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5" activeTab="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Print_Area" localSheetId="3">'ABR'!$A$1:$P$49</definedName>
    <definedName name="_xlnm.Print_Area" localSheetId="7">'AGO'!$A$1:$P$49</definedName>
    <definedName name="_xlnm.Print_Area" localSheetId="11">'DEZ'!$A$1:$P$49</definedName>
    <definedName name="_xlnm.Print_Area" localSheetId="1">'FEV'!$A$1:$P$47</definedName>
    <definedName name="_xlnm.Print_Area" localSheetId="0">'JAN'!$A$1:$P$49</definedName>
    <definedName name="_xlnm.Print_Area" localSheetId="6">'JUL'!$A$1:$P$49</definedName>
    <definedName name="_xlnm.Print_Area" localSheetId="5">'JUN'!$A$1:$P$49</definedName>
    <definedName name="_xlnm.Print_Area" localSheetId="4">'MAI'!$A$1:$P$49</definedName>
    <definedName name="_xlnm.Print_Area" localSheetId="2">'MAR'!$A$1:$P$49</definedName>
    <definedName name="_xlnm.Print_Area" localSheetId="10">'NOV'!$A$1:$P$49</definedName>
    <definedName name="_xlnm.Print_Area" localSheetId="9">'OUT'!$A$1:$P$49</definedName>
    <definedName name="_xlnm.Print_Area" localSheetId="8">'SET'!$A$1:$P$49</definedName>
    <definedName name="OLE_LINK7_1">#REF!</definedName>
    <definedName name="OLE_LINK8_1">#REF!</definedName>
  </definedNames>
  <calcPr fullCalcOnLoad="1"/>
</workbook>
</file>

<file path=xl/sharedStrings.xml><?xml version="1.0" encoding="utf-8"?>
<sst xmlns="http://schemas.openxmlformats.org/spreadsheetml/2006/main" count="786" uniqueCount="52">
  <si>
    <t>DIA</t>
  </si>
  <si>
    <t>Matutino</t>
  </si>
  <si>
    <t>Vespertino</t>
  </si>
  <si>
    <t>Total de Horas 
Trabalhadas</t>
  </si>
  <si>
    <t>Total a incluir</t>
  </si>
  <si>
    <t>Entrada</t>
  </si>
  <si>
    <t>Saída</t>
  </si>
  <si>
    <t>Horas</t>
  </si>
  <si>
    <t xml:space="preserve">Descontar </t>
  </si>
  <si>
    <t>computadas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</si>
  <si>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</si>
  <si>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</si>
  <si>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</si>
  <si>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</si>
  <si>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</si>
  <si>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</si>
  <si>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</si>
  <si>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TOTAL:</t>
  </si>
  <si>
    <t>MATRÍCULA</t>
  </si>
  <si>
    <t>MÊS / ANO</t>
  </si>
  <si>
    <t>Horas Excedentes</t>
  </si>
  <si>
    <t>Total Intervalo</t>
  </si>
  <si>
    <t>NOME</t>
  </si>
  <si>
    <t>TOTAL HORA EXTRA:</t>
  </si>
  <si>
    <t>ORIENTAÇÕES:</t>
  </si>
  <si>
    <t>REGISTRO DE HORAS EXTRAS</t>
  </si>
  <si>
    <t>Correção Intervalo</t>
  </si>
  <si>
    <t>Horas não Contabilizadas para Hora Extra</t>
  </si>
  <si>
    <t>Horas Válidas</t>
  </si>
  <si>
    <t>Total Horas
 Realizadas</t>
  </si>
  <si>
    <t>- Verifique se a planilha que você está preenchendo refere-se ao mês de execução das horas extras.</t>
  </si>
  <si>
    <t>- Informe o seu nome e a sua matrícula nas células correspondentes.</t>
  </si>
  <si>
    <t>- Lembramos que, para jornada igual ou acima de 8 horas, é obrigatório fazer 1 hora de intervalo.</t>
  </si>
  <si>
    <t>DIA DA SEMANA</t>
  </si>
  <si>
    <t>CENTRO/SETOR</t>
  </si>
  <si>
    <t>Dúvidas:</t>
  </si>
  <si>
    <t>FERIADO</t>
  </si>
  <si>
    <t>- Preencha as células correspondentes ao seu horário conforme consta no ponto, separando a "hora" dos "minutos" por ":"(dois pontos).</t>
  </si>
  <si>
    <t>CRH - Clóvis Matte 3664-7973.</t>
  </si>
  <si>
    <t xml:space="preserve"> </t>
  </si>
  <si>
    <t>JANEIRO 2019</t>
  </si>
  <si>
    <t>FEVEREIRO 2019</t>
  </si>
  <si>
    <t>MARÇO 2019</t>
  </si>
  <si>
    <t>ABRIL 2019</t>
  </si>
  <si>
    <t>MAIO 2019</t>
  </si>
  <si>
    <t>JUNHO 2019</t>
  </si>
  <si>
    <t>JULHO 2019</t>
  </si>
  <si>
    <t>AGOSTO 2019</t>
  </si>
  <si>
    <t>SETEMBRO 2019</t>
  </si>
  <si>
    <t>OUTUBRO 2019</t>
  </si>
  <si>
    <t>NOVEMBRO 2019</t>
  </si>
  <si>
    <t>DEZEMBRO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</si>
</sst>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"/>
    <numFmt numFmtId="173" formatCode="mm/yy"/>
    <numFmt numFmtId="174" formatCode="h:mm:ss"/>
    <numFmt numFmtId="175" formatCode="[h]:m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1" applyNumberFormat="0" applyAlignment="0" applyProtection="0"/>
    <xf numFmtId="0" fontId="26" fillId="40" borderId="2" applyNumberFormat="0" applyAlignment="0" applyProtection="0"/>
    <xf numFmtId="0" fontId="27" fillId="41" borderId="3" applyNumberFormat="0" applyAlignment="0" applyProtection="0"/>
    <xf numFmtId="0" fontId="28" fillId="0" borderId="4" applyNumberFormat="0" applyFill="0" applyAlignment="0" applyProtection="0"/>
    <xf numFmtId="0" fontId="5" fillId="42" borderId="5" applyNumberFormat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9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32" fillId="40" borderId="13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17" applyNumberFormat="0" applyFill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0" fillId="55" borderId="0" xfId="0" applyFont="1" applyFill="1" applyBorder="1" applyAlignment="1">
      <alignment horizontal="center" vertical="center"/>
    </xf>
    <xf numFmtId="174" fontId="18" fillId="55" borderId="0" xfId="0" applyNumberFormat="1" applyFont="1" applyFill="1" applyBorder="1" applyAlignment="1">
      <alignment horizontal="center" vertical="center"/>
    </xf>
    <xf numFmtId="172" fontId="18" fillId="55" borderId="0" xfId="0" applyNumberFormat="1" applyFont="1" applyFill="1" applyBorder="1" applyAlignment="1">
      <alignment horizontal="center" vertical="center"/>
    </xf>
    <xf numFmtId="172" fontId="19" fillId="55" borderId="0" xfId="0" applyNumberFormat="1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55" borderId="0" xfId="0" applyFont="1" applyFill="1" applyAlignment="1">
      <alignment horizontal="center" vertical="center"/>
    </xf>
    <xf numFmtId="172" fontId="18" fillId="55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39" fillId="55" borderId="0" xfId="0" applyFont="1" applyFill="1" applyAlignment="1">
      <alignment horizontal="center" vertical="center"/>
    </xf>
    <xf numFmtId="0" fontId="39" fillId="55" borderId="0" xfId="0" applyFont="1" applyFill="1" applyBorder="1" applyAlignment="1">
      <alignment horizontal="center" vertical="center"/>
    </xf>
    <xf numFmtId="172" fontId="39" fillId="55" borderId="0" xfId="0" applyNumberFormat="1" applyFont="1" applyFill="1" applyBorder="1" applyAlignment="1">
      <alignment horizontal="center" vertical="center"/>
    </xf>
    <xf numFmtId="172" fontId="39" fillId="55" borderId="18" xfId="0" applyNumberFormat="1" applyFont="1" applyFill="1" applyBorder="1" applyAlignment="1">
      <alignment horizontal="center" vertical="center"/>
    </xf>
    <xf numFmtId="20" fontId="39" fillId="55" borderId="0" xfId="0" applyNumberFormat="1" applyFont="1" applyFill="1" applyBorder="1" applyAlignment="1">
      <alignment horizontal="center" vertical="center"/>
    </xf>
    <xf numFmtId="175" fontId="19" fillId="0" borderId="19" xfId="0" applyNumberFormat="1" applyFont="1" applyBorder="1" applyAlignment="1">
      <alignment horizontal="center" vertical="center"/>
    </xf>
    <xf numFmtId="0" fontId="18" fillId="55" borderId="0" xfId="0" applyFont="1" applyFill="1" applyBorder="1" applyAlignment="1" applyProtection="1">
      <alignment horizontal="center" vertical="center"/>
      <protection/>
    </xf>
    <xf numFmtId="172" fontId="18" fillId="55" borderId="0" xfId="0" applyNumberFormat="1" applyFont="1" applyFill="1" applyBorder="1" applyAlignment="1" applyProtection="1">
      <alignment horizontal="center" vertical="center"/>
      <protection/>
    </xf>
    <xf numFmtId="0" fontId="39" fillId="55" borderId="0" xfId="0" applyFont="1" applyFill="1" applyBorder="1" applyAlignment="1" applyProtection="1">
      <alignment horizontal="center" vertical="center"/>
      <protection/>
    </xf>
    <xf numFmtId="20" fontId="39" fillId="55" borderId="0" xfId="0" applyNumberFormat="1" applyFont="1" applyFill="1" applyBorder="1" applyAlignment="1" applyProtection="1">
      <alignment horizontal="center" vertical="center"/>
      <protection/>
    </xf>
    <xf numFmtId="20" fontId="39" fillId="55" borderId="0" xfId="0" applyNumberFormat="1" applyFont="1" applyFill="1" applyAlignment="1" applyProtection="1">
      <alignment horizontal="center" vertical="center"/>
      <protection/>
    </xf>
    <xf numFmtId="172" fontId="39" fillId="55" borderId="0" xfId="0" applyNumberFormat="1" applyFont="1" applyFill="1" applyBorder="1" applyAlignment="1" applyProtection="1">
      <alignment horizontal="center" vertical="center"/>
      <protection/>
    </xf>
    <xf numFmtId="172" fontId="39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>
      <alignment horizontal="right" vertical="center"/>
    </xf>
    <xf numFmtId="0" fontId="18" fillId="55" borderId="0" xfId="0" applyFont="1" applyFill="1" applyBorder="1" applyAlignment="1" applyProtection="1">
      <alignment vertical="center"/>
      <protection/>
    </xf>
    <xf numFmtId="0" fontId="20" fillId="55" borderId="0" xfId="0" applyFont="1" applyFill="1" applyBorder="1" applyAlignment="1" applyProtection="1">
      <alignment horizontal="center" vertical="center"/>
      <protection/>
    </xf>
    <xf numFmtId="172" fontId="39" fillId="55" borderId="0" xfId="0" applyNumberFormat="1" applyFont="1" applyFill="1" applyAlignment="1">
      <alignment horizontal="center" vertical="center"/>
    </xf>
    <xf numFmtId="46" fontId="19" fillId="55" borderId="21" xfId="0" applyNumberFormat="1" applyFont="1" applyFill="1" applyBorder="1" applyAlignment="1">
      <alignment horizontal="center" vertical="center"/>
    </xf>
    <xf numFmtId="49" fontId="0" fillId="55" borderId="0" xfId="0" applyNumberFormat="1" applyFont="1" applyFill="1" applyAlignment="1">
      <alignment horizontal="center" vertical="center"/>
    </xf>
    <xf numFmtId="49" fontId="0" fillId="55" borderId="0" xfId="0" applyNumberFormat="1" applyFont="1" applyFill="1" applyBorder="1" applyAlignment="1">
      <alignment horizontal="center" vertical="center"/>
    </xf>
    <xf numFmtId="49" fontId="21" fillId="55" borderId="0" xfId="0" applyNumberFormat="1" applyFont="1" applyFill="1" applyBorder="1" applyAlignment="1">
      <alignment horizontal="center" vertical="center"/>
    </xf>
    <xf numFmtId="49" fontId="21" fillId="55" borderId="0" xfId="0" applyNumberFormat="1" applyFont="1" applyFill="1" applyAlignment="1">
      <alignment horizontal="center" vertical="center"/>
    </xf>
    <xf numFmtId="49" fontId="0" fillId="55" borderId="0" xfId="0" applyNumberFormat="1" applyFill="1" applyAlignment="1">
      <alignment horizontal="left" vertical="center"/>
    </xf>
    <xf numFmtId="49" fontId="21" fillId="55" borderId="0" xfId="0" applyNumberFormat="1" applyFont="1" applyFill="1" applyAlignment="1">
      <alignment horizontal="left" vertical="center"/>
    </xf>
    <xf numFmtId="49" fontId="0" fillId="55" borderId="0" xfId="0" applyNumberFormat="1" applyFill="1" applyAlignment="1">
      <alignment vertical="center"/>
    </xf>
    <xf numFmtId="0" fontId="19" fillId="55" borderId="0" xfId="0" applyFont="1" applyFill="1" applyBorder="1" applyAlignment="1">
      <alignment vertical="center"/>
    </xf>
    <xf numFmtId="49" fontId="21" fillId="55" borderId="0" xfId="0" applyNumberFormat="1" applyFont="1" applyFill="1" applyBorder="1" applyAlignment="1">
      <alignment vertical="center"/>
    </xf>
    <xf numFmtId="20" fontId="19" fillId="0" borderId="20" xfId="0" applyNumberFormat="1" applyFont="1" applyBorder="1" applyAlignment="1">
      <alignment horizontal="center" vertical="center"/>
    </xf>
    <xf numFmtId="175" fontId="18" fillId="0" borderId="22" xfId="0" applyNumberFormat="1" applyFont="1" applyBorder="1" applyAlignment="1">
      <alignment horizontal="center" vertical="center"/>
    </xf>
    <xf numFmtId="175" fontId="18" fillId="0" borderId="23" xfId="0" applyNumberFormat="1" applyFont="1" applyBorder="1" applyAlignment="1">
      <alignment horizontal="center" vertical="center"/>
    </xf>
    <xf numFmtId="175" fontId="18" fillId="0" borderId="24" xfId="0" applyNumberFormat="1" applyFont="1" applyBorder="1" applyAlignment="1">
      <alignment horizontal="center" vertical="center"/>
    </xf>
    <xf numFmtId="175" fontId="18" fillId="0" borderId="25" xfId="0" applyNumberFormat="1" applyFont="1" applyBorder="1" applyAlignment="1">
      <alignment horizontal="center" vertical="center"/>
    </xf>
    <xf numFmtId="0" fontId="18" fillId="20" borderId="0" xfId="0" applyNumberFormat="1" applyFont="1" applyFill="1" applyBorder="1" applyAlignment="1">
      <alignment horizontal="center" vertical="center"/>
    </xf>
    <xf numFmtId="0" fontId="18" fillId="20" borderId="26" xfId="0" applyNumberFormat="1" applyFont="1" applyFill="1" applyBorder="1" applyAlignment="1">
      <alignment horizontal="center" vertical="center"/>
    </xf>
    <xf numFmtId="172" fontId="18" fillId="20" borderId="26" xfId="0" applyNumberFormat="1" applyFont="1" applyFill="1" applyBorder="1" applyAlignment="1" applyProtection="1">
      <alignment horizontal="center" vertical="center"/>
      <protection hidden="1"/>
    </xf>
    <xf numFmtId="172" fontId="18" fillId="20" borderId="27" xfId="0" applyNumberFormat="1" applyFont="1" applyFill="1" applyBorder="1" applyAlignment="1" applyProtection="1">
      <alignment horizontal="center" vertical="center"/>
      <protection hidden="1"/>
    </xf>
    <xf numFmtId="172" fontId="18" fillId="20" borderId="0" xfId="0" applyNumberFormat="1" applyFont="1" applyFill="1" applyBorder="1" applyAlignment="1" applyProtection="1">
      <alignment horizontal="center" vertical="center"/>
      <protection hidden="1"/>
    </xf>
    <xf numFmtId="172" fontId="18" fillId="20" borderId="28" xfId="0" applyNumberFormat="1" applyFont="1" applyFill="1" applyBorder="1" applyAlignment="1" applyProtection="1">
      <alignment horizontal="center" vertical="center"/>
      <protection hidden="1"/>
    </xf>
    <xf numFmtId="20" fontId="18" fillId="20" borderId="27" xfId="0" applyNumberFormat="1" applyFont="1" applyFill="1" applyBorder="1" applyAlignment="1" applyProtection="1">
      <alignment horizontal="center" vertical="center"/>
      <protection hidden="1"/>
    </xf>
    <xf numFmtId="20" fontId="18" fillId="20" borderId="28" xfId="0" applyNumberFormat="1" applyFont="1" applyFill="1" applyBorder="1" applyAlignment="1" applyProtection="1">
      <alignment horizontal="center" vertical="center"/>
      <protection hidden="1"/>
    </xf>
    <xf numFmtId="0" fontId="21" fillId="55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174" fontId="18" fillId="0" borderId="0" xfId="0" applyNumberFormat="1" applyFont="1" applyFill="1" applyBorder="1" applyAlignment="1">
      <alignment horizontal="center" vertical="center"/>
    </xf>
    <xf numFmtId="0" fontId="18" fillId="20" borderId="28" xfId="0" applyNumberFormat="1" applyFont="1" applyFill="1" applyBorder="1" applyAlignment="1">
      <alignment horizontal="center" vertical="center"/>
    </xf>
    <xf numFmtId="20" fontId="18" fillId="20" borderId="29" xfId="0" applyNumberFormat="1" applyFont="1" applyFill="1" applyBorder="1" applyAlignment="1" applyProtection="1">
      <alignment horizontal="center" vertical="center"/>
      <protection hidden="1"/>
    </xf>
    <xf numFmtId="172" fontId="18" fillId="20" borderId="29" xfId="0" applyNumberFormat="1" applyFont="1" applyFill="1" applyBorder="1" applyAlignment="1" applyProtection="1">
      <alignment horizontal="center" vertical="center"/>
      <protection hidden="1"/>
    </xf>
    <xf numFmtId="172" fontId="18" fillId="20" borderId="20" xfId="0" applyNumberFormat="1" applyFont="1" applyFill="1" applyBorder="1" applyAlignment="1" applyProtection="1">
      <alignment horizontal="center" vertical="center"/>
      <protection hidden="1"/>
    </xf>
    <xf numFmtId="0" fontId="18" fillId="20" borderId="27" xfId="0" applyNumberFormat="1" applyFont="1" applyFill="1" applyBorder="1" applyAlignment="1">
      <alignment horizontal="center" vertical="center"/>
    </xf>
    <xf numFmtId="0" fontId="18" fillId="20" borderId="28" xfId="0" applyFont="1" applyFill="1" applyBorder="1" applyAlignment="1" applyProtection="1">
      <alignment horizontal="center" vertical="center"/>
      <protection/>
    </xf>
    <xf numFmtId="0" fontId="18" fillId="55" borderId="30" xfId="0" applyFont="1" applyFill="1" applyBorder="1" applyAlignment="1">
      <alignment horizontal="center" vertical="center"/>
    </xf>
    <xf numFmtId="174" fontId="18" fillId="0" borderId="19" xfId="0" applyNumberFormat="1" applyFont="1" applyBorder="1" applyAlignment="1">
      <alignment vertical="center"/>
    </xf>
    <xf numFmtId="0" fontId="18" fillId="56" borderId="0" xfId="0" applyFont="1" applyFill="1" applyBorder="1" applyAlignment="1" applyProtection="1">
      <alignment horizontal="center" vertical="center"/>
      <protection/>
    </xf>
    <xf numFmtId="0" fontId="18" fillId="56" borderId="0" xfId="0" applyNumberFormat="1" applyFont="1" applyFill="1" applyBorder="1" applyAlignment="1">
      <alignment horizontal="center" vertical="center"/>
    </xf>
    <xf numFmtId="20" fontId="18" fillId="56" borderId="28" xfId="0" applyNumberFormat="1" applyFont="1" applyFill="1" applyBorder="1" applyAlignment="1" applyProtection="1">
      <alignment horizontal="center" vertical="center"/>
      <protection hidden="1"/>
    </xf>
    <xf numFmtId="172" fontId="18" fillId="56" borderId="28" xfId="0" applyNumberFormat="1" applyFont="1" applyFill="1" applyBorder="1" applyAlignment="1" applyProtection="1">
      <alignment horizontal="center" vertical="center"/>
      <protection hidden="1"/>
    </xf>
    <xf numFmtId="172" fontId="18" fillId="56" borderId="0" xfId="0" applyNumberFormat="1" applyFont="1" applyFill="1" applyBorder="1" applyAlignment="1" applyProtection="1">
      <alignment horizontal="center" vertical="center"/>
      <protection hidden="1"/>
    </xf>
    <xf numFmtId="20" fontId="18" fillId="56" borderId="29" xfId="0" applyNumberFormat="1" applyFont="1" applyFill="1" applyBorder="1" applyAlignment="1" applyProtection="1">
      <alignment horizontal="center" vertical="center"/>
      <protection hidden="1"/>
    </xf>
    <xf numFmtId="172" fontId="18" fillId="56" borderId="29" xfId="0" applyNumberFormat="1" applyFont="1" applyFill="1" applyBorder="1" applyAlignment="1" applyProtection="1">
      <alignment horizontal="center" vertical="center"/>
      <protection hidden="1"/>
    </xf>
    <xf numFmtId="172" fontId="18" fillId="56" borderId="20" xfId="0" applyNumberFormat="1" applyFont="1" applyFill="1" applyBorder="1" applyAlignment="1" applyProtection="1">
      <alignment horizontal="center" vertical="center"/>
      <protection hidden="1"/>
    </xf>
    <xf numFmtId="0" fontId="18" fillId="56" borderId="28" xfId="0" applyNumberFormat="1" applyFont="1" applyFill="1" applyBorder="1" applyAlignment="1">
      <alignment horizontal="center" vertical="center"/>
    </xf>
    <xf numFmtId="0" fontId="18" fillId="56" borderId="28" xfId="0" applyFont="1" applyFill="1" applyBorder="1" applyAlignment="1" applyProtection="1">
      <alignment horizontal="center" vertical="center"/>
      <protection/>
    </xf>
    <xf numFmtId="0" fontId="18" fillId="56" borderId="27" xfId="0" applyNumberFormat="1" applyFont="1" applyFill="1" applyBorder="1" applyAlignment="1">
      <alignment horizontal="center" vertical="center"/>
    </xf>
    <xf numFmtId="20" fontId="18" fillId="56" borderId="27" xfId="0" applyNumberFormat="1" applyFont="1" applyFill="1" applyBorder="1" applyAlignment="1" applyProtection="1">
      <alignment horizontal="center" vertical="center"/>
      <protection hidden="1"/>
    </xf>
    <xf numFmtId="172" fontId="18" fillId="56" borderId="27" xfId="0" applyNumberFormat="1" applyFont="1" applyFill="1" applyBorder="1" applyAlignment="1" applyProtection="1">
      <alignment horizontal="center" vertical="center"/>
      <protection hidden="1"/>
    </xf>
    <xf numFmtId="172" fontId="18" fillId="56" borderId="26" xfId="0" applyNumberFormat="1" applyFont="1" applyFill="1" applyBorder="1" applyAlignment="1" applyProtection="1">
      <alignment horizontal="center" vertical="center"/>
      <protection hidden="1"/>
    </xf>
    <xf numFmtId="0" fontId="18" fillId="20" borderId="31" xfId="0" applyFont="1" applyFill="1" applyBorder="1" applyAlignment="1" applyProtection="1">
      <alignment horizontal="center" vertical="center"/>
      <protection/>
    </xf>
    <xf numFmtId="0" fontId="18" fillId="20" borderId="32" xfId="0" applyFont="1" applyFill="1" applyBorder="1" applyAlignment="1" applyProtection="1">
      <alignment horizontal="center" vertical="center"/>
      <protection/>
    </xf>
    <xf numFmtId="0" fontId="18" fillId="56" borderId="32" xfId="0" applyFont="1" applyFill="1" applyBorder="1" applyAlignment="1" applyProtection="1">
      <alignment horizontal="center" vertical="center"/>
      <protection/>
    </xf>
    <xf numFmtId="0" fontId="18" fillId="20" borderId="33" xfId="0" applyFont="1" applyFill="1" applyBorder="1" applyAlignment="1" applyProtection="1">
      <alignment horizontal="center" vertical="center"/>
      <protection/>
    </xf>
    <xf numFmtId="0" fontId="18" fillId="56" borderId="33" xfId="0" applyFont="1" applyFill="1" applyBorder="1" applyAlignment="1" applyProtection="1">
      <alignment horizontal="center" vertical="center"/>
      <protection/>
    </xf>
    <xf numFmtId="0" fontId="18" fillId="56" borderId="31" xfId="0" applyFont="1" applyFill="1" applyBorder="1" applyAlignment="1" applyProtection="1">
      <alignment horizontal="center" vertical="center"/>
      <protection/>
    </xf>
    <xf numFmtId="172" fontId="18" fillId="20" borderId="32" xfId="0" applyNumberFormat="1" applyFont="1" applyFill="1" applyBorder="1" applyAlignment="1" applyProtection="1">
      <alignment horizontal="center" vertical="center"/>
      <protection hidden="1"/>
    </xf>
    <xf numFmtId="172" fontId="18" fillId="56" borderId="32" xfId="0" applyNumberFormat="1" applyFont="1" applyFill="1" applyBorder="1" applyAlignment="1" applyProtection="1">
      <alignment horizontal="center" vertical="center"/>
      <protection hidden="1"/>
    </xf>
    <xf numFmtId="172" fontId="18" fillId="20" borderId="33" xfId="0" applyNumberFormat="1" applyFont="1" applyFill="1" applyBorder="1" applyAlignment="1" applyProtection="1">
      <alignment horizontal="center" vertical="center"/>
      <protection hidden="1"/>
    </xf>
    <xf numFmtId="172" fontId="18" fillId="56" borderId="33" xfId="0" applyNumberFormat="1" applyFont="1" applyFill="1" applyBorder="1" applyAlignment="1" applyProtection="1">
      <alignment horizontal="center" vertical="center"/>
      <protection hidden="1"/>
    </xf>
    <xf numFmtId="172" fontId="18" fillId="56" borderId="34" xfId="0" applyNumberFormat="1" applyFont="1" applyFill="1" applyBorder="1" applyAlignment="1" applyProtection="1">
      <alignment horizontal="center" vertical="center"/>
      <protection hidden="1"/>
    </xf>
    <xf numFmtId="172" fontId="18" fillId="20" borderId="34" xfId="0" applyNumberFormat="1" applyFont="1" applyFill="1" applyBorder="1" applyAlignment="1" applyProtection="1">
      <alignment horizontal="center" vertical="center"/>
      <protection hidden="1"/>
    </xf>
    <xf numFmtId="172" fontId="18" fillId="20" borderId="35" xfId="0" applyNumberFormat="1" applyFont="1" applyFill="1" applyBorder="1" applyAlignment="1" applyProtection="1">
      <alignment horizontal="center" vertical="center"/>
      <protection hidden="1"/>
    </xf>
    <xf numFmtId="172" fontId="18" fillId="56" borderId="35" xfId="0" applyNumberFormat="1" applyFont="1" applyFill="1" applyBorder="1" applyAlignment="1" applyProtection="1">
      <alignment horizontal="center" vertical="center"/>
      <protection hidden="1"/>
    </xf>
    <xf numFmtId="172" fontId="18" fillId="20" borderId="36" xfId="0" applyNumberFormat="1" applyFont="1" applyFill="1" applyBorder="1" applyAlignment="1" applyProtection="1">
      <alignment horizontal="center" vertical="center"/>
      <protection hidden="1"/>
    </xf>
    <xf numFmtId="172" fontId="18" fillId="56" borderId="36" xfId="0" applyNumberFormat="1" applyFont="1" applyFill="1" applyBorder="1" applyAlignment="1" applyProtection="1">
      <alignment horizontal="center" vertical="center"/>
      <protection hidden="1"/>
    </xf>
    <xf numFmtId="175" fontId="18" fillId="0" borderId="20" xfId="0" applyNumberFormat="1" applyFont="1" applyBorder="1" applyAlignment="1">
      <alignment horizontal="center" vertical="center"/>
    </xf>
    <xf numFmtId="20" fontId="19" fillId="20" borderId="31" xfId="0" applyNumberFormat="1" applyFont="1" applyFill="1" applyBorder="1" applyAlignment="1" applyProtection="1">
      <alignment horizontal="center" vertical="center"/>
      <protection locked="0"/>
    </xf>
    <xf numFmtId="20" fontId="19" fillId="20" borderId="32" xfId="0" applyNumberFormat="1" applyFont="1" applyFill="1" applyBorder="1" applyAlignment="1" applyProtection="1">
      <alignment horizontal="center" vertical="center"/>
      <protection locked="0"/>
    </xf>
    <xf numFmtId="20" fontId="19" fillId="56" borderId="32" xfId="0" applyNumberFormat="1" applyFont="1" applyFill="1" applyBorder="1" applyAlignment="1" applyProtection="1">
      <alignment horizontal="center" vertical="center"/>
      <protection locked="0"/>
    </xf>
    <xf numFmtId="20" fontId="19" fillId="20" borderId="37" xfId="0" applyNumberFormat="1" applyFont="1" applyFill="1" applyBorder="1" applyAlignment="1" applyProtection="1">
      <alignment horizontal="center" vertical="center"/>
      <protection locked="0"/>
    </xf>
    <xf numFmtId="20" fontId="19" fillId="20" borderId="34" xfId="0" applyNumberFormat="1" applyFont="1" applyFill="1" applyBorder="1" applyAlignment="1" applyProtection="1">
      <alignment horizontal="center" vertical="center"/>
      <protection locked="0"/>
    </xf>
    <xf numFmtId="20" fontId="19" fillId="56" borderId="34" xfId="0" applyNumberFormat="1" applyFont="1" applyFill="1" applyBorder="1" applyAlignment="1" applyProtection="1">
      <alignment horizontal="center" vertical="center"/>
      <protection locked="0"/>
    </xf>
    <xf numFmtId="20" fontId="19" fillId="20" borderId="38" xfId="0" applyNumberFormat="1" applyFont="1" applyFill="1" applyBorder="1" applyAlignment="1" applyProtection="1">
      <alignment horizontal="center" vertical="center"/>
      <protection locked="0"/>
    </xf>
    <xf numFmtId="20" fontId="19" fillId="20" borderId="25" xfId="0" applyNumberFormat="1" applyFont="1" applyFill="1" applyBorder="1" applyAlignment="1" applyProtection="1">
      <alignment horizontal="center" vertical="center"/>
      <protection locked="0"/>
    </xf>
    <xf numFmtId="20" fontId="19" fillId="0" borderId="39" xfId="0" applyNumberFormat="1" applyFont="1" applyBorder="1" applyAlignment="1">
      <alignment horizontal="center" vertical="center"/>
    </xf>
    <xf numFmtId="20" fontId="19" fillId="0" borderId="30" xfId="0" applyNumberFormat="1" applyFont="1" applyBorder="1" applyAlignment="1">
      <alignment horizontal="center" vertical="center"/>
    </xf>
    <xf numFmtId="175" fontId="18" fillId="0" borderId="40" xfId="0" applyNumberFormat="1" applyFont="1" applyBorder="1" applyAlignment="1">
      <alignment horizontal="center" vertical="center"/>
    </xf>
    <xf numFmtId="175" fontId="18" fillId="0" borderId="41" xfId="0" applyNumberFormat="1" applyFont="1" applyBorder="1" applyAlignment="1">
      <alignment horizontal="center" vertical="center"/>
    </xf>
    <xf numFmtId="175" fontId="18" fillId="0" borderId="42" xfId="0" applyNumberFormat="1" applyFont="1" applyBorder="1" applyAlignment="1">
      <alignment horizontal="center" vertical="center"/>
    </xf>
    <xf numFmtId="175" fontId="18" fillId="0" borderId="43" xfId="0" applyNumberFormat="1" applyFont="1" applyBorder="1" applyAlignment="1">
      <alignment horizontal="center" vertical="center"/>
    </xf>
    <xf numFmtId="172" fontId="18" fillId="20" borderId="38" xfId="0" applyNumberFormat="1" applyFont="1" applyFill="1" applyBorder="1" applyAlignment="1" applyProtection="1">
      <alignment horizontal="center" vertical="center"/>
      <protection hidden="1"/>
    </xf>
    <xf numFmtId="172" fontId="18" fillId="20" borderId="25" xfId="0" applyNumberFormat="1" applyFont="1" applyFill="1" applyBorder="1" applyAlignment="1" applyProtection="1">
      <alignment horizontal="center" vertical="center"/>
      <protection hidden="1"/>
    </xf>
    <xf numFmtId="172" fontId="18" fillId="20" borderId="23" xfId="0" applyNumberFormat="1" applyFont="1" applyFill="1" applyBorder="1" applyAlignment="1" applyProtection="1">
      <alignment horizontal="center" vertical="center"/>
      <protection hidden="1"/>
    </xf>
    <xf numFmtId="172" fontId="18" fillId="20" borderId="31" xfId="0" applyNumberFormat="1" applyFont="1" applyFill="1" applyBorder="1" applyAlignment="1" applyProtection="1">
      <alignment horizontal="center" vertical="center"/>
      <protection hidden="1"/>
    </xf>
    <xf numFmtId="172" fontId="18" fillId="20" borderId="37" xfId="0" applyNumberFormat="1" applyFont="1" applyFill="1" applyBorder="1" applyAlignment="1" applyProtection="1">
      <alignment horizontal="center" vertical="center"/>
      <protection hidden="1"/>
    </xf>
    <xf numFmtId="172" fontId="18" fillId="20" borderId="44" xfId="0" applyNumberFormat="1" applyFont="1" applyFill="1" applyBorder="1" applyAlignment="1" applyProtection="1">
      <alignment horizontal="center" vertical="center"/>
      <protection hidden="1"/>
    </xf>
    <xf numFmtId="172" fontId="18" fillId="20" borderId="45" xfId="0" applyNumberFormat="1" applyFont="1" applyFill="1" applyBorder="1" applyAlignment="1" applyProtection="1">
      <alignment horizontal="center" vertical="center"/>
      <protection hidden="1"/>
    </xf>
    <xf numFmtId="172" fontId="18" fillId="20" borderId="24" xfId="0" applyNumberFormat="1" applyFont="1" applyFill="1" applyBorder="1" applyAlignment="1" applyProtection="1">
      <alignment horizontal="center" vertical="center"/>
      <protection hidden="1"/>
    </xf>
    <xf numFmtId="20" fontId="19" fillId="56" borderId="33" xfId="0" applyNumberFormat="1" applyFont="1" applyFill="1" applyBorder="1" applyAlignment="1" applyProtection="1">
      <alignment horizontal="center" vertical="center"/>
      <protection locked="0"/>
    </xf>
    <xf numFmtId="20" fontId="19" fillId="20" borderId="33" xfId="0" applyNumberFormat="1" applyFont="1" applyFill="1" applyBorder="1" applyAlignment="1" applyProtection="1">
      <alignment horizontal="center" vertical="center"/>
      <protection locked="0"/>
    </xf>
    <xf numFmtId="20" fontId="19" fillId="0" borderId="41" xfId="0" applyNumberFormat="1" applyFont="1" applyBorder="1" applyAlignment="1">
      <alignment horizontal="center" vertical="center"/>
    </xf>
    <xf numFmtId="20" fontId="19" fillId="56" borderId="31" xfId="0" applyNumberFormat="1" applyFont="1" applyFill="1" applyBorder="1" applyAlignment="1" applyProtection="1">
      <alignment horizontal="center" vertical="center"/>
      <protection locked="0"/>
    </xf>
    <xf numFmtId="20" fontId="19" fillId="56" borderId="37" xfId="0" applyNumberFormat="1" applyFont="1" applyFill="1" applyBorder="1" applyAlignment="1" applyProtection="1">
      <alignment horizontal="center" vertical="center"/>
      <protection locked="0"/>
    </xf>
    <xf numFmtId="172" fontId="18" fillId="56" borderId="31" xfId="0" applyNumberFormat="1" applyFont="1" applyFill="1" applyBorder="1" applyAlignment="1" applyProtection="1">
      <alignment horizontal="center" vertical="center"/>
      <protection hidden="1"/>
    </xf>
    <xf numFmtId="172" fontId="18" fillId="56" borderId="46" xfId="0" applyNumberFormat="1" applyFont="1" applyFill="1" applyBorder="1" applyAlignment="1" applyProtection="1">
      <alignment horizontal="center" vertical="center"/>
      <protection hidden="1"/>
    </xf>
    <xf numFmtId="172" fontId="18" fillId="56" borderId="37" xfId="0" applyNumberFormat="1" applyFont="1" applyFill="1" applyBorder="1" applyAlignment="1" applyProtection="1">
      <alignment horizontal="center" vertical="center"/>
      <protection hidden="1"/>
    </xf>
    <xf numFmtId="20" fontId="19" fillId="56" borderId="38" xfId="0" applyNumberFormat="1" applyFont="1" applyFill="1" applyBorder="1" applyAlignment="1" applyProtection="1">
      <alignment horizontal="center" vertical="center"/>
      <protection locked="0"/>
    </xf>
    <xf numFmtId="20" fontId="19" fillId="56" borderId="25" xfId="0" applyNumberFormat="1" applyFont="1" applyFill="1" applyBorder="1" applyAlignment="1" applyProtection="1">
      <alignment horizontal="center" vertical="center"/>
      <protection locked="0"/>
    </xf>
    <xf numFmtId="172" fontId="18" fillId="56" borderId="38" xfId="0" applyNumberFormat="1" applyFont="1" applyFill="1" applyBorder="1" applyAlignment="1" applyProtection="1">
      <alignment horizontal="center" vertical="center"/>
      <protection hidden="1"/>
    </xf>
    <xf numFmtId="172" fontId="18" fillId="56" borderId="25" xfId="0" applyNumberFormat="1" applyFont="1" applyFill="1" applyBorder="1" applyAlignment="1" applyProtection="1">
      <alignment horizontal="center" vertical="center"/>
      <protection hidden="1"/>
    </xf>
    <xf numFmtId="172" fontId="18" fillId="56" borderId="24" xfId="0" applyNumberFormat="1" applyFont="1" applyFill="1" applyBorder="1" applyAlignment="1" applyProtection="1">
      <alignment horizontal="center" vertical="center"/>
      <protection hidden="1"/>
    </xf>
    <xf numFmtId="172" fontId="18" fillId="56" borderId="47" xfId="0" applyNumberFormat="1" applyFont="1" applyFill="1" applyBorder="1" applyAlignment="1" applyProtection="1">
      <alignment horizontal="center" vertical="center"/>
      <protection hidden="1"/>
    </xf>
    <xf numFmtId="172" fontId="18" fillId="56" borderId="23" xfId="0" applyNumberFormat="1" applyFont="1" applyFill="1" applyBorder="1" applyAlignment="1" applyProtection="1">
      <alignment horizontal="center" vertical="center"/>
      <protection hidden="1"/>
    </xf>
    <xf numFmtId="20" fontId="19" fillId="20" borderId="46" xfId="0" applyNumberFormat="1" applyFont="1" applyFill="1" applyBorder="1" applyAlignment="1" applyProtection="1">
      <alignment horizontal="center" vertical="center"/>
      <protection locked="0"/>
    </xf>
    <xf numFmtId="172" fontId="18" fillId="20" borderId="46" xfId="0" applyNumberFormat="1" applyFont="1" applyFill="1" applyBorder="1" applyAlignment="1" applyProtection="1">
      <alignment horizontal="center" vertical="center"/>
      <protection hidden="1"/>
    </xf>
    <xf numFmtId="172" fontId="18" fillId="20" borderId="47" xfId="0" applyNumberFormat="1" applyFont="1" applyFill="1" applyBorder="1" applyAlignment="1" applyProtection="1">
      <alignment horizontal="center" vertical="center"/>
      <protection hidden="1"/>
    </xf>
    <xf numFmtId="0" fontId="18" fillId="55" borderId="31" xfId="0" applyFont="1" applyFill="1" applyBorder="1" applyAlignment="1" applyProtection="1">
      <alignment horizontal="center" vertical="center"/>
      <protection/>
    </xf>
    <xf numFmtId="20" fontId="19" fillId="55" borderId="31" xfId="0" applyNumberFormat="1" applyFont="1" applyFill="1" applyBorder="1" applyAlignment="1" applyProtection="1">
      <alignment horizontal="center" vertical="center"/>
      <protection locked="0"/>
    </xf>
    <xf numFmtId="20" fontId="19" fillId="55" borderId="37" xfId="0" applyNumberFormat="1" applyFont="1" applyFill="1" applyBorder="1" applyAlignment="1" applyProtection="1">
      <alignment horizontal="center" vertical="center"/>
      <protection locked="0"/>
    </xf>
    <xf numFmtId="20" fontId="18" fillId="55" borderId="27" xfId="0" applyNumberFormat="1" applyFont="1" applyFill="1" applyBorder="1" applyAlignment="1" applyProtection="1">
      <alignment horizontal="center" vertical="center"/>
      <protection hidden="1"/>
    </xf>
    <xf numFmtId="172" fontId="18" fillId="55" borderId="26" xfId="0" applyNumberFormat="1" applyFont="1" applyFill="1" applyBorder="1" applyAlignment="1" applyProtection="1">
      <alignment horizontal="center" vertical="center"/>
      <protection hidden="1"/>
    </xf>
    <xf numFmtId="172" fontId="18" fillId="55" borderId="31" xfId="0" applyNumberFormat="1" applyFont="1" applyFill="1" applyBorder="1" applyAlignment="1" applyProtection="1">
      <alignment horizontal="center" vertical="center"/>
      <protection hidden="1"/>
    </xf>
    <xf numFmtId="172" fontId="18" fillId="55" borderId="37" xfId="0" applyNumberFormat="1" applyFont="1" applyFill="1" applyBorder="1" applyAlignment="1" applyProtection="1">
      <alignment horizontal="center" vertical="center"/>
      <protection hidden="1"/>
    </xf>
    <xf numFmtId="172" fontId="18" fillId="55" borderId="0" xfId="0" applyNumberFormat="1" applyFont="1" applyFill="1" applyBorder="1" applyAlignment="1" applyProtection="1">
      <alignment horizontal="center" vertical="center"/>
      <protection hidden="1"/>
    </xf>
    <xf numFmtId="172" fontId="18" fillId="55" borderId="35" xfId="0" applyNumberFormat="1" applyFont="1" applyFill="1" applyBorder="1" applyAlignment="1" applyProtection="1">
      <alignment horizontal="center" vertical="center"/>
      <protection hidden="1"/>
    </xf>
    <xf numFmtId="0" fontId="18" fillId="55" borderId="32" xfId="0" applyFont="1" applyFill="1" applyBorder="1" applyAlignment="1" applyProtection="1">
      <alignment horizontal="center" vertical="center"/>
      <protection/>
    </xf>
    <xf numFmtId="0" fontId="18" fillId="55" borderId="0" xfId="0" applyNumberFormat="1" applyFont="1" applyFill="1" applyBorder="1" applyAlignment="1">
      <alignment horizontal="center" vertical="center"/>
    </xf>
    <xf numFmtId="20" fontId="19" fillId="55" borderId="32" xfId="0" applyNumberFormat="1" applyFont="1" applyFill="1" applyBorder="1" applyAlignment="1" applyProtection="1">
      <alignment horizontal="center" vertical="center"/>
      <protection locked="0"/>
    </xf>
    <xf numFmtId="20" fontId="19" fillId="55" borderId="34" xfId="0" applyNumberFormat="1" applyFont="1" applyFill="1" applyBorder="1" applyAlignment="1" applyProtection="1">
      <alignment horizontal="center" vertical="center"/>
      <protection locked="0"/>
    </xf>
    <xf numFmtId="20" fontId="18" fillId="55" borderId="28" xfId="0" applyNumberFormat="1" applyFont="1" applyFill="1" applyBorder="1" applyAlignment="1" applyProtection="1">
      <alignment horizontal="center" vertical="center"/>
      <protection hidden="1"/>
    </xf>
    <xf numFmtId="172" fontId="18" fillId="55" borderId="32" xfId="0" applyNumberFormat="1" applyFont="1" applyFill="1" applyBorder="1" applyAlignment="1" applyProtection="1">
      <alignment horizontal="center" vertical="center"/>
      <protection hidden="1"/>
    </xf>
    <xf numFmtId="172" fontId="18" fillId="55" borderId="34" xfId="0" applyNumberFormat="1" applyFont="1" applyFill="1" applyBorder="1" applyAlignment="1" applyProtection="1">
      <alignment horizontal="center" vertical="center"/>
      <protection hidden="1"/>
    </xf>
    <xf numFmtId="172" fontId="18" fillId="55" borderId="33" xfId="0" applyNumberFormat="1" applyFont="1" applyFill="1" applyBorder="1" applyAlignment="1" applyProtection="1">
      <alignment horizontal="center" vertical="center"/>
      <protection hidden="1"/>
    </xf>
    <xf numFmtId="0" fontId="18" fillId="55" borderId="38" xfId="0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>
      <alignment horizontal="center" vertical="center"/>
    </xf>
    <xf numFmtId="20" fontId="19" fillId="55" borderId="38" xfId="0" applyNumberFormat="1" applyFont="1" applyFill="1" applyBorder="1" applyAlignment="1" applyProtection="1">
      <alignment horizontal="center" vertical="center"/>
      <protection locked="0"/>
    </xf>
    <xf numFmtId="20" fontId="19" fillId="55" borderId="25" xfId="0" applyNumberFormat="1" applyFont="1" applyFill="1" applyBorder="1" applyAlignment="1" applyProtection="1">
      <alignment horizontal="center" vertical="center"/>
      <protection locked="0"/>
    </xf>
    <xf numFmtId="20" fontId="18" fillId="55" borderId="29" xfId="0" applyNumberFormat="1" applyFont="1" applyFill="1" applyBorder="1" applyAlignment="1" applyProtection="1">
      <alignment horizontal="center" vertical="center"/>
      <protection hidden="1"/>
    </xf>
    <xf numFmtId="172" fontId="18" fillId="55" borderId="20" xfId="0" applyNumberFormat="1" applyFont="1" applyFill="1" applyBorder="1" applyAlignment="1" applyProtection="1">
      <alignment horizontal="center" vertical="center"/>
      <protection hidden="1"/>
    </xf>
    <xf numFmtId="172" fontId="18" fillId="55" borderId="38" xfId="0" applyNumberFormat="1" applyFont="1" applyFill="1" applyBorder="1" applyAlignment="1" applyProtection="1">
      <alignment horizontal="center" vertical="center"/>
      <protection hidden="1"/>
    </xf>
    <xf numFmtId="172" fontId="18" fillId="55" borderId="24" xfId="0" applyNumberFormat="1" applyFont="1" applyFill="1" applyBorder="1" applyAlignment="1" applyProtection="1">
      <alignment horizontal="center" vertical="center"/>
      <protection hidden="1"/>
    </xf>
    <xf numFmtId="172" fontId="18" fillId="55" borderId="25" xfId="0" applyNumberFormat="1" applyFont="1" applyFill="1" applyBorder="1" applyAlignment="1" applyProtection="1">
      <alignment horizontal="center" vertical="center"/>
      <protection hidden="1"/>
    </xf>
    <xf numFmtId="172" fontId="18" fillId="55" borderId="23" xfId="0" applyNumberFormat="1" applyFont="1" applyFill="1" applyBorder="1" applyAlignment="1" applyProtection="1">
      <alignment horizontal="center" vertical="center"/>
      <protection hidden="1"/>
    </xf>
    <xf numFmtId="172" fontId="18" fillId="55" borderId="46" xfId="0" applyNumberFormat="1" applyFont="1" applyFill="1" applyBorder="1" applyAlignment="1" applyProtection="1">
      <alignment horizontal="center" vertical="center"/>
      <protection hidden="1"/>
    </xf>
    <xf numFmtId="172" fontId="18" fillId="55" borderId="47" xfId="0" applyNumberFormat="1" applyFont="1" applyFill="1" applyBorder="1" applyAlignment="1" applyProtection="1">
      <alignment horizontal="center" vertical="center"/>
      <protection hidden="1"/>
    </xf>
    <xf numFmtId="0" fontId="18" fillId="55" borderId="33" xfId="0" applyFont="1" applyFill="1" applyBorder="1" applyAlignment="1" applyProtection="1">
      <alignment horizontal="center" vertical="center"/>
      <protection/>
    </xf>
    <xf numFmtId="172" fontId="18" fillId="55" borderId="28" xfId="0" applyNumberFormat="1" applyFont="1" applyFill="1" applyBorder="1" applyAlignment="1" applyProtection="1">
      <alignment horizontal="center" vertical="center"/>
      <protection hidden="1"/>
    </xf>
    <xf numFmtId="172" fontId="18" fillId="55" borderId="36" xfId="0" applyNumberFormat="1" applyFont="1" applyFill="1" applyBorder="1" applyAlignment="1" applyProtection="1">
      <alignment horizontal="center" vertical="center"/>
      <protection hidden="1"/>
    </xf>
    <xf numFmtId="0" fontId="18" fillId="20" borderId="0" xfId="0" applyFont="1" applyFill="1" applyBorder="1" applyAlignment="1" applyProtection="1">
      <alignment horizontal="center" vertical="center"/>
      <protection/>
    </xf>
    <xf numFmtId="172" fontId="18" fillId="55" borderId="27" xfId="0" applyNumberFormat="1" applyFont="1" applyFill="1" applyBorder="1" applyAlignment="1" applyProtection="1">
      <alignment horizontal="center" vertical="center"/>
      <protection hidden="1"/>
    </xf>
    <xf numFmtId="172" fontId="18" fillId="55" borderId="29" xfId="0" applyNumberFormat="1" applyFont="1" applyFill="1" applyBorder="1" applyAlignment="1" applyProtection="1">
      <alignment horizontal="center" vertical="center"/>
      <protection hidden="1"/>
    </xf>
    <xf numFmtId="0" fontId="18" fillId="55" borderId="27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center"/>
    </xf>
    <xf numFmtId="0" fontId="18" fillId="20" borderId="20" xfId="0" applyNumberFormat="1" applyFont="1" applyFill="1" applyBorder="1" applyAlignment="1">
      <alignment horizontal="center" vertical="center"/>
    </xf>
    <xf numFmtId="20" fontId="19" fillId="20" borderId="0" xfId="0" applyNumberFormat="1" applyFont="1" applyFill="1" applyBorder="1" applyAlignment="1" applyProtection="1">
      <alignment horizontal="center" vertical="center"/>
      <protection locked="0"/>
    </xf>
    <xf numFmtId="172" fontId="18" fillId="20" borderId="48" xfId="0" applyNumberFormat="1" applyFont="1" applyFill="1" applyBorder="1" applyAlignment="1" applyProtection="1">
      <alignment horizontal="center" vertical="center"/>
      <protection hidden="1"/>
    </xf>
    <xf numFmtId="20" fontId="19" fillId="55" borderId="39" xfId="0" applyNumberFormat="1" applyFont="1" applyFill="1" applyBorder="1" applyAlignment="1" applyProtection="1">
      <alignment horizontal="center" vertical="center"/>
      <protection locked="0"/>
    </xf>
    <xf numFmtId="0" fontId="18" fillId="55" borderId="0" xfId="0" applyFont="1" applyFill="1" applyBorder="1" applyAlignment="1" applyProtection="1">
      <alignment horizontal="right" vertical="center"/>
      <protection/>
    </xf>
    <xf numFmtId="172" fontId="18" fillId="0" borderId="37" xfId="0" applyNumberFormat="1" applyFont="1" applyBorder="1" applyAlignment="1" applyProtection="1">
      <alignment horizontal="center" vertical="center" wrapText="1"/>
      <protection/>
    </xf>
    <xf numFmtId="172" fontId="18" fillId="0" borderId="34" xfId="0" applyNumberFormat="1" applyFont="1" applyBorder="1" applyAlignment="1" applyProtection="1">
      <alignment horizontal="center" vertical="center" wrapText="1"/>
      <protection/>
    </xf>
    <xf numFmtId="172" fontId="18" fillId="0" borderId="25" xfId="0" applyNumberFormat="1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/>
      <protection/>
    </xf>
    <xf numFmtId="0" fontId="19" fillId="0" borderId="50" xfId="0" applyFont="1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 horizontal="center"/>
      <protection/>
    </xf>
    <xf numFmtId="0" fontId="18" fillId="0" borderId="52" xfId="0" applyFont="1" applyFill="1" applyBorder="1" applyAlignment="1" applyProtection="1">
      <alignment horizontal="center" vertical="center"/>
      <protection/>
    </xf>
    <xf numFmtId="0" fontId="18" fillId="0" borderId="53" xfId="0" applyFont="1" applyFill="1" applyBorder="1" applyAlignment="1" applyProtection="1">
      <alignment horizontal="center" vertical="center"/>
      <protection/>
    </xf>
    <xf numFmtId="49" fontId="0" fillId="55" borderId="36" xfId="0" applyNumberFormat="1" applyFill="1" applyBorder="1" applyAlignment="1">
      <alignment horizontal="center" vertical="center" wrapText="1"/>
    </xf>
    <xf numFmtId="49" fontId="0" fillId="55" borderId="33" xfId="0" applyNumberFormat="1" applyFont="1" applyFill="1" applyBorder="1" applyAlignment="1">
      <alignment horizontal="center" vertical="center" wrapText="1"/>
    </xf>
    <xf numFmtId="49" fontId="0" fillId="55" borderId="54" xfId="0" applyNumberFormat="1" applyFont="1" applyFill="1" applyBorder="1" applyAlignment="1">
      <alignment horizontal="center" vertical="center" wrapText="1"/>
    </xf>
    <xf numFmtId="49" fontId="0" fillId="55" borderId="55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/>
    </xf>
    <xf numFmtId="49" fontId="21" fillId="55" borderId="57" xfId="0" applyNumberFormat="1" applyFont="1" applyFill="1" applyBorder="1" applyAlignment="1">
      <alignment horizontal="center" vertical="center"/>
    </xf>
    <xf numFmtId="0" fontId="18" fillId="0" borderId="58" xfId="0" applyFont="1" applyBorder="1" applyAlignment="1" applyProtection="1">
      <alignment horizontal="center" vertical="center" wrapText="1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20" fontId="19" fillId="55" borderId="30" xfId="0" applyNumberFormat="1" applyFont="1" applyFill="1" applyBorder="1" applyAlignment="1">
      <alignment horizontal="right"/>
    </xf>
    <xf numFmtId="20" fontId="19" fillId="55" borderId="21" xfId="0" applyNumberFormat="1" applyFont="1" applyFill="1" applyBorder="1" applyAlignment="1">
      <alignment horizontal="right"/>
    </xf>
    <xf numFmtId="0" fontId="18" fillId="0" borderId="61" xfId="0" applyFont="1" applyBorder="1" applyAlignment="1" applyProtection="1">
      <alignment horizontal="center" vertical="center" wrapText="1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174" fontId="18" fillId="0" borderId="39" xfId="0" applyNumberFormat="1" applyFont="1" applyBorder="1" applyAlignment="1">
      <alignment horizontal="center" vertical="center"/>
    </xf>
    <xf numFmtId="174" fontId="18" fillId="0" borderId="20" xfId="0" applyNumberFormat="1" applyFont="1" applyBorder="1" applyAlignment="1">
      <alignment horizontal="center" vertical="center"/>
    </xf>
    <xf numFmtId="174" fontId="18" fillId="0" borderId="29" xfId="0" applyNumberFormat="1" applyFont="1" applyBorder="1" applyAlignment="1">
      <alignment horizontal="center" vertical="center"/>
    </xf>
    <xf numFmtId="0" fontId="19" fillId="55" borderId="64" xfId="0" applyFont="1" applyFill="1" applyBorder="1" applyAlignment="1" applyProtection="1">
      <alignment horizontal="center" vertical="center"/>
      <protection/>
    </xf>
    <xf numFmtId="0" fontId="19" fillId="55" borderId="65" xfId="0" applyFont="1" applyFill="1" applyBorder="1" applyAlignment="1" applyProtection="1">
      <alignment horizontal="center" vertical="center"/>
      <protection/>
    </xf>
    <xf numFmtId="0" fontId="19" fillId="55" borderId="66" xfId="0" applyFont="1" applyFill="1" applyBorder="1" applyAlignment="1" applyProtection="1">
      <alignment horizontal="center" vertical="center"/>
      <protection/>
    </xf>
    <xf numFmtId="0" fontId="21" fillId="0" borderId="67" xfId="0" applyFont="1" applyFill="1" applyBorder="1" applyAlignment="1" applyProtection="1">
      <alignment horizontal="left"/>
      <protection locked="0"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19" fillId="0" borderId="58" xfId="0" applyFont="1" applyBorder="1" applyAlignment="1" applyProtection="1">
      <alignment horizontal="center"/>
      <protection/>
    </xf>
    <xf numFmtId="172" fontId="18" fillId="0" borderId="46" xfId="0" applyNumberFormat="1" applyFont="1" applyBorder="1" applyAlignment="1" applyProtection="1">
      <alignment horizontal="center" vertical="center" wrapText="1"/>
      <protection/>
    </xf>
    <xf numFmtId="172" fontId="18" fillId="0" borderId="33" xfId="0" applyNumberFormat="1" applyFont="1" applyBorder="1" applyAlignment="1" applyProtection="1">
      <alignment horizontal="center" vertical="center" wrapText="1"/>
      <protection/>
    </xf>
    <xf numFmtId="172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55" borderId="0" xfId="0" applyFont="1" applyFill="1" applyBorder="1" applyAlignment="1" applyProtection="1">
      <alignment horizontal="center"/>
      <protection/>
    </xf>
    <xf numFmtId="0" fontId="19" fillId="55" borderId="31" xfId="0" applyFont="1" applyFill="1" applyBorder="1" applyAlignment="1" applyProtection="1">
      <alignment horizontal="center" vertical="center" wrapText="1"/>
      <protection/>
    </xf>
    <xf numFmtId="0" fontId="19" fillId="55" borderId="32" xfId="0" applyFont="1" applyFill="1" applyBorder="1" applyAlignment="1" applyProtection="1">
      <alignment horizontal="center" vertical="center" wrapText="1"/>
      <protection/>
    </xf>
    <xf numFmtId="0" fontId="19" fillId="55" borderId="38" xfId="0" applyFont="1" applyFill="1" applyBorder="1" applyAlignment="1" applyProtection="1">
      <alignment horizontal="center" vertical="center" wrapText="1"/>
      <protection/>
    </xf>
    <xf numFmtId="0" fontId="22" fillId="55" borderId="0" xfId="0" applyFont="1" applyFill="1" applyBorder="1" applyAlignment="1">
      <alignment horizontal="center" vertical="center"/>
    </xf>
    <xf numFmtId="0" fontId="18" fillId="0" borderId="59" xfId="0" applyFont="1" applyBorder="1" applyAlignment="1" applyProtection="1">
      <alignment horizontal="center" vertical="center" wrapText="1"/>
      <protection/>
    </xf>
    <xf numFmtId="172" fontId="18" fillId="0" borderId="44" xfId="0" applyNumberFormat="1" applyFont="1" applyBorder="1" applyAlignment="1" applyProtection="1">
      <alignment horizontal="center" vertical="center" wrapText="1"/>
      <protection/>
    </xf>
    <xf numFmtId="172" fontId="18" fillId="0" borderId="36" xfId="0" applyNumberFormat="1" applyFont="1" applyBorder="1" applyAlignment="1" applyProtection="1">
      <alignment horizontal="center" vertical="center" wrapText="1"/>
      <protection/>
    </xf>
    <xf numFmtId="172" fontId="18" fillId="0" borderId="22" xfId="0" applyNumberFormat="1" applyFont="1" applyBorder="1" applyAlignment="1" applyProtection="1">
      <alignment horizontal="center" vertical="center" wrapText="1"/>
      <protection/>
    </xf>
    <xf numFmtId="172" fontId="18" fillId="0" borderId="47" xfId="0" applyNumberFormat="1" applyFont="1" applyBorder="1" applyAlignment="1" applyProtection="1">
      <alignment horizontal="center" vertical="center" wrapText="1"/>
      <protection/>
    </xf>
    <xf numFmtId="172" fontId="18" fillId="0" borderId="35" xfId="0" applyNumberFormat="1" applyFont="1" applyBorder="1" applyAlignment="1" applyProtection="1">
      <alignment horizontal="center" vertical="center" wrapText="1"/>
      <protection/>
    </xf>
    <xf numFmtId="172" fontId="18" fillId="0" borderId="23" xfId="0" applyNumberFormat="1" applyFont="1" applyBorder="1" applyAlignment="1" applyProtection="1">
      <alignment horizontal="center" vertical="center" wrapText="1"/>
      <protection/>
    </xf>
    <xf numFmtId="172" fontId="18" fillId="0" borderId="68" xfId="0" applyNumberFormat="1" applyFont="1" applyFill="1" applyBorder="1" applyAlignment="1" applyProtection="1">
      <alignment horizontal="center" vertical="center"/>
      <protection/>
    </xf>
    <xf numFmtId="172" fontId="18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71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/>
      <protection/>
    </xf>
    <xf numFmtId="172" fontId="18" fillId="0" borderId="26" xfId="0" applyNumberFormat="1" applyFont="1" applyBorder="1" applyAlignment="1" applyProtection="1">
      <alignment horizontal="center" vertical="center" wrapText="1"/>
      <protection/>
    </xf>
    <xf numFmtId="172" fontId="18" fillId="0" borderId="0" xfId="0" applyNumberFormat="1" applyFont="1" applyBorder="1" applyAlignment="1" applyProtection="1">
      <alignment horizontal="center" vertical="center" wrapText="1"/>
      <protection/>
    </xf>
    <xf numFmtId="172" fontId="18" fillId="0" borderId="20" xfId="0" applyNumberFormat="1" applyFont="1" applyBorder="1" applyAlignment="1" applyProtection="1">
      <alignment horizontal="center" vertical="center" wrapText="1"/>
      <protection/>
    </xf>
    <xf numFmtId="174" fontId="18" fillId="0" borderId="30" xfId="0" applyNumberFormat="1" applyFont="1" applyBorder="1" applyAlignment="1">
      <alignment horizontal="center" vertical="center"/>
    </xf>
    <xf numFmtId="174" fontId="18" fillId="0" borderId="21" xfId="0" applyNumberFormat="1" applyFont="1" applyBorder="1" applyAlignment="1">
      <alignment horizontal="center" vertical="center"/>
    </xf>
    <xf numFmtId="174" fontId="18" fillId="0" borderId="19" xfId="0" applyNumberFormat="1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9" fillId="55" borderId="72" xfId="0" applyFont="1" applyFill="1" applyBorder="1" applyAlignment="1" applyProtection="1">
      <alignment horizontal="center" vertical="center"/>
      <protection/>
    </xf>
    <xf numFmtId="0" fontId="19" fillId="55" borderId="73" xfId="0" applyFont="1" applyFill="1" applyBorder="1" applyAlignment="1" applyProtection="1">
      <alignment horizontal="center" vertical="center"/>
      <protection/>
    </xf>
    <xf numFmtId="0" fontId="19" fillId="55" borderId="74" xfId="0" applyFont="1" applyFill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 vertical="center"/>
    </xf>
    <xf numFmtId="20" fontId="19" fillId="0" borderId="32" xfId="0" applyNumberFormat="1" applyFont="1" applyFill="1" applyBorder="1" applyAlignment="1" applyProtection="1">
      <alignment horizontal="center" vertical="center"/>
      <protection locked="0"/>
    </xf>
    <xf numFmtId="20" fontId="19" fillId="0" borderId="34" xfId="0" applyNumberFormat="1" applyFont="1" applyFill="1" applyBorder="1" applyAlignment="1" applyProtection="1">
      <alignment horizontal="center" vertical="center"/>
      <protection locked="0"/>
    </xf>
    <xf numFmtId="20" fontId="18" fillId="0" borderId="28" xfId="0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172" fontId="18" fillId="0" borderId="32" xfId="0" applyNumberFormat="1" applyFont="1" applyFill="1" applyBorder="1" applyAlignment="1" applyProtection="1">
      <alignment horizontal="center" vertical="center"/>
      <protection hidden="1"/>
    </xf>
    <xf numFmtId="172" fontId="18" fillId="0" borderId="34" xfId="0" applyNumberFormat="1" applyFont="1" applyFill="1" applyBorder="1" applyAlignment="1" applyProtection="1">
      <alignment horizontal="center" vertical="center"/>
      <protection hidden="1"/>
    </xf>
    <xf numFmtId="172" fontId="18" fillId="0" borderId="35" xfId="0" applyNumberFormat="1" applyFont="1" applyFill="1" applyBorder="1" applyAlignment="1" applyProtection="1">
      <alignment horizontal="center" vertical="center"/>
      <protection hidden="1"/>
    </xf>
    <xf numFmtId="172" fontId="18" fillId="0" borderId="48" xfId="0" applyNumberFormat="1" applyFont="1" applyFill="1" applyBorder="1" applyAlignment="1" applyProtection="1">
      <alignment horizontal="center" vertical="center"/>
      <protection hidden="1"/>
    </xf>
    <xf numFmtId="172" fontId="18" fillId="0" borderId="33" xfId="0" applyNumberFormat="1" applyFont="1" applyFill="1" applyBorder="1" applyAlignment="1" applyProtection="1">
      <alignment horizontal="center" vertical="center"/>
      <protection hidden="1"/>
    </xf>
    <xf numFmtId="20" fontId="19" fillId="0" borderId="38" xfId="0" applyNumberFormat="1" applyFont="1" applyFill="1" applyBorder="1" applyAlignment="1" applyProtection="1">
      <alignment horizontal="center" vertical="center"/>
      <protection locked="0"/>
    </xf>
    <xf numFmtId="20" fontId="19" fillId="0" borderId="25" xfId="0" applyNumberFormat="1" applyFont="1" applyFill="1" applyBorder="1" applyAlignment="1" applyProtection="1">
      <alignment horizontal="center" vertical="center"/>
      <protection locked="0"/>
    </xf>
    <xf numFmtId="20" fontId="18" fillId="0" borderId="29" xfId="0" applyNumberFormat="1" applyFont="1" applyFill="1" applyBorder="1" applyAlignment="1" applyProtection="1">
      <alignment horizontal="center" vertical="center"/>
      <protection hidden="1"/>
    </xf>
    <xf numFmtId="172" fontId="18" fillId="0" borderId="20" xfId="0" applyNumberFormat="1" applyFont="1" applyFill="1" applyBorder="1" applyAlignment="1" applyProtection="1">
      <alignment horizontal="center" vertical="center"/>
      <protection hidden="1"/>
    </xf>
    <xf numFmtId="172" fontId="18" fillId="0" borderId="38" xfId="0" applyNumberFormat="1" applyFont="1" applyFill="1" applyBorder="1" applyAlignment="1" applyProtection="1">
      <alignment horizontal="center" vertical="center"/>
      <protection hidden="1"/>
    </xf>
    <xf numFmtId="172" fontId="18" fillId="0" borderId="24" xfId="0" applyNumberFormat="1" applyFont="1" applyFill="1" applyBorder="1" applyAlignment="1" applyProtection="1">
      <alignment horizontal="center" vertical="center"/>
      <protection hidden="1"/>
    </xf>
    <xf numFmtId="172" fontId="18" fillId="0" borderId="25" xfId="0" applyNumberFormat="1" applyFont="1" applyFill="1" applyBorder="1" applyAlignment="1" applyProtection="1">
      <alignment horizontal="center" vertical="center"/>
      <protection hidden="1"/>
    </xf>
    <xf numFmtId="172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56" borderId="20" xfId="0" applyNumberFormat="1" applyFont="1" applyFill="1" applyBorder="1" applyAlignment="1">
      <alignment horizontal="center" vertical="center"/>
    </xf>
    <xf numFmtId="172" fontId="18" fillId="56" borderId="22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>
      <alignment horizontal="center" vertical="center"/>
    </xf>
    <xf numFmtId="20" fontId="19" fillId="0" borderId="31" xfId="0" applyNumberFormat="1" applyFont="1" applyFill="1" applyBorder="1" applyAlignment="1" applyProtection="1">
      <alignment horizontal="center" vertical="center"/>
      <protection locked="0"/>
    </xf>
    <xf numFmtId="20" fontId="19" fillId="0" borderId="46" xfId="0" applyNumberFormat="1" applyFont="1" applyFill="1" applyBorder="1" applyAlignment="1" applyProtection="1">
      <alignment horizontal="center" vertical="center"/>
      <protection locked="0"/>
    </xf>
    <xf numFmtId="20" fontId="18" fillId="0" borderId="27" xfId="0" applyNumberFormat="1" applyFont="1" applyFill="1" applyBorder="1" applyAlignment="1" applyProtection="1">
      <alignment horizontal="center" vertical="center"/>
      <protection hidden="1"/>
    </xf>
    <xf numFmtId="20" fontId="19" fillId="0" borderId="26" xfId="0" applyNumberFormat="1" applyFont="1" applyFill="1" applyBorder="1" applyAlignment="1" applyProtection="1">
      <alignment horizontal="center" vertical="center"/>
      <protection locked="0"/>
    </xf>
    <xf numFmtId="172" fontId="18" fillId="0" borderId="45" xfId="0" applyNumberFormat="1" applyFont="1" applyFill="1" applyBorder="1" applyAlignment="1" applyProtection="1">
      <alignment horizontal="center" vertical="center"/>
      <protection hidden="1"/>
    </xf>
    <xf numFmtId="172" fontId="18" fillId="0" borderId="31" xfId="0" applyNumberFormat="1" applyFont="1" applyFill="1" applyBorder="1" applyAlignment="1" applyProtection="1">
      <alignment horizontal="center" vertical="center"/>
      <protection hidden="1"/>
    </xf>
    <xf numFmtId="172" fontId="18" fillId="0" borderId="46" xfId="0" applyNumberFormat="1" applyFont="1" applyFill="1" applyBorder="1" applyAlignment="1" applyProtection="1">
      <alignment horizontal="center" vertical="center"/>
      <protection hidden="1"/>
    </xf>
    <xf numFmtId="172" fontId="18" fillId="0" borderId="26" xfId="0" applyNumberFormat="1" applyFont="1" applyFill="1" applyBorder="1" applyAlignment="1" applyProtection="1">
      <alignment horizontal="center" vertical="center"/>
      <protection hidden="1"/>
    </xf>
    <xf numFmtId="172" fontId="18" fillId="0" borderId="37" xfId="0" applyNumberFormat="1" applyFont="1" applyFill="1" applyBorder="1" applyAlignment="1" applyProtection="1">
      <alignment horizontal="center" vertical="center"/>
      <protection hidden="1"/>
    </xf>
    <xf numFmtId="172" fontId="18" fillId="0" borderId="44" xfId="0" applyNumberFormat="1" applyFont="1" applyFill="1" applyBorder="1" applyAlignment="1" applyProtection="1">
      <alignment horizontal="center" vertical="center"/>
      <protection hidden="1"/>
    </xf>
    <xf numFmtId="172" fontId="18" fillId="0" borderId="47" xfId="0" applyNumberFormat="1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/>
    </xf>
    <xf numFmtId="20" fontId="19" fillId="0" borderId="33" xfId="0" applyNumberFormat="1" applyFont="1" applyFill="1" applyBorder="1" applyAlignment="1" applyProtection="1">
      <alignment horizontal="center" vertical="center"/>
      <protection locked="0"/>
    </xf>
    <xf numFmtId="172" fontId="18" fillId="0" borderId="28" xfId="0" applyNumberFormat="1" applyFont="1" applyFill="1" applyBorder="1" applyAlignment="1" applyProtection="1">
      <alignment horizontal="center" vertical="center"/>
      <protection hidden="1"/>
    </xf>
    <xf numFmtId="172" fontId="18" fillId="0" borderId="36" xfId="0" applyNumberFormat="1" applyFont="1" applyFill="1" applyBorder="1" applyAlignment="1" applyProtection="1">
      <alignment horizontal="center" vertical="center"/>
      <protection hidden="1"/>
    </xf>
    <xf numFmtId="20" fontId="19" fillId="0" borderId="37" xfId="0" applyNumberFormat="1" applyFont="1" applyFill="1" applyBorder="1" applyAlignment="1" applyProtection="1">
      <alignment horizontal="center" vertical="center"/>
      <protection locked="0"/>
    </xf>
    <xf numFmtId="172" fontId="18" fillId="0" borderId="27" xfId="0" applyNumberFormat="1" applyFont="1" applyFill="1" applyBorder="1" applyAlignment="1" applyProtection="1">
      <alignment horizontal="center" vertical="center"/>
      <protection hidden="1"/>
    </xf>
    <xf numFmtId="172" fontId="18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 [0]" xfId="89"/>
    <cellStyle name="Texto de Aviso" xfId="90"/>
    <cellStyle name="Texto Explicativo" xfId="91"/>
    <cellStyle name="Title" xfId="92"/>
    <cellStyle name="Título" xfId="93"/>
    <cellStyle name="Título 1" xfId="94"/>
    <cellStyle name="Título 2" xfId="95"/>
    <cellStyle name="Título 3" xfId="96"/>
    <cellStyle name="Título 4" xfId="97"/>
    <cellStyle name="Total" xfId="98"/>
    <cellStyle name="Comma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" name="Imagem 1" descr="marca PR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43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40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03" t="s">
        <v>0</v>
      </c>
      <c r="C8" s="181" t="s">
        <v>1</v>
      </c>
      <c r="D8" s="182"/>
      <c r="E8" s="183"/>
      <c r="F8" s="181" t="s">
        <v>2</v>
      </c>
      <c r="G8" s="182"/>
      <c r="H8" s="211"/>
      <c r="I8" s="197" t="s">
        <v>21</v>
      </c>
      <c r="J8" s="192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04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20" t="s">
        <v>29</v>
      </c>
      <c r="I9" s="198"/>
      <c r="J9" s="193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05"/>
      <c r="C10" s="228"/>
      <c r="D10" s="185"/>
      <c r="E10" s="230"/>
      <c r="F10" s="232"/>
      <c r="G10" s="185"/>
      <c r="H10" s="194"/>
      <c r="I10" s="199"/>
      <c r="J10" s="194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79" t="s">
        <v>36</v>
      </c>
      <c r="B11" s="46">
        <v>1</v>
      </c>
      <c r="C11" s="96">
        <v>1752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7">
        <f aca="true" t="shared" si="0" ref="H11:H41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49">
        <f aca="true" t="shared" si="1" ref="K11:K41">IF(OR(A11="SÁBADO",A11="DOMINGO",A11="FERIADO"),$H$7,IF(J11&gt;=$O$7,$L$7,IF(AND(J11&lt;=$O$7,J11&gt;$M$7),J11-$M$7,$H$7)))</f>
        <v>0</v>
      </c>
      <c r="L11" s="49" t="str">
        <f aca="true" t="shared" si="2" ref="L11:L41">IF(P11&lt;=0,"0:00",J11-$O$7)</f>
        <v>0:00</v>
      </c>
      <c r="M11" s="115">
        <f aca="true" t="shared" si="3" ref="M11:M41">IF(A11="SÁBADO",J11,IF(A11="DOMINGO",J11,IF(A11="FERIADO",J11,L11)))</f>
        <v>0</v>
      </c>
      <c r="N11" s="116">
        <f aca="true" t="shared" si="4" ref="N11:N41">IF(R11&lt;$H$7,$H$7,IF(AND(J11&gt;=$O$7,I11&lt;=$I$7),R11,M11))</f>
        <v>0</v>
      </c>
      <c r="O11" s="91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253" t="s">
        <v>14</v>
      </c>
      <c r="B12" s="254">
        <v>2</v>
      </c>
      <c r="C12" s="255">
        <v>0</v>
      </c>
      <c r="D12" s="256">
        <v>0</v>
      </c>
      <c r="E12" s="257">
        <f>IF(D12&gt;C12,SUM(D12-C12),$H$7)</f>
        <v>0</v>
      </c>
      <c r="F12" s="255">
        <v>0</v>
      </c>
      <c r="G12" s="256">
        <v>0</v>
      </c>
      <c r="H12" s="258">
        <f t="shared" si="0"/>
        <v>0</v>
      </c>
      <c r="I12" s="259">
        <f aca="true" t="shared" si="8" ref="I12:I41">IF(AND(D12&gt;$H$7,F12&gt;$H$7),F12-D12,$H$7)</f>
        <v>0</v>
      </c>
      <c r="J12" s="260">
        <f>IF(AND(C12&gt;$H$7,D12=$H$7,F12=$H$7,G12&gt;$H$7),H12-C12,E12+H12)</f>
        <v>0</v>
      </c>
      <c r="K12" s="258">
        <f t="shared" si="1"/>
        <v>0</v>
      </c>
      <c r="L12" s="258" t="str">
        <f t="shared" si="2"/>
        <v>0:00</v>
      </c>
      <c r="M12" s="260" t="str">
        <f t="shared" si="3"/>
        <v>0:00</v>
      </c>
      <c r="N12" s="258">
        <f t="shared" si="4"/>
        <v>0</v>
      </c>
      <c r="O12" s="26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1" t="s">
        <v>15</v>
      </c>
      <c r="B13" s="66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9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69">
        <f t="shared" si="1"/>
        <v>0</v>
      </c>
      <c r="L13" s="69" t="str">
        <f t="shared" si="2"/>
        <v>0:00</v>
      </c>
      <c r="M13" s="89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53" t="s">
        <v>16</v>
      </c>
      <c r="B14" s="55">
        <v>4</v>
      </c>
      <c r="C14" s="255">
        <v>0</v>
      </c>
      <c r="D14" s="256">
        <v>0</v>
      </c>
      <c r="E14" s="257">
        <f aca="true" t="shared" si="11" ref="E14:E41">IF(D14&gt;C14,SUM(D14-C14),$H$7)</f>
        <v>0</v>
      </c>
      <c r="F14" s="255">
        <v>0</v>
      </c>
      <c r="G14" s="256">
        <v>0</v>
      </c>
      <c r="H14" s="258">
        <f t="shared" si="0"/>
        <v>0</v>
      </c>
      <c r="I14" s="259">
        <f t="shared" si="8"/>
        <v>0</v>
      </c>
      <c r="J14" s="260">
        <f aca="true" t="shared" si="12" ref="J14:J41">IF(AND(C14&gt;$H$7,D14=$H$7,F14=$H$7,G14&gt;$H$7),H14-C14,E14+H14)</f>
        <v>0</v>
      </c>
      <c r="K14" s="258">
        <f t="shared" si="1"/>
        <v>0</v>
      </c>
      <c r="L14" s="258" t="str">
        <f t="shared" si="2"/>
        <v>0:00</v>
      </c>
      <c r="M14" s="260" t="str">
        <f t="shared" si="3"/>
        <v>0:00</v>
      </c>
      <c r="N14" s="258">
        <f t="shared" si="4"/>
        <v>0</v>
      </c>
      <c r="O14" s="26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0" t="s">
        <v>10</v>
      </c>
      <c r="B15" s="45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49">
        <f t="shared" si="0"/>
        <v>0</v>
      </c>
      <c r="I15" s="85">
        <f t="shared" si="8"/>
        <v>0</v>
      </c>
      <c r="J15" s="90">
        <f t="shared" si="12"/>
        <v>0</v>
      </c>
      <c r="K15" s="49">
        <f t="shared" si="1"/>
        <v>0</v>
      </c>
      <c r="L15" s="49" t="str">
        <f t="shared" si="2"/>
        <v>0:00</v>
      </c>
      <c r="M15" s="90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0" t="s">
        <v>11</v>
      </c>
      <c r="B16" s="45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49">
        <f t="shared" si="0"/>
        <v>0</v>
      </c>
      <c r="I16" s="85">
        <f t="shared" si="8"/>
        <v>0</v>
      </c>
      <c r="J16" s="90">
        <f t="shared" si="12"/>
        <v>0</v>
      </c>
      <c r="K16" s="49">
        <f t="shared" si="1"/>
        <v>0</v>
      </c>
      <c r="L16" s="49" t="str">
        <f t="shared" si="2"/>
        <v>0:00</v>
      </c>
      <c r="M16" s="90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53" t="s">
        <v>12</v>
      </c>
      <c r="B17" s="254">
        <v>7</v>
      </c>
      <c r="C17" s="255">
        <v>0</v>
      </c>
      <c r="D17" s="256">
        <v>0</v>
      </c>
      <c r="E17" s="257">
        <f t="shared" si="11"/>
        <v>0</v>
      </c>
      <c r="F17" s="255">
        <v>0</v>
      </c>
      <c r="G17" s="256">
        <v>0</v>
      </c>
      <c r="H17" s="258">
        <f t="shared" si="0"/>
        <v>0</v>
      </c>
      <c r="I17" s="259">
        <f t="shared" si="8"/>
        <v>0</v>
      </c>
      <c r="J17" s="260">
        <f t="shared" si="12"/>
        <v>0</v>
      </c>
      <c r="K17" s="258">
        <f t="shared" si="1"/>
        <v>0</v>
      </c>
      <c r="L17" s="258" t="str">
        <f t="shared" si="2"/>
        <v>0:00</v>
      </c>
      <c r="M17" s="260" t="str">
        <f t="shared" si="3"/>
        <v>0:00</v>
      </c>
      <c r="N17" s="258">
        <f t="shared" si="4"/>
        <v>0</v>
      </c>
      <c r="O17" s="26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1" t="s">
        <v>13</v>
      </c>
      <c r="B18" s="66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9">
        <f t="shared" si="0"/>
        <v>0</v>
      </c>
      <c r="I18" s="86">
        <f t="shared" si="8"/>
        <v>0</v>
      </c>
      <c r="J18" s="89">
        <f t="shared" si="12"/>
        <v>0</v>
      </c>
      <c r="K18" s="69">
        <f t="shared" si="1"/>
        <v>0</v>
      </c>
      <c r="L18" s="69" t="str">
        <f t="shared" si="2"/>
        <v>0:00</v>
      </c>
      <c r="M18" s="89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253" t="s">
        <v>14</v>
      </c>
      <c r="B19" s="254">
        <v>9</v>
      </c>
      <c r="C19" s="255">
        <v>0</v>
      </c>
      <c r="D19" s="256">
        <v>0</v>
      </c>
      <c r="E19" s="257">
        <f t="shared" si="11"/>
        <v>0</v>
      </c>
      <c r="F19" s="255">
        <v>0</v>
      </c>
      <c r="G19" s="256">
        <v>0</v>
      </c>
      <c r="H19" s="258">
        <f t="shared" si="0"/>
        <v>0</v>
      </c>
      <c r="I19" s="259">
        <f t="shared" si="8"/>
        <v>0</v>
      </c>
      <c r="J19" s="260">
        <f t="shared" si="12"/>
        <v>0</v>
      </c>
      <c r="K19" s="258">
        <f t="shared" si="1"/>
        <v>0</v>
      </c>
      <c r="L19" s="258" t="str">
        <f t="shared" si="2"/>
        <v>0:00</v>
      </c>
      <c r="M19" s="260" t="str">
        <f t="shared" si="3"/>
        <v>0:00</v>
      </c>
      <c r="N19" s="258">
        <f t="shared" si="4"/>
        <v>0</v>
      </c>
      <c r="O19" s="26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1" t="s">
        <v>15</v>
      </c>
      <c r="B20" s="66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9">
        <f t="shared" si="0"/>
        <v>0</v>
      </c>
      <c r="I20" s="86">
        <f t="shared" si="8"/>
        <v>0</v>
      </c>
      <c r="J20" s="89">
        <f t="shared" si="12"/>
        <v>0</v>
      </c>
      <c r="K20" s="69">
        <f t="shared" si="1"/>
        <v>0</v>
      </c>
      <c r="L20" s="69" t="str">
        <f t="shared" si="2"/>
        <v>0:00</v>
      </c>
      <c r="M20" s="89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53" t="s">
        <v>16</v>
      </c>
      <c r="B21" s="25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56">
        <v>0</v>
      </c>
      <c r="H21" s="258">
        <f t="shared" si="0"/>
        <v>0</v>
      </c>
      <c r="I21" s="259">
        <f t="shared" si="8"/>
        <v>0</v>
      </c>
      <c r="J21" s="260">
        <f t="shared" si="12"/>
        <v>0</v>
      </c>
      <c r="K21" s="258">
        <f t="shared" si="1"/>
        <v>0</v>
      </c>
      <c r="L21" s="258" t="str">
        <f t="shared" si="2"/>
        <v>0:00</v>
      </c>
      <c r="M21" s="260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0" t="s">
        <v>10</v>
      </c>
      <c r="B22" s="45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49">
        <f t="shared" si="0"/>
        <v>0</v>
      </c>
      <c r="I22" s="85">
        <f t="shared" si="8"/>
        <v>0</v>
      </c>
      <c r="J22" s="90">
        <f t="shared" si="12"/>
        <v>0</v>
      </c>
      <c r="K22" s="49">
        <f t="shared" si="1"/>
        <v>0</v>
      </c>
      <c r="L22" s="49" t="str">
        <f t="shared" si="2"/>
        <v>0:00</v>
      </c>
      <c r="M22" s="90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0" t="s">
        <v>11</v>
      </c>
      <c r="B23" s="45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49">
        <f t="shared" si="0"/>
        <v>0</v>
      </c>
      <c r="I23" s="85">
        <f t="shared" si="8"/>
        <v>0</v>
      </c>
      <c r="J23" s="90">
        <f t="shared" si="12"/>
        <v>0</v>
      </c>
      <c r="K23" s="49">
        <f t="shared" si="1"/>
        <v>0</v>
      </c>
      <c r="L23" s="49" t="str">
        <f t="shared" si="2"/>
        <v>0:00</v>
      </c>
      <c r="M23" s="90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253" t="s">
        <v>12</v>
      </c>
      <c r="B24" s="254">
        <v>14</v>
      </c>
      <c r="C24" s="255">
        <v>0</v>
      </c>
      <c r="D24" s="256">
        <v>0</v>
      </c>
      <c r="E24" s="257">
        <f t="shared" si="11"/>
        <v>0</v>
      </c>
      <c r="F24" s="255">
        <v>0</v>
      </c>
      <c r="G24" s="256">
        <v>0</v>
      </c>
      <c r="H24" s="258">
        <f t="shared" si="0"/>
        <v>0</v>
      </c>
      <c r="I24" s="259">
        <f t="shared" si="8"/>
        <v>0</v>
      </c>
      <c r="J24" s="260">
        <f t="shared" si="12"/>
        <v>0</v>
      </c>
      <c r="K24" s="258">
        <f t="shared" si="1"/>
        <v>0</v>
      </c>
      <c r="L24" s="258" t="str">
        <f t="shared" si="2"/>
        <v>0:00</v>
      </c>
      <c r="M24" s="260" t="str">
        <f t="shared" si="3"/>
        <v>0:00</v>
      </c>
      <c r="N24" s="258">
        <f t="shared" si="4"/>
        <v>0</v>
      </c>
      <c r="O24" s="26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1" t="s">
        <v>13</v>
      </c>
      <c r="B25" s="66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01">
        <v>0</v>
      </c>
      <c r="H25" s="69">
        <f t="shared" si="0"/>
        <v>0</v>
      </c>
      <c r="I25" s="86">
        <f t="shared" si="8"/>
        <v>0</v>
      </c>
      <c r="J25" s="89">
        <f t="shared" si="12"/>
        <v>0</v>
      </c>
      <c r="K25" s="69">
        <f t="shared" si="1"/>
        <v>0</v>
      </c>
      <c r="L25" s="69" t="str">
        <f t="shared" si="2"/>
        <v>0:00</v>
      </c>
      <c r="M25" s="89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253" t="s">
        <v>14</v>
      </c>
      <c r="B26" s="254">
        <v>16</v>
      </c>
      <c r="C26" s="255">
        <v>0</v>
      </c>
      <c r="D26" s="256">
        <v>0</v>
      </c>
      <c r="E26" s="257">
        <f t="shared" si="11"/>
        <v>0</v>
      </c>
      <c r="F26" s="255">
        <v>0</v>
      </c>
      <c r="G26" s="256">
        <v>0</v>
      </c>
      <c r="H26" s="258">
        <f t="shared" si="0"/>
        <v>0</v>
      </c>
      <c r="I26" s="259">
        <f t="shared" si="8"/>
        <v>0</v>
      </c>
      <c r="J26" s="260">
        <f t="shared" si="12"/>
        <v>0</v>
      </c>
      <c r="K26" s="258">
        <f t="shared" si="1"/>
        <v>0</v>
      </c>
      <c r="L26" s="258" t="str">
        <f t="shared" si="2"/>
        <v>0:00</v>
      </c>
      <c r="M26" s="260" t="str">
        <f t="shared" si="3"/>
        <v>0:00</v>
      </c>
      <c r="N26" s="258">
        <f t="shared" si="4"/>
        <v>0</v>
      </c>
      <c r="O26" s="26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1" t="s">
        <v>15</v>
      </c>
      <c r="B27" s="66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9">
        <f t="shared" si="0"/>
        <v>0</v>
      </c>
      <c r="I27" s="86">
        <f t="shared" si="8"/>
        <v>0</v>
      </c>
      <c r="J27" s="89">
        <f t="shared" si="12"/>
        <v>0</v>
      </c>
      <c r="K27" s="69">
        <f t="shared" si="1"/>
        <v>0</v>
      </c>
      <c r="L27" s="69" t="str">
        <f t="shared" si="2"/>
        <v>0:00</v>
      </c>
      <c r="M27" s="89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53" t="s">
        <v>16</v>
      </c>
      <c r="B28" s="25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56">
        <v>0</v>
      </c>
      <c r="H28" s="258">
        <f t="shared" si="0"/>
        <v>0</v>
      </c>
      <c r="I28" s="259">
        <f t="shared" si="8"/>
        <v>0</v>
      </c>
      <c r="J28" s="260">
        <f t="shared" si="12"/>
        <v>0</v>
      </c>
      <c r="K28" s="258">
        <f t="shared" si="1"/>
        <v>0</v>
      </c>
      <c r="L28" s="258" t="str">
        <f t="shared" si="2"/>
        <v>0:00</v>
      </c>
      <c r="M28" s="260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0" t="s">
        <v>10</v>
      </c>
      <c r="B29" s="45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49">
        <f t="shared" si="0"/>
        <v>0</v>
      </c>
      <c r="I29" s="85">
        <f t="shared" si="8"/>
        <v>0</v>
      </c>
      <c r="J29" s="90">
        <f t="shared" si="12"/>
        <v>0</v>
      </c>
      <c r="K29" s="49">
        <f t="shared" si="1"/>
        <v>0</v>
      </c>
      <c r="L29" s="49" t="str">
        <f t="shared" si="2"/>
        <v>0:00</v>
      </c>
      <c r="M29" s="90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0" t="s">
        <v>11</v>
      </c>
      <c r="B30" s="45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49">
        <f t="shared" si="0"/>
        <v>0</v>
      </c>
      <c r="I30" s="85">
        <f t="shared" si="8"/>
        <v>0</v>
      </c>
      <c r="J30" s="90">
        <f t="shared" si="12"/>
        <v>0</v>
      </c>
      <c r="K30" s="49">
        <f t="shared" si="1"/>
        <v>0</v>
      </c>
      <c r="L30" s="49" t="str">
        <f t="shared" si="2"/>
        <v>0:00</v>
      </c>
      <c r="M30" s="90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253" t="s">
        <v>12</v>
      </c>
      <c r="B31" s="254">
        <v>21</v>
      </c>
      <c r="C31" s="255">
        <v>0</v>
      </c>
      <c r="D31" s="256">
        <v>0</v>
      </c>
      <c r="E31" s="257">
        <f t="shared" si="11"/>
        <v>0</v>
      </c>
      <c r="F31" s="255">
        <v>0</v>
      </c>
      <c r="G31" s="256">
        <v>0</v>
      </c>
      <c r="H31" s="258">
        <f t="shared" si="0"/>
        <v>0</v>
      </c>
      <c r="I31" s="259">
        <f t="shared" si="8"/>
        <v>0</v>
      </c>
      <c r="J31" s="260">
        <f t="shared" si="12"/>
        <v>0</v>
      </c>
      <c r="K31" s="258">
        <f t="shared" si="1"/>
        <v>0</v>
      </c>
      <c r="L31" s="258" t="str">
        <f t="shared" si="2"/>
        <v>0:00</v>
      </c>
      <c r="M31" s="260" t="str">
        <f t="shared" si="3"/>
        <v>0:00</v>
      </c>
      <c r="N31" s="258">
        <f t="shared" si="4"/>
        <v>0</v>
      </c>
      <c r="O31" s="26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1" t="s">
        <v>13</v>
      </c>
      <c r="B32" s="66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9">
        <f t="shared" si="0"/>
        <v>0</v>
      </c>
      <c r="I32" s="86">
        <f t="shared" si="8"/>
        <v>0</v>
      </c>
      <c r="J32" s="89">
        <f t="shared" si="12"/>
        <v>0</v>
      </c>
      <c r="K32" s="69">
        <f t="shared" si="1"/>
        <v>0</v>
      </c>
      <c r="L32" s="69" t="str">
        <f t="shared" si="2"/>
        <v>0:00</v>
      </c>
      <c r="M32" s="89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253" t="s">
        <v>14</v>
      </c>
      <c r="B33" s="254">
        <v>23</v>
      </c>
      <c r="C33" s="255">
        <v>0</v>
      </c>
      <c r="D33" s="256">
        <v>0</v>
      </c>
      <c r="E33" s="257">
        <f t="shared" si="11"/>
        <v>0</v>
      </c>
      <c r="F33" s="255">
        <v>0</v>
      </c>
      <c r="G33" s="256">
        <v>0</v>
      </c>
      <c r="H33" s="258">
        <f t="shared" si="0"/>
        <v>0</v>
      </c>
      <c r="I33" s="259">
        <f t="shared" si="8"/>
        <v>0</v>
      </c>
      <c r="J33" s="260">
        <f t="shared" si="12"/>
        <v>0</v>
      </c>
      <c r="K33" s="260">
        <f t="shared" si="1"/>
        <v>0</v>
      </c>
      <c r="L33" s="258" t="str">
        <f t="shared" si="2"/>
        <v>0:00</v>
      </c>
      <c r="M33" s="258" t="str">
        <f t="shared" si="3"/>
        <v>0:00</v>
      </c>
      <c r="N33" s="262">
        <f t="shared" si="4"/>
        <v>0</v>
      </c>
      <c r="O33" s="26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1" t="s">
        <v>15</v>
      </c>
      <c r="B34" s="66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9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53" t="s">
        <v>16</v>
      </c>
      <c r="B35" s="25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56">
        <v>0</v>
      </c>
      <c r="H35" s="258">
        <f t="shared" si="0"/>
        <v>0</v>
      </c>
      <c r="I35" s="259">
        <f t="shared" si="8"/>
        <v>0</v>
      </c>
      <c r="J35" s="260">
        <f t="shared" si="12"/>
        <v>0</v>
      </c>
      <c r="K35" s="260">
        <f t="shared" si="1"/>
        <v>0</v>
      </c>
      <c r="L35" s="258" t="str">
        <f t="shared" si="2"/>
        <v>0:00</v>
      </c>
      <c r="M35" s="263" t="str">
        <f t="shared" si="3"/>
        <v>0:00</v>
      </c>
      <c r="N35" s="258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0" t="s">
        <v>10</v>
      </c>
      <c r="B36" s="45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49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0" t="s">
        <v>11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49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53" t="s">
        <v>12</v>
      </c>
      <c r="B38" s="254">
        <v>28</v>
      </c>
      <c r="C38" s="255">
        <v>0</v>
      </c>
      <c r="D38" s="256">
        <v>0</v>
      </c>
      <c r="E38" s="257">
        <f t="shared" si="11"/>
        <v>0</v>
      </c>
      <c r="F38" s="255">
        <v>0</v>
      </c>
      <c r="G38" s="256">
        <v>0</v>
      </c>
      <c r="H38" s="258">
        <f t="shared" si="0"/>
        <v>0</v>
      </c>
      <c r="I38" s="259">
        <f t="shared" si="8"/>
        <v>0</v>
      </c>
      <c r="J38" s="260">
        <f t="shared" si="12"/>
        <v>0</v>
      </c>
      <c r="K38" s="260">
        <f t="shared" si="1"/>
        <v>0</v>
      </c>
      <c r="L38" s="258" t="str">
        <f t="shared" si="2"/>
        <v>0:00</v>
      </c>
      <c r="M38" s="263" t="str">
        <f t="shared" si="3"/>
        <v>0:00</v>
      </c>
      <c r="N38" s="258">
        <f t="shared" si="4"/>
        <v>0</v>
      </c>
      <c r="O38" s="26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1" t="s">
        <v>13</v>
      </c>
      <c r="B39" s="66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9">
        <f t="shared" si="0"/>
        <v>0</v>
      </c>
      <c r="I39" s="86">
        <f t="shared" si="8"/>
        <v>0</v>
      </c>
      <c r="J39" s="89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253" t="s">
        <v>14</v>
      </c>
      <c r="B40" s="254">
        <v>30</v>
      </c>
      <c r="C40" s="255">
        <v>0</v>
      </c>
      <c r="D40" s="256">
        <v>0</v>
      </c>
      <c r="E40" s="257">
        <f t="shared" si="11"/>
        <v>0</v>
      </c>
      <c r="F40" s="255">
        <v>0</v>
      </c>
      <c r="G40" s="256">
        <v>0</v>
      </c>
      <c r="H40" s="258">
        <f t="shared" si="0"/>
        <v>0</v>
      </c>
      <c r="I40" s="259">
        <f t="shared" si="8"/>
        <v>0</v>
      </c>
      <c r="J40" s="260">
        <f t="shared" si="12"/>
        <v>0</v>
      </c>
      <c r="K40" s="260">
        <f t="shared" si="1"/>
        <v>0</v>
      </c>
      <c r="L40" s="258" t="str">
        <f t="shared" si="2"/>
        <v>0:00</v>
      </c>
      <c r="M40" s="263" t="str">
        <f t="shared" si="3"/>
        <v>0:00</v>
      </c>
      <c r="N40" s="258">
        <f t="shared" si="4"/>
        <v>0</v>
      </c>
      <c r="O40" s="26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81" t="s">
        <v>15</v>
      </c>
      <c r="B41" s="272">
        <v>31</v>
      </c>
      <c r="C41" s="126">
        <v>0</v>
      </c>
      <c r="D41" s="127">
        <v>0</v>
      </c>
      <c r="E41" s="70">
        <f t="shared" si="11"/>
        <v>0</v>
      </c>
      <c r="F41" s="126">
        <v>0</v>
      </c>
      <c r="G41" s="127">
        <v>0</v>
      </c>
      <c r="H41" s="72">
        <f t="shared" si="0"/>
        <v>0</v>
      </c>
      <c r="I41" s="128">
        <f t="shared" si="8"/>
        <v>0</v>
      </c>
      <c r="J41" s="130">
        <f t="shared" si="12"/>
        <v>0</v>
      </c>
      <c r="K41" s="129">
        <f t="shared" si="1"/>
        <v>0</v>
      </c>
      <c r="L41" s="130" t="str">
        <f t="shared" si="2"/>
        <v>0:00</v>
      </c>
      <c r="M41" s="129" t="str">
        <f t="shared" si="3"/>
        <v>0:00</v>
      </c>
      <c r="N41" s="273">
        <f t="shared" si="4"/>
        <v>0</v>
      </c>
      <c r="O41" s="13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2"/>
      <c r="H42" s="104" t="s">
        <v>17</v>
      </c>
      <c r="I42" s="105"/>
      <c r="J42" s="109">
        <f aca="true" t="shared" si="13" ref="J42:O42">SUM(J11:J41)</f>
        <v>0</v>
      </c>
      <c r="K42" s="109">
        <f t="shared" si="13"/>
        <v>0</v>
      </c>
      <c r="L42" s="108">
        <f t="shared" si="13"/>
        <v>0</v>
      </c>
      <c r="M42" s="109">
        <f t="shared" si="13"/>
        <v>0</v>
      </c>
      <c r="N42" s="106">
        <f t="shared" si="13"/>
        <v>0</v>
      </c>
      <c r="O42" s="107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5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A8:A10"/>
    <mergeCell ref="B1:O2"/>
    <mergeCell ref="H9:H10"/>
    <mergeCell ref="N8:N10"/>
    <mergeCell ref="O8:O10"/>
    <mergeCell ref="C9:C10"/>
    <mergeCell ref="E9:E10"/>
    <mergeCell ref="F9:F10"/>
    <mergeCell ref="K5:M5"/>
    <mergeCell ref="F4:H4"/>
    <mergeCell ref="B8:B10"/>
    <mergeCell ref="F5:H5"/>
    <mergeCell ref="K8:K10"/>
    <mergeCell ref="F6:M6"/>
    <mergeCell ref="F8:H8"/>
    <mergeCell ref="L8:L10"/>
    <mergeCell ref="I5:J5"/>
    <mergeCell ref="N48:O49"/>
    <mergeCell ref="N47:O47"/>
    <mergeCell ref="J8:J10"/>
    <mergeCell ref="L43:N43"/>
    <mergeCell ref="I8:I10"/>
    <mergeCell ref="G9:G10"/>
    <mergeCell ref="C42:G42"/>
    <mergeCell ref="H43:J43"/>
    <mergeCell ref="C4:D4"/>
    <mergeCell ref="C5:D5"/>
    <mergeCell ref="C6:D6"/>
    <mergeCell ref="M8:M10"/>
    <mergeCell ref="C8:E8"/>
    <mergeCell ref="D9:D1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2:19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</row>
    <row r="6" spans="3:19" ht="13.5" customHeight="1">
      <c r="C6" s="177" t="s">
        <v>19</v>
      </c>
      <c r="D6" s="177"/>
      <c r="E6" s="6"/>
      <c r="F6" s="210" t="s">
        <v>49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</row>
    <row r="11" spans="1:19" ht="11.25">
      <c r="A11" s="84" t="s">
        <v>13</v>
      </c>
      <c r="B11" s="75">
        <v>1</v>
      </c>
      <c r="C11" s="121">
        <v>0</v>
      </c>
      <c r="D11" s="122">
        <v>0</v>
      </c>
      <c r="E11" s="76">
        <f>IF(D11&gt;C11,SUM(D11-C11),$H$7)</f>
        <v>0</v>
      </c>
      <c r="F11" s="121">
        <v>0</v>
      </c>
      <c r="G11" s="122">
        <v>0</v>
      </c>
      <c r="H11" s="77">
        <f aca="true" t="shared" si="0" ref="H11:H41">IF(G11&gt;F11,SUM(G11-F11),$H$7)</f>
        <v>0</v>
      </c>
      <c r="I11" s="123">
        <f>IF(AND(D11&gt;$H$7,F11&gt;$H$7),F11-D11,$H$7)</f>
        <v>0</v>
      </c>
      <c r="J11" s="125">
        <f>IF(AND(C11&gt;$H$7,D11=$H$7,F11=$H$7,G11&gt;$H$7),H11-C11,E11+H11)</f>
        <v>0</v>
      </c>
      <c r="K11" s="125">
        <f aca="true" t="shared" si="1" ref="K11:K41">IF(OR(A11="SÁBADO",A11="DOMINGO",A11="FERIADO"),$H$7,IF(J11&gt;=$O$7,$L$7,IF(AND(J11&lt;=$O$7,J11&gt;$M$7),J11-$M$7,$H$7)))</f>
        <v>0</v>
      </c>
      <c r="L11" s="78" t="str">
        <f aca="true" t="shared" si="2" ref="L11:L41">IF(P11&lt;=0,"0:00",J11-$O$7)</f>
        <v>0:00</v>
      </c>
      <c r="M11" s="124" t="str">
        <f aca="true" t="shared" si="3" ref="M11:M41">IF(A11="SÁBADO",J11,IF(A11="DOMINGO",J11,IF(A11="FERIADO",J11,L11)))</f>
        <v>0:00</v>
      </c>
      <c r="N11" s="78">
        <f aca="true" t="shared" si="4" ref="N11:N41">IF(R11&lt;$H$7,$H$7,IF(AND(J11&gt;=$O$7,I11&lt;=$I$7),R11,M11))</f>
        <v>0</v>
      </c>
      <c r="O11" s="131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253" t="s">
        <v>14</v>
      </c>
      <c r="B12" s="294">
        <v>2</v>
      </c>
      <c r="C12" s="255">
        <v>0</v>
      </c>
      <c r="D12" s="256">
        <v>0</v>
      </c>
      <c r="E12" s="257">
        <f>IF(D12&gt;C12,SUM(D12-C12),$H$7)</f>
        <v>0</v>
      </c>
      <c r="F12" s="255">
        <v>0</v>
      </c>
      <c r="G12" s="256">
        <v>0</v>
      </c>
      <c r="H12" s="289">
        <f t="shared" si="0"/>
        <v>0</v>
      </c>
      <c r="I12" s="259">
        <f aca="true" t="shared" si="8" ref="I12:I41">IF(AND(D12&gt;$H$7,F12&gt;$H$7),F12-D12,$H$7)</f>
        <v>0</v>
      </c>
      <c r="J12" s="260">
        <f>IF(AND(C12&gt;$H$7,D12=$H$7,F12=$H$7,G12&gt;$H$7),H12-C12,E12+H12)</f>
        <v>0</v>
      </c>
      <c r="K12" s="260">
        <f t="shared" si="1"/>
        <v>0</v>
      </c>
      <c r="L12" s="258" t="str">
        <f t="shared" si="2"/>
        <v>0:00</v>
      </c>
      <c r="M12" s="263" t="str">
        <f t="shared" si="3"/>
        <v>0:00</v>
      </c>
      <c r="N12" s="258">
        <f t="shared" si="4"/>
        <v>0</v>
      </c>
      <c r="O12" s="26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81" t="s">
        <v>15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253" t="s">
        <v>16</v>
      </c>
      <c r="B14" s="295">
        <v>4</v>
      </c>
      <c r="C14" s="255">
        <v>0</v>
      </c>
      <c r="D14" s="256">
        <v>0</v>
      </c>
      <c r="E14" s="257">
        <f aca="true" t="shared" si="11" ref="E14:E41">IF(D14&gt;C14,SUM(D14-C14),$H$7)</f>
        <v>0</v>
      </c>
      <c r="F14" s="255">
        <v>0</v>
      </c>
      <c r="G14" s="256">
        <v>0</v>
      </c>
      <c r="H14" s="289">
        <f t="shared" si="0"/>
        <v>0</v>
      </c>
      <c r="I14" s="259">
        <f t="shared" si="8"/>
        <v>0</v>
      </c>
      <c r="J14" s="260">
        <f aca="true" t="shared" si="12" ref="J14:J41">IF(AND(C14&gt;$H$7,D14=$H$7,F14=$H$7,G14&gt;$H$7),H14-C14,E14+H14)</f>
        <v>0</v>
      </c>
      <c r="K14" s="260">
        <f t="shared" si="1"/>
        <v>0</v>
      </c>
      <c r="L14" s="258" t="str">
        <f t="shared" si="2"/>
        <v>0:00</v>
      </c>
      <c r="M14" s="263" t="str">
        <f t="shared" si="3"/>
        <v>0:00</v>
      </c>
      <c r="N14" s="258">
        <f t="shared" si="4"/>
        <v>0</v>
      </c>
      <c r="O14" s="26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0" t="s">
        <v>10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80" t="s">
        <v>11</v>
      </c>
      <c r="B16" s="57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253" t="s">
        <v>12</v>
      </c>
      <c r="B17" s="294">
        <v>7</v>
      </c>
      <c r="C17" s="255">
        <v>0</v>
      </c>
      <c r="D17" s="256">
        <v>0</v>
      </c>
      <c r="E17" s="257">
        <f t="shared" si="11"/>
        <v>0</v>
      </c>
      <c r="F17" s="255">
        <v>0</v>
      </c>
      <c r="G17" s="256">
        <v>0</v>
      </c>
      <c r="H17" s="289">
        <f t="shared" si="0"/>
        <v>0</v>
      </c>
      <c r="I17" s="259">
        <f t="shared" si="8"/>
        <v>0</v>
      </c>
      <c r="J17" s="260">
        <f t="shared" si="12"/>
        <v>0</v>
      </c>
      <c r="K17" s="260">
        <f t="shared" si="1"/>
        <v>0</v>
      </c>
      <c r="L17" s="258" t="str">
        <f t="shared" si="2"/>
        <v>0:00</v>
      </c>
      <c r="M17" s="263" t="str">
        <f t="shared" si="3"/>
        <v>0:00</v>
      </c>
      <c r="N17" s="258">
        <f t="shared" si="4"/>
        <v>0</v>
      </c>
      <c r="O17" s="26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81" t="s">
        <v>13</v>
      </c>
      <c r="B18" s="73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8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253" t="s">
        <v>14</v>
      </c>
      <c r="B19" s="294">
        <v>9</v>
      </c>
      <c r="C19" s="255">
        <v>0</v>
      </c>
      <c r="D19" s="256">
        <v>0</v>
      </c>
      <c r="E19" s="257">
        <f t="shared" si="11"/>
        <v>0</v>
      </c>
      <c r="F19" s="255">
        <v>0</v>
      </c>
      <c r="G19" s="256">
        <v>0</v>
      </c>
      <c r="H19" s="289">
        <f t="shared" si="0"/>
        <v>0</v>
      </c>
      <c r="I19" s="259">
        <f t="shared" si="8"/>
        <v>0</v>
      </c>
      <c r="J19" s="263">
        <f t="shared" si="12"/>
        <v>0</v>
      </c>
      <c r="K19" s="260">
        <f t="shared" si="1"/>
        <v>0</v>
      </c>
      <c r="L19" s="258" t="str">
        <f t="shared" si="2"/>
        <v>0:00</v>
      </c>
      <c r="M19" s="263" t="str">
        <f t="shared" si="3"/>
        <v>0:00</v>
      </c>
      <c r="N19" s="258">
        <f t="shared" si="4"/>
        <v>0</v>
      </c>
      <c r="O19" s="26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81" t="s">
        <v>15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8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253" t="s">
        <v>16</v>
      </c>
      <c r="B21" s="29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56">
        <v>0</v>
      </c>
      <c r="H21" s="289">
        <f t="shared" si="0"/>
        <v>0</v>
      </c>
      <c r="I21" s="259">
        <f t="shared" si="8"/>
        <v>0</v>
      </c>
      <c r="J21" s="263">
        <f t="shared" si="12"/>
        <v>0</v>
      </c>
      <c r="K21" s="260">
        <f t="shared" si="1"/>
        <v>0</v>
      </c>
      <c r="L21" s="258" t="str">
        <f t="shared" si="2"/>
        <v>0:00</v>
      </c>
      <c r="M21" s="263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0" t="s">
        <v>10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87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80" t="s">
        <v>11</v>
      </c>
      <c r="B23" s="57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253" t="s">
        <v>12</v>
      </c>
      <c r="B24" s="294">
        <v>14</v>
      </c>
      <c r="C24" s="255">
        <v>0</v>
      </c>
      <c r="D24" s="256">
        <v>0</v>
      </c>
      <c r="E24" s="257">
        <f t="shared" si="11"/>
        <v>0</v>
      </c>
      <c r="F24" s="255">
        <v>0</v>
      </c>
      <c r="G24" s="256">
        <v>0</v>
      </c>
      <c r="H24" s="289">
        <f t="shared" si="0"/>
        <v>0</v>
      </c>
      <c r="I24" s="259">
        <f t="shared" si="8"/>
        <v>0</v>
      </c>
      <c r="J24" s="263">
        <f t="shared" si="12"/>
        <v>0</v>
      </c>
      <c r="K24" s="260">
        <f t="shared" si="1"/>
        <v>0</v>
      </c>
      <c r="L24" s="258" t="str">
        <f t="shared" si="2"/>
        <v>0:00</v>
      </c>
      <c r="M24" s="263" t="str">
        <f t="shared" si="3"/>
        <v>0:00</v>
      </c>
      <c r="N24" s="258">
        <f t="shared" si="4"/>
        <v>0</v>
      </c>
      <c r="O24" s="26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81" t="s">
        <v>13</v>
      </c>
      <c r="B25" s="73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01">
        <v>0</v>
      </c>
      <c r="H25" s="68">
        <f t="shared" si="0"/>
        <v>0</v>
      </c>
      <c r="I25" s="86">
        <f t="shared" si="8"/>
        <v>0</v>
      </c>
      <c r="J25" s="88">
        <f t="shared" si="12"/>
        <v>0</v>
      </c>
      <c r="K25" s="89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253" t="s">
        <v>14</v>
      </c>
      <c r="B26" s="294">
        <v>16</v>
      </c>
      <c r="C26" s="255">
        <v>0</v>
      </c>
      <c r="D26" s="256">
        <v>0</v>
      </c>
      <c r="E26" s="257">
        <f t="shared" si="11"/>
        <v>0</v>
      </c>
      <c r="F26" s="255">
        <v>0</v>
      </c>
      <c r="G26" s="256">
        <v>0</v>
      </c>
      <c r="H26" s="289">
        <f t="shared" si="0"/>
        <v>0</v>
      </c>
      <c r="I26" s="259">
        <f t="shared" si="8"/>
        <v>0</v>
      </c>
      <c r="J26" s="263">
        <f t="shared" si="12"/>
        <v>0</v>
      </c>
      <c r="K26" s="260">
        <f t="shared" si="1"/>
        <v>0</v>
      </c>
      <c r="L26" s="258" t="str">
        <f t="shared" si="2"/>
        <v>0:00</v>
      </c>
      <c r="M26" s="263" t="str">
        <f t="shared" si="3"/>
        <v>0:00</v>
      </c>
      <c r="N26" s="258">
        <f t="shared" si="4"/>
        <v>0</v>
      </c>
      <c r="O26" s="26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81" t="s">
        <v>15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8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253" t="s">
        <v>16</v>
      </c>
      <c r="B28" s="29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56">
        <v>0</v>
      </c>
      <c r="H28" s="289">
        <f t="shared" si="0"/>
        <v>0</v>
      </c>
      <c r="I28" s="259">
        <f t="shared" si="8"/>
        <v>0</v>
      </c>
      <c r="J28" s="263">
        <f t="shared" si="12"/>
        <v>0</v>
      </c>
      <c r="K28" s="260">
        <f t="shared" si="1"/>
        <v>0</v>
      </c>
      <c r="L28" s="258" t="str">
        <f t="shared" si="2"/>
        <v>0:00</v>
      </c>
      <c r="M28" s="263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0" t="s">
        <v>10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87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80" t="s">
        <v>11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253" t="s">
        <v>12</v>
      </c>
      <c r="B31" s="294">
        <v>21</v>
      </c>
      <c r="C31" s="255">
        <v>0</v>
      </c>
      <c r="D31" s="256">
        <v>0</v>
      </c>
      <c r="E31" s="257">
        <f t="shared" si="11"/>
        <v>0</v>
      </c>
      <c r="F31" s="255">
        <v>0</v>
      </c>
      <c r="G31" s="256">
        <v>0</v>
      </c>
      <c r="H31" s="289">
        <f t="shared" si="0"/>
        <v>0</v>
      </c>
      <c r="I31" s="259">
        <f t="shared" si="8"/>
        <v>0</v>
      </c>
      <c r="J31" s="263">
        <f t="shared" si="12"/>
        <v>0</v>
      </c>
      <c r="K31" s="260">
        <f t="shared" si="1"/>
        <v>0</v>
      </c>
      <c r="L31" s="258" t="str">
        <f t="shared" si="2"/>
        <v>0:00</v>
      </c>
      <c r="M31" s="263" t="str">
        <f t="shared" si="3"/>
        <v>0:00</v>
      </c>
      <c r="N31" s="258">
        <f t="shared" si="4"/>
        <v>0</v>
      </c>
      <c r="O31" s="26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81" t="s">
        <v>13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8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253" t="s">
        <v>14</v>
      </c>
      <c r="B33" s="294">
        <v>23</v>
      </c>
      <c r="C33" s="255">
        <v>0</v>
      </c>
      <c r="D33" s="256">
        <v>0</v>
      </c>
      <c r="E33" s="257">
        <f t="shared" si="11"/>
        <v>0</v>
      </c>
      <c r="F33" s="255">
        <v>0</v>
      </c>
      <c r="G33" s="256">
        <v>0</v>
      </c>
      <c r="H33" s="289">
        <f t="shared" si="0"/>
        <v>0</v>
      </c>
      <c r="I33" s="259">
        <f t="shared" si="8"/>
        <v>0</v>
      </c>
      <c r="J33" s="263">
        <f t="shared" si="12"/>
        <v>0</v>
      </c>
      <c r="K33" s="260">
        <f t="shared" si="1"/>
        <v>0</v>
      </c>
      <c r="L33" s="258" t="str">
        <f t="shared" si="2"/>
        <v>0:00</v>
      </c>
      <c r="M33" s="263" t="str">
        <f t="shared" si="3"/>
        <v>0:00</v>
      </c>
      <c r="N33" s="258">
        <f t="shared" si="4"/>
        <v>0</v>
      </c>
      <c r="O33" s="26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81" t="s">
        <v>15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8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253" t="s">
        <v>16</v>
      </c>
      <c r="B35" s="29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56">
        <v>0</v>
      </c>
      <c r="H35" s="289">
        <f t="shared" si="0"/>
        <v>0</v>
      </c>
      <c r="I35" s="259">
        <f t="shared" si="8"/>
        <v>0</v>
      </c>
      <c r="J35" s="263">
        <f t="shared" si="12"/>
        <v>0</v>
      </c>
      <c r="K35" s="260">
        <f t="shared" si="1"/>
        <v>0</v>
      </c>
      <c r="L35" s="258" t="str">
        <f t="shared" si="2"/>
        <v>0:00</v>
      </c>
      <c r="M35" s="263" t="str">
        <f t="shared" si="3"/>
        <v>0:00</v>
      </c>
      <c r="N35" s="258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0" t="s">
        <v>10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87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80" t="s">
        <v>11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87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253" t="s">
        <v>12</v>
      </c>
      <c r="B38" s="294">
        <v>28</v>
      </c>
      <c r="C38" s="255">
        <v>0</v>
      </c>
      <c r="D38" s="256">
        <v>0</v>
      </c>
      <c r="E38" s="257">
        <f t="shared" si="11"/>
        <v>0</v>
      </c>
      <c r="F38" s="255">
        <v>0</v>
      </c>
      <c r="G38" s="256">
        <v>0</v>
      </c>
      <c r="H38" s="289">
        <f t="shared" si="0"/>
        <v>0</v>
      </c>
      <c r="I38" s="259">
        <f t="shared" si="8"/>
        <v>0</v>
      </c>
      <c r="J38" s="263">
        <f t="shared" si="12"/>
        <v>0</v>
      </c>
      <c r="K38" s="260">
        <f t="shared" si="1"/>
        <v>0</v>
      </c>
      <c r="L38" s="258" t="str">
        <f t="shared" si="2"/>
        <v>0:00</v>
      </c>
      <c r="M38" s="263" t="str">
        <f t="shared" si="3"/>
        <v>0:00</v>
      </c>
      <c r="N38" s="258">
        <f t="shared" si="4"/>
        <v>0</v>
      </c>
      <c r="O38" s="26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81" t="s">
        <v>13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8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253" t="s">
        <v>14</v>
      </c>
      <c r="B40" s="294">
        <v>30</v>
      </c>
      <c r="C40" s="255">
        <v>0</v>
      </c>
      <c r="D40" s="256">
        <v>0</v>
      </c>
      <c r="E40" s="257">
        <f t="shared" si="11"/>
        <v>0</v>
      </c>
      <c r="F40" s="255">
        <v>0</v>
      </c>
      <c r="G40" s="256">
        <v>0</v>
      </c>
      <c r="H40" s="289">
        <f t="shared" si="0"/>
        <v>0</v>
      </c>
      <c r="I40" s="259">
        <f t="shared" si="8"/>
        <v>0</v>
      </c>
      <c r="J40" s="263">
        <f t="shared" si="12"/>
        <v>0</v>
      </c>
      <c r="K40" s="260">
        <f t="shared" si="1"/>
        <v>0</v>
      </c>
      <c r="L40" s="258" t="str">
        <f t="shared" si="2"/>
        <v>0:00</v>
      </c>
      <c r="M40" s="263" t="str">
        <f t="shared" si="3"/>
        <v>0:00</v>
      </c>
      <c r="N40" s="258">
        <f t="shared" si="4"/>
        <v>0</v>
      </c>
      <c r="O40" s="26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81" t="s">
        <v>15</v>
      </c>
      <c r="B41" s="73">
        <v>31</v>
      </c>
      <c r="C41" s="126">
        <v>0</v>
      </c>
      <c r="D41" s="127">
        <v>0</v>
      </c>
      <c r="E41" s="70">
        <f t="shared" si="11"/>
        <v>0</v>
      </c>
      <c r="F41" s="126">
        <v>0</v>
      </c>
      <c r="G41" s="127">
        <v>0</v>
      </c>
      <c r="H41" s="71">
        <f t="shared" si="0"/>
        <v>0</v>
      </c>
      <c r="I41" s="128">
        <f t="shared" si="8"/>
        <v>0</v>
      </c>
      <c r="J41" s="130">
        <f t="shared" si="12"/>
        <v>0</v>
      </c>
      <c r="K41" s="129">
        <f t="shared" si="1"/>
        <v>0</v>
      </c>
      <c r="L41" s="72" t="str">
        <f t="shared" si="2"/>
        <v>0:00</v>
      </c>
      <c r="M41" s="130" t="str">
        <f t="shared" si="3"/>
        <v>0:00</v>
      </c>
      <c r="N41" s="72">
        <f t="shared" si="4"/>
        <v>0</v>
      </c>
      <c r="O41" s="13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109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2:19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</row>
    <row r="6" spans="3:19" ht="13.5" customHeight="1">
      <c r="C6" s="177" t="s">
        <v>19</v>
      </c>
      <c r="D6" s="177"/>
      <c r="E6" s="6"/>
      <c r="F6" s="210" t="s">
        <v>50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</row>
    <row r="11" spans="1:19" ht="11.25">
      <c r="A11" s="300" t="s">
        <v>16</v>
      </c>
      <c r="B11" s="298">
        <v>1</v>
      </c>
      <c r="C11" s="276">
        <v>0</v>
      </c>
      <c r="D11" s="291">
        <v>0</v>
      </c>
      <c r="E11" s="278">
        <f>IF(D11&gt;C11,SUM(D11-C11),$H$7)</f>
        <v>0</v>
      </c>
      <c r="F11" s="276">
        <v>0</v>
      </c>
      <c r="G11" s="291">
        <v>0</v>
      </c>
      <c r="H11" s="292">
        <f aca="true" t="shared" si="0" ref="H11:H41">IF(G11&gt;F11,SUM(G11-F11),$H$7)</f>
        <v>0</v>
      </c>
      <c r="I11" s="281">
        <f>IF(AND(D11&gt;$H$7,F11&gt;$H$7),F11-D11,$H$7)</f>
        <v>0</v>
      </c>
      <c r="J11" s="284">
        <f>IF(AND(C11&gt;$H$7,D11=$H$7,F11=$H$7,G11&gt;$H$7),H11-C11,E11+H11)</f>
        <v>0</v>
      </c>
      <c r="K11" s="284">
        <f aca="true" t="shared" si="1" ref="K11:K41">IF(OR(A11="SÁBADO",A11="DOMINGO",A11="FERIADO"),$H$7,IF(J11&gt;=$O$7,$L$7,IF(AND(J11&lt;=$O$7,J11&gt;$M$7),J11-$M$7,$H$7)))</f>
        <v>0</v>
      </c>
      <c r="L11" s="283" t="str">
        <f aca="true" t="shared" si="2" ref="L11:L41">IF(P11&lt;=0,"0:00",J11-$O$7)</f>
        <v>0:00</v>
      </c>
      <c r="M11" s="282" t="str">
        <f aca="true" t="shared" si="3" ref="M11:M41">IF(A11="SÁBADO",J11,IF(A11="DOMINGO",J11,IF(A11="FERIADO",J11,L11)))</f>
        <v>0:00</v>
      </c>
      <c r="N11" s="283">
        <f aca="true" t="shared" si="4" ref="N11:N41">IF(R11&lt;$H$7,$H$7,IF(AND(J11&gt;=$O$7,I11&lt;=$I$7),R11,M11))</f>
        <v>0</v>
      </c>
      <c r="O11" s="286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82" t="s">
        <v>10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aca="true" t="shared" si="8" ref="I12:I41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82" t="s">
        <v>11</v>
      </c>
      <c r="B13" s="57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287" t="s">
        <v>12</v>
      </c>
      <c r="B14" s="295">
        <v>4</v>
      </c>
      <c r="C14" s="255">
        <v>0</v>
      </c>
      <c r="D14" s="256">
        <v>0</v>
      </c>
      <c r="E14" s="257">
        <f aca="true" t="shared" si="11" ref="E14:E41">IF(D14&gt;C14,SUM(D14-C14),$H$7)</f>
        <v>0</v>
      </c>
      <c r="F14" s="255">
        <v>0</v>
      </c>
      <c r="G14" s="256">
        <v>0</v>
      </c>
      <c r="H14" s="289">
        <f t="shared" si="0"/>
        <v>0</v>
      </c>
      <c r="I14" s="259">
        <f t="shared" si="8"/>
        <v>0</v>
      </c>
      <c r="J14" s="260">
        <f aca="true" t="shared" si="12" ref="J14:J41">IF(AND(C14&gt;$H$7,D14=$H$7,F14=$H$7,G14&gt;$H$7),H14-C14,E14+H14)</f>
        <v>0</v>
      </c>
      <c r="K14" s="260">
        <f t="shared" si="1"/>
        <v>0</v>
      </c>
      <c r="L14" s="258" t="str">
        <f t="shared" si="2"/>
        <v>0:00</v>
      </c>
      <c r="M14" s="263" t="str">
        <f t="shared" si="3"/>
        <v>0:00</v>
      </c>
      <c r="N14" s="258">
        <f t="shared" si="4"/>
        <v>0</v>
      </c>
      <c r="O14" s="26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3" t="s">
        <v>13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287" t="s">
        <v>14</v>
      </c>
      <c r="B16" s="294">
        <v>6</v>
      </c>
      <c r="C16" s="255">
        <v>0</v>
      </c>
      <c r="D16" s="256">
        <v>0</v>
      </c>
      <c r="E16" s="257">
        <f t="shared" si="11"/>
        <v>0</v>
      </c>
      <c r="F16" s="255">
        <v>0</v>
      </c>
      <c r="G16" s="256">
        <v>0</v>
      </c>
      <c r="H16" s="289">
        <f t="shared" si="0"/>
        <v>0</v>
      </c>
      <c r="I16" s="259">
        <f t="shared" si="8"/>
        <v>0</v>
      </c>
      <c r="J16" s="260">
        <f t="shared" si="12"/>
        <v>0</v>
      </c>
      <c r="K16" s="260">
        <f t="shared" si="1"/>
        <v>0</v>
      </c>
      <c r="L16" s="258" t="str">
        <f t="shared" si="2"/>
        <v>0:00</v>
      </c>
      <c r="M16" s="263" t="str">
        <f t="shared" si="3"/>
        <v>0:00</v>
      </c>
      <c r="N16" s="258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83" t="s">
        <v>15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287" t="s">
        <v>16</v>
      </c>
      <c r="B18" s="294">
        <v>8</v>
      </c>
      <c r="C18" s="255">
        <v>0</v>
      </c>
      <c r="D18" s="256">
        <v>0</v>
      </c>
      <c r="E18" s="257">
        <f t="shared" si="11"/>
        <v>0</v>
      </c>
      <c r="F18" s="255">
        <v>0</v>
      </c>
      <c r="G18" s="256">
        <v>0</v>
      </c>
      <c r="H18" s="289">
        <f t="shared" si="0"/>
        <v>0</v>
      </c>
      <c r="I18" s="259">
        <f t="shared" si="8"/>
        <v>0</v>
      </c>
      <c r="J18" s="260">
        <f t="shared" si="12"/>
        <v>0</v>
      </c>
      <c r="K18" s="260">
        <f t="shared" si="1"/>
        <v>0</v>
      </c>
      <c r="L18" s="258" t="str">
        <f t="shared" si="2"/>
        <v>0:00</v>
      </c>
      <c r="M18" s="263" t="str">
        <f t="shared" si="3"/>
        <v>0:00</v>
      </c>
      <c r="N18" s="258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82" t="s">
        <v>10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50">
        <f t="shared" si="0"/>
        <v>0</v>
      </c>
      <c r="I19" s="85">
        <f t="shared" si="8"/>
        <v>0</v>
      </c>
      <c r="J19" s="90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82" t="s">
        <v>11</v>
      </c>
      <c r="B20" s="57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00">
        <v>0</v>
      </c>
      <c r="H20" s="50">
        <f t="shared" si="0"/>
        <v>0</v>
      </c>
      <c r="I20" s="85">
        <f t="shared" si="8"/>
        <v>0</v>
      </c>
      <c r="J20" s="90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287" t="s">
        <v>12</v>
      </c>
      <c r="B21" s="29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56">
        <v>0</v>
      </c>
      <c r="H21" s="289">
        <f t="shared" si="0"/>
        <v>0</v>
      </c>
      <c r="I21" s="259">
        <f t="shared" si="8"/>
        <v>0</v>
      </c>
      <c r="J21" s="260">
        <f t="shared" si="12"/>
        <v>0</v>
      </c>
      <c r="K21" s="260">
        <f t="shared" si="1"/>
        <v>0</v>
      </c>
      <c r="L21" s="258" t="str">
        <f t="shared" si="2"/>
        <v>0:00</v>
      </c>
      <c r="M21" s="263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3" t="s">
        <v>13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01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287" t="s">
        <v>14</v>
      </c>
      <c r="B23" s="294">
        <v>13</v>
      </c>
      <c r="C23" s="255">
        <v>0</v>
      </c>
      <c r="D23" s="256">
        <v>0</v>
      </c>
      <c r="E23" s="257">
        <f t="shared" si="11"/>
        <v>0</v>
      </c>
      <c r="F23" s="255">
        <v>0</v>
      </c>
      <c r="G23" s="256">
        <v>0</v>
      </c>
      <c r="H23" s="289">
        <f t="shared" si="0"/>
        <v>0</v>
      </c>
      <c r="I23" s="259">
        <f t="shared" si="8"/>
        <v>0</v>
      </c>
      <c r="J23" s="260">
        <f t="shared" si="12"/>
        <v>0</v>
      </c>
      <c r="K23" s="260">
        <f t="shared" si="1"/>
        <v>0</v>
      </c>
      <c r="L23" s="258" t="str">
        <f t="shared" si="2"/>
        <v>0:00</v>
      </c>
      <c r="M23" s="263" t="str">
        <f t="shared" si="3"/>
        <v>0:00</v>
      </c>
      <c r="N23" s="258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83" t="s">
        <v>15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82" t="s">
        <v>36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82" t="s">
        <v>10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90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82" t="s">
        <v>11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287" t="s">
        <v>12</v>
      </c>
      <c r="B28" s="29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56">
        <v>0</v>
      </c>
      <c r="H28" s="289">
        <f t="shared" si="0"/>
        <v>0</v>
      </c>
      <c r="I28" s="259">
        <f t="shared" si="8"/>
        <v>0</v>
      </c>
      <c r="J28" s="260">
        <f t="shared" si="12"/>
        <v>0</v>
      </c>
      <c r="K28" s="260">
        <f t="shared" si="1"/>
        <v>0</v>
      </c>
      <c r="L28" s="258" t="str">
        <f t="shared" si="2"/>
        <v>0:00</v>
      </c>
      <c r="M28" s="263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3" t="s">
        <v>13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01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287" t="s">
        <v>14</v>
      </c>
      <c r="B30" s="294">
        <v>20</v>
      </c>
      <c r="C30" s="255">
        <v>0</v>
      </c>
      <c r="D30" s="256">
        <v>0</v>
      </c>
      <c r="E30" s="257">
        <f t="shared" si="11"/>
        <v>0</v>
      </c>
      <c r="F30" s="255">
        <v>0</v>
      </c>
      <c r="G30" s="256">
        <v>0</v>
      </c>
      <c r="H30" s="289">
        <f t="shared" si="0"/>
        <v>0</v>
      </c>
      <c r="I30" s="259">
        <f t="shared" si="8"/>
        <v>0</v>
      </c>
      <c r="J30" s="263">
        <f t="shared" si="12"/>
        <v>0</v>
      </c>
      <c r="K30" s="260">
        <f t="shared" si="1"/>
        <v>0</v>
      </c>
      <c r="L30" s="258" t="str">
        <f t="shared" si="2"/>
        <v>0:00</v>
      </c>
      <c r="M30" s="260" t="str">
        <f t="shared" si="3"/>
        <v>0:00</v>
      </c>
      <c r="N30" s="258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83" t="s">
        <v>15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69">
        <f t="shared" si="1"/>
        <v>0</v>
      </c>
      <c r="L31" s="69" t="str">
        <f t="shared" si="2"/>
        <v>0:00</v>
      </c>
      <c r="M31" s="89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287" t="s">
        <v>16</v>
      </c>
      <c r="B32" s="29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56">
        <v>0</v>
      </c>
      <c r="H32" s="289">
        <f t="shared" si="0"/>
        <v>0</v>
      </c>
      <c r="I32" s="259">
        <f t="shared" si="8"/>
        <v>0</v>
      </c>
      <c r="J32" s="260">
        <f t="shared" si="12"/>
        <v>0</v>
      </c>
      <c r="K32" s="258">
        <f t="shared" si="1"/>
        <v>0</v>
      </c>
      <c r="L32" s="258" t="str">
        <f t="shared" si="2"/>
        <v>0:00</v>
      </c>
      <c r="M32" s="260" t="str">
        <f t="shared" si="3"/>
        <v>0:00</v>
      </c>
      <c r="N32" s="258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82" t="s">
        <v>10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49">
        <f t="shared" si="1"/>
        <v>0</v>
      </c>
      <c r="L33" s="49" t="str">
        <f t="shared" si="2"/>
        <v>0:00</v>
      </c>
      <c r="M33" s="90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82" t="s">
        <v>11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49">
        <f t="shared" si="1"/>
        <v>0</v>
      </c>
      <c r="L34" s="49" t="str">
        <f t="shared" si="2"/>
        <v>0:00</v>
      </c>
      <c r="M34" s="90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287" t="s">
        <v>12</v>
      </c>
      <c r="B35" s="29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56">
        <v>0</v>
      </c>
      <c r="H35" s="289">
        <f t="shared" si="0"/>
        <v>0</v>
      </c>
      <c r="I35" s="259">
        <f t="shared" si="8"/>
        <v>0</v>
      </c>
      <c r="J35" s="260">
        <f t="shared" si="12"/>
        <v>0</v>
      </c>
      <c r="K35" s="258">
        <f t="shared" si="1"/>
        <v>0</v>
      </c>
      <c r="L35" s="258" t="str">
        <f t="shared" si="2"/>
        <v>0:00</v>
      </c>
      <c r="M35" s="260" t="str">
        <f t="shared" si="3"/>
        <v>0:00</v>
      </c>
      <c r="N35" s="258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3" t="s">
        <v>13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69">
        <f t="shared" si="1"/>
        <v>0</v>
      </c>
      <c r="L36" s="69" t="str">
        <f t="shared" si="2"/>
        <v>0:00</v>
      </c>
      <c r="M36" s="89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287" t="s">
        <v>14</v>
      </c>
      <c r="B37" s="29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56">
        <v>0</v>
      </c>
      <c r="H37" s="289">
        <f t="shared" si="0"/>
        <v>0</v>
      </c>
      <c r="I37" s="259">
        <f t="shared" si="8"/>
        <v>0</v>
      </c>
      <c r="J37" s="260">
        <f t="shared" si="12"/>
        <v>0</v>
      </c>
      <c r="K37" s="258">
        <f t="shared" si="1"/>
        <v>0</v>
      </c>
      <c r="L37" s="258" t="str">
        <f t="shared" si="2"/>
        <v>0:00</v>
      </c>
      <c r="M37" s="260" t="str">
        <f t="shared" si="3"/>
        <v>0:00</v>
      </c>
      <c r="N37" s="258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83" t="s">
        <v>15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69">
        <f t="shared" si="1"/>
        <v>0</v>
      </c>
      <c r="L38" s="69" t="str">
        <f t="shared" si="2"/>
        <v>0:00</v>
      </c>
      <c r="M38" s="89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287" t="s">
        <v>16</v>
      </c>
      <c r="B39" s="294">
        <v>29</v>
      </c>
      <c r="C39" s="255">
        <v>0</v>
      </c>
      <c r="D39" s="256">
        <v>0</v>
      </c>
      <c r="E39" s="257">
        <f t="shared" si="11"/>
        <v>0</v>
      </c>
      <c r="F39" s="255">
        <v>0</v>
      </c>
      <c r="G39" s="256">
        <v>0</v>
      </c>
      <c r="H39" s="289">
        <f t="shared" si="0"/>
        <v>0</v>
      </c>
      <c r="I39" s="259">
        <f t="shared" si="8"/>
        <v>0</v>
      </c>
      <c r="J39" s="260">
        <f t="shared" si="12"/>
        <v>0</v>
      </c>
      <c r="K39" s="258">
        <f t="shared" si="1"/>
        <v>0</v>
      </c>
      <c r="L39" s="258" t="str">
        <f t="shared" si="2"/>
        <v>0:00</v>
      </c>
      <c r="M39" s="260" t="str">
        <f t="shared" si="3"/>
        <v>0:00</v>
      </c>
      <c r="N39" s="258">
        <f t="shared" si="4"/>
        <v>0</v>
      </c>
      <c r="O39" s="26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82" t="s">
        <v>10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90">
        <f t="shared" si="12"/>
        <v>0</v>
      </c>
      <c r="K40" s="49">
        <f t="shared" si="1"/>
        <v>0</v>
      </c>
      <c r="L40" s="49" t="str">
        <f t="shared" si="2"/>
        <v>0:00</v>
      </c>
      <c r="M40" s="90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296"/>
      <c r="B41" s="294"/>
      <c r="C41" s="264">
        <v>0</v>
      </c>
      <c r="D41" s="265">
        <v>0</v>
      </c>
      <c r="E41" s="266">
        <f t="shared" si="11"/>
        <v>0</v>
      </c>
      <c r="F41" s="264">
        <v>0</v>
      </c>
      <c r="G41" s="265">
        <v>0</v>
      </c>
      <c r="H41" s="293">
        <f t="shared" si="0"/>
        <v>0</v>
      </c>
      <c r="I41" s="268">
        <f t="shared" si="8"/>
        <v>0</v>
      </c>
      <c r="J41" s="270">
        <f t="shared" si="12"/>
        <v>0</v>
      </c>
      <c r="K41" s="267">
        <f t="shared" si="1"/>
        <v>0</v>
      </c>
      <c r="L41" s="267" t="str">
        <f t="shared" si="2"/>
        <v>0:00</v>
      </c>
      <c r="M41" s="270" t="str">
        <f t="shared" si="3"/>
        <v>0:00</v>
      </c>
      <c r="N41" s="267">
        <f t="shared" si="4"/>
        <v>0</v>
      </c>
      <c r="O41" s="271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44">
        <f aca="true" t="shared" si="13" ref="J42:O42">SUM(J11:J41)</f>
        <v>0</v>
      </c>
      <c r="K42" s="109">
        <f t="shared" si="13"/>
        <v>0</v>
      </c>
      <c r="L42" s="95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19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</row>
    <row r="2" spans="2:19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</row>
    <row r="3" spans="2:19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3:19" ht="12.75">
      <c r="C4" s="177" t="s">
        <v>22</v>
      </c>
      <c r="D4" s="177"/>
      <c r="E4" s="12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3:19" ht="13.5" customHeight="1">
      <c r="C5" s="177" t="s">
        <v>18</v>
      </c>
      <c r="D5" s="177"/>
      <c r="E5" s="12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</row>
    <row r="6" spans="3:19" ht="13.5" customHeight="1">
      <c r="C6" s="177" t="s">
        <v>19</v>
      </c>
      <c r="D6" s="177"/>
      <c r="E6" s="6"/>
      <c r="F6" s="210" t="s">
        <v>51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</row>
    <row r="7" spans="1:19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</row>
    <row r="8" spans="1:19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38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</row>
    <row r="9" spans="1:19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39"/>
      <c r="M9" s="179" t="s">
        <v>7</v>
      </c>
      <c r="N9" s="222"/>
      <c r="O9" s="225" t="s">
        <v>8</v>
      </c>
      <c r="P9" s="14"/>
      <c r="Q9" s="13"/>
      <c r="R9" s="13"/>
      <c r="S9" s="13"/>
    </row>
    <row r="10" spans="1:19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40"/>
      <c r="M10" s="180" t="s">
        <v>9</v>
      </c>
      <c r="N10" s="223"/>
      <c r="O10" s="226"/>
      <c r="P10" s="14"/>
      <c r="Q10" s="14"/>
      <c r="R10" s="14"/>
      <c r="S10" s="14"/>
    </row>
    <row r="11" spans="1:19" ht="11.25">
      <c r="A11" s="79" t="s">
        <v>11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8">
        <f aca="true" t="shared" si="0" ref="H11:H41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47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14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5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</row>
    <row r="12" spans="1:19" ht="11.25">
      <c r="A12" s="253" t="s">
        <v>12</v>
      </c>
      <c r="B12" s="294">
        <v>2</v>
      </c>
      <c r="C12" s="255">
        <v>0</v>
      </c>
      <c r="D12" s="256">
        <v>0</v>
      </c>
      <c r="E12" s="257">
        <f>IF(D12&gt;C12,SUM(D12-C12),$H$7)</f>
        <v>0</v>
      </c>
      <c r="F12" s="255">
        <v>0</v>
      </c>
      <c r="G12" s="256">
        <v>0</v>
      </c>
      <c r="H12" s="289">
        <f t="shared" si="0"/>
        <v>0</v>
      </c>
      <c r="I12" s="259">
        <f aca="true" t="shared" si="8" ref="I12:I41">IF(AND(D12&gt;$H$7,F12&gt;$H$7),F12-D12,$H$7)</f>
        <v>0</v>
      </c>
      <c r="J12" s="260">
        <f>IF(AND(C12&gt;$H$7,D12=$H$7,F12=$H$7,G12&gt;$H$7),H12-C12,E12+H12)</f>
        <v>0</v>
      </c>
      <c r="K12" s="258">
        <f t="shared" si="1"/>
        <v>0</v>
      </c>
      <c r="L12" s="258" t="str">
        <f t="shared" si="2"/>
        <v>0:00</v>
      </c>
      <c r="M12" s="260" t="str">
        <f t="shared" si="3"/>
        <v>0:00</v>
      </c>
      <c r="N12" s="258">
        <f t="shared" si="4"/>
        <v>0</v>
      </c>
      <c r="O12" s="26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</row>
    <row r="13" spans="1:19" ht="11.25">
      <c r="A13" s="81" t="s">
        <v>13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69">
        <f t="shared" si="1"/>
        <v>0</v>
      </c>
      <c r="L13" s="69" t="str">
        <f t="shared" si="2"/>
        <v>0:00</v>
      </c>
      <c r="M13" s="89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</row>
    <row r="14" spans="1:19" ht="11.25">
      <c r="A14" s="253" t="s">
        <v>14</v>
      </c>
      <c r="B14" s="295">
        <v>4</v>
      </c>
      <c r="C14" s="255">
        <v>0</v>
      </c>
      <c r="D14" s="256">
        <v>0</v>
      </c>
      <c r="E14" s="257">
        <f aca="true" t="shared" si="11" ref="E14:E41">IF(D14&gt;C14,SUM(D14-C14),$H$7)</f>
        <v>0</v>
      </c>
      <c r="F14" s="255">
        <v>0</v>
      </c>
      <c r="G14" s="256">
        <v>0</v>
      </c>
      <c r="H14" s="289">
        <f t="shared" si="0"/>
        <v>0</v>
      </c>
      <c r="I14" s="259">
        <f t="shared" si="8"/>
        <v>0</v>
      </c>
      <c r="J14" s="260">
        <f aca="true" t="shared" si="12" ref="J14:J41">IF(AND(C14&gt;$H$7,D14=$H$7,F14=$H$7,G14&gt;$H$7),H14-C14,E14+H14)</f>
        <v>0</v>
      </c>
      <c r="K14" s="258">
        <f t="shared" si="1"/>
        <v>0</v>
      </c>
      <c r="L14" s="258" t="str">
        <f t="shared" si="2"/>
        <v>0:00</v>
      </c>
      <c r="M14" s="260" t="str">
        <f t="shared" si="3"/>
        <v>0:00</v>
      </c>
      <c r="N14" s="258">
        <f t="shared" si="4"/>
        <v>0</v>
      </c>
      <c r="O14" s="26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</row>
    <row r="15" spans="1:19" ht="11.25">
      <c r="A15" s="81" t="s">
        <v>15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69">
        <f t="shared" si="1"/>
        <v>0</v>
      </c>
      <c r="L15" s="69" t="str">
        <f t="shared" si="2"/>
        <v>0:00</v>
      </c>
      <c r="M15" s="89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</row>
    <row r="16" spans="1:19" ht="11.25">
      <c r="A16" s="253" t="s">
        <v>16</v>
      </c>
      <c r="B16" s="294">
        <v>6</v>
      </c>
      <c r="C16" s="255">
        <v>0</v>
      </c>
      <c r="D16" s="256">
        <v>0</v>
      </c>
      <c r="E16" s="257">
        <f t="shared" si="11"/>
        <v>0</v>
      </c>
      <c r="F16" s="255">
        <v>0</v>
      </c>
      <c r="G16" s="256">
        <v>0</v>
      </c>
      <c r="H16" s="289">
        <f t="shared" si="0"/>
        <v>0</v>
      </c>
      <c r="I16" s="259">
        <f t="shared" si="8"/>
        <v>0</v>
      </c>
      <c r="J16" s="260">
        <f t="shared" si="12"/>
        <v>0</v>
      </c>
      <c r="K16" s="260">
        <f t="shared" si="1"/>
        <v>0</v>
      </c>
      <c r="L16" s="258" t="str">
        <f t="shared" si="2"/>
        <v>0:00</v>
      </c>
      <c r="M16" s="263" t="str">
        <f t="shared" si="3"/>
        <v>0:00</v>
      </c>
      <c r="N16" s="258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</row>
    <row r="17" spans="1:19" ht="11.25">
      <c r="A17" s="80" t="s">
        <v>10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</row>
    <row r="18" spans="1:19" ht="11.25">
      <c r="A18" s="80" t="s">
        <v>11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</row>
    <row r="19" spans="1:19" ht="11.25">
      <c r="A19" s="253" t="s">
        <v>12</v>
      </c>
      <c r="B19" s="294">
        <v>9</v>
      </c>
      <c r="C19" s="255">
        <v>0</v>
      </c>
      <c r="D19" s="256">
        <v>0</v>
      </c>
      <c r="E19" s="257">
        <f t="shared" si="11"/>
        <v>0</v>
      </c>
      <c r="F19" s="255">
        <v>0</v>
      </c>
      <c r="G19" s="256">
        <v>0</v>
      </c>
      <c r="H19" s="289">
        <f t="shared" si="0"/>
        <v>0</v>
      </c>
      <c r="I19" s="259">
        <f t="shared" si="8"/>
        <v>0</v>
      </c>
      <c r="J19" s="260">
        <f t="shared" si="12"/>
        <v>0</v>
      </c>
      <c r="K19" s="260">
        <f t="shared" si="1"/>
        <v>0</v>
      </c>
      <c r="L19" s="258" t="str">
        <f t="shared" si="2"/>
        <v>0:00</v>
      </c>
      <c r="M19" s="263" t="str">
        <f t="shared" si="3"/>
        <v>0:00</v>
      </c>
      <c r="N19" s="258">
        <f t="shared" si="4"/>
        <v>0</v>
      </c>
      <c r="O19" s="26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</row>
    <row r="20" spans="1:19" ht="11.25">
      <c r="A20" s="81" t="s">
        <v>13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</row>
    <row r="21" spans="1:19" ht="11.25">
      <c r="A21" s="253" t="s">
        <v>14</v>
      </c>
      <c r="B21" s="29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56">
        <v>0</v>
      </c>
      <c r="H21" s="289">
        <f t="shared" si="0"/>
        <v>0</v>
      </c>
      <c r="I21" s="259">
        <f t="shared" si="8"/>
        <v>0</v>
      </c>
      <c r="J21" s="260">
        <f t="shared" si="12"/>
        <v>0</v>
      </c>
      <c r="K21" s="260">
        <f t="shared" si="1"/>
        <v>0</v>
      </c>
      <c r="L21" s="258" t="str">
        <f t="shared" si="2"/>
        <v>0:00</v>
      </c>
      <c r="M21" s="263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</row>
    <row r="22" spans="1:19" ht="11.25">
      <c r="A22" s="81" t="s">
        <v>15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01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</row>
    <row r="23" spans="1:19" ht="11.25">
      <c r="A23" s="253" t="s">
        <v>16</v>
      </c>
      <c r="B23" s="294">
        <v>13</v>
      </c>
      <c r="C23" s="255">
        <v>0</v>
      </c>
      <c r="D23" s="256">
        <v>0</v>
      </c>
      <c r="E23" s="257">
        <f t="shared" si="11"/>
        <v>0</v>
      </c>
      <c r="F23" s="255">
        <v>0</v>
      </c>
      <c r="G23" s="256">
        <v>0</v>
      </c>
      <c r="H23" s="289">
        <f t="shared" si="0"/>
        <v>0</v>
      </c>
      <c r="I23" s="259">
        <f t="shared" si="8"/>
        <v>0</v>
      </c>
      <c r="J23" s="260">
        <f t="shared" si="12"/>
        <v>0</v>
      </c>
      <c r="K23" s="260">
        <f t="shared" si="1"/>
        <v>0</v>
      </c>
      <c r="L23" s="258" t="str">
        <f t="shared" si="2"/>
        <v>0:00</v>
      </c>
      <c r="M23" s="263" t="str">
        <f t="shared" si="3"/>
        <v>0:00</v>
      </c>
      <c r="N23" s="258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</row>
    <row r="24" spans="1:19" ht="11.25">
      <c r="A24" s="80" t="s">
        <v>10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</row>
    <row r="25" spans="1:19" ht="11.25">
      <c r="A25" s="80" t="s">
        <v>11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</row>
    <row r="26" spans="1:19" ht="11.25">
      <c r="A26" s="253" t="s">
        <v>12</v>
      </c>
      <c r="B26" s="294">
        <v>16</v>
      </c>
      <c r="C26" s="255">
        <v>0</v>
      </c>
      <c r="D26" s="256">
        <v>0</v>
      </c>
      <c r="E26" s="257">
        <f t="shared" si="11"/>
        <v>0</v>
      </c>
      <c r="F26" s="255">
        <v>0</v>
      </c>
      <c r="G26" s="256">
        <v>0</v>
      </c>
      <c r="H26" s="289">
        <f t="shared" si="0"/>
        <v>0</v>
      </c>
      <c r="I26" s="259">
        <f t="shared" si="8"/>
        <v>0</v>
      </c>
      <c r="J26" s="260">
        <f t="shared" si="12"/>
        <v>0</v>
      </c>
      <c r="K26" s="260">
        <f t="shared" si="1"/>
        <v>0</v>
      </c>
      <c r="L26" s="258" t="str">
        <f t="shared" si="2"/>
        <v>0:00</v>
      </c>
      <c r="M26" s="263" t="str">
        <f t="shared" si="3"/>
        <v>0:00</v>
      </c>
      <c r="N26" s="258">
        <f t="shared" si="4"/>
        <v>0</v>
      </c>
      <c r="O26" s="26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</row>
    <row r="27" spans="1:19" ht="11.25">
      <c r="A27" s="81" t="s">
        <v>13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</row>
    <row r="28" spans="1:19" ht="11.25">
      <c r="A28" s="253" t="s">
        <v>14</v>
      </c>
      <c r="B28" s="29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56">
        <v>0</v>
      </c>
      <c r="H28" s="289">
        <f t="shared" si="0"/>
        <v>0</v>
      </c>
      <c r="I28" s="259">
        <f t="shared" si="8"/>
        <v>0</v>
      </c>
      <c r="J28" s="260">
        <f t="shared" si="12"/>
        <v>0</v>
      </c>
      <c r="K28" s="260">
        <f t="shared" si="1"/>
        <v>0</v>
      </c>
      <c r="L28" s="258" t="str">
        <f t="shared" si="2"/>
        <v>0:00</v>
      </c>
      <c r="M28" s="263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</row>
    <row r="29" spans="1:19" ht="11.25">
      <c r="A29" s="81" t="s">
        <v>15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01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</row>
    <row r="30" spans="1:19" ht="11.25">
      <c r="A30" s="253" t="s">
        <v>16</v>
      </c>
      <c r="B30" s="294">
        <v>20</v>
      </c>
      <c r="C30" s="255">
        <v>0</v>
      </c>
      <c r="D30" s="256">
        <v>0</v>
      </c>
      <c r="E30" s="257">
        <f t="shared" si="11"/>
        <v>0</v>
      </c>
      <c r="F30" s="255">
        <v>0</v>
      </c>
      <c r="G30" s="256">
        <v>0</v>
      </c>
      <c r="H30" s="289">
        <f t="shared" si="0"/>
        <v>0</v>
      </c>
      <c r="I30" s="259">
        <f t="shared" si="8"/>
        <v>0</v>
      </c>
      <c r="J30" s="260">
        <f t="shared" si="12"/>
        <v>0</v>
      </c>
      <c r="K30" s="260">
        <f t="shared" si="1"/>
        <v>0</v>
      </c>
      <c r="L30" s="258" t="str">
        <f t="shared" si="2"/>
        <v>0:00</v>
      </c>
      <c r="M30" s="263" t="str">
        <f t="shared" si="3"/>
        <v>0:00</v>
      </c>
      <c r="N30" s="258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</row>
    <row r="31" spans="1:19" ht="11.25">
      <c r="A31" s="80" t="s">
        <v>10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</row>
    <row r="32" spans="1:19" ht="11.25">
      <c r="A32" s="80" t="s">
        <v>11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00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</row>
    <row r="33" spans="1:19" ht="11.25">
      <c r="A33" s="253" t="s">
        <v>12</v>
      </c>
      <c r="B33" s="294">
        <v>23</v>
      </c>
      <c r="C33" s="255">
        <v>0</v>
      </c>
      <c r="D33" s="256">
        <v>0</v>
      </c>
      <c r="E33" s="257">
        <f t="shared" si="11"/>
        <v>0</v>
      </c>
      <c r="F33" s="255">
        <v>0</v>
      </c>
      <c r="G33" s="256">
        <v>0</v>
      </c>
      <c r="H33" s="289">
        <f t="shared" si="0"/>
        <v>0</v>
      </c>
      <c r="I33" s="259">
        <f t="shared" si="8"/>
        <v>0</v>
      </c>
      <c r="J33" s="260">
        <f t="shared" si="12"/>
        <v>0</v>
      </c>
      <c r="K33" s="260">
        <f t="shared" si="1"/>
        <v>0</v>
      </c>
      <c r="L33" s="258" t="str">
        <f t="shared" si="2"/>
        <v>0:00</v>
      </c>
      <c r="M33" s="263" t="str">
        <f t="shared" si="3"/>
        <v>0:00</v>
      </c>
      <c r="N33" s="258">
        <f t="shared" si="4"/>
        <v>0</v>
      </c>
      <c r="O33" s="26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</row>
    <row r="34" spans="1:19" ht="11.25">
      <c r="A34" s="81" t="s">
        <v>13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</row>
    <row r="35" spans="1:19" ht="11.25">
      <c r="A35" s="80" t="s">
        <v>36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</row>
    <row r="36" spans="1:19" ht="11.25">
      <c r="A36" s="81" t="s">
        <v>15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</row>
    <row r="37" spans="1:19" ht="11.25">
      <c r="A37" s="253" t="s">
        <v>16</v>
      </c>
      <c r="B37" s="29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56">
        <v>0</v>
      </c>
      <c r="H37" s="289">
        <f t="shared" si="0"/>
        <v>0</v>
      </c>
      <c r="I37" s="259">
        <f t="shared" si="8"/>
        <v>0</v>
      </c>
      <c r="J37" s="260">
        <f t="shared" si="12"/>
        <v>0</v>
      </c>
      <c r="K37" s="260">
        <f t="shared" si="1"/>
        <v>0</v>
      </c>
      <c r="L37" s="258" t="str">
        <f t="shared" si="2"/>
        <v>0:00</v>
      </c>
      <c r="M37" s="263" t="str">
        <f t="shared" si="3"/>
        <v>0:00</v>
      </c>
      <c r="N37" s="258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</row>
    <row r="38" spans="1:19" ht="11.25">
      <c r="A38" s="80" t="s">
        <v>10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</row>
    <row r="39" spans="1:19" ht="11.25">
      <c r="A39" s="80" t="s">
        <v>11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</row>
    <row r="40" spans="1:19" ht="11.25">
      <c r="A40" s="253" t="s">
        <v>12</v>
      </c>
      <c r="B40" s="294">
        <v>30</v>
      </c>
      <c r="C40" s="255">
        <v>0</v>
      </c>
      <c r="D40" s="256">
        <v>0</v>
      </c>
      <c r="E40" s="257">
        <f t="shared" si="11"/>
        <v>0</v>
      </c>
      <c r="F40" s="255">
        <v>0</v>
      </c>
      <c r="G40" s="256">
        <v>0</v>
      </c>
      <c r="H40" s="289">
        <f t="shared" si="0"/>
        <v>0</v>
      </c>
      <c r="I40" s="259">
        <f t="shared" si="8"/>
        <v>0</v>
      </c>
      <c r="J40" s="260">
        <f t="shared" si="12"/>
        <v>0</v>
      </c>
      <c r="K40" s="260">
        <f t="shared" si="1"/>
        <v>0</v>
      </c>
      <c r="L40" s="258" t="str">
        <f t="shared" si="2"/>
        <v>0:00</v>
      </c>
      <c r="M40" s="263" t="str">
        <f t="shared" si="3"/>
        <v>0:00</v>
      </c>
      <c r="N40" s="258">
        <f t="shared" si="4"/>
        <v>0</v>
      </c>
      <c r="O40" s="26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</row>
    <row r="41" spans="1:19" ht="12" thickBot="1">
      <c r="A41" s="81" t="s">
        <v>13</v>
      </c>
      <c r="B41" s="73">
        <v>31</v>
      </c>
      <c r="C41" s="126">
        <v>0</v>
      </c>
      <c r="D41" s="127">
        <v>0</v>
      </c>
      <c r="E41" s="70">
        <f t="shared" si="11"/>
        <v>0</v>
      </c>
      <c r="F41" s="126">
        <v>0</v>
      </c>
      <c r="G41" s="127">
        <v>0</v>
      </c>
      <c r="H41" s="71">
        <f t="shared" si="0"/>
        <v>0</v>
      </c>
      <c r="I41" s="128">
        <f t="shared" si="8"/>
        <v>0</v>
      </c>
      <c r="J41" s="129">
        <f t="shared" si="12"/>
        <v>0</v>
      </c>
      <c r="K41" s="129">
        <f t="shared" si="1"/>
        <v>0</v>
      </c>
      <c r="L41" s="72" t="str">
        <f t="shared" si="2"/>
        <v>0:00</v>
      </c>
      <c r="M41" s="130" t="str">
        <f t="shared" si="3"/>
        <v>0:00</v>
      </c>
      <c r="N41" s="72">
        <f t="shared" si="4"/>
        <v>0</v>
      </c>
      <c r="O41" s="13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</row>
    <row r="42" spans="1:19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</row>
    <row r="43" spans="2:19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</row>
    <row r="44" spans="1:19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3:19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</row>
    <row r="48" spans="1:19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</row>
    <row r="49" spans="1:19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</row>
    <row r="50" spans="1:19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GridLines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41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03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192" t="s">
        <v>3</v>
      </c>
      <c r="K8" s="207" t="s">
        <v>27</v>
      </c>
      <c r="L8" s="238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04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193"/>
      <c r="K9" s="208"/>
      <c r="L9" s="239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05"/>
      <c r="C10" s="228"/>
      <c r="D10" s="185"/>
      <c r="E10" s="230"/>
      <c r="F10" s="232"/>
      <c r="G10" s="185"/>
      <c r="H10" s="237"/>
      <c r="I10" s="235"/>
      <c r="J10" s="194"/>
      <c r="K10" s="209"/>
      <c r="L10" s="240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274" t="s">
        <v>16</v>
      </c>
      <c r="B11" s="275">
        <v>1</v>
      </c>
      <c r="C11" s="276">
        <v>0</v>
      </c>
      <c r="D11" s="277">
        <v>0</v>
      </c>
      <c r="E11" s="278">
        <f>IF(D11&gt;C11,SUM(D11-C11),$H$7)</f>
        <v>0</v>
      </c>
      <c r="F11" s="276">
        <v>0</v>
      </c>
      <c r="G11" s="279">
        <v>0</v>
      </c>
      <c r="H11" s="280">
        <f aca="true" t="shared" si="0" ref="H11:H38">IF(G11&gt;F11,SUM(G11-F11),$H$7)</f>
        <v>0</v>
      </c>
      <c r="I11" s="281">
        <f>IF(AND(D11&gt;$H$7,F11&gt;$H$7),F11-D11,$H$7)</f>
        <v>0</v>
      </c>
      <c r="J11" s="282">
        <f>IF(AND(C11&gt;$H$7,D11=$H$7,F11=$H$7,G11&gt;$H$7),H11-C11,E11+H11)</f>
        <v>0</v>
      </c>
      <c r="K11" s="283">
        <f aca="true" t="shared" si="1" ref="K11:K38">IF(OR(A11="SÁBADO",A11="DOMINGO",A11="FERIADO"),$H$7,IF(J11&gt;=$O$7,$L$7,IF(AND(J11&lt;=$O$7,J11&gt;$M$7),J11-$M$7,$H$7)))</f>
        <v>0</v>
      </c>
      <c r="L11" s="283" t="str">
        <f aca="true" t="shared" si="2" ref="L11:L38">IF(P11&lt;=0,"0:00",J11-$O$7)</f>
        <v>0:00</v>
      </c>
      <c r="M11" s="284" t="str">
        <f aca="true" t="shared" si="3" ref="M11:M38">IF(A11="SÁBADO",J11,IF(A11="DOMINGO",J11,IF(A11="FERIADO",J11,L11)))</f>
        <v>0:00</v>
      </c>
      <c r="N11" s="285">
        <f aca="true" t="shared" si="4" ref="N11:N38">IF(R11&lt;$H$7,$H$7,IF(AND(J11&gt;=$O$7,I11&lt;=$I$7),R11,M11))</f>
        <v>0</v>
      </c>
      <c r="O11" s="286">
        <f>N11</f>
        <v>0</v>
      </c>
      <c r="P11" s="15">
        <f aca="true" t="shared" si="5" ref="P11:P40">J11-$O$7</f>
        <v>-0.3333333333333333</v>
      </c>
      <c r="Q11" s="17">
        <f aca="true" t="shared" si="6" ref="Q11:Q39">$M$7-J11</f>
        <v>0.25</v>
      </c>
      <c r="R11" s="15">
        <f aca="true" t="shared" si="7" ref="R11:R39">IF(AND(J11&gt;=$O$7,I11&gt;$I$7),M11,M11-($J$7-I11))</f>
        <v>-0.041666666666666664</v>
      </c>
      <c r="S11" s="13"/>
      <c r="T11" s="6"/>
    </row>
    <row r="12" spans="1:20" ht="11.25">
      <c r="A12" s="82" t="s">
        <v>10</v>
      </c>
      <c r="B12" s="45">
        <v>2</v>
      </c>
      <c r="C12" s="97">
        <v>0</v>
      </c>
      <c r="D12" s="119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aca="true" t="shared" si="8" ref="I12:I38">IF(AND(D12&gt;$H$7,F12&gt;$H$7),F12-D12,$H$7)</f>
        <v>0</v>
      </c>
      <c r="J12" s="87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0">
        <f t="shared" si="3"/>
        <v>0</v>
      </c>
      <c r="N12" s="93">
        <f t="shared" si="4"/>
        <v>0</v>
      </c>
      <c r="O12" s="91">
        <f aca="true" t="shared" si="9" ref="O12:O38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39">IF(R12&lt;$H$7,$H$7,IF(AND(J12&gt;=$O$7,I12&gt;$I$7),R12,M12))</f>
        <v>0</v>
      </c>
      <c r="T12" s="6"/>
    </row>
    <row r="13" spans="1:20" ht="11.25">
      <c r="A13" s="82" t="s">
        <v>11</v>
      </c>
      <c r="B13" s="45">
        <v>3</v>
      </c>
      <c r="C13" s="97">
        <v>0</v>
      </c>
      <c r="D13" s="119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87">
        <f>IF(AND(C13&gt;$H$7,D13=$H$7,F13=$H$7,G13&gt;$H$7),H13-C13,E13+H13)</f>
        <v>0</v>
      </c>
      <c r="K13" s="49">
        <f t="shared" si="1"/>
        <v>0</v>
      </c>
      <c r="L13" s="49" t="str">
        <f t="shared" si="2"/>
        <v>0:00</v>
      </c>
      <c r="M13" s="90">
        <f t="shared" si="3"/>
        <v>0</v>
      </c>
      <c r="N13" s="93">
        <f t="shared" si="4"/>
        <v>0</v>
      </c>
      <c r="O13" s="9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87" t="s">
        <v>12</v>
      </c>
      <c r="B14" s="55">
        <v>4</v>
      </c>
      <c r="C14" s="255">
        <v>0</v>
      </c>
      <c r="D14" s="288">
        <v>0</v>
      </c>
      <c r="E14" s="257">
        <f aca="true" t="shared" si="11" ref="E14:E38">IF(D14&gt;C14,SUM(D14-C14),$H$7)</f>
        <v>0</v>
      </c>
      <c r="F14" s="255">
        <v>0</v>
      </c>
      <c r="G14" s="256">
        <v>0</v>
      </c>
      <c r="H14" s="289">
        <f t="shared" si="0"/>
        <v>0</v>
      </c>
      <c r="I14" s="259">
        <f t="shared" si="8"/>
        <v>0</v>
      </c>
      <c r="J14" s="263">
        <f aca="true" t="shared" si="12" ref="J14:J38">IF(AND(C14&gt;$H$7,D14=$H$7,F14=$H$7,G14&gt;$H$7),H14-C14,E14+H14)</f>
        <v>0</v>
      </c>
      <c r="K14" s="258">
        <f t="shared" si="1"/>
        <v>0</v>
      </c>
      <c r="L14" s="258" t="str">
        <f t="shared" si="2"/>
        <v>0:00</v>
      </c>
      <c r="M14" s="260" t="str">
        <f t="shared" si="3"/>
        <v>0:00</v>
      </c>
      <c r="N14" s="290">
        <f t="shared" si="4"/>
        <v>0</v>
      </c>
      <c r="O14" s="261">
        <f t="shared" si="9"/>
        <v>0</v>
      </c>
      <c r="P14" s="15">
        <f t="shared" si="5"/>
        <v>-0.3333333333333333</v>
      </c>
      <c r="Q14" s="17" t="s">
        <v>39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3" t="s">
        <v>13</v>
      </c>
      <c r="B15" s="66">
        <v>5</v>
      </c>
      <c r="C15" s="98">
        <v>0</v>
      </c>
      <c r="D15" s="118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8">
        <f t="shared" si="12"/>
        <v>0</v>
      </c>
      <c r="K15" s="69">
        <f t="shared" si="1"/>
        <v>0</v>
      </c>
      <c r="L15" s="69" t="str">
        <f t="shared" si="2"/>
        <v>0:00</v>
      </c>
      <c r="M15" s="89" t="str">
        <f t="shared" si="3"/>
        <v>0:00</v>
      </c>
      <c r="N15" s="94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87" t="s">
        <v>14</v>
      </c>
      <c r="B16" s="254">
        <v>6</v>
      </c>
      <c r="C16" s="255">
        <v>0</v>
      </c>
      <c r="D16" s="288">
        <v>0</v>
      </c>
      <c r="E16" s="257">
        <f t="shared" si="11"/>
        <v>0</v>
      </c>
      <c r="F16" s="255">
        <v>0</v>
      </c>
      <c r="G16" s="256">
        <v>0</v>
      </c>
      <c r="H16" s="289">
        <f t="shared" si="0"/>
        <v>0</v>
      </c>
      <c r="I16" s="259">
        <f t="shared" si="8"/>
        <v>0</v>
      </c>
      <c r="J16" s="263">
        <f t="shared" si="12"/>
        <v>0</v>
      </c>
      <c r="K16" s="258">
        <f t="shared" si="1"/>
        <v>0</v>
      </c>
      <c r="L16" s="258" t="str">
        <f t="shared" si="2"/>
        <v>0:00</v>
      </c>
      <c r="M16" s="260" t="str">
        <f t="shared" si="3"/>
        <v>0:00</v>
      </c>
      <c r="N16" s="290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3" t="s">
        <v>15</v>
      </c>
      <c r="B17" s="66">
        <v>7</v>
      </c>
      <c r="C17" s="98">
        <v>0</v>
      </c>
      <c r="D17" s="118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8">
        <f t="shared" si="12"/>
        <v>0</v>
      </c>
      <c r="K17" s="69">
        <f t="shared" si="1"/>
        <v>0</v>
      </c>
      <c r="L17" s="69" t="str">
        <f t="shared" si="2"/>
        <v>0:00</v>
      </c>
      <c r="M17" s="89" t="str">
        <f t="shared" si="3"/>
        <v>0:00</v>
      </c>
      <c r="N17" s="94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87" t="s">
        <v>16</v>
      </c>
      <c r="B18" s="254">
        <v>8</v>
      </c>
      <c r="C18" s="255">
        <v>0</v>
      </c>
      <c r="D18" s="288">
        <v>0</v>
      </c>
      <c r="E18" s="257">
        <f t="shared" si="11"/>
        <v>0</v>
      </c>
      <c r="F18" s="255">
        <v>0</v>
      </c>
      <c r="G18" s="256">
        <v>0</v>
      </c>
      <c r="H18" s="289">
        <f t="shared" si="0"/>
        <v>0</v>
      </c>
      <c r="I18" s="259">
        <f t="shared" si="8"/>
        <v>0</v>
      </c>
      <c r="J18" s="263">
        <f t="shared" si="12"/>
        <v>0</v>
      </c>
      <c r="K18" s="258">
        <f t="shared" si="1"/>
        <v>0</v>
      </c>
      <c r="L18" s="258" t="str">
        <f t="shared" si="2"/>
        <v>0:00</v>
      </c>
      <c r="M18" s="260" t="str">
        <f t="shared" si="3"/>
        <v>0:00</v>
      </c>
      <c r="N18" s="290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2" t="s">
        <v>10</v>
      </c>
      <c r="B19" s="45">
        <v>9</v>
      </c>
      <c r="C19" s="97">
        <v>0</v>
      </c>
      <c r="D19" s="119">
        <v>0</v>
      </c>
      <c r="E19" s="52">
        <f t="shared" si="11"/>
        <v>0</v>
      </c>
      <c r="F19" s="97">
        <v>0</v>
      </c>
      <c r="G19" s="100">
        <v>0</v>
      </c>
      <c r="H19" s="50">
        <f t="shared" si="0"/>
        <v>0</v>
      </c>
      <c r="I19" s="85">
        <f t="shared" si="8"/>
        <v>0</v>
      </c>
      <c r="J19" s="87">
        <f t="shared" si="12"/>
        <v>0</v>
      </c>
      <c r="K19" s="49">
        <f t="shared" si="1"/>
        <v>0</v>
      </c>
      <c r="L19" s="49" t="str">
        <f t="shared" si="2"/>
        <v>0:00</v>
      </c>
      <c r="M19" s="90">
        <f t="shared" si="3"/>
        <v>0</v>
      </c>
      <c r="N19" s="93">
        <f t="shared" si="4"/>
        <v>0</v>
      </c>
      <c r="O19" s="9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2" t="s">
        <v>11</v>
      </c>
      <c r="B20" s="45">
        <v>10</v>
      </c>
      <c r="C20" s="97">
        <v>0</v>
      </c>
      <c r="D20" s="119">
        <v>0</v>
      </c>
      <c r="E20" s="52">
        <f t="shared" si="11"/>
        <v>0</v>
      </c>
      <c r="F20" s="97">
        <v>0</v>
      </c>
      <c r="G20" s="100">
        <v>0</v>
      </c>
      <c r="H20" s="50">
        <f t="shared" si="0"/>
        <v>0</v>
      </c>
      <c r="I20" s="85">
        <f t="shared" si="8"/>
        <v>0</v>
      </c>
      <c r="J20" s="87">
        <f t="shared" si="12"/>
        <v>0</v>
      </c>
      <c r="K20" s="49">
        <f t="shared" si="1"/>
        <v>0</v>
      </c>
      <c r="L20" s="49" t="str">
        <f t="shared" si="2"/>
        <v>0:00</v>
      </c>
      <c r="M20" s="90">
        <f t="shared" si="3"/>
        <v>0</v>
      </c>
      <c r="N20" s="93">
        <f t="shared" si="4"/>
        <v>0</v>
      </c>
      <c r="O20" s="9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87" t="s">
        <v>12</v>
      </c>
      <c r="B21" s="254">
        <v>11</v>
      </c>
      <c r="C21" s="255">
        <v>0</v>
      </c>
      <c r="D21" s="288">
        <v>0</v>
      </c>
      <c r="E21" s="257">
        <f t="shared" si="11"/>
        <v>0</v>
      </c>
      <c r="F21" s="255">
        <v>0</v>
      </c>
      <c r="G21" s="256">
        <v>0</v>
      </c>
      <c r="H21" s="289">
        <f t="shared" si="0"/>
        <v>0</v>
      </c>
      <c r="I21" s="259">
        <f t="shared" si="8"/>
        <v>0</v>
      </c>
      <c r="J21" s="263">
        <f t="shared" si="12"/>
        <v>0</v>
      </c>
      <c r="K21" s="258">
        <f t="shared" si="1"/>
        <v>0</v>
      </c>
      <c r="L21" s="258" t="str">
        <f t="shared" si="2"/>
        <v>0:00</v>
      </c>
      <c r="M21" s="260" t="str">
        <f t="shared" si="3"/>
        <v>0:00</v>
      </c>
      <c r="N21" s="290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3" t="s">
        <v>13</v>
      </c>
      <c r="B22" s="66">
        <v>12</v>
      </c>
      <c r="C22" s="98">
        <v>0</v>
      </c>
      <c r="D22" s="118">
        <v>0</v>
      </c>
      <c r="E22" s="67">
        <f t="shared" si="11"/>
        <v>0</v>
      </c>
      <c r="F22" s="98">
        <v>0</v>
      </c>
      <c r="G22" s="101">
        <v>0</v>
      </c>
      <c r="H22" s="68">
        <f t="shared" si="0"/>
        <v>0</v>
      </c>
      <c r="I22" s="86">
        <f t="shared" si="8"/>
        <v>0</v>
      </c>
      <c r="J22" s="88">
        <f t="shared" si="12"/>
        <v>0</v>
      </c>
      <c r="K22" s="69">
        <f t="shared" si="1"/>
        <v>0</v>
      </c>
      <c r="L22" s="69" t="str">
        <f t="shared" si="2"/>
        <v>0:00</v>
      </c>
      <c r="M22" s="89" t="str">
        <f t="shared" si="3"/>
        <v>0:00</v>
      </c>
      <c r="N22" s="94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87" t="s">
        <v>14</v>
      </c>
      <c r="B23" s="254">
        <v>13</v>
      </c>
      <c r="C23" s="255">
        <v>0</v>
      </c>
      <c r="D23" s="288">
        <v>0</v>
      </c>
      <c r="E23" s="257">
        <f t="shared" si="11"/>
        <v>0</v>
      </c>
      <c r="F23" s="255">
        <v>0</v>
      </c>
      <c r="G23" s="256">
        <v>0</v>
      </c>
      <c r="H23" s="289">
        <f t="shared" si="0"/>
        <v>0</v>
      </c>
      <c r="I23" s="259">
        <f t="shared" si="8"/>
        <v>0</v>
      </c>
      <c r="J23" s="263">
        <f t="shared" si="12"/>
        <v>0</v>
      </c>
      <c r="K23" s="258">
        <f t="shared" si="1"/>
        <v>0</v>
      </c>
      <c r="L23" s="258" t="str">
        <f t="shared" si="2"/>
        <v>0:00</v>
      </c>
      <c r="M23" s="260" t="str">
        <f t="shared" si="3"/>
        <v>0:00</v>
      </c>
      <c r="N23" s="290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3" t="s">
        <v>15</v>
      </c>
      <c r="B24" s="66">
        <v>14</v>
      </c>
      <c r="C24" s="98">
        <v>0</v>
      </c>
      <c r="D24" s="118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8">
        <f t="shared" si="12"/>
        <v>0</v>
      </c>
      <c r="K24" s="69">
        <f t="shared" si="1"/>
        <v>0</v>
      </c>
      <c r="L24" s="69" t="str">
        <f t="shared" si="2"/>
        <v>0:00</v>
      </c>
      <c r="M24" s="89" t="str">
        <f t="shared" si="3"/>
        <v>0:00</v>
      </c>
      <c r="N24" s="94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87" t="s">
        <v>16</v>
      </c>
      <c r="B25" s="254">
        <v>15</v>
      </c>
      <c r="C25" s="255">
        <v>0</v>
      </c>
      <c r="D25" s="288">
        <v>0</v>
      </c>
      <c r="E25" s="257">
        <f t="shared" si="11"/>
        <v>0</v>
      </c>
      <c r="F25" s="255">
        <v>0</v>
      </c>
      <c r="G25" s="256">
        <v>0</v>
      </c>
      <c r="H25" s="289">
        <f t="shared" si="0"/>
        <v>0</v>
      </c>
      <c r="I25" s="259">
        <f t="shared" si="8"/>
        <v>0</v>
      </c>
      <c r="J25" s="263">
        <f t="shared" si="12"/>
        <v>0</v>
      </c>
      <c r="K25" s="258">
        <f t="shared" si="1"/>
        <v>0</v>
      </c>
      <c r="L25" s="258" t="str">
        <f t="shared" si="2"/>
        <v>0:00</v>
      </c>
      <c r="M25" s="260" t="str">
        <f t="shared" si="3"/>
        <v>0:00</v>
      </c>
      <c r="N25" s="290">
        <f t="shared" si="4"/>
        <v>0</v>
      </c>
      <c r="O25" s="26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2" t="s">
        <v>10</v>
      </c>
      <c r="B26" s="45">
        <v>16</v>
      </c>
      <c r="C26" s="97">
        <v>0</v>
      </c>
      <c r="D26" s="119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87">
        <f t="shared" si="12"/>
        <v>0</v>
      </c>
      <c r="K26" s="49">
        <f t="shared" si="1"/>
        <v>0</v>
      </c>
      <c r="L26" s="49" t="str">
        <f t="shared" si="2"/>
        <v>0:00</v>
      </c>
      <c r="M26" s="90">
        <f t="shared" si="3"/>
        <v>0</v>
      </c>
      <c r="N26" s="93">
        <f t="shared" si="4"/>
        <v>0</v>
      </c>
      <c r="O26" s="9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2" t="s">
        <v>11</v>
      </c>
      <c r="B27" s="45">
        <v>17</v>
      </c>
      <c r="C27" s="97">
        <v>0</v>
      </c>
      <c r="D27" s="119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87">
        <f t="shared" si="12"/>
        <v>0</v>
      </c>
      <c r="K27" s="49">
        <f t="shared" si="1"/>
        <v>0</v>
      </c>
      <c r="L27" s="49" t="str">
        <f t="shared" si="2"/>
        <v>0:00</v>
      </c>
      <c r="M27" s="90">
        <f t="shared" si="3"/>
        <v>0</v>
      </c>
      <c r="N27" s="93">
        <f t="shared" si="4"/>
        <v>0</v>
      </c>
      <c r="O27" s="9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87" t="s">
        <v>12</v>
      </c>
      <c r="B28" s="254">
        <v>18</v>
      </c>
      <c r="C28" s="255">
        <v>0</v>
      </c>
      <c r="D28" s="288">
        <v>0</v>
      </c>
      <c r="E28" s="257">
        <f t="shared" si="11"/>
        <v>0</v>
      </c>
      <c r="F28" s="255">
        <v>0</v>
      </c>
      <c r="G28" s="256">
        <v>0</v>
      </c>
      <c r="H28" s="289">
        <f t="shared" si="0"/>
        <v>0</v>
      </c>
      <c r="I28" s="259">
        <f t="shared" si="8"/>
        <v>0</v>
      </c>
      <c r="J28" s="263">
        <f t="shared" si="12"/>
        <v>0</v>
      </c>
      <c r="K28" s="258">
        <f t="shared" si="1"/>
        <v>0</v>
      </c>
      <c r="L28" s="258" t="str">
        <f t="shared" si="2"/>
        <v>0:00</v>
      </c>
      <c r="M28" s="260" t="str">
        <f t="shared" si="3"/>
        <v>0:00</v>
      </c>
      <c r="N28" s="290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3" t="s">
        <v>13</v>
      </c>
      <c r="B29" s="66">
        <v>19</v>
      </c>
      <c r="C29" s="98">
        <v>0</v>
      </c>
      <c r="D29" s="118">
        <v>0</v>
      </c>
      <c r="E29" s="67">
        <f t="shared" si="11"/>
        <v>0</v>
      </c>
      <c r="F29" s="98">
        <v>0</v>
      </c>
      <c r="G29" s="101">
        <v>0</v>
      </c>
      <c r="H29" s="68">
        <f t="shared" si="0"/>
        <v>0</v>
      </c>
      <c r="I29" s="86">
        <f t="shared" si="8"/>
        <v>0</v>
      </c>
      <c r="J29" s="88">
        <f t="shared" si="12"/>
        <v>0</v>
      </c>
      <c r="K29" s="69">
        <f t="shared" si="1"/>
        <v>0</v>
      </c>
      <c r="L29" s="69" t="str">
        <f t="shared" si="2"/>
        <v>0:00</v>
      </c>
      <c r="M29" s="89" t="str">
        <f t="shared" si="3"/>
        <v>0:00</v>
      </c>
      <c r="N29" s="94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87" t="s">
        <v>14</v>
      </c>
      <c r="B30" s="254">
        <v>20</v>
      </c>
      <c r="C30" s="255">
        <v>0</v>
      </c>
      <c r="D30" s="288">
        <v>0</v>
      </c>
      <c r="E30" s="257">
        <f t="shared" si="11"/>
        <v>0</v>
      </c>
      <c r="F30" s="255">
        <v>0</v>
      </c>
      <c r="G30" s="256">
        <v>0</v>
      </c>
      <c r="H30" s="289">
        <f t="shared" si="0"/>
        <v>0</v>
      </c>
      <c r="I30" s="259">
        <f t="shared" si="8"/>
        <v>0</v>
      </c>
      <c r="J30" s="263">
        <f t="shared" si="12"/>
        <v>0</v>
      </c>
      <c r="K30" s="258">
        <f t="shared" si="1"/>
        <v>0</v>
      </c>
      <c r="L30" s="258" t="str">
        <f t="shared" si="2"/>
        <v>0:00</v>
      </c>
      <c r="M30" s="260" t="str">
        <f t="shared" si="3"/>
        <v>0:00</v>
      </c>
      <c r="N30" s="290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3" t="s">
        <v>15</v>
      </c>
      <c r="B31" s="66">
        <v>21</v>
      </c>
      <c r="C31" s="98">
        <v>0</v>
      </c>
      <c r="D31" s="118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8">
        <f t="shared" si="12"/>
        <v>0</v>
      </c>
      <c r="K31" s="69">
        <f t="shared" si="1"/>
        <v>0</v>
      </c>
      <c r="L31" s="69" t="str">
        <f t="shared" si="2"/>
        <v>0:00</v>
      </c>
      <c r="M31" s="89" t="str">
        <f t="shared" si="3"/>
        <v>0:00</v>
      </c>
      <c r="N31" s="94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87" t="s">
        <v>16</v>
      </c>
      <c r="B32" s="25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56">
        <v>0</v>
      </c>
      <c r="H32" s="289">
        <f t="shared" si="0"/>
        <v>0</v>
      </c>
      <c r="I32" s="259">
        <f t="shared" si="8"/>
        <v>0</v>
      </c>
      <c r="J32" s="263">
        <f t="shared" si="12"/>
        <v>0</v>
      </c>
      <c r="K32" s="260">
        <f t="shared" si="1"/>
        <v>0</v>
      </c>
      <c r="L32" s="258" t="str">
        <f t="shared" si="2"/>
        <v>0:00</v>
      </c>
      <c r="M32" s="263" t="str">
        <f t="shared" si="3"/>
        <v>0:00</v>
      </c>
      <c r="N32" s="290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2" t="s">
        <v>10</v>
      </c>
      <c r="B33" s="45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93">
        <f t="shared" si="4"/>
        <v>0</v>
      </c>
      <c r="O33" s="9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2" t="s">
        <v>11</v>
      </c>
      <c r="B34" s="45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93">
        <f t="shared" si="4"/>
        <v>0</v>
      </c>
      <c r="O34" s="9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87" t="s">
        <v>12</v>
      </c>
      <c r="B35" s="25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56">
        <v>0</v>
      </c>
      <c r="H35" s="289">
        <f t="shared" si="0"/>
        <v>0</v>
      </c>
      <c r="I35" s="259">
        <f t="shared" si="8"/>
        <v>0</v>
      </c>
      <c r="J35" s="260">
        <f t="shared" si="12"/>
        <v>0</v>
      </c>
      <c r="K35" s="260">
        <f t="shared" si="1"/>
        <v>0</v>
      </c>
      <c r="L35" s="258" t="str">
        <f t="shared" si="2"/>
        <v>0:00</v>
      </c>
      <c r="M35" s="263" t="str">
        <f t="shared" si="3"/>
        <v>0:00</v>
      </c>
      <c r="N35" s="290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3" t="s">
        <v>13</v>
      </c>
      <c r="B36" s="66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94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87" t="s">
        <v>14</v>
      </c>
      <c r="B37" s="25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56">
        <v>0</v>
      </c>
      <c r="H37" s="289">
        <f t="shared" si="0"/>
        <v>0</v>
      </c>
      <c r="I37" s="259">
        <f t="shared" si="8"/>
        <v>0</v>
      </c>
      <c r="J37" s="260">
        <f t="shared" si="12"/>
        <v>0</v>
      </c>
      <c r="K37" s="260">
        <f t="shared" si="1"/>
        <v>0</v>
      </c>
      <c r="L37" s="258" t="str">
        <f t="shared" si="2"/>
        <v>0:00</v>
      </c>
      <c r="M37" s="263" t="str">
        <f t="shared" si="3"/>
        <v>0:00</v>
      </c>
      <c r="N37" s="290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3" t="s">
        <v>15</v>
      </c>
      <c r="B38" s="66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94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2" thickBot="1">
      <c r="A39" s="165"/>
      <c r="B39" s="146"/>
      <c r="C39" s="147"/>
      <c r="D39" s="148"/>
      <c r="E39" s="149"/>
      <c r="F39" s="147"/>
      <c r="G39" s="148"/>
      <c r="H39" s="166"/>
      <c r="I39" s="150"/>
      <c r="J39" s="151"/>
      <c r="K39" s="151"/>
      <c r="L39" s="143"/>
      <c r="M39" s="152"/>
      <c r="N39" s="167"/>
      <c r="O39" s="144"/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3.5" customHeight="1" thickBot="1">
      <c r="A40" s="63"/>
      <c r="B40" s="64"/>
      <c r="C40" s="241"/>
      <c r="D40" s="242"/>
      <c r="E40" s="242"/>
      <c r="F40" s="242"/>
      <c r="G40" s="243"/>
      <c r="H40" s="120" t="s">
        <v>17</v>
      </c>
      <c r="I40" s="105"/>
      <c r="J40" s="106">
        <f aca="true" t="shared" si="13" ref="J40:O40">SUM(J11:J39)</f>
        <v>0</v>
      </c>
      <c r="K40" s="109">
        <f t="shared" si="13"/>
        <v>0</v>
      </c>
      <c r="L40" s="108">
        <f t="shared" si="13"/>
        <v>0</v>
      </c>
      <c r="M40" s="109">
        <f t="shared" si="13"/>
        <v>0</v>
      </c>
      <c r="N40" s="106">
        <f t="shared" si="13"/>
        <v>0</v>
      </c>
      <c r="O40" s="107">
        <f t="shared" si="13"/>
        <v>0</v>
      </c>
      <c r="P40" s="16">
        <f t="shared" si="5"/>
        <v>-0.3333333333333333</v>
      </c>
      <c r="Q40" s="14"/>
      <c r="R40" s="15"/>
      <c r="S40" s="14"/>
      <c r="T40" s="6"/>
    </row>
    <row r="41" spans="2:20" ht="13.5" customHeight="1" thickBot="1">
      <c r="B41" s="2"/>
      <c r="C41" s="3"/>
      <c r="D41" s="2"/>
      <c r="E41" s="56"/>
      <c r="F41" s="2"/>
      <c r="G41" s="2"/>
      <c r="H41" s="195"/>
      <c r="I41" s="196"/>
      <c r="J41" s="196"/>
      <c r="K41" s="30"/>
      <c r="L41" s="195" t="s">
        <v>23</v>
      </c>
      <c r="M41" s="196"/>
      <c r="N41" s="196"/>
      <c r="O41" s="18">
        <f>O40</f>
        <v>0</v>
      </c>
      <c r="P41" s="13"/>
      <c r="Q41" s="13"/>
      <c r="R41" s="13"/>
      <c r="S41" s="13"/>
      <c r="T41" s="6"/>
    </row>
    <row r="42" spans="1:20" ht="12.75">
      <c r="A42" s="36" t="s">
        <v>24</v>
      </c>
      <c r="B42" s="12"/>
      <c r="C42" s="9"/>
      <c r="D42" s="6"/>
      <c r="E42" s="6"/>
      <c r="F42" s="6"/>
      <c r="G42" s="6"/>
      <c r="H42" s="6"/>
      <c r="I42" s="6"/>
      <c r="J42" s="12"/>
      <c r="K42" s="12"/>
      <c r="L42" s="3"/>
      <c r="M42" s="3"/>
      <c r="N42" s="3"/>
      <c r="O42" s="4"/>
      <c r="P42" s="13"/>
      <c r="Q42" s="6"/>
      <c r="R42" s="6"/>
      <c r="S42" s="6"/>
      <c r="T42" s="6"/>
    </row>
    <row r="43" spans="3:20" ht="11.25">
      <c r="C43" s="3"/>
      <c r="D43" s="38"/>
      <c r="E43" s="38"/>
      <c r="F43" s="38"/>
      <c r="G43" s="38"/>
      <c r="H43" s="38"/>
      <c r="I43" s="11"/>
      <c r="J43" s="12"/>
      <c r="K43" s="12"/>
      <c r="L43" s="3"/>
      <c r="M43" s="3"/>
      <c r="N43" s="3"/>
      <c r="O43" s="4"/>
      <c r="P43" s="14"/>
      <c r="Q43" s="6"/>
      <c r="R43" s="6"/>
      <c r="S43" s="6"/>
      <c r="T43" s="6"/>
    </row>
    <row r="44" spans="1:20" ht="12.75">
      <c r="A44" s="37" t="s">
        <v>30</v>
      </c>
      <c r="B44" s="31"/>
      <c r="C44" s="32"/>
      <c r="D44" s="39"/>
      <c r="E44" s="39"/>
      <c r="F44" s="39"/>
      <c r="G44" s="39"/>
      <c r="H44" s="39"/>
      <c r="I44" s="33"/>
      <c r="J44" s="32"/>
      <c r="K44" s="32"/>
      <c r="L44" s="32"/>
      <c r="M44" s="32"/>
      <c r="N44" s="32"/>
      <c r="O44" s="33"/>
      <c r="P44" s="14"/>
      <c r="Q44" s="13"/>
      <c r="R44" s="6"/>
      <c r="S44" s="6"/>
      <c r="T44" s="6"/>
    </row>
    <row r="45" spans="1:20" ht="12.75">
      <c r="A45" s="37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90" t="s">
        <v>35</v>
      </c>
      <c r="O45" s="191"/>
      <c r="P45" s="1"/>
      <c r="Q45" s="6"/>
      <c r="R45" s="6"/>
      <c r="S45" s="6"/>
      <c r="T45" s="6"/>
    </row>
    <row r="46" spans="1:20" ht="12.75" customHeight="1">
      <c r="A46" s="35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86" t="s">
        <v>38</v>
      </c>
      <c r="O46" s="187"/>
      <c r="P46" s="1"/>
      <c r="Q46" s="6"/>
      <c r="R46" s="6"/>
      <c r="S46" s="6"/>
      <c r="T46" s="6"/>
    </row>
    <row r="47" spans="1:20" ht="12.75">
      <c r="A47" s="36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88"/>
      <c r="O47" s="189"/>
      <c r="P47" s="8"/>
      <c r="Q47" s="6"/>
      <c r="R47" s="6"/>
      <c r="S47" s="6"/>
      <c r="T47" s="6"/>
    </row>
    <row r="48" spans="1:20" ht="12.75">
      <c r="A48" s="3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8"/>
      <c r="Q48" s="6"/>
      <c r="R48" s="6"/>
      <c r="S48" s="6"/>
      <c r="T48" s="6"/>
    </row>
  </sheetData>
  <sheetProtection password="80D0" sheet="1"/>
  <mergeCells count="31">
    <mergeCell ref="N45:O45"/>
    <mergeCell ref="N46:O47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0:G40"/>
    <mergeCell ref="H41:J41"/>
    <mergeCell ref="L41:N41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6" sqref="F6:M6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42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03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04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05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274" t="s">
        <v>16</v>
      </c>
      <c r="B11" s="275">
        <v>1</v>
      </c>
      <c r="C11" s="276">
        <v>0</v>
      </c>
      <c r="D11" s="291">
        <v>0</v>
      </c>
      <c r="E11" s="278">
        <f>IF(D11&gt;C11,SUM(D11-C11),$H$7)</f>
        <v>0</v>
      </c>
      <c r="F11" s="276">
        <v>0</v>
      </c>
      <c r="G11" s="277">
        <v>0</v>
      </c>
      <c r="H11" s="292">
        <f aca="true" t="shared" si="0" ref="H11:H41">IF(G11&gt;F11,SUM(G11-F11),$H$7)</f>
        <v>0</v>
      </c>
      <c r="I11" s="281">
        <f>IF(AND(D11&gt;$H$7,F11&gt;$H$7),F11-D11,$H$7)</f>
        <v>0</v>
      </c>
      <c r="J11" s="282">
        <f>IF(AND(C11&gt;$H$7,D11=$H$7,F11=$H$7,G11&gt;$H$7),H11-C11,E11+H11)</f>
        <v>0</v>
      </c>
      <c r="K11" s="284">
        <f aca="true" t="shared" si="1" ref="K11:K41">IF(OR(A11="SÁBADO",A11="DOMINGO",A11="FERIADO"),$H$7,IF(J11&gt;=$O$7,$L$7,IF(AND(J11&lt;=$O$7,J11&gt;$M$7),J11-$M$7,$H$7)))</f>
        <v>0</v>
      </c>
      <c r="L11" s="283" t="str">
        <f aca="true" t="shared" si="2" ref="L11:L41">IF(P11&lt;=0,"0:00",J11-$O$7)</f>
        <v>0:00</v>
      </c>
      <c r="M11" s="282" t="str">
        <f aca="true" t="shared" si="3" ref="M11:M41">IF(A11="SÁBADO",J11,IF(A11="DOMINGO",J11,IF(A11="FERIADO",J11,L11)))</f>
        <v>0:00</v>
      </c>
      <c r="N11" s="283">
        <f aca="true" t="shared" si="4" ref="N11:N41">IF(R11&lt;$H$7,$H$7,IF(AND(J11&gt;=$O$7,I11&lt;=$I$7),R11,M11))</f>
        <v>0</v>
      </c>
      <c r="O11" s="286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2" t="s">
        <v>10</v>
      </c>
      <c r="B12" s="45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19">
        <v>0</v>
      </c>
      <c r="H12" s="50">
        <f t="shared" si="0"/>
        <v>0</v>
      </c>
      <c r="I12" s="85">
        <f aca="true" t="shared" si="8" ref="I12:I41">IF(AND(D12&gt;$H$7,F12&gt;$H$7),F12-D12,$H$7)</f>
        <v>0</v>
      </c>
      <c r="J12" s="87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2" t="s">
        <v>11</v>
      </c>
      <c r="B13" s="45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19">
        <v>0</v>
      </c>
      <c r="H13" s="50">
        <f>IF(G13&gt;F13,SUM(G13-F13),$H$7)</f>
        <v>0</v>
      </c>
      <c r="I13" s="85">
        <f t="shared" si="8"/>
        <v>0</v>
      </c>
      <c r="J13" s="87">
        <f>IF(AND(C13&gt;$H$7,D13=$H$7,F13=$H$7,G13&gt;$H$7),H13-C13,E13+H13)</f>
        <v>0</v>
      </c>
      <c r="K13" s="90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2" t="s">
        <v>36</v>
      </c>
      <c r="B14" s="168">
        <v>4</v>
      </c>
      <c r="C14" s="97">
        <v>0</v>
      </c>
      <c r="D14" s="100">
        <v>0</v>
      </c>
      <c r="E14" s="52">
        <f aca="true" t="shared" si="11" ref="E14:E41">IF(D14&gt;C14,SUM(D14-C14),$H$7)</f>
        <v>0</v>
      </c>
      <c r="F14" s="97">
        <v>0</v>
      </c>
      <c r="G14" s="119">
        <v>0</v>
      </c>
      <c r="H14" s="50">
        <f t="shared" si="0"/>
        <v>0</v>
      </c>
      <c r="I14" s="85">
        <f t="shared" si="8"/>
        <v>0</v>
      </c>
      <c r="J14" s="87">
        <f aca="true" t="shared" si="12" ref="J14:J41">IF(AND(C14&gt;$H$7,D14=$H$7,F14=$H$7,G14&gt;$H$7),H14-C14,E14+H14)</f>
        <v>0</v>
      </c>
      <c r="K14" s="90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2" t="s">
        <v>36</v>
      </c>
      <c r="B15" s="45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19">
        <v>0</v>
      </c>
      <c r="H15" s="50">
        <f t="shared" si="0"/>
        <v>0</v>
      </c>
      <c r="I15" s="85">
        <f t="shared" si="8"/>
        <v>0</v>
      </c>
      <c r="J15" s="87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87" t="s">
        <v>14</v>
      </c>
      <c r="B16" s="254">
        <v>6</v>
      </c>
      <c r="C16" s="255">
        <v>0</v>
      </c>
      <c r="D16" s="256">
        <v>0</v>
      </c>
      <c r="E16" s="257">
        <f t="shared" si="11"/>
        <v>0</v>
      </c>
      <c r="F16" s="255">
        <v>0</v>
      </c>
      <c r="G16" s="288">
        <v>0</v>
      </c>
      <c r="H16" s="289">
        <f t="shared" si="0"/>
        <v>0</v>
      </c>
      <c r="I16" s="259">
        <f t="shared" si="8"/>
        <v>0</v>
      </c>
      <c r="J16" s="263">
        <f t="shared" si="12"/>
        <v>0</v>
      </c>
      <c r="K16" s="260">
        <f t="shared" si="1"/>
        <v>0</v>
      </c>
      <c r="L16" s="258" t="str">
        <f t="shared" si="2"/>
        <v>0:00</v>
      </c>
      <c r="M16" s="263" t="str">
        <f t="shared" si="3"/>
        <v>0:00</v>
      </c>
      <c r="N16" s="258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3" t="s">
        <v>15</v>
      </c>
      <c r="B17" s="66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18">
        <v>0</v>
      </c>
      <c r="H17" s="68">
        <f t="shared" si="0"/>
        <v>0</v>
      </c>
      <c r="I17" s="86">
        <f t="shared" si="8"/>
        <v>0</v>
      </c>
      <c r="J17" s="88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87" t="s">
        <v>16</v>
      </c>
      <c r="B18" s="254">
        <v>8</v>
      </c>
      <c r="C18" s="255">
        <v>0</v>
      </c>
      <c r="D18" s="256">
        <v>0</v>
      </c>
      <c r="E18" s="257">
        <f t="shared" si="11"/>
        <v>0</v>
      </c>
      <c r="F18" s="255">
        <v>0</v>
      </c>
      <c r="G18" s="288">
        <v>0</v>
      </c>
      <c r="H18" s="289">
        <f t="shared" si="0"/>
        <v>0</v>
      </c>
      <c r="I18" s="259">
        <f t="shared" si="8"/>
        <v>0</v>
      </c>
      <c r="J18" s="263">
        <f t="shared" si="12"/>
        <v>0</v>
      </c>
      <c r="K18" s="260">
        <f t="shared" si="1"/>
        <v>0</v>
      </c>
      <c r="L18" s="258" t="str">
        <f t="shared" si="2"/>
        <v>0:00</v>
      </c>
      <c r="M18" s="263" t="str">
        <f t="shared" si="3"/>
        <v>0:00</v>
      </c>
      <c r="N18" s="258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2" t="s">
        <v>10</v>
      </c>
      <c r="B19" s="45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19">
        <v>0</v>
      </c>
      <c r="H19" s="50">
        <f t="shared" si="0"/>
        <v>0</v>
      </c>
      <c r="I19" s="85">
        <f t="shared" si="8"/>
        <v>0</v>
      </c>
      <c r="J19" s="87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2" t="s">
        <v>11</v>
      </c>
      <c r="B20" s="45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19">
        <v>0</v>
      </c>
      <c r="H20" s="50">
        <f t="shared" si="0"/>
        <v>0</v>
      </c>
      <c r="I20" s="85">
        <f t="shared" si="8"/>
        <v>0</v>
      </c>
      <c r="J20" s="87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87" t="s">
        <v>12</v>
      </c>
      <c r="B21" s="25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88">
        <v>0</v>
      </c>
      <c r="H21" s="289">
        <f t="shared" si="0"/>
        <v>0</v>
      </c>
      <c r="I21" s="259">
        <f t="shared" si="8"/>
        <v>0</v>
      </c>
      <c r="J21" s="263">
        <f t="shared" si="12"/>
        <v>0</v>
      </c>
      <c r="K21" s="260">
        <f t="shared" si="1"/>
        <v>0</v>
      </c>
      <c r="L21" s="258" t="str">
        <f t="shared" si="2"/>
        <v>0:00</v>
      </c>
      <c r="M21" s="263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3" t="s">
        <v>13</v>
      </c>
      <c r="B22" s="66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18">
        <v>0</v>
      </c>
      <c r="H22" s="68">
        <f t="shared" si="0"/>
        <v>0</v>
      </c>
      <c r="I22" s="86">
        <f t="shared" si="8"/>
        <v>0</v>
      </c>
      <c r="J22" s="88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87" t="s">
        <v>14</v>
      </c>
      <c r="B23" s="254">
        <v>13</v>
      </c>
      <c r="C23" s="255">
        <v>0</v>
      </c>
      <c r="D23" s="256">
        <v>0</v>
      </c>
      <c r="E23" s="257">
        <f t="shared" si="11"/>
        <v>0</v>
      </c>
      <c r="F23" s="255">
        <v>0</v>
      </c>
      <c r="G23" s="288">
        <v>0</v>
      </c>
      <c r="H23" s="289">
        <f t="shared" si="0"/>
        <v>0</v>
      </c>
      <c r="I23" s="259">
        <f t="shared" si="8"/>
        <v>0</v>
      </c>
      <c r="J23" s="263">
        <f t="shared" si="12"/>
        <v>0</v>
      </c>
      <c r="K23" s="260">
        <f t="shared" si="1"/>
        <v>0</v>
      </c>
      <c r="L23" s="258" t="str">
        <f t="shared" si="2"/>
        <v>0:00</v>
      </c>
      <c r="M23" s="263" t="str">
        <f t="shared" si="3"/>
        <v>0:00</v>
      </c>
      <c r="N23" s="258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3" t="s">
        <v>15</v>
      </c>
      <c r="B24" s="66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18">
        <v>0</v>
      </c>
      <c r="H24" s="68">
        <f t="shared" si="0"/>
        <v>0</v>
      </c>
      <c r="I24" s="86">
        <f t="shared" si="8"/>
        <v>0</v>
      </c>
      <c r="J24" s="88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87" t="s">
        <v>16</v>
      </c>
      <c r="B25" s="254">
        <v>15</v>
      </c>
      <c r="C25" s="255">
        <v>0</v>
      </c>
      <c r="D25" s="256">
        <v>0</v>
      </c>
      <c r="E25" s="257">
        <f t="shared" si="11"/>
        <v>0</v>
      </c>
      <c r="F25" s="255">
        <v>0</v>
      </c>
      <c r="G25" s="288">
        <v>0</v>
      </c>
      <c r="H25" s="289">
        <f t="shared" si="0"/>
        <v>0</v>
      </c>
      <c r="I25" s="259">
        <f t="shared" si="8"/>
        <v>0</v>
      </c>
      <c r="J25" s="263">
        <f t="shared" si="12"/>
        <v>0</v>
      </c>
      <c r="K25" s="260">
        <f t="shared" si="1"/>
        <v>0</v>
      </c>
      <c r="L25" s="258" t="str">
        <f t="shared" si="2"/>
        <v>0:00</v>
      </c>
      <c r="M25" s="263" t="str">
        <f t="shared" si="3"/>
        <v>0:00</v>
      </c>
      <c r="N25" s="258">
        <f t="shared" si="4"/>
        <v>0</v>
      </c>
      <c r="O25" s="26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2" t="s">
        <v>10</v>
      </c>
      <c r="B26" s="45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19">
        <v>0</v>
      </c>
      <c r="H26" s="50">
        <f t="shared" si="0"/>
        <v>0</v>
      </c>
      <c r="I26" s="85">
        <f t="shared" si="8"/>
        <v>0</v>
      </c>
      <c r="J26" s="87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2" t="s">
        <v>11</v>
      </c>
      <c r="B27" s="45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19">
        <v>0</v>
      </c>
      <c r="H27" s="50">
        <f t="shared" si="0"/>
        <v>0</v>
      </c>
      <c r="I27" s="85">
        <f t="shared" si="8"/>
        <v>0</v>
      </c>
      <c r="J27" s="87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87" t="s">
        <v>12</v>
      </c>
      <c r="B28" s="25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88">
        <v>0</v>
      </c>
      <c r="H28" s="289">
        <f t="shared" si="0"/>
        <v>0</v>
      </c>
      <c r="I28" s="259">
        <f t="shared" si="8"/>
        <v>0</v>
      </c>
      <c r="J28" s="263">
        <f t="shared" si="12"/>
        <v>0</v>
      </c>
      <c r="K28" s="260">
        <f t="shared" si="1"/>
        <v>0</v>
      </c>
      <c r="L28" s="258" t="str">
        <f t="shared" si="2"/>
        <v>0:00</v>
      </c>
      <c r="M28" s="263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3" t="s">
        <v>13</v>
      </c>
      <c r="B29" s="66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18">
        <v>0</v>
      </c>
      <c r="H29" s="68">
        <f t="shared" si="0"/>
        <v>0</v>
      </c>
      <c r="I29" s="86">
        <f t="shared" si="8"/>
        <v>0</v>
      </c>
      <c r="J29" s="88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87" t="s">
        <v>14</v>
      </c>
      <c r="B30" s="254">
        <v>20</v>
      </c>
      <c r="C30" s="255">
        <v>0</v>
      </c>
      <c r="D30" s="256">
        <v>0</v>
      </c>
      <c r="E30" s="257">
        <f t="shared" si="11"/>
        <v>0</v>
      </c>
      <c r="F30" s="255">
        <v>0</v>
      </c>
      <c r="G30" s="288">
        <v>0</v>
      </c>
      <c r="H30" s="289">
        <f t="shared" si="0"/>
        <v>0</v>
      </c>
      <c r="I30" s="259">
        <f t="shared" si="8"/>
        <v>0</v>
      </c>
      <c r="J30" s="263">
        <f t="shared" si="12"/>
        <v>0</v>
      </c>
      <c r="K30" s="260">
        <f t="shared" si="1"/>
        <v>0</v>
      </c>
      <c r="L30" s="258" t="str">
        <f t="shared" si="2"/>
        <v>0:00</v>
      </c>
      <c r="M30" s="263" t="str">
        <f t="shared" si="3"/>
        <v>0:00</v>
      </c>
      <c r="N30" s="258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3" t="s">
        <v>15</v>
      </c>
      <c r="B31" s="66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18">
        <v>0</v>
      </c>
      <c r="H31" s="68">
        <f t="shared" si="0"/>
        <v>0</v>
      </c>
      <c r="I31" s="86">
        <f t="shared" si="8"/>
        <v>0</v>
      </c>
      <c r="J31" s="88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87" t="s">
        <v>16</v>
      </c>
      <c r="B32" s="25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88">
        <v>0</v>
      </c>
      <c r="H32" s="289">
        <f t="shared" si="0"/>
        <v>0</v>
      </c>
      <c r="I32" s="259">
        <f t="shared" si="8"/>
        <v>0</v>
      </c>
      <c r="J32" s="263">
        <f t="shared" si="12"/>
        <v>0</v>
      </c>
      <c r="K32" s="260">
        <f t="shared" si="1"/>
        <v>0</v>
      </c>
      <c r="L32" s="258" t="str">
        <f t="shared" si="2"/>
        <v>0:00</v>
      </c>
      <c r="M32" s="263" t="str">
        <f t="shared" si="3"/>
        <v>0:00</v>
      </c>
      <c r="N32" s="258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2" t="s">
        <v>10</v>
      </c>
      <c r="B33" s="45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19">
        <v>0</v>
      </c>
      <c r="H33" s="50">
        <f t="shared" si="0"/>
        <v>0</v>
      </c>
      <c r="I33" s="85">
        <f t="shared" si="8"/>
        <v>0</v>
      </c>
      <c r="J33" s="87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2" t="s">
        <v>11</v>
      </c>
      <c r="B34" s="45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19">
        <v>0</v>
      </c>
      <c r="H34" s="50">
        <f t="shared" si="0"/>
        <v>0</v>
      </c>
      <c r="I34" s="85">
        <f t="shared" si="8"/>
        <v>0</v>
      </c>
      <c r="J34" s="87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87" t="s">
        <v>12</v>
      </c>
      <c r="B35" s="25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88">
        <v>0</v>
      </c>
      <c r="H35" s="289">
        <f t="shared" si="0"/>
        <v>0</v>
      </c>
      <c r="I35" s="259">
        <f t="shared" si="8"/>
        <v>0</v>
      </c>
      <c r="J35" s="263">
        <f t="shared" si="12"/>
        <v>0</v>
      </c>
      <c r="K35" s="260">
        <f t="shared" si="1"/>
        <v>0</v>
      </c>
      <c r="L35" s="258" t="str">
        <f t="shared" si="2"/>
        <v>0:00</v>
      </c>
      <c r="M35" s="263" t="str">
        <f t="shared" si="3"/>
        <v>0:00</v>
      </c>
      <c r="N35" s="258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3" t="s">
        <v>13</v>
      </c>
      <c r="B36" s="66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18">
        <v>0</v>
      </c>
      <c r="H36" s="68">
        <f t="shared" si="0"/>
        <v>0</v>
      </c>
      <c r="I36" s="86">
        <f t="shared" si="8"/>
        <v>0</v>
      </c>
      <c r="J36" s="88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87" t="s">
        <v>14</v>
      </c>
      <c r="B37" s="25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88">
        <v>0</v>
      </c>
      <c r="H37" s="289">
        <f t="shared" si="0"/>
        <v>0</v>
      </c>
      <c r="I37" s="259">
        <f t="shared" si="8"/>
        <v>0</v>
      </c>
      <c r="J37" s="263">
        <f t="shared" si="12"/>
        <v>0</v>
      </c>
      <c r="K37" s="260">
        <f t="shared" si="1"/>
        <v>0</v>
      </c>
      <c r="L37" s="258" t="str">
        <f t="shared" si="2"/>
        <v>0:00</v>
      </c>
      <c r="M37" s="263" t="str">
        <f t="shared" si="3"/>
        <v>0:00</v>
      </c>
      <c r="N37" s="258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3" t="s">
        <v>15</v>
      </c>
      <c r="B38" s="66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8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87" t="s">
        <v>16</v>
      </c>
      <c r="B39" s="254">
        <v>29</v>
      </c>
      <c r="C39" s="255">
        <v>0</v>
      </c>
      <c r="D39" s="256">
        <v>0</v>
      </c>
      <c r="E39" s="257">
        <f t="shared" si="11"/>
        <v>0</v>
      </c>
      <c r="F39" s="255">
        <v>0</v>
      </c>
      <c r="G39" s="256">
        <v>0</v>
      </c>
      <c r="H39" s="289">
        <f t="shared" si="0"/>
        <v>0</v>
      </c>
      <c r="I39" s="259">
        <f t="shared" si="8"/>
        <v>0</v>
      </c>
      <c r="J39" s="263">
        <f t="shared" si="12"/>
        <v>0</v>
      </c>
      <c r="K39" s="260">
        <f t="shared" si="1"/>
        <v>0</v>
      </c>
      <c r="L39" s="258" t="str">
        <f t="shared" si="2"/>
        <v>0:00</v>
      </c>
      <c r="M39" s="263" t="str">
        <f t="shared" si="3"/>
        <v>0:00</v>
      </c>
      <c r="N39" s="258">
        <f t="shared" si="4"/>
        <v>0</v>
      </c>
      <c r="O39" s="26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2" t="s">
        <v>10</v>
      </c>
      <c r="B40" s="45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87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82" t="s">
        <v>11</v>
      </c>
      <c r="B41" s="173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59">
        <f t="shared" si="0"/>
        <v>0</v>
      </c>
      <c r="I41" s="110">
        <f t="shared" si="8"/>
        <v>0</v>
      </c>
      <c r="J41" s="60">
        <f t="shared" si="12"/>
        <v>0</v>
      </c>
      <c r="K41" s="111">
        <f t="shared" si="1"/>
        <v>0</v>
      </c>
      <c r="L41" s="60" t="str">
        <f t="shared" si="2"/>
        <v>0:00</v>
      </c>
      <c r="M41" s="117">
        <f t="shared" si="3"/>
        <v>0</v>
      </c>
      <c r="N41" s="60">
        <f t="shared" si="4"/>
        <v>0</v>
      </c>
      <c r="O41" s="11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2"/>
      <c r="H42" s="120" t="s">
        <v>17</v>
      </c>
      <c r="I42" s="40"/>
      <c r="J42" s="41">
        <f aca="true" t="shared" si="13" ref="J42:O42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71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43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03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38" t="s">
        <v>20</v>
      </c>
      <c r="M8" s="178" t="s">
        <v>28</v>
      </c>
      <c r="N8" s="238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04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39"/>
      <c r="M9" s="179" t="s">
        <v>7</v>
      </c>
      <c r="N9" s="239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05"/>
      <c r="C10" s="228"/>
      <c r="D10" s="185"/>
      <c r="E10" s="230"/>
      <c r="F10" s="232"/>
      <c r="G10" s="185"/>
      <c r="H10" s="237"/>
      <c r="I10" s="235"/>
      <c r="J10" s="246"/>
      <c r="K10" s="209"/>
      <c r="L10" s="240"/>
      <c r="M10" s="180" t="s">
        <v>9</v>
      </c>
      <c r="N10" s="240"/>
      <c r="O10" s="226"/>
      <c r="P10" s="14"/>
      <c r="Q10" s="14"/>
      <c r="R10" s="14"/>
      <c r="S10" s="14"/>
      <c r="T10" s="6"/>
    </row>
    <row r="11" spans="1:20" ht="11.25">
      <c r="A11" s="253" t="s">
        <v>12</v>
      </c>
      <c r="B11" s="275">
        <v>1</v>
      </c>
      <c r="C11" s="276">
        <v>0</v>
      </c>
      <c r="D11" s="291">
        <v>0</v>
      </c>
      <c r="E11" s="278">
        <f>IF(D11&gt;C11,SUM(D11-C11),$H$7)</f>
        <v>0</v>
      </c>
      <c r="F11" s="276">
        <v>0</v>
      </c>
      <c r="G11" s="291">
        <v>0</v>
      </c>
      <c r="H11" s="292">
        <f aca="true" t="shared" si="0" ref="H11:H41">IF(G11&gt;F11,SUM(G11-F11),$H$7)</f>
        <v>0</v>
      </c>
      <c r="I11" s="281">
        <f>IF(AND(D11&gt;$H$7,F11&gt;$H$7),F11-D11,$H$7)</f>
        <v>0</v>
      </c>
      <c r="J11" s="284">
        <f>IF(AND(C11&gt;$H$7,D11=$H$7,F11=$H$7,G11&gt;$H$7),H11-C11,E11+H11)</f>
        <v>0</v>
      </c>
      <c r="K11" s="283">
        <f aca="true" t="shared" si="1" ref="K11:K41">IF(OR(A11="SÁBADO",A11="DOMINGO",A11="FERIADO"),$H$7,IF(J11&gt;=$O$7,$L$7,IF(AND(J11&lt;=$O$7,J11&gt;$M$7),J11-$M$7,$H$7)))</f>
        <v>0</v>
      </c>
      <c r="L11" s="283" t="str">
        <f aca="true" t="shared" si="2" ref="L11:L41">IF(P11&lt;=0,"0:00",J11-$O$7)</f>
        <v>0:00</v>
      </c>
      <c r="M11" s="284" t="str">
        <f aca="true" t="shared" si="3" ref="M11:M41">IF(A11="SÁBADO",J11,IF(A11="DOMINGO",J11,IF(A11="FERIADO",J11,L11)))</f>
        <v>0:00</v>
      </c>
      <c r="N11" s="283">
        <f aca="true" t="shared" si="4" ref="N11:N41">IF(R11&lt;$H$7,$H$7,IF(AND(J11&gt;=$O$7,I11&lt;=$I$7),R11,M11))</f>
        <v>0</v>
      </c>
      <c r="O11" s="286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13</v>
      </c>
      <c r="B12" s="66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aca="true" t="shared" si="8" ref="I12:I41">IF(AND(D12&gt;$H$7,F12&gt;$H$7),F12-D12,$H$7)</f>
        <v>0</v>
      </c>
      <c r="J12" s="89">
        <f>IF(AND(C12&gt;$H$7,D12=$H$7,F12=$H$7,G12&gt;$H$7),H12-C12,E12+H12)</f>
        <v>0</v>
      </c>
      <c r="K12" s="69">
        <f t="shared" si="1"/>
        <v>0</v>
      </c>
      <c r="L12" s="69" t="str">
        <f t="shared" si="2"/>
        <v>0:00</v>
      </c>
      <c r="M12" s="89" t="str">
        <f t="shared" si="3"/>
        <v>0:00</v>
      </c>
      <c r="N12" s="6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53" t="s">
        <v>14</v>
      </c>
      <c r="B13" s="254">
        <v>3</v>
      </c>
      <c r="C13" s="255">
        <v>0</v>
      </c>
      <c r="D13" s="256">
        <v>0</v>
      </c>
      <c r="E13" s="257">
        <f>IF(D13&gt;C13,SUM(D13-C13),$H$7)</f>
        <v>0</v>
      </c>
      <c r="F13" s="255">
        <v>0</v>
      </c>
      <c r="G13" s="256">
        <v>0</v>
      </c>
      <c r="H13" s="289">
        <f>IF(G13&gt;F13,SUM(G13-F13),$H$7)</f>
        <v>0</v>
      </c>
      <c r="I13" s="259">
        <f t="shared" si="8"/>
        <v>0</v>
      </c>
      <c r="J13" s="260">
        <f>IF(AND(C13&gt;$H$7,D13=$H$7,F13=$H$7,G13&gt;$H$7),H13-C13,E13+H13)</f>
        <v>0</v>
      </c>
      <c r="K13" s="258">
        <f t="shared" si="1"/>
        <v>0</v>
      </c>
      <c r="L13" s="258" t="str">
        <f t="shared" si="2"/>
        <v>0:00</v>
      </c>
      <c r="M13" s="260" t="str">
        <f t="shared" si="3"/>
        <v>0:00</v>
      </c>
      <c r="N13" s="258">
        <f t="shared" si="4"/>
        <v>0</v>
      </c>
      <c r="O13" s="26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1" t="s">
        <v>15</v>
      </c>
      <c r="B14" s="65">
        <v>4</v>
      </c>
      <c r="C14" s="98">
        <v>0</v>
      </c>
      <c r="D14" s="101">
        <v>0</v>
      </c>
      <c r="E14" s="67">
        <f aca="true" t="shared" si="11" ref="E14:E41">IF(D14&gt;C14,SUM(D14-C14),$H$7)</f>
        <v>0</v>
      </c>
      <c r="F14" s="98">
        <v>0</v>
      </c>
      <c r="G14" s="101">
        <v>0</v>
      </c>
      <c r="H14" s="68">
        <f t="shared" si="0"/>
        <v>0</v>
      </c>
      <c r="I14" s="86">
        <f t="shared" si="8"/>
        <v>0</v>
      </c>
      <c r="J14" s="89">
        <f aca="true" t="shared" si="12" ref="J14:J41">IF(AND(C14&gt;$H$7,D14=$H$7,F14=$H$7,G14&gt;$H$7),H14-C14,E14+H14)</f>
        <v>0</v>
      </c>
      <c r="K14" s="69">
        <f t="shared" si="1"/>
        <v>0</v>
      </c>
      <c r="L14" s="69" t="str">
        <f t="shared" si="2"/>
        <v>0:00</v>
      </c>
      <c r="M14" s="89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53" t="s">
        <v>16</v>
      </c>
      <c r="B15" s="254">
        <v>5</v>
      </c>
      <c r="C15" s="255">
        <v>0</v>
      </c>
      <c r="D15" s="256">
        <v>0</v>
      </c>
      <c r="E15" s="257">
        <f t="shared" si="11"/>
        <v>0</v>
      </c>
      <c r="F15" s="255">
        <v>0</v>
      </c>
      <c r="G15" s="256">
        <v>0</v>
      </c>
      <c r="H15" s="289">
        <f t="shared" si="0"/>
        <v>0</v>
      </c>
      <c r="I15" s="259">
        <f t="shared" si="8"/>
        <v>0</v>
      </c>
      <c r="J15" s="260">
        <f t="shared" si="12"/>
        <v>0</v>
      </c>
      <c r="K15" s="258">
        <f t="shared" si="1"/>
        <v>0</v>
      </c>
      <c r="L15" s="258" t="str">
        <f t="shared" si="2"/>
        <v>0:00</v>
      </c>
      <c r="M15" s="260" t="str">
        <f t="shared" si="3"/>
        <v>0:00</v>
      </c>
      <c r="N15" s="258">
        <f t="shared" si="4"/>
        <v>0</v>
      </c>
      <c r="O15" s="26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0" t="s">
        <v>10</v>
      </c>
      <c r="B16" s="45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49">
        <f t="shared" si="1"/>
        <v>0</v>
      </c>
      <c r="L16" s="49" t="str">
        <f t="shared" si="2"/>
        <v>0:00</v>
      </c>
      <c r="M16" s="90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0" t="s">
        <v>11</v>
      </c>
      <c r="B17" s="45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49">
        <f t="shared" si="1"/>
        <v>0</v>
      </c>
      <c r="L17" s="49" t="str">
        <f t="shared" si="2"/>
        <v>0:00</v>
      </c>
      <c r="M17" s="90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53" t="s">
        <v>12</v>
      </c>
      <c r="B18" s="254">
        <v>8</v>
      </c>
      <c r="C18" s="255">
        <v>0</v>
      </c>
      <c r="D18" s="256">
        <v>0</v>
      </c>
      <c r="E18" s="257">
        <f t="shared" si="11"/>
        <v>0</v>
      </c>
      <c r="F18" s="255">
        <v>0</v>
      </c>
      <c r="G18" s="256">
        <v>0</v>
      </c>
      <c r="H18" s="289">
        <f t="shared" si="0"/>
        <v>0</v>
      </c>
      <c r="I18" s="259">
        <f t="shared" si="8"/>
        <v>0</v>
      </c>
      <c r="J18" s="260">
        <f t="shared" si="12"/>
        <v>0</v>
      </c>
      <c r="K18" s="258">
        <f t="shared" si="1"/>
        <v>0</v>
      </c>
      <c r="L18" s="258" t="str">
        <f t="shared" si="2"/>
        <v>0:00</v>
      </c>
      <c r="M18" s="260" t="str">
        <f t="shared" si="3"/>
        <v>0:00</v>
      </c>
      <c r="N18" s="258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13</v>
      </c>
      <c r="B19" s="66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69">
        <f t="shared" si="1"/>
        <v>0</v>
      </c>
      <c r="L19" s="69" t="str">
        <f t="shared" si="2"/>
        <v>0:00</v>
      </c>
      <c r="M19" s="89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3" t="s">
        <v>14</v>
      </c>
      <c r="B20" s="254">
        <v>10</v>
      </c>
      <c r="C20" s="255">
        <v>0</v>
      </c>
      <c r="D20" s="256">
        <v>0</v>
      </c>
      <c r="E20" s="257">
        <f t="shared" si="11"/>
        <v>0</v>
      </c>
      <c r="F20" s="255">
        <v>0</v>
      </c>
      <c r="G20" s="256">
        <v>0</v>
      </c>
      <c r="H20" s="289">
        <f t="shared" si="0"/>
        <v>0</v>
      </c>
      <c r="I20" s="259">
        <f t="shared" si="8"/>
        <v>0</v>
      </c>
      <c r="J20" s="260">
        <f t="shared" si="12"/>
        <v>0</v>
      </c>
      <c r="K20" s="258">
        <f t="shared" si="1"/>
        <v>0</v>
      </c>
      <c r="L20" s="258" t="str">
        <f t="shared" si="2"/>
        <v>0:00</v>
      </c>
      <c r="M20" s="260" t="str">
        <f t="shared" si="3"/>
        <v>0:00</v>
      </c>
      <c r="N20" s="258">
        <f t="shared" si="4"/>
        <v>0</v>
      </c>
      <c r="O20" s="26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1" t="s">
        <v>15</v>
      </c>
      <c r="B21" s="66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9">
        <f t="shared" si="12"/>
        <v>0</v>
      </c>
      <c r="K21" s="69">
        <f t="shared" si="1"/>
        <v>0</v>
      </c>
      <c r="L21" s="69" t="str">
        <f t="shared" si="2"/>
        <v>0:00</v>
      </c>
      <c r="M21" s="89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53" t="s">
        <v>16</v>
      </c>
      <c r="B22" s="254">
        <v>12</v>
      </c>
      <c r="C22" s="255">
        <v>0</v>
      </c>
      <c r="D22" s="256">
        <v>0</v>
      </c>
      <c r="E22" s="257">
        <f t="shared" si="11"/>
        <v>0</v>
      </c>
      <c r="F22" s="255">
        <v>0</v>
      </c>
      <c r="G22" s="256">
        <v>0</v>
      </c>
      <c r="H22" s="289">
        <f t="shared" si="0"/>
        <v>0</v>
      </c>
      <c r="I22" s="259">
        <f t="shared" si="8"/>
        <v>0</v>
      </c>
      <c r="J22" s="260">
        <f t="shared" si="12"/>
        <v>0</v>
      </c>
      <c r="K22" s="258">
        <f t="shared" si="1"/>
        <v>0</v>
      </c>
      <c r="L22" s="258" t="str">
        <f t="shared" si="2"/>
        <v>0:00</v>
      </c>
      <c r="M22" s="260" t="str">
        <f t="shared" si="3"/>
        <v>0:00</v>
      </c>
      <c r="N22" s="258">
        <f t="shared" si="4"/>
        <v>0</v>
      </c>
      <c r="O22" s="26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0" t="s">
        <v>10</v>
      </c>
      <c r="B23" s="45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90">
        <f t="shared" si="12"/>
        <v>0</v>
      </c>
      <c r="K23" s="49">
        <f t="shared" si="1"/>
        <v>0</v>
      </c>
      <c r="L23" s="49" t="str">
        <f t="shared" si="2"/>
        <v>0:00</v>
      </c>
      <c r="M23" s="90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0" t="s">
        <v>11</v>
      </c>
      <c r="B24" s="45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49">
        <f t="shared" si="1"/>
        <v>0</v>
      </c>
      <c r="L24" s="49" t="str">
        <f t="shared" si="2"/>
        <v>0:00</v>
      </c>
      <c r="M24" s="90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53" t="s">
        <v>12</v>
      </c>
      <c r="B25" s="254">
        <v>15</v>
      </c>
      <c r="C25" s="255">
        <v>0</v>
      </c>
      <c r="D25" s="256">
        <v>0</v>
      </c>
      <c r="E25" s="257">
        <f t="shared" si="11"/>
        <v>0</v>
      </c>
      <c r="F25" s="255">
        <v>0</v>
      </c>
      <c r="G25" s="256">
        <v>0</v>
      </c>
      <c r="H25" s="289">
        <f t="shared" si="0"/>
        <v>0</v>
      </c>
      <c r="I25" s="259">
        <f t="shared" si="8"/>
        <v>0</v>
      </c>
      <c r="J25" s="260">
        <f t="shared" si="12"/>
        <v>0</v>
      </c>
      <c r="K25" s="258">
        <f t="shared" si="1"/>
        <v>0</v>
      </c>
      <c r="L25" s="258" t="str">
        <f t="shared" si="2"/>
        <v>0:00</v>
      </c>
      <c r="M25" s="260" t="str">
        <f t="shared" si="3"/>
        <v>0:00</v>
      </c>
      <c r="N25" s="258">
        <f t="shared" si="4"/>
        <v>0</v>
      </c>
      <c r="O25" s="26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13</v>
      </c>
      <c r="B26" s="66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69">
        <f t="shared" si="1"/>
        <v>0</v>
      </c>
      <c r="L26" s="69" t="str">
        <f t="shared" si="2"/>
        <v>0:00</v>
      </c>
      <c r="M26" s="89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3" t="s">
        <v>14</v>
      </c>
      <c r="B27" s="254">
        <v>17</v>
      </c>
      <c r="C27" s="255">
        <v>0</v>
      </c>
      <c r="D27" s="256">
        <v>0</v>
      </c>
      <c r="E27" s="257">
        <f t="shared" si="11"/>
        <v>0</v>
      </c>
      <c r="F27" s="255">
        <v>0</v>
      </c>
      <c r="G27" s="256">
        <v>0</v>
      </c>
      <c r="H27" s="289">
        <f t="shared" si="0"/>
        <v>0</v>
      </c>
      <c r="I27" s="259">
        <f t="shared" si="8"/>
        <v>0</v>
      </c>
      <c r="J27" s="260">
        <f t="shared" si="12"/>
        <v>0</v>
      </c>
      <c r="K27" s="258">
        <f t="shared" si="1"/>
        <v>0</v>
      </c>
      <c r="L27" s="258" t="str">
        <f t="shared" si="2"/>
        <v>0:00</v>
      </c>
      <c r="M27" s="260" t="str">
        <f t="shared" si="3"/>
        <v>0:00</v>
      </c>
      <c r="N27" s="258">
        <f t="shared" si="4"/>
        <v>0</v>
      </c>
      <c r="O27" s="26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0" t="s">
        <v>36</v>
      </c>
      <c r="B28" s="45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49">
        <f t="shared" si="1"/>
        <v>0</v>
      </c>
      <c r="L28" s="49" t="str">
        <f t="shared" si="2"/>
        <v>0:00</v>
      </c>
      <c r="M28" s="90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0" t="s">
        <v>36</v>
      </c>
      <c r="B29" s="45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49">
        <f t="shared" si="1"/>
        <v>0</v>
      </c>
      <c r="L29" s="49" t="str">
        <f t="shared" si="2"/>
        <v>0:00</v>
      </c>
      <c r="M29" s="90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0" t="s">
        <v>10</v>
      </c>
      <c r="B30" s="45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90">
        <f t="shared" si="12"/>
        <v>0</v>
      </c>
      <c r="K30" s="49">
        <f t="shared" si="1"/>
        <v>0</v>
      </c>
      <c r="L30" s="49" t="str">
        <f t="shared" si="2"/>
        <v>0:00</v>
      </c>
      <c r="M30" s="90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0" t="s">
        <v>11</v>
      </c>
      <c r="B31" s="45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49">
        <f t="shared" si="1"/>
        <v>0</v>
      </c>
      <c r="L31" s="49" t="str">
        <f t="shared" si="2"/>
        <v>0:00</v>
      </c>
      <c r="M31" s="90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53" t="s">
        <v>12</v>
      </c>
      <c r="B32" s="25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56">
        <v>0</v>
      </c>
      <c r="H32" s="289">
        <f t="shared" si="0"/>
        <v>0</v>
      </c>
      <c r="I32" s="259">
        <f t="shared" si="8"/>
        <v>0</v>
      </c>
      <c r="J32" s="260">
        <f t="shared" si="12"/>
        <v>0</v>
      </c>
      <c r="K32" s="258">
        <f t="shared" si="1"/>
        <v>0</v>
      </c>
      <c r="L32" s="258" t="str">
        <f t="shared" si="2"/>
        <v>0:00</v>
      </c>
      <c r="M32" s="260" t="str">
        <f t="shared" si="3"/>
        <v>0:00</v>
      </c>
      <c r="N32" s="258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13</v>
      </c>
      <c r="B33" s="66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69">
        <f t="shared" si="1"/>
        <v>0</v>
      </c>
      <c r="L33" s="69" t="str">
        <f t="shared" si="2"/>
        <v>0:00</v>
      </c>
      <c r="M33" s="89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3" t="s">
        <v>14</v>
      </c>
      <c r="B34" s="254">
        <v>24</v>
      </c>
      <c r="C34" s="255">
        <v>0</v>
      </c>
      <c r="D34" s="256">
        <v>0</v>
      </c>
      <c r="E34" s="257">
        <f t="shared" si="11"/>
        <v>0</v>
      </c>
      <c r="F34" s="255">
        <v>0</v>
      </c>
      <c r="G34" s="256">
        <v>0</v>
      </c>
      <c r="H34" s="289">
        <f t="shared" si="0"/>
        <v>0</v>
      </c>
      <c r="I34" s="259">
        <f t="shared" si="8"/>
        <v>0</v>
      </c>
      <c r="J34" s="260">
        <f t="shared" si="12"/>
        <v>0</v>
      </c>
      <c r="K34" s="258">
        <f t="shared" si="1"/>
        <v>0</v>
      </c>
      <c r="L34" s="258" t="str">
        <f t="shared" si="2"/>
        <v>0:00</v>
      </c>
      <c r="M34" s="260" t="str">
        <f t="shared" si="3"/>
        <v>0:00</v>
      </c>
      <c r="N34" s="258">
        <f t="shared" si="4"/>
        <v>0</v>
      </c>
      <c r="O34" s="26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1" t="s">
        <v>15</v>
      </c>
      <c r="B35" s="66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69">
        <f t="shared" si="1"/>
        <v>0</v>
      </c>
      <c r="L35" s="69" t="str">
        <f t="shared" si="2"/>
        <v>0:00</v>
      </c>
      <c r="M35" s="89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53" t="s">
        <v>16</v>
      </c>
      <c r="B36" s="254">
        <v>26</v>
      </c>
      <c r="C36" s="255">
        <v>0</v>
      </c>
      <c r="D36" s="256">
        <v>0</v>
      </c>
      <c r="E36" s="257">
        <f t="shared" si="11"/>
        <v>0</v>
      </c>
      <c r="F36" s="255">
        <v>0</v>
      </c>
      <c r="G36" s="256">
        <v>0</v>
      </c>
      <c r="H36" s="289">
        <f t="shared" si="0"/>
        <v>0</v>
      </c>
      <c r="I36" s="259">
        <f t="shared" si="8"/>
        <v>0</v>
      </c>
      <c r="J36" s="260">
        <f t="shared" si="12"/>
        <v>0</v>
      </c>
      <c r="K36" s="258">
        <f t="shared" si="1"/>
        <v>0</v>
      </c>
      <c r="L36" s="258" t="str">
        <f t="shared" si="2"/>
        <v>0:00</v>
      </c>
      <c r="M36" s="260" t="str">
        <f t="shared" si="3"/>
        <v>0:00</v>
      </c>
      <c r="N36" s="258">
        <f t="shared" si="4"/>
        <v>0</v>
      </c>
      <c r="O36" s="26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0" t="s">
        <v>10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49">
        <f t="shared" si="1"/>
        <v>0</v>
      </c>
      <c r="L37" s="49" t="str">
        <f t="shared" si="2"/>
        <v>0:00</v>
      </c>
      <c r="M37" s="90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0" t="s">
        <v>11</v>
      </c>
      <c r="B38" s="45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49">
        <f t="shared" si="1"/>
        <v>0</v>
      </c>
      <c r="L38" s="49" t="str">
        <f t="shared" si="2"/>
        <v>0:00</v>
      </c>
      <c r="M38" s="90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53" t="s">
        <v>12</v>
      </c>
      <c r="B39" s="254">
        <v>29</v>
      </c>
      <c r="C39" s="255">
        <v>0</v>
      </c>
      <c r="D39" s="256">
        <v>0</v>
      </c>
      <c r="E39" s="257">
        <f t="shared" si="11"/>
        <v>0</v>
      </c>
      <c r="F39" s="255">
        <v>0</v>
      </c>
      <c r="G39" s="256">
        <v>0</v>
      </c>
      <c r="H39" s="289">
        <f t="shared" si="0"/>
        <v>0</v>
      </c>
      <c r="I39" s="259">
        <f t="shared" si="8"/>
        <v>0</v>
      </c>
      <c r="J39" s="260">
        <f t="shared" si="12"/>
        <v>0</v>
      </c>
      <c r="K39" s="258">
        <f t="shared" si="1"/>
        <v>0</v>
      </c>
      <c r="L39" s="258" t="str">
        <f t="shared" si="2"/>
        <v>0:00</v>
      </c>
      <c r="M39" s="260" t="str">
        <f t="shared" si="3"/>
        <v>0:00</v>
      </c>
      <c r="N39" s="258">
        <f t="shared" si="4"/>
        <v>0</v>
      </c>
      <c r="O39" s="26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13</v>
      </c>
      <c r="B40" s="66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69">
        <f t="shared" si="1"/>
        <v>0</v>
      </c>
      <c r="L40" s="69" t="str">
        <f t="shared" si="2"/>
        <v>0:00</v>
      </c>
      <c r="M40" s="89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153"/>
      <c r="B41" s="154"/>
      <c r="C41" s="155">
        <v>0</v>
      </c>
      <c r="D41" s="156">
        <v>0</v>
      </c>
      <c r="E41" s="157">
        <f t="shared" si="11"/>
        <v>0</v>
      </c>
      <c r="F41" s="155">
        <v>0</v>
      </c>
      <c r="G41" s="156">
        <v>0</v>
      </c>
      <c r="H41" s="170">
        <f t="shared" si="0"/>
        <v>0</v>
      </c>
      <c r="I41" s="159">
        <f t="shared" si="8"/>
        <v>0</v>
      </c>
      <c r="J41" s="161">
        <f t="shared" si="12"/>
        <v>0</v>
      </c>
      <c r="K41" s="158">
        <f t="shared" si="1"/>
        <v>0</v>
      </c>
      <c r="L41" s="158" t="str">
        <f t="shared" si="2"/>
        <v>0:00</v>
      </c>
      <c r="M41" s="161" t="str">
        <f t="shared" si="3"/>
        <v>0:00</v>
      </c>
      <c r="N41" s="158">
        <f t="shared" si="4"/>
        <v>0</v>
      </c>
      <c r="O41" s="16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109">
        <f aca="true" t="shared" si="13" ref="J42:O42">SUM(J11:J41)</f>
        <v>0</v>
      </c>
      <c r="K42" s="109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44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79" t="s">
        <v>36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133">
        <v>0</v>
      </c>
      <c r="H11" s="48">
        <f aca="true" t="shared" si="0" ref="H11:H41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4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5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15</v>
      </c>
      <c r="B12" s="73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18">
        <v>0</v>
      </c>
      <c r="H12" s="68">
        <f t="shared" si="0"/>
        <v>0</v>
      </c>
      <c r="I12" s="86">
        <f aca="true" t="shared" si="8" ref="I12:I41">IF(AND(D12&gt;$H$7,F12&gt;$H$7),F12-D12,$H$7)</f>
        <v>0</v>
      </c>
      <c r="J12" s="89">
        <f>IF(AND(C12&gt;$H$7,D12=$H$7,F12=$H$7,G12&gt;$H$7),H12-C12,E12+H12)</f>
        <v>0</v>
      </c>
      <c r="K12" s="89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53" t="s">
        <v>16</v>
      </c>
      <c r="B13" s="294">
        <v>3</v>
      </c>
      <c r="C13" s="255">
        <v>0</v>
      </c>
      <c r="D13" s="256">
        <v>0</v>
      </c>
      <c r="E13" s="257">
        <f>IF(D13&gt;C13,SUM(D13-C13),$H$7)</f>
        <v>0</v>
      </c>
      <c r="F13" s="255">
        <v>0</v>
      </c>
      <c r="G13" s="288">
        <v>0</v>
      </c>
      <c r="H13" s="289">
        <f>IF(G13&gt;F13,SUM(G13-F13),$H$7)</f>
        <v>0</v>
      </c>
      <c r="I13" s="259">
        <f t="shared" si="8"/>
        <v>0</v>
      </c>
      <c r="J13" s="260">
        <f>IF(AND(C13&gt;$H$7,D13=$H$7,F13=$H$7,G13&gt;$H$7),H13-C13,E13+H13)</f>
        <v>0</v>
      </c>
      <c r="K13" s="260">
        <f t="shared" si="1"/>
        <v>0</v>
      </c>
      <c r="L13" s="258" t="str">
        <f t="shared" si="2"/>
        <v>0:00</v>
      </c>
      <c r="M13" s="263" t="str">
        <f t="shared" si="3"/>
        <v>0:00</v>
      </c>
      <c r="N13" s="258">
        <f t="shared" si="4"/>
        <v>0</v>
      </c>
      <c r="O13" s="26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0" t="s">
        <v>10</v>
      </c>
      <c r="B14" s="62">
        <v>4</v>
      </c>
      <c r="C14" s="97">
        <v>0</v>
      </c>
      <c r="D14" s="100">
        <v>0</v>
      </c>
      <c r="E14" s="52">
        <f aca="true" t="shared" si="11" ref="E14:E41">IF(D14&gt;C14,SUM(D14-C14),$H$7)</f>
        <v>0</v>
      </c>
      <c r="F14" s="97">
        <v>0</v>
      </c>
      <c r="G14" s="119">
        <v>0</v>
      </c>
      <c r="H14" s="50">
        <f t="shared" si="0"/>
        <v>0</v>
      </c>
      <c r="I14" s="85">
        <f t="shared" si="8"/>
        <v>0</v>
      </c>
      <c r="J14" s="90">
        <f aca="true" t="shared" si="12" ref="J14:J41">IF(AND(C14&gt;$H$7,D14=$H$7,F14=$H$7,G14&gt;$H$7),H14-C14,E14+H14)</f>
        <v>0</v>
      </c>
      <c r="K14" s="90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0" t="s">
        <v>11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19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53" t="s">
        <v>12</v>
      </c>
      <c r="B16" s="294">
        <v>6</v>
      </c>
      <c r="C16" s="255">
        <v>0</v>
      </c>
      <c r="D16" s="256">
        <v>0</v>
      </c>
      <c r="E16" s="257">
        <f t="shared" si="11"/>
        <v>0</v>
      </c>
      <c r="F16" s="255">
        <v>0</v>
      </c>
      <c r="G16" s="288">
        <v>0</v>
      </c>
      <c r="H16" s="289">
        <f t="shared" si="0"/>
        <v>0</v>
      </c>
      <c r="I16" s="259">
        <f t="shared" si="8"/>
        <v>0</v>
      </c>
      <c r="J16" s="260">
        <f t="shared" si="12"/>
        <v>0</v>
      </c>
      <c r="K16" s="260">
        <f t="shared" si="1"/>
        <v>0</v>
      </c>
      <c r="L16" s="258" t="str">
        <f t="shared" si="2"/>
        <v>0:00</v>
      </c>
      <c r="M16" s="263" t="str">
        <f t="shared" si="3"/>
        <v>0:00</v>
      </c>
      <c r="N16" s="258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1" t="s">
        <v>13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18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53" t="s">
        <v>14</v>
      </c>
      <c r="B18" s="294">
        <v>8</v>
      </c>
      <c r="C18" s="255">
        <v>0</v>
      </c>
      <c r="D18" s="256">
        <v>0</v>
      </c>
      <c r="E18" s="257">
        <f t="shared" si="11"/>
        <v>0</v>
      </c>
      <c r="F18" s="255">
        <v>0</v>
      </c>
      <c r="G18" s="288">
        <v>0</v>
      </c>
      <c r="H18" s="289">
        <f t="shared" si="0"/>
        <v>0</v>
      </c>
      <c r="I18" s="259">
        <f t="shared" si="8"/>
        <v>0</v>
      </c>
      <c r="J18" s="260">
        <f t="shared" si="12"/>
        <v>0</v>
      </c>
      <c r="K18" s="260">
        <f t="shared" si="1"/>
        <v>0</v>
      </c>
      <c r="L18" s="258" t="str">
        <f t="shared" si="2"/>
        <v>0:00</v>
      </c>
      <c r="M18" s="263" t="str">
        <f t="shared" si="3"/>
        <v>0:00</v>
      </c>
      <c r="N18" s="258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15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18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3" t="s">
        <v>16</v>
      </c>
      <c r="B20" s="294">
        <v>10</v>
      </c>
      <c r="C20" s="255">
        <v>0</v>
      </c>
      <c r="D20" s="256">
        <v>0</v>
      </c>
      <c r="E20" s="257">
        <f t="shared" si="11"/>
        <v>0</v>
      </c>
      <c r="F20" s="255">
        <v>0</v>
      </c>
      <c r="G20" s="288">
        <v>0</v>
      </c>
      <c r="H20" s="289">
        <f t="shared" si="0"/>
        <v>0</v>
      </c>
      <c r="I20" s="259">
        <f t="shared" si="8"/>
        <v>0</v>
      </c>
      <c r="J20" s="260">
        <f t="shared" si="12"/>
        <v>0</v>
      </c>
      <c r="K20" s="260">
        <f t="shared" si="1"/>
        <v>0</v>
      </c>
      <c r="L20" s="258" t="str">
        <f t="shared" si="2"/>
        <v>0:00</v>
      </c>
      <c r="M20" s="263" t="str">
        <f t="shared" si="3"/>
        <v>0:00</v>
      </c>
      <c r="N20" s="258">
        <f t="shared" si="4"/>
        <v>0</v>
      </c>
      <c r="O20" s="26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0" t="s">
        <v>10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19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0" t="s">
        <v>11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19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53" t="s">
        <v>12</v>
      </c>
      <c r="B23" s="294">
        <v>13</v>
      </c>
      <c r="C23" s="255">
        <v>0</v>
      </c>
      <c r="D23" s="256">
        <v>0</v>
      </c>
      <c r="E23" s="257">
        <f t="shared" si="11"/>
        <v>0</v>
      </c>
      <c r="F23" s="255">
        <v>0</v>
      </c>
      <c r="G23" s="288">
        <v>0</v>
      </c>
      <c r="H23" s="289">
        <f t="shared" si="0"/>
        <v>0</v>
      </c>
      <c r="I23" s="259">
        <f t="shared" si="8"/>
        <v>0</v>
      </c>
      <c r="J23" s="260">
        <f t="shared" si="12"/>
        <v>0</v>
      </c>
      <c r="K23" s="260">
        <f t="shared" si="1"/>
        <v>0</v>
      </c>
      <c r="L23" s="258" t="str">
        <f t="shared" si="2"/>
        <v>0:00</v>
      </c>
      <c r="M23" s="263" t="str">
        <f t="shared" si="3"/>
        <v>0:00</v>
      </c>
      <c r="N23" s="258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1" t="s">
        <v>13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18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53" t="s">
        <v>14</v>
      </c>
      <c r="B25" s="294">
        <v>15</v>
      </c>
      <c r="C25" s="255">
        <v>0</v>
      </c>
      <c r="D25" s="256">
        <v>0</v>
      </c>
      <c r="E25" s="257">
        <f t="shared" si="11"/>
        <v>0</v>
      </c>
      <c r="F25" s="255">
        <v>0</v>
      </c>
      <c r="G25" s="288">
        <v>0</v>
      </c>
      <c r="H25" s="289">
        <f t="shared" si="0"/>
        <v>0</v>
      </c>
      <c r="I25" s="259">
        <f t="shared" si="8"/>
        <v>0</v>
      </c>
      <c r="J25" s="260">
        <f t="shared" si="12"/>
        <v>0</v>
      </c>
      <c r="K25" s="260">
        <f t="shared" si="1"/>
        <v>0</v>
      </c>
      <c r="L25" s="258" t="str">
        <f t="shared" si="2"/>
        <v>0:00</v>
      </c>
      <c r="M25" s="263" t="str">
        <f t="shared" si="3"/>
        <v>0:00</v>
      </c>
      <c r="N25" s="258">
        <f t="shared" si="4"/>
        <v>0</v>
      </c>
      <c r="O25" s="26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15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18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3" t="s">
        <v>16</v>
      </c>
      <c r="B27" s="294">
        <v>17</v>
      </c>
      <c r="C27" s="255">
        <v>0</v>
      </c>
      <c r="D27" s="256">
        <v>0</v>
      </c>
      <c r="E27" s="257">
        <f t="shared" si="11"/>
        <v>0</v>
      </c>
      <c r="F27" s="255">
        <v>0</v>
      </c>
      <c r="G27" s="288">
        <v>0</v>
      </c>
      <c r="H27" s="289">
        <f t="shared" si="0"/>
        <v>0</v>
      </c>
      <c r="I27" s="259">
        <f t="shared" si="8"/>
        <v>0</v>
      </c>
      <c r="J27" s="260">
        <f t="shared" si="12"/>
        <v>0</v>
      </c>
      <c r="K27" s="260">
        <f t="shared" si="1"/>
        <v>0</v>
      </c>
      <c r="L27" s="258" t="str">
        <f t="shared" si="2"/>
        <v>0:00</v>
      </c>
      <c r="M27" s="263" t="str">
        <f t="shared" si="3"/>
        <v>0:00</v>
      </c>
      <c r="N27" s="258">
        <f t="shared" si="4"/>
        <v>0</v>
      </c>
      <c r="O27" s="26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0" t="s">
        <v>10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19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0" t="s">
        <v>11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19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53" t="s">
        <v>12</v>
      </c>
      <c r="B30" s="294">
        <v>20</v>
      </c>
      <c r="C30" s="255">
        <v>0</v>
      </c>
      <c r="D30" s="256">
        <v>0</v>
      </c>
      <c r="E30" s="257">
        <f t="shared" si="11"/>
        <v>0</v>
      </c>
      <c r="F30" s="255">
        <v>0</v>
      </c>
      <c r="G30" s="288">
        <v>0</v>
      </c>
      <c r="H30" s="289">
        <f t="shared" si="0"/>
        <v>0</v>
      </c>
      <c r="I30" s="259">
        <f t="shared" si="8"/>
        <v>0</v>
      </c>
      <c r="J30" s="260">
        <f t="shared" si="12"/>
        <v>0</v>
      </c>
      <c r="K30" s="260">
        <f t="shared" si="1"/>
        <v>0</v>
      </c>
      <c r="L30" s="258" t="str">
        <f t="shared" si="2"/>
        <v>0:00</v>
      </c>
      <c r="M30" s="263" t="str">
        <f t="shared" si="3"/>
        <v>0:00</v>
      </c>
      <c r="N30" s="258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1" t="s">
        <v>13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18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53" t="s">
        <v>14</v>
      </c>
      <c r="B32" s="29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88">
        <v>0</v>
      </c>
      <c r="H32" s="289">
        <f t="shared" si="0"/>
        <v>0</v>
      </c>
      <c r="I32" s="259">
        <f t="shared" si="8"/>
        <v>0</v>
      </c>
      <c r="J32" s="260">
        <f t="shared" si="12"/>
        <v>0</v>
      </c>
      <c r="K32" s="260">
        <f t="shared" si="1"/>
        <v>0</v>
      </c>
      <c r="L32" s="258" t="str">
        <f t="shared" si="2"/>
        <v>0:00</v>
      </c>
      <c r="M32" s="263" t="str">
        <f t="shared" si="3"/>
        <v>0:00</v>
      </c>
      <c r="N32" s="258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15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3" t="s">
        <v>16</v>
      </c>
      <c r="B34" s="294">
        <v>24</v>
      </c>
      <c r="C34" s="255">
        <v>0</v>
      </c>
      <c r="D34" s="256">
        <v>0</v>
      </c>
      <c r="E34" s="257">
        <f t="shared" si="11"/>
        <v>0</v>
      </c>
      <c r="F34" s="255">
        <v>0</v>
      </c>
      <c r="G34" s="256">
        <v>0</v>
      </c>
      <c r="H34" s="289">
        <f t="shared" si="0"/>
        <v>0</v>
      </c>
      <c r="I34" s="259">
        <f t="shared" si="8"/>
        <v>0</v>
      </c>
      <c r="J34" s="260">
        <f t="shared" si="12"/>
        <v>0</v>
      </c>
      <c r="K34" s="260">
        <f t="shared" si="1"/>
        <v>0</v>
      </c>
      <c r="L34" s="258" t="str">
        <f t="shared" si="2"/>
        <v>0:00</v>
      </c>
      <c r="M34" s="263" t="str">
        <f t="shared" si="3"/>
        <v>0:00</v>
      </c>
      <c r="N34" s="258">
        <f t="shared" si="4"/>
        <v>0</v>
      </c>
      <c r="O34" s="26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0" t="s">
        <v>10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0" t="s">
        <v>11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53" t="s">
        <v>12</v>
      </c>
      <c r="B37" s="29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56">
        <v>0</v>
      </c>
      <c r="H37" s="289">
        <f t="shared" si="0"/>
        <v>0</v>
      </c>
      <c r="I37" s="259">
        <f t="shared" si="8"/>
        <v>0</v>
      </c>
      <c r="J37" s="260">
        <f t="shared" si="12"/>
        <v>0</v>
      </c>
      <c r="K37" s="260">
        <f t="shared" si="1"/>
        <v>0</v>
      </c>
      <c r="L37" s="258" t="str">
        <f t="shared" si="2"/>
        <v>0:00</v>
      </c>
      <c r="M37" s="263" t="str">
        <f t="shared" si="3"/>
        <v>0:00</v>
      </c>
      <c r="N37" s="258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1" t="s">
        <v>13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53" t="s">
        <v>14</v>
      </c>
      <c r="B39" s="294">
        <v>29</v>
      </c>
      <c r="C39" s="255">
        <v>0</v>
      </c>
      <c r="D39" s="256">
        <v>0</v>
      </c>
      <c r="E39" s="257">
        <f t="shared" si="11"/>
        <v>0</v>
      </c>
      <c r="F39" s="255">
        <v>0</v>
      </c>
      <c r="G39" s="256">
        <v>0</v>
      </c>
      <c r="H39" s="289">
        <f t="shared" si="0"/>
        <v>0</v>
      </c>
      <c r="I39" s="259">
        <f t="shared" si="8"/>
        <v>0</v>
      </c>
      <c r="J39" s="260">
        <f t="shared" si="12"/>
        <v>0</v>
      </c>
      <c r="K39" s="260">
        <f t="shared" si="1"/>
        <v>0</v>
      </c>
      <c r="L39" s="258" t="str">
        <f t="shared" si="2"/>
        <v>0:00</v>
      </c>
      <c r="M39" s="263" t="str">
        <f t="shared" si="3"/>
        <v>0:00</v>
      </c>
      <c r="N39" s="258">
        <f t="shared" si="4"/>
        <v>0</v>
      </c>
      <c r="O39" s="26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15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53" t="s">
        <v>16</v>
      </c>
      <c r="B41" s="297">
        <v>31</v>
      </c>
      <c r="C41" s="264">
        <v>0</v>
      </c>
      <c r="D41" s="265">
        <v>0</v>
      </c>
      <c r="E41" s="266">
        <f t="shared" si="11"/>
        <v>0</v>
      </c>
      <c r="F41" s="264">
        <v>0</v>
      </c>
      <c r="G41" s="265">
        <v>0</v>
      </c>
      <c r="H41" s="293">
        <f t="shared" si="0"/>
        <v>0</v>
      </c>
      <c r="I41" s="268">
        <f t="shared" si="8"/>
        <v>0</v>
      </c>
      <c r="J41" s="270">
        <f t="shared" si="12"/>
        <v>0</v>
      </c>
      <c r="K41" s="270">
        <f t="shared" si="1"/>
        <v>0</v>
      </c>
      <c r="L41" s="267" t="str">
        <f t="shared" si="2"/>
        <v>0:00</v>
      </c>
      <c r="M41" s="269" t="str">
        <f t="shared" si="3"/>
        <v>0:00</v>
      </c>
      <c r="N41" s="267">
        <f t="shared" si="4"/>
        <v>0</v>
      </c>
      <c r="O41" s="271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2"/>
      <c r="H42" s="120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45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50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51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52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79" t="s">
        <v>10</v>
      </c>
      <c r="B11" s="61">
        <v>1</v>
      </c>
      <c r="C11" s="96">
        <v>0</v>
      </c>
      <c r="D11" s="133">
        <v>0</v>
      </c>
      <c r="E11" s="51">
        <f>IF(D11&gt;C11,SUM(D11-C11),$H$7)</f>
        <v>0</v>
      </c>
      <c r="F11" s="96">
        <v>0</v>
      </c>
      <c r="G11" s="133">
        <v>0</v>
      </c>
      <c r="H11" s="48">
        <f aca="true" t="shared" si="0" ref="H11:H41">IF(G11&gt;F11,SUM(G11-F11),$H$7)</f>
        <v>0</v>
      </c>
      <c r="I11" s="113">
        <f>IF(AND(D11&gt;$H$7,F11&gt;$H$7),F11-D11,$H$7)</f>
        <v>0</v>
      </c>
      <c r="J11" s="134">
        <f>IF(AND(C11&gt;$H$7,D11=$H$7,F11=$H$7,G11&gt;$H$7),H11-C11,E11+H11)</f>
        <v>0</v>
      </c>
      <c r="K11" s="134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4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5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0" t="s">
        <v>11</v>
      </c>
      <c r="B12" s="57">
        <v>2</v>
      </c>
      <c r="C12" s="97">
        <v>0</v>
      </c>
      <c r="D12" s="119">
        <v>0</v>
      </c>
      <c r="E12" s="52">
        <f>IF(D12&gt;C12,SUM(D12-C12),$H$7)</f>
        <v>0</v>
      </c>
      <c r="F12" s="97">
        <v>0</v>
      </c>
      <c r="G12" s="119">
        <v>0</v>
      </c>
      <c r="H12" s="50">
        <f t="shared" si="0"/>
        <v>0</v>
      </c>
      <c r="I12" s="85">
        <f aca="true" t="shared" si="8" ref="I12:I41">IF(AND(D12&gt;$H$7,F12&gt;$H$7),F12-D12,$H$7)</f>
        <v>0</v>
      </c>
      <c r="J12" s="87">
        <f>IF(AND(C12&gt;$H$7,D12=$H$7,F12=$H$7,G12&gt;$H$7),H12-C12,E12+H12)</f>
        <v>0</v>
      </c>
      <c r="K12" s="87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53" t="s">
        <v>12</v>
      </c>
      <c r="B13" s="294">
        <v>3</v>
      </c>
      <c r="C13" s="255">
        <v>0</v>
      </c>
      <c r="D13" s="288">
        <v>0</v>
      </c>
      <c r="E13" s="257">
        <f>IF(D13&gt;C13,SUM(D13-C13),$H$7)</f>
        <v>0</v>
      </c>
      <c r="F13" s="255">
        <v>0</v>
      </c>
      <c r="G13" s="288">
        <v>0</v>
      </c>
      <c r="H13" s="289">
        <f>IF(G13&gt;F13,SUM(G13-F13),$H$7)</f>
        <v>0</v>
      </c>
      <c r="I13" s="259">
        <f t="shared" si="8"/>
        <v>0</v>
      </c>
      <c r="J13" s="263">
        <f>IF(AND(C13&gt;$H$7,D13=$H$7,F13=$H$7,G13&gt;$H$7),H13-C13,E13+H13)</f>
        <v>0</v>
      </c>
      <c r="K13" s="263">
        <f t="shared" si="1"/>
        <v>0</v>
      </c>
      <c r="L13" s="258" t="str">
        <f t="shared" si="2"/>
        <v>0:00</v>
      </c>
      <c r="M13" s="263" t="str">
        <f t="shared" si="3"/>
        <v>0:00</v>
      </c>
      <c r="N13" s="258">
        <f t="shared" si="4"/>
        <v>0</v>
      </c>
      <c r="O13" s="26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1" t="s">
        <v>13</v>
      </c>
      <c r="B14" s="74">
        <v>4</v>
      </c>
      <c r="C14" s="98">
        <v>0</v>
      </c>
      <c r="D14" s="118">
        <v>0</v>
      </c>
      <c r="E14" s="67">
        <f aca="true" t="shared" si="11" ref="E14:E41">IF(D14&gt;C14,SUM(D14-C14),$H$7)</f>
        <v>0</v>
      </c>
      <c r="F14" s="98">
        <v>0</v>
      </c>
      <c r="G14" s="118">
        <v>0</v>
      </c>
      <c r="H14" s="68">
        <f t="shared" si="0"/>
        <v>0</v>
      </c>
      <c r="I14" s="86">
        <f t="shared" si="8"/>
        <v>0</v>
      </c>
      <c r="J14" s="88">
        <f aca="true" t="shared" si="12" ref="J14:J41">IF(AND(C14&gt;$H$7,D14=$H$7,F14=$H$7,G14&gt;$H$7),H14-C14,E14+H14)</f>
        <v>0</v>
      </c>
      <c r="K14" s="88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53" t="s">
        <v>14</v>
      </c>
      <c r="B15" s="294">
        <v>5</v>
      </c>
      <c r="C15" s="255">
        <v>0</v>
      </c>
      <c r="D15" s="288">
        <v>0</v>
      </c>
      <c r="E15" s="257">
        <f t="shared" si="11"/>
        <v>0</v>
      </c>
      <c r="F15" s="255">
        <v>0</v>
      </c>
      <c r="G15" s="288">
        <v>0</v>
      </c>
      <c r="H15" s="289">
        <f t="shared" si="0"/>
        <v>0</v>
      </c>
      <c r="I15" s="259">
        <f t="shared" si="8"/>
        <v>0</v>
      </c>
      <c r="J15" s="263">
        <f t="shared" si="12"/>
        <v>0</v>
      </c>
      <c r="K15" s="260">
        <f t="shared" si="1"/>
        <v>0</v>
      </c>
      <c r="L15" s="258" t="str">
        <f t="shared" si="2"/>
        <v>0:00</v>
      </c>
      <c r="M15" s="263" t="str">
        <f t="shared" si="3"/>
        <v>0:00</v>
      </c>
      <c r="N15" s="258">
        <f t="shared" si="4"/>
        <v>0</v>
      </c>
      <c r="O15" s="26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1" t="s">
        <v>15</v>
      </c>
      <c r="B16" s="73">
        <v>6</v>
      </c>
      <c r="C16" s="98">
        <v>0</v>
      </c>
      <c r="D16" s="118">
        <v>0</v>
      </c>
      <c r="E16" s="67">
        <f t="shared" si="11"/>
        <v>0</v>
      </c>
      <c r="F16" s="98">
        <v>0</v>
      </c>
      <c r="G16" s="118">
        <v>0</v>
      </c>
      <c r="H16" s="68">
        <f t="shared" si="0"/>
        <v>0</v>
      </c>
      <c r="I16" s="86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253" t="s">
        <v>16</v>
      </c>
      <c r="B17" s="294">
        <v>7</v>
      </c>
      <c r="C17" s="255">
        <v>0</v>
      </c>
      <c r="D17" s="256">
        <v>0</v>
      </c>
      <c r="E17" s="257">
        <f t="shared" si="11"/>
        <v>0</v>
      </c>
      <c r="F17" s="255">
        <v>0</v>
      </c>
      <c r="G17" s="256">
        <v>0</v>
      </c>
      <c r="H17" s="289">
        <f t="shared" si="0"/>
        <v>0</v>
      </c>
      <c r="I17" s="259">
        <f t="shared" si="8"/>
        <v>0</v>
      </c>
      <c r="J17" s="260">
        <f t="shared" si="12"/>
        <v>0</v>
      </c>
      <c r="K17" s="260">
        <f t="shared" si="1"/>
        <v>0</v>
      </c>
      <c r="L17" s="258" t="str">
        <f t="shared" si="2"/>
        <v>0:00</v>
      </c>
      <c r="M17" s="263" t="str">
        <f t="shared" si="3"/>
        <v>0:00</v>
      </c>
      <c r="N17" s="258">
        <f t="shared" si="4"/>
        <v>0</v>
      </c>
      <c r="O17" s="26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0" t="s">
        <v>10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0" t="s">
        <v>11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50">
        <f t="shared" si="0"/>
        <v>0</v>
      </c>
      <c r="I19" s="85">
        <f t="shared" si="8"/>
        <v>0</v>
      </c>
      <c r="J19" s="90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3" t="s">
        <v>12</v>
      </c>
      <c r="B20" s="294">
        <v>10</v>
      </c>
      <c r="C20" s="255">
        <v>0</v>
      </c>
      <c r="D20" s="256">
        <v>0</v>
      </c>
      <c r="E20" s="257">
        <f t="shared" si="11"/>
        <v>0</v>
      </c>
      <c r="F20" s="255">
        <v>0</v>
      </c>
      <c r="G20" s="256">
        <v>0</v>
      </c>
      <c r="H20" s="289">
        <f t="shared" si="0"/>
        <v>0</v>
      </c>
      <c r="I20" s="259">
        <f t="shared" si="8"/>
        <v>0</v>
      </c>
      <c r="J20" s="260">
        <f t="shared" si="12"/>
        <v>0</v>
      </c>
      <c r="K20" s="260">
        <f t="shared" si="1"/>
        <v>0</v>
      </c>
      <c r="L20" s="258" t="str">
        <f t="shared" si="2"/>
        <v>0:00</v>
      </c>
      <c r="M20" s="263" t="str">
        <f t="shared" si="3"/>
        <v>0:00</v>
      </c>
      <c r="N20" s="258">
        <f t="shared" si="4"/>
        <v>0</v>
      </c>
      <c r="O20" s="26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1" t="s">
        <v>13</v>
      </c>
      <c r="B21" s="73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9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53" t="s">
        <v>14</v>
      </c>
      <c r="B22" s="294">
        <v>12</v>
      </c>
      <c r="C22" s="255">
        <v>0</v>
      </c>
      <c r="D22" s="256">
        <v>0</v>
      </c>
      <c r="E22" s="257">
        <f t="shared" si="11"/>
        <v>0</v>
      </c>
      <c r="F22" s="255">
        <v>0</v>
      </c>
      <c r="G22" s="256">
        <v>0</v>
      </c>
      <c r="H22" s="289">
        <f t="shared" si="0"/>
        <v>0</v>
      </c>
      <c r="I22" s="259">
        <f t="shared" si="8"/>
        <v>0</v>
      </c>
      <c r="J22" s="260">
        <f t="shared" si="12"/>
        <v>0</v>
      </c>
      <c r="K22" s="260">
        <f t="shared" si="1"/>
        <v>0</v>
      </c>
      <c r="L22" s="258" t="str">
        <f t="shared" si="2"/>
        <v>0:00</v>
      </c>
      <c r="M22" s="263" t="str">
        <f t="shared" si="3"/>
        <v>0:00</v>
      </c>
      <c r="N22" s="258">
        <f t="shared" si="4"/>
        <v>0</v>
      </c>
      <c r="O22" s="26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1" t="s">
        <v>15</v>
      </c>
      <c r="B23" s="73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01">
        <v>0</v>
      </c>
      <c r="H23" s="68">
        <f t="shared" si="0"/>
        <v>0</v>
      </c>
      <c r="I23" s="86">
        <f t="shared" si="8"/>
        <v>0</v>
      </c>
      <c r="J23" s="89">
        <f t="shared" si="12"/>
        <v>0</v>
      </c>
      <c r="K23" s="89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253" t="s">
        <v>16</v>
      </c>
      <c r="B24" s="294">
        <v>14</v>
      </c>
      <c r="C24" s="255">
        <v>0</v>
      </c>
      <c r="D24" s="256">
        <v>0</v>
      </c>
      <c r="E24" s="257">
        <f t="shared" si="11"/>
        <v>0</v>
      </c>
      <c r="F24" s="255">
        <v>0</v>
      </c>
      <c r="G24" s="256">
        <v>0</v>
      </c>
      <c r="H24" s="289">
        <f t="shared" si="0"/>
        <v>0</v>
      </c>
      <c r="I24" s="259">
        <f t="shared" si="8"/>
        <v>0</v>
      </c>
      <c r="J24" s="260">
        <f t="shared" si="12"/>
        <v>0</v>
      </c>
      <c r="K24" s="260">
        <f t="shared" si="1"/>
        <v>0</v>
      </c>
      <c r="L24" s="258" t="str">
        <f t="shared" si="2"/>
        <v>0:00</v>
      </c>
      <c r="M24" s="263" t="str">
        <f t="shared" si="3"/>
        <v>0:00</v>
      </c>
      <c r="N24" s="258">
        <f t="shared" si="4"/>
        <v>0</v>
      </c>
      <c r="O24" s="26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0" t="s">
        <v>10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0" t="s">
        <v>11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90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3" t="s">
        <v>12</v>
      </c>
      <c r="B27" s="294">
        <v>17</v>
      </c>
      <c r="C27" s="255">
        <v>0</v>
      </c>
      <c r="D27" s="256">
        <v>0</v>
      </c>
      <c r="E27" s="257">
        <f t="shared" si="11"/>
        <v>0</v>
      </c>
      <c r="F27" s="255">
        <v>0</v>
      </c>
      <c r="G27" s="256">
        <v>0</v>
      </c>
      <c r="H27" s="289">
        <f t="shared" si="0"/>
        <v>0</v>
      </c>
      <c r="I27" s="259">
        <f t="shared" si="8"/>
        <v>0</v>
      </c>
      <c r="J27" s="260">
        <f t="shared" si="12"/>
        <v>0</v>
      </c>
      <c r="K27" s="260">
        <f t="shared" si="1"/>
        <v>0</v>
      </c>
      <c r="L27" s="258" t="str">
        <f t="shared" si="2"/>
        <v>0:00</v>
      </c>
      <c r="M27" s="263" t="str">
        <f t="shared" si="3"/>
        <v>0:00</v>
      </c>
      <c r="N27" s="258">
        <f t="shared" si="4"/>
        <v>0</v>
      </c>
      <c r="O27" s="26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1" t="s">
        <v>13</v>
      </c>
      <c r="B28" s="73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01">
        <v>0</v>
      </c>
      <c r="H28" s="68">
        <f t="shared" si="0"/>
        <v>0</v>
      </c>
      <c r="I28" s="86">
        <f t="shared" si="8"/>
        <v>0</v>
      </c>
      <c r="J28" s="89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53" t="s">
        <v>14</v>
      </c>
      <c r="B29" s="294">
        <v>19</v>
      </c>
      <c r="C29" s="255">
        <v>0</v>
      </c>
      <c r="D29" s="256">
        <v>0</v>
      </c>
      <c r="E29" s="257">
        <f t="shared" si="11"/>
        <v>0</v>
      </c>
      <c r="F29" s="255">
        <v>0</v>
      </c>
      <c r="G29" s="256">
        <v>0</v>
      </c>
      <c r="H29" s="289">
        <f t="shared" si="0"/>
        <v>0</v>
      </c>
      <c r="I29" s="259">
        <f t="shared" si="8"/>
        <v>0</v>
      </c>
      <c r="J29" s="260">
        <f t="shared" si="12"/>
        <v>0</v>
      </c>
      <c r="K29" s="260">
        <f t="shared" si="1"/>
        <v>0</v>
      </c>
      <c r="L29" s="258" t="str">
        <f t="shared" si="2"/>
        <v>0:00</v>
      </c>
      <c r="M29" s="263" t="str">
        <f t="shared" si="3"/>
        <v>0:00</v>
      </c>
      <c r="N29" s="258">
        <f t="shared" si="4"/>
        <v>0</v>
      </c>
      <c r="O29" s="26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0" t="s">
        <v>36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90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0" t="s">
        <v>36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0" t="s">
        <v>10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00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0" t="s">
        <v>11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3" t="s">
        <v>12</v>
      </c>
      <c r="B34" s="294">
        <v>24</v>
      </c>
      <c r="C34" s="255">
        <v>0</v>
      </c>
      <c r="D34" s="256">
        <v>0</v>
      </c>
      <c r="E34" s="257">
        <f t="shared" si="11"/>
        <v>0</v>
      </c>
      <c r="F34" s="255">
        <v>0</v>
      </c>
      <c r="G34" s="256">
        <v>0</v>
      </c>
      <c r="H34" s="289">
        <f t="shared" si="0"/>
        <v>0</v>
      </c>
      <c r="I34" s="259">
        <f t="shared" si="8"/>
        <v>0</v>
      </c>
      <c r="J34" s="260">
        <f t="shared" si="12"/>
        <v>0</v>
      </c>
      <c r="K34" s="260">
        <f t="shared" si="1"/>
        <v>0</v>
      </c>
      <c r="L34" s="258" t="str">
        <f t="shared" si="2"/>
        <v>0:00</v>
      </c>
      <c r="M34" s="263" t="str">
        <f t="shared" si="3"/>
        <v>0:00</v>
      </c>
      <c r="N34" s="258">
        <f t="shared" si="4"/>
        <v>0</v>
      </c>
      <c r="O34" s="26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1" t="s">
        <v>13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53" t="s">
        <v>14</v>
      </c>
      <c r="B36" s="294">
        <v>26</v>
      </c>
      <c r="C36" s="255">
        <v>0</v>
      </c>
      <c r="D36" s="256">
        <v>0</v>
      </c>
      <c r="E36" s="257">
        <f t="shared" si="11"/>
        <v>0</v>
      </c>
      <c r="F36" s="255">
        <v>0</v>
      </c>
      <c r="G36" s="256">
        <v>0</v>
      </c>
      <c r="H36" s="289">
        <f t="shared" si="0"/>
        <v>0</v>
      </c>
      <c r="I36" s="259">
        <f t="shared" si="8"/>
        <v>0</v>
      </c>
      <c r="J36" s="260">
        <f t="shared" si="12"/>
        <v>0</v>
      </c>
      <c r="K36" s="260">
        <f t="shared" si="1"/>
        <v>0</v>
      </c>
      <c r="L36" s="258" t="str">
        <f t="shared" si="2"/>
        <v>0:00</v>
      </c>
      <c r="M36" s="263" t="str">
        <f t="shared" si="3"/>
        <v>0:00</v>
      </c>
      <c r="N36" s="258">
        <f t="shared" si="4"/>
        <v>0</v>
      </c>
      <c r="O36" s="26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1" t="s">
        <v>15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8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253" t="s">
        <v>16</v>
      </c>
      <c r="B38" s="294">
        <v>28</v>
      </c>
      <c r="C38" s="255">
        <v>0</v>
      </c>
      <c r="D38" s="256">
        <v>0</v>
      </c>
      <c r="E38" s="257">
        <f t="shared" si="11"/>
        <v>0</v>
      </c>
      <c r="F38" s="255">
        <v>0</v>
      </c>
      <c r="G38" s="256">
        <v>0</v>
      </c>
      <c r="H38" s="289">
        <f t="shared" si="0"/>
        <v>0</v>
      </c>
      <c r="I38" s="259">
        <f t="shared" si="8"/>
        <v>0</v>
      </c>
      <c r="J38" s="260">
        <f t="shared" si="12"/>
        <v>0</v>
      </c>
      <c r="K38" s="260">
        <f t="shared" si="1"/>
        <v>0</v>
      </c>
      <c r="L38" s="258" t="str">
        <f t="shared" si="2"/>
        <v>0:00</v>
      </c>
      <c r="M38" s="263" t="str">
        <f t="shared" si="3"/>
        <v>0:00</v>
      </c>
      <c r="N38" s="258">
        <f t="shared" si="4"/>
        <v>0</v>
      </c>
      <c r="O38" s="26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0" t="s">
        <v>10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0" t="s">
        <v>11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96"/>
      <c r="B41" s="297"/>
      <c r="C41" s="264">
        <v>0</v>
      </c>
      <c r="D41" s="265">
        <v>0</v>
      </c>
      <c r="E41" s="266">
        <f t="shared" si="11"/>
        <v>0</v>
      </c>
      <c r="F41" s="264">
        <v>0</v>
      </c>
      <c r="G41" s="265">
        <v>0</v>
      </c>
      <c r="H41" s="293">
        <f t="shared" si="0"/>
        <v>0</v>
      </c>
      <c r="I41" s="268">
        <f t="shared" si="8"/>
        <v>0</v>
      </c>
      <c r="J41" s="270">
        <f t="shared" si="12"/>
        <v>0</v>
      </c>
      <c r="K41" s="270">
        <f t="shared" si="1"/>
        <v>0</v>
      </c>
      <c r="L41" s="267" t="str">
        <f t="shared" si="2"/>
        <v>0:00</v>
      </c>
      <c r="M41" s="269" t="str">
        <f t="shared" si="3"/>
        <v>0:00</v>
      </c>
      <c r="N41" s="267">
        <f t="shared" si="4"/>
        <v>0</v>
      </c>
      <c r="O41" s="271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109">
        <f aca="true" t="shared" si="13" ref="J42:O42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46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50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51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52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274" t="s">
        <v>12</v>
      </c>
      <c r="B11" s="298">
        <v>1</v>
      </c>
      <c r="C11" s="276">
        <v>0</v>
      </c>
      <c r="D11" s="277">
        <v>0</v>
      </c>
      <c r="E11" s="278">
        <f>IF(D11&gt;C11,SUM(D11-C11),$H$7)</f>
        <v>0</v>
      </c>
      <c r="F11" s="276">
        <v>0</v>
      </c>
      <c r="G11" s="277">
        <v>0</v>
      </c>
      <c r="H11" s="292">
        <f aca="true" t="shared" si="0" ref="H11:H41">IF(G11&gt;F11,SUM(G11-F11),$H$7)</f>
        <v>0</v>
      </c>
      <c r="I11" s="281">
        <f>IF(AND(D11&gt;$H$7,F11&gt;$H$7),F11-D11,$H$7)</f>
        <v>0</v>
      </c>
      <c r="J11" s="282">
        <f>IF(AND(C11&gt;$H$7,D11=$H$7,F11=$H$7,G11&gt;$H$7),H11-C11,E11+H11)</f>
        <v>0</v>
      </c>
      <c r="K11" s="282">
        <f aca="true" t="shared" si="1" ref="K11:K41">IF(OR(A11="SÁBADO",A11="DOMINGO",A11="FERIADO"),$H$7,IF(J11&gt;=$O$7,$L$7,IF(AND(J11&lt;=$O$7,J11&gt;$M$7),J11-$M$7,$H$7)))</f>
        <v>0</v>
      </c>
      <c r="L11" s="283" t="str">
        <f aca="true" t="shared" si="2" ref="L11:L41">IF(P11&lt;=0,"0:00",J11-$O$7)</f>
        <v>0:00</v>
      </c>
      <c r="M11" s="282" t="str">
        <f aca="true" t="shared" si="3" ref="M11:M41">IF(A11="SÁBADO",J11,IF(A11="DOMINGO",J11,IF(A11="FERIADO",J11,L11)))</f>
        <v>0:00</v>
      </c>
      <c r="N11" s="283">
        <f aca="true" t="shared" si="4" ref="N11:N41">IF(R11&lt;$H$7,$H$7,IF(AND(J11&gt;=$O$7,I11&lt;=$I$7),R11,M11))</f>
        <v>0</v>
      </c>
      <c r="O11" s="286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13</v>
      </c>
      <c r="B12" s="73">
        <v>2</v>
      </c>
      <c r="C12" s="98">
        <v>0</v>
      </c>
      <c r="D12" s="118">
        <v>0</v>
      </c>
      <c r="E12" s="67">
        <f>IF(D12&gt;C12,SUM(D12-C12),$H$7)</f>
        <v>0</v>
      </c>
      <c r="F12" s="98">
        <v>0</v>
      </c>
      <c r="G12" s="118">
        <v>0</v>
      </c>
      <c r="H12" s="68">
        <f t="shared" si="0"/>
        <v>0</v>
      </c>
      <c r="I12" s="86">
        <f aca="true" t="shared" si="8" ref="I12:I41">IF(AND(D12&gt;$H$7,F12&gt;$H$7),F12-D12,$H$7)</f>
        <v>0</v>
      </c>
      <c r="J12" s="88">
        <f>IF(AND(C12&gt;$H$7,D12=$H$7,F12=$H$7,G12&gt;$H$7),H12-C12,E12+H12)</f>
        <v>0</v>
      </c>
      <c r="K12" s="88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253" t="s">
        <v>14</v>
      </c>
      <c r="B13" s="294">
        <v>3</v>
      </c>
      <c r="C13" s="255">
        <v>0</v>
      </c>
      <c r="D13" s="288">
        <v>0</v>
      </c>
      <c r="E13" s="257">
        <f>IF(D13&gt;C13,SUM(D13-C13),$H$7)</f>
        <v>0</v>
      </c>
      <c r="F13" s="255">
        <v>0</v>
      </c>
      <c r="G13" s="288">
        <v>0</v>
      </c>
      <c r="H13" s="289">
        <f>IF(G13&gt;F13,SUM(G13-F13),$H$7)</f>
        <v>0</v>
      </c>
      <c r="I13" s="259">
        <f t="shared" si="8"/>
        <v>0</v>
      </c>
      <c r="J13" s="263">
        <f>IF(AND(C13&gt;$H$7,D13=$H$7,F13=$H$7,G13&gt;$H$7),H13-C13,E13+H13)</f>
        <v>0</v>
      </c>
      <c r="K13" s="263">
        <f t="shared" si="1"/>
        <v>0</v>
      </c>
      <c r="L13" s="258" t="str">
        <f t="shared" si="2"/>
        <v>0:00</v>
      </c>
      <c r="M13" s="263" t="str">
        <f t="shared" si="3"/>
        <v>0:00</v>
      </c>
      <c r="N13" s="258">
        <f t="shared" si="4"/>
        <v>0</v>
      </c>
      <c r="O13" s="261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1" t="s">
        <v>15</v>
      </c>
      <c r="B14" s="74">
        <v>4</v>
      </c>
      <c r="C14" s="98">
        <v>0</v>
      </c>
      <c r="D14" s="118">
        <v>0</v>
      </c>
      <c r="E14" s="67">
        <f aca="true" t="shared" si="11" ref="E14:E41">IF(D14&gt;C14,SUM(D14-C14),$H$7)</f>
        <v>0</v>
      </c>
      <c r="F14" s="98">
        <v>0</v>
      </c>
      <c r="G14" s="118">
        <v>0</v>
      </c>
      <c r="H14" s="68">
        <f t="shared" si="0"/>
        <v>0</v>
      </c>
      <c r="I14" s="86">
        <f t="shared" si="8"/>
        <v>0</v>
      </c>
      <c r="J14" s="88">
        <f aca="true" t="shared" si="12" ref="J14:J41">IF(AND(C14&gt;$H$7,D14=$H$7,F14=$H$7,G14&gt;$H$7),H14-C14,E14+H14)</f>
        <v>0</v>
      </c>
      <c r="K14" s="88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253" t="s">
        <v>16</v>
      </c>
      <c r="B15" s="294">
        <v>5</v>
      </c>
      <c r="C15" s="255">
        <v>0</v>
      </c>
      <c r="D15" s="288">
        <v>0</v>
      </c>
      <c r="E15" s="257">
        <f t="shared" si="11"/>
        <v>0</v>
      </c>
      <c r="F15" s="255">
        <v>0</v>
      </c>
      <c r="G15" s="288">
        <v>0</v>
      </c>
      <c r="H15" s="289">
        <f t="shared" si="0"/>
        <v>0</v>
      </c>
      <c r="I15" s="259">
        <f t="shared" si="8"/>
        <v>0</v>
      </c>
      <c r="J15" s="263">
        <f t="shared" si="12"/>
        <v>0</v>
      </c>
      <c r="K15" s="263">
        <f t="shared" si="1"/>
        <v>0</v>
      </c>
      <c r="L15" s="258" t="str">
        <f t="shared" si="2"/>
        <v>0:00</v>
      </c>
      <c r="M15" s="263" t="str">
        <f t="shared" si="3"/>
        <v>0:00</v>
      </c>
      <c r="N15" s="258">
        <f t="shared" si="4"/>
        <v>0</v>
      </c>
      <c r="O15" s="26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80" t="s">
        <v>10</v>
      </c>
      <c r="B16" s="57">
        <v>6</v>
      </c>
      <c r="C16" s="97">
        <v>0</v>
      </c>
      <c r="D16" s="119">
        <v>0</v>
      </c>
      <c r="E16" s="52">
        <f t="shared" si="11"/>
        <v>0</v>
      </c>
      <c r="F16" s="97">
        <v>0</v>
      </c>
      <c r="G16" s="119">
        <v>0</v>
      </c>
      <c r="H16" s="50">
        <f t="shared" si="0"/>
        <v>0</v>
      </c>
      <c r="I16" s="85">
        <f t="shared" si="8"/>
        <v>0</v>
      </c>
      <c r="J16" s="87">
        <f t="shared" si="12"/>
        <v>0</v>
      </c>
      <c r="K16" s="87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0" t="s">
        <v>11</v>
      </c>
      <c r="B17" s="57">
        <v>7</v>
      </c>
      <c r="C17" s="97">
        <v>0</v>
      </c>
      <c r="D17" s="119">
        <v>0</v>
      </c>
      <c r="E17" s="52">
        <f t="shared" si="11"/>
        <v>0</v>
      </c>
      <c r="F17" s="97">
        <v>0</v>
      </c>
      <c r="G17" s="119">
        <v>0</v>
      </c>
      <c r="H17" s="50">
        <f t="shared" si="0"/>
        <v>0</v>
      </c>
      <c r="I17" s="85">
        <f t="shared" si="8"/>
        <v>0</v>
      </c>
      <c r="J17" s="87">
        <f t="shared" si="12"/>
        <v>0</v>
      </c>
      <c r="K17" s="87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253" t="s">
        <v>12</v>
      </c>
      <c r="B18" s="294">
        <v>8</v>
      </c>
      <c r="C18" s="255">
        <v>0</v>
      </c>
      <c r="D18" s="288">
        <v>0</v>
      </c>
      <c r="E18" s="257">
        <f t="shared" si="11"/>
        <v>0</v>
      </c>
      <c r="F18" s="255">
        <v>0</v>
      </c>
      <c r="G18" s="288">
        <v>0</v>
      </c>
      <c r="H18" s="289">
        <f t="shared" si="0"/>
        <v>0</v>
      </c>
      <c r="I18" s="259">
        <f t="shared" si="8"/>
        <v>0</v>
      </c>
      <c r="J18" s="263">
        <f t="shared" si="12"/>
        <v>0</v>
      </c>
      <c r="K18" s="263">
        <f t="shared" si="1"/>
        <v>0</v>
      </c>
      <c r="L18" s="258" t="str">
        <f t="shared" si="2"/>
        <v>0:00</v>
      </c>
      <c r="M18" s="263" t="str">
        <f t="shared" si="3"/>
        <v>0:00</v>
      </c>
      <c r="N18" s="258">
        <f t="shared" si="4"/>
        <v>0</v>
      </c>
      <c r="O18" s="26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13</v>
      </c>
      <c r="B19" s="73">
        <v>9</v>
      </c>
      <c r="C19" s="98">
        <v>0</v>
      </c>
      <c r="D19" s="118">
        <v>0</v>
      </c>
      <c r="E19" s="67">
        <f t="shared" si="11"/>
        <v>0</v>
      </c>
      <c r="F19" s="98">
        <v>14</v>
      </c>
      <c r="G19" s="118">
        <v>0</v>
      </c>
      <c r="H19" s="68">
        <f t="shared" si="0"/>
        <v>0</v>
      </c>
      <c r="I19" s="86">
        <f t="shared" si="8"/>
        <v>0</v>
      </c>
      <c r="J19" s="88">
        <f t="shared" si="12"/>
        <v>0</v>
      </c>
      <c r="K19" s="88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253" t="s">
        <v>14</v>
      </c>
      <c r="B20" s="294">
        <v>10</v>
      </c>
      <c r="C20" s="255">
        <v>0</v>
      </c>
      <c r="D20" s="288">
        <v>0</v>
      </c>
      <c r="E20" s="257">
        <f t="shared" si="11"/>
        <v>0</v>
      </c>
      <c r="F20" s="255">
        <v>0</v>
      </c>
      <c r="G20" s="288">
        <v>0</v>
      </c>
      <c r="H20" s="289">
        <f t="shared" si="0"/>
        <v>0</v>
      </c>
      <c r="I20" s="259">
        <f t="shared" si="8"/>
        <v>0</v>
      </c>
      <c r="J20" s="263">
        <f t="shared" si="12"/>
        <v>0</v>
      </c>
      <c r="K20" s="263">
        <f t="shared" si="1"/>
        <v>0</v>
      </c>
      <c r="L20" s="258" t="str">
        <f t="shared" si="2"/>
        <v>0:00</v>
      </c>
      <c r="M20" s="263" t="str">
        <f t="shared" si="3"/>
        <v>0:00</v>
      </c>
      <c r="N20" s="258">
        <f t="shared" si="4"/>
        <v>0</v>
      </c>
      <c r="O20" s="261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1" t="s">
        <v>15</v>
      </c>
      <c r="B21" s="73">
        <v>11</v>
      </c>
      <c r="C21" s="98">
        <v>0</v>
      </c>
      <c r="D21" s="118">
        <v>0</v>
      </c>
      <c r="E21" s="67">
        <f t="shared" si="11"/>
        <v>0</v>
      </c>
      <c r="F21" s="98">
        <v>0</v>
      </c>
      <c r="G21" s="118">
        <v>0</v>
      </c>
      <c r="H21" s="68">
        <f t="shared" si="0"/>
        <v>0</v>
      </c>
      <c r="I21" s="86">
        <f t="shared" si="8"/>
        <v>0</v>
      </c>
      <c r="J21" s="88">
        <f t="shared" si="12"/>
        <v>0</v>
      </c>
      <c r="K21" s="88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253" t="s">
        <v>16</v>
      </c>
      <c r="B22" s="294">
        <v>12</v>
      </c>
      <c r="C22" s="255">
        <v>0</v>
      </c>
      <c r="D22" s="288">
        <v>0</v>
      </c>
      <c r="E22" s="257">
        <f t="shared" si="11"/>
        <v>0</v>
      </c>
      <c r="F22" s="255">
        <v>0</v>
      </c>
      <c r="G22" s="288">
        <v>0</v>
      </c>
      <c r="H22" s="289">
        <f t="shared" si="0"/>
        <v>0</v>
      </c>
      <c r="I22" s="259">
        <f t="shared" si="8"/>
        <v>0</v>
      </c>
      <c r="J22" s="263">
        <f t="shared" si="12"/>
        <v>0</v>
      </c>
      <c r="K22" s="263">
        <f t="shared" si="1"/>
        <v>0</v>
      </c>
      <c r="L22" s="258" t="str">
        <f t="shared" si="2"/>
        <v>0:00</v>
      </c>
      <c r="M22" s="263" t="str">
        <f t="shared" si="3"/>
        <v>0:00</v>
      </c>
      <c r="N22" s="258">
        <f t="shared" si="4"/>
        <v>0</v>
      </c>
      <c r="O22" s="26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80" t="s">
        <v>10</v>
      </c>
      <c r="B23" s="57">
        <v>13</v>
      </c>
      <c r="C23" s="97">
        <v>0</v>
      </c>
      <c r="D23" s="119">
        <v>0</v>
      </c>
      <c r="E23" s="52">
        <f t="shared" si="11"/>
        <v>0</v>
      </c>
      <c r="F23" s="97">
        <v>0</v>
      </c>
      <c r="G23" s="119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87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0" t="s">
        <v>11</v>
      </c>
      <c r="B24" s="57">
        <v>14</v>
      </c>
      <c r="C24" s="97">
        <v>0</v>
      </c>
      <c r="D24" s="119">
        <v>0</v>
      </c>
      <c r="E24" s="52">
        <f t="shared" si="11"/>
        <v>0</v>
      </c>
      <c r="F24" s="97">
        <v>0</v>
      </c>
      <c r="G24" s="119">
        <v>0</v>
      </c>
      <c r="H24" s="50">
        <f t="shared" si="0"/>
        <v>0</v>
      </c>
      <c r="I24" s="85">
        <f t="shared" si="8"/>
        <v>0</v>
      </c>
      <c r="J24" s="87">
        <f t="shared" si="12"/>
        <v>0</v>
      </c>
      <c r="K24" s="87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253" t="s">
        <v>12</v>
      </c>
      <c r="B25" s="294">
        <v>15</v>
      </c>
      <c r="C25" s="255">
        <v>0</v>
      </c>
      <c r="D25" s="288">
        <v>0</v>
      </c>
      <c r="E25" s="257">
        <f t="shared" si="11"/>
        <v>0</v>
      </c>
      <c r="F25" s="255">
        <v>0</v>
      </c>
      <c r="G25" s="288">
        <v>0</v>
      </c>
      <c r="H25" s="289">
        <f t="shared" si="0"/>
        <v>0</v>
      </c>
      <c r="I25" s="259">
        <f t="shared" si="8"/>
        <v>0</v>
      </c>
      <c r="J25" s="263">
        <f t="shared" si="12"/>
        <v>0</v>
      </c>
      <c r="K25" s="263">
        <f t="shared" si="1"/>
        <v>0</v>
      </c>
      <c r="L25" s="258" t="str">
        <f t="shared" si="2"/>
        <v>0:00</v>
      </c>
      <c r="M25" s="263" t="str">
        <f t="shared" si="3"/>
        <v>0:00</v>
      </c>
      <c r="N25" s="258">
        <f t="shared" si="4"/>
        <v>0</v>
      </c>
      <c r="O25" s="26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13</v>
      </c>
      <c r="B26" s="73">
        <v>16</v>
      </c>
      <c r="C26" s="98">
        <v>0</v>
      </c>
      <c r="D26" s="118">
        <v>0</v>
      </c>
      <c r="E26" s="67">
        <f t="shared" si="11"/>
        <v>0</v>
      </c>
      <c r="F26" s="98">
        <v>0</v>
      </c>
      <c r="G26" s="118">
        <v>0</v>
      </c>
      <c r="H26" s="68">
        <f t="shared" si="0"/>
        <v>0</v>
      </c>
      <c r="I26" s="86">
        <f t="shared" si="8"/>
        <v>0</v>
      </c>
      <c r="J26" s="88">
        <f t="shared" si="12"/>
        <v>0</v>
      </c>
      <c r="K26" s="88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253" t="s">
        <v>14</v>
      </c>
      <c r="B27" s="294">
        <v>17</v>
      </c>
      <c r="C27" s="255">
        <v>0</v>
      </c>
      <c r="D27" s="288">
        <v>0</v>
      </c>
      <c r="E27" s="257">
        <f t="shared" si="11"/>
        <v>0</v>
      </c>
      <c r="F27" s="255">
        <v>0</v>
      </c>
      <c r="G27" s="288">
        <v>0</v>
      </c>
      <c r="H27" s="289">
        <f t="shared" si="0"/>
        <v>0</v>
      </c>
      <c r="I27" s="259">
        <f t="shared" si="8"/>
        <v>0</v>
      </c>
      <c r="J27" s="263">
        <f t="shared" si="12"/>
        <v>0</v>
      </c>
      <c r="K27" s="263">
        <f t="shared" si="1"/>
        <v>0</v>
      </c>
      <c r="L27" s="258" t="str">
        <f t="shared" si="2"/>
        <v>0:00</v>
      </c>
      <c r="M27" s="263" t="str">
        <f t="shared" si="3"/>
        <v>0:00</v>
      </c>
      <c r="N27" s="258">
        <f t="shared" si="4"/>
        <v>0</v>
      </c>
      <c r="O27" s="261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1" t="s">
        <v>15</v>
      </c>
      <c r="B28" s="73">
        <v>18</v>
      </c>
      <c r="C28" s="98">
        <v>0</v>
      </c>
      <c r="D28" s="118">
        <v>0</v>
      </c>
      <c r="E28" s="67">
        <f t="shared" si="11"/>
        <v>0</v>
      </c>
      <c r="F28" s="98">
        <v>0</v>
      </c>
      <c r="G28" s="118">
        <v>0</v>
      </c>
      <c r="H28" s="68">
        <f t="shared" si="0"/>
        <v>0</v>
      </c>
      <c r="I28" s="86">
        <f t="shared" si="8"/>
        <v>0</v>
      </c>
      <c r="J28" s="88">
        <f t="shared" si="12"/>
        <v>0</v>
      </c>
      <c r="K28" s="88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253" t="s">
        <v>16</v>
      </c>
      <c r="B29" s="294">
        <v>19</v>
      </c>
      <c r="C29" s="255">
        <v>0</v>
      </c>
      <c r="D29" s="288">
        <v>0</v>
      </c>
      <c r="E29" s="257">
        <f t="shared" si="11"/>
        <v>0</v>
      </c>
      <c r="F29" s="255">
        <v>0</v>
      </c>
      <c r="G29" s="288">
        <v>0</v>
      </c>
      <c r="H29" s="289">
        <f t="shared" si="0"/>
        <v>0</v>
      </c>
      <c r="I29" s="259">
        <f t="shared" si="8"/>
        <v>0</v>
      </c>
      <c r="J29" s="263">
        <f t="shared" si="12"/>
        <v>0</v>
      </c>
      <c r="K29" s="263">
        <f t="shared" si="1"/>
        <v>0</v>
      </c>
      <c r="L29" s="258" t="str">
        <f t="shared" si="2"/>
        <v>0:00</v>
      </c>
      <c r="M29" s="263" t="str">
        <f t="shared" si="3"/>
        <v>0:00</v>
      </c>
      <c r="N29" s="258">
        <f t="shared" si="4"/>
        <v>0</v>
      </c>
      <c r="O29" s="26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80" t="s">
        <v>10</v>
      </c>
      <c r="B30" s="57">
        <v>20</v>
      </c>
      <c r="C30" s="97">
        <v>0</v>
      </c>
      <c r="D30" s="119">
        <v>0</v>
      </c>
      <c r="E30" s="52">
        <f t="shared" si="11"/>
        <v>0</v>
      </c>
      <c r="F30" s="97">
        <v>0</v>
      </c>
      <c r="G30" s="119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87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0" t="s">
        <v>11</v>
      </c>
      <c r="B31" s="57">
        <v>21</v>
      </c>
      <c r="C31" s="97">
        <v>0</v>
      </c>
      <c r="D31" s="119">
        <v>0</v>
      </c>
      <c r="E31" s="52">
        <f t="shared" si="11"/>
        <v>0</v>
      </c>
      <c r="F31" s="97">
        <v>0</v>
      </c>
      <c r="G31" s="174">
        <v>0</v>
      </c>
      <c r="H31" s="175">
        <f t="shared" si="0"/>
        <v>0</v>
      </c>
      <c r="I31" s="85">
        <f t="shared" si="8"/>
        <v>0</v>
      </c>
      <c r="J31" s="87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253" t="s">
        <v>12</v>
      </c>
      <c r="B32" s="294">
        <v>22</v>
      </c>
      <c r="C32" s="255">
        <v>0</v>
      </c>
      <c r="D32" s="256">
        <v>0</v>
      </c>
      <c r="E32" s="257">
        <f t="shared" si="11"/>
        <v>0</v>
      </c>
      <c r="F32" s="255">
        <v>0</v>
      </c>
      <c r="G32" s="256">
        <v>0</v>
      </c>
      <c r="H32" s="289">
        <f t="shared" si="0"/>
        <v>0</v>
      </c>
      <c r="I32" s="259">
        <f t="shared" si="8"/>
        <v>0</v>
      </c>
      <c r="J32" s="260">
        <f t="shared" si="12"/>
        <v>0</v>
      </c>
      <c r="K32" s="260">
        <f t="shared" si="1"/>
        <v>0</v>
      </c>
      <c r="L32" s="258" t="str">
        <f t="shared" si="2"/>
        <v>0:00</v>
      </c>
      <c r="M32" s="263" t="str">
        <f t="shared" si="3"/>
        <v>0:00</v>
      </c>
      <c r="N32" s="258">
        <f t="shared" si="4"/>
        <v>0</v>
      </c>
      <c r="O32" s="26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13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253" t="s">
        <v>14</v>
      </c>
      <c r="B34" s="294">
        <v>24</v>
      </c>
      <c r="C34" s="255">
        <v>0</v>
      </c>
      <c r="D34" s="256">
        <v>0</v>
      </c>
      <c r="E34" s="257">
        <f t="shared" si="11"/>
        <v>0</v>
      </c>
      <c r="F34" s="255">
        <v>0</v>
      </c>
      <c r="G34" s="256">
        <v>0</v>
      </c>
      <c r="H34" s="289">
        <f t="shared" si="0"/>
        <v>0</v>
      </c>
      <c r="I34" s="259">
        <f t="shared" si="8"/>
        <v>0</v>
      </c>
      <c r="J34" s="260">
        <f t="shared" si="12"/>
        <v>0</v>
      </c>
      <c r="K34" s="260">
        <f t="shared" si="1"/>
        <v>0</v>
      </c>
      <c r="L34" s="258" t="str">
        <f t="shared" si="2"/>
        <v>0:00</v>
      </c>
      <c r="M34" s="263" t="str">
        <f t="shared" si="3"/>
        <v>0:00</v>
      </c>
      <c r="N34" s="258">
        <f t="shared" si="4"/>
        <v>0</v>
      </c>
      <c r="O34" s="261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1" t="s">
        <v>15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253" t="s">
        <v>16</v>
      </c>
      <c r="B36" s="294">
        <v>26</v>
      </c>
      <c r="C36" s="255">
        <v>0</v>
      </c>
      <c r="D36" s="256">
        <v>0</v>
      </c>
      <c r="E36" s="257">
        <f t="shared" si="11"/>
        <v>0</v>
      </c>
      <c r="F36" s="255">
        <v>0</v>
      </c>
      <c r="G36" s="256">
        <v>0</v>
      </c>
      <c r="H36" s="289">
        <f t="shared" si="0"/>
        <v>0</v>
      </c>
      <c r="I36" s="259">
        <f t="shared" si="8"/>
        <v>0</v>
      </c>
      <c r="J36" s="260">
        <f t="shared" si="12"/>
        <v>0</v>
      </c>
      <c r="K36" s="260">
        <f t="shared" si="1"/>
        <v>0</v>
      </c>
      <c r="L36" s="258" t="str">
        <f t="shared" si="2"/>
        <v>0:00</v>
      </c>
      <c r="M36" s="263" t="str">
        <f t="shared" si="3"/>
        <v>0:00</v>
      </c>
      <c r="N36" s="258">
        <f t="shared" si="4"/>
        <v>0</v>
      </c>
      <c r="O36" s="26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80" t="s">
        <v>10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0" t="s">
        <v>11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253" t="s">
        <v>12</v>
      </c>
      <c r="B39" s="294">
        <v>29</v>
      </c>
      <c r="C39" s="255">
        <v>0</v>
      </c>
      <c r="D39" s="256">
        <v>0</v>
      </c>
      <c r="E39" s="257">
        <f t="shared" si="11"/>
        <v>0</v>
      </c>
      <c r="F39" s="255">
        <v>0</v>
      </c>
      <c r="G39" s="256">
        <v>0</v>
      </c>
      <c r="H39" s="289">
        <f t="shared" si="0"/>
        <v>0</v>
      </c>
      <c r="I39" s="259">
        <f t="shared" si="8"/>
        <v>0</v>
      </c>
      <c r="J39" s="260">
        <f t="shared" si="12"/>
        <v>0</v>
      </c>
      <c r="K39" s="260">
        <f t="shared" si="1"/>
        <v>0</v>
      </c>
      <c r="L39" s="258" t="str">
        <f t="shared" si="2"/>
        <v>0:00</v>
      </c>
      <c r="M39" s="263" t="str">
        <f t="shared" si="3"/>
        <v>0:00</v>
      </c>
      <c r="N39" s="258">
        <f t="shared" si="4"/>
        <v>0</v>
      </c>
      <c r="O39" s="26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13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53" t="s">
        <v>14</v>
      </c>
      <c r="B41" s="294">
        <v>31</v>
      </c>
      <c r="C41" s="264">
        <v>0</v>
      </c>
      <c r="D41" s="265">
        <v>0</v>
      </c>
      <c r="E41" s="266">
        <f t="shared" si="11"/>
        <v>0</v>
      </c>
      <c r="F41" s="264">
        <v>0</v>
      </c>
      <c r="G41" s="265">
        <v>0</v>
      </c>
      <c r="H41" s="293">
        <f t="shared" si="0"/>
        <v>0</v>
      </c>
      <c r="I41" s="268">
        <f t="shared" si="8"/>
        <v>0</v>
      </c>
      <c r="J41" s="270">
        <f t="shared" si="12"/>
        <v>0</v>
      </c>
      <c r="K41" s="270">
        <f t="shared" si="1"/>
        <v>0</v>
      </c>
      <c r="L41" s="267" t="str">
        <f t="shared" si="2"/>
        <v>0:00</v>
      </c>
      <c r="M41" s="269" t="str">
        <f t="shared" si="3"/>
        <v>0:00</v>
      </c>
      <c r="N41" s="267">
        <f t="shared" si="4"/>
        <v>0</v>
      </c>
      <c r="O41" s="271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2"/>
      <c r="H42" s="120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47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136" t="s">
        <v>14</v>
      </c>
      <c r="B11" s="171">
        <v>1</v>
      </c>
      <c r="C11" s="137">
        <v>0</v>
      </c>
      <c r="D11" s="138">
        <v>0</v>
      </c>
      <c r="E11" s="139">
        <f>IF(D11&gt;C11,SUM(D11-C11),$H$7)</f>
        <v>0</v>
      </c>
      <c r="F11" s="137">
        <v>0</v>
      </c>
      <c r="G11" s="138">
        <v>0</v>
      </c>
      <c r="H11" s="169">
        <f aca="true" t="shared" si="0" ref="H11:H41">IF(G11&gt;F11,SUM(G11-F11),$H$7)</f>
        <v>0</v>
      </c>
      <c r="I11" s="141">
        <f>IF(AND(D11&gt;$H$7,F11&gt;$H$7),F11-D11,$H$7)</f>
        <v>0</v>
      </c>
      <c r="J11" s="142">
        <f>IF(AND(C11&gt;$H$7,D11=$H$7,F11=$H$7,G11&gt;$H$7),H11-C11,E11+H11)</f>
        <v>0</v>
      </c>
      <c r="K11" s="142">
        <f aca="true" t="shared" si="1" ref="K11:K41">IF(OR(A11="SÁBADO",A11="DOMINGO",A11="FERIADO"),$H$7,IF(J11&gt;=$O$7,$L$7,IF(AND(J11&lt;=$O$7,J11&gt;$M$7),J11-$M$7,$H$7)))</f>
        <v>0</v>
      </c>
      <c r="L11" s="140" t="str">
        <f aca="true" t="shared" si="2" ref="L11:L41">IF(P11&lt;=0,"0:00",J11-$O$7)</f>
        <v>0:00</v>
      </c>
      <c r="M11" s="163" t="str">
        <f aca="true" t="shared" si="3" ref="M11:M41">IF(A11="SÁBADO",J11,IF(A11="DOMINGO",J11,IF(A11="FERIADO",J11,L11)))</f>
        <v>0:00</v>
      </c>
      <c r="N11" s="140">
        <f aca="true" t="shared" si="4" ref="N11:N41">IF(R11&lt;$H$7,$H$7,IF(AND(J11&gt;=$O$7,I11&lt;=$I$7),R11,M11))</f>
        <v>0</v>
      </c>
      <c r="O11" s="164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81" t="s">
        <v>15</v>
      </c>
      <c r="B12" s="73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aca="true" t="shared" si="8" ref="I12:I41">IF(AND(D12&gt;$H$7,F12&gt;$H$7),F12-D12,$H$7)</f>
        <v>0</v>
      </c>
      <c r="J12" s="89">
        <f>IF(AND(C12&gt;$H$7,D12=$H$7,F12=$H$7,G12&gt;$H$7),H12-C12,E12+H12)</f>
        <v>0</v>
      </c>
      <c r="K12" s="89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145" t="s">
        <v>16</v>
      </c>
      <c r="B13" s="172">
        <v>3</v>
      </c>
      <c r="C13" s="147">
        <v>0</v>
      </c>
      <c r="D13" s="148">
        <v>0</v>
      </c>
      <c r="E13" s="149">
        <f>IF(D13&gt;C13,SUM(D13-C13),$H$7)</f>
        <v>0</v>
      </c>
      <c r="F13" s="147">
        <v>0</v>
      </c>
      <c r="G13" s="148">
        <v>0</v>
      </c>
      <c r="H13" s="166">
        <f>IF(G13&gt;F13,SUM(G13-F13),$H$7)</f>
        <v>0</v>
      </c>
      <c r="I13" s="150">
        <f t="shared" si="8"/>
        <v>0</v>
      </c>
      <c r="J13" s="151">
        <f>IF(AND(C13&gt;$H$7,D13=$H$7,F13=$H$7,G13&gt;$H$7),H13-C13,E13+H13)</f>
        <v>0</v>
      </c>
      <c r="K13" s="151">
        <f t="shared" si="1"/>
        <v>0</v>
      </c>
      <c r="L13" s="143" t="str">
        <f t="shared" si="2"/>
        <v>0:00</v>
      </c>
      <c r="M13" s="152" t="str">
        <f t="shared" si="3"/>
        <v>0:00</v>
      </c>
      <c r="N13" s="143">
        <f t="shared" si="4"/>
        <v>0</v>
      </c>
      <c r="O13" s="144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80" t="s">
        <v>10</v>
      </c>
      <c r="B14" s="62">
        <v>4</v>
      </c>
      <c r="C14" s="97">
        <v>0</v>
      </c>
      <c r="D14" s="100">
        <v>0</v>
      </c>
      <c r="E14" s="52">
        <f aca="true" t="shared" si="11" ref="E14:E4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aca="true" t="shared" si="12" ref="J14:J41">IF(AND(C14&gt;$H$7,D14=$H$7,F14=$H$7,G14&gt;$H$7),H14-C14,E14+H14)</f>
        <v>0</v>
      </c>
      <c r="K14" s="90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0" t="s">
        <v>11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145" t="s">
        <v>12</v>
      </c>
      <c r="B16" s="172">
        <v>6</v>
      </c>
      <c r="C16" s="147">
        <v>0</v>
      </c>
      <c r="D16" s="148">
        <v>0</v>
      </c>
      <c r="E16" s="149">
        <f t="shared" si="11"/>
        <v>0</v>
      </c>
      <c r="F16" s="147">
        <v>0</v>
      </c>
      <c r="G16" s="148">
        <v>0</v>
      </c>
      <c r="H16" s="166">
        <f t="shared" si="0"/>
        <v>0</v>
      </c>
      <c r="I16" s="150">
        <f t="shared" si="8"/>
        <v>0</v>
      </c>
      <c r="J16" s="151">
        <f t="shared" si="12"/>
        <v>0</v>
      </c>
      <c r="K16" s="151">
        <f t="shared" si="1"/>
        <v>0</v>
      </c>
      <c r="L16" s="143" t="str">
        <f t="shared" si="2"/>
        <v>0:00</v>
      </c>
      <c r="M16" s="152" t="str">
        <f t="shared" si="3"/>
        <v>0:00</v>
      </c>
      <c r="N16" s="143">
        <f t="shared" si="4"/>
        <v>0</v>
      </c>
      <c r="O16" s="144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1" t="s">
        <v>13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145" t="s">
        <v>14</v>
      </c>
      <c r="B18" s="172">
        <v>8</v>
      </c>
      <c r="C18" s="147">
        <v>0</v>
      </c>
      <c r="D18" s="148">
        <v>0</v>
      </c>
      <c r="E18" s="149">
        <f t="shared" si="11"/>
        <v>0</v>
      </c>
      <c r="F18" s="147">
        <v>0</v>
      </c>
      <c r="G18" s="148">
        <v>0</v>
      </c>
      <c r="H18" s="166">
        <f t="shared" si="0"/>
        <v>0</v>
      </c>
      <c r="I18" s="150">
        <f t="shared" si="8"/>
        <v>0</v>
      </c>
      <c r="J18" s="151">
        <f t="shared" si="12"/>
        <v>0</v>
      </c>
      <c r="K18" s="152">
        <f t="shared" si="1"/>
        <v>0</v>
      </c>
      <c r="L18" s="143" t="str">
        <f t="shared" si="2"/>
        <v>0:00</v>
      </c>
      <c r="M18" s="152" t="str">
        <f t="shared" si="3"/>
        <v>0:00</v>
      </c>
      <c r="N18" s="143">
        <f t="shared" si="4"/>
        <v>0</v>
      </c>
      <c r="O18" s="144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81" t="s">
        <v>15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145" t="s">
        <v>16</v>
      </c>
      <c r="B20" s="172">
        <v>10</v>
      </c>
      <c r="C20" s="147">
        <v>0</v>
      </c>
      <c r="D20" s="148">
        <v>0</v>
      </c>
      <c r="E20" s="149">
        <f t="shared" si="11"/>
        <v>0</v>
      </c>
      <c r="F20" s="147">
        <v>0</v>
      </c>
      <c r="G20" s="148">
        <v>0</v>
      </c>
      <c r="H20" s="166">
        <f t="shared" si="0"/>
        <v>0</v>
      </c>
      <c r="I20" s="150">
        <f t="shared" si="8"/>
        <v>0</v>
      </c>
      <c r="J20" s="151">
        <f t="shared" si="12"/>
        <v>0</v>
      </c>
      <c r="K20" s="151">
        <f t="shared" si="1"/>
        <v>0</v>
      </c>
      <c r="L20" s="143" t="str">
        <f t="shared" si="2"/>
        <v>0:00</v>
      </c>
      <c r="M20" s="152" t="str">
        <f t="shared" si="3"/>
        <v>0:00</v>
      </c>
      <c r="N20" s="143">
        <f t="shared" si="4"/>
        <v>0</v>
      </c>
      <c r="O20" s="144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80" t="s">
        <v>10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00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0" t="s">
        <v>11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145" t="s">
        <v>12</v>
      </c>
      <c r="B23" s="172">
        <v>13</v>
      </c>
      <c r="C23" s="147">
        <v>0</v>
      </c>
      <c r="D23" s="148">
        <v>0</v>
      </c>
      <c r="E23" s="149">
        <f t="shared" si="11"/>
        <v>0</v>
      </c>
      <c r="F23" s="147">
        <v>0</v>
      </c>
      <c r="G23" s="148">
        <v>0</v>
      </c>
      <c r="H23" s="166">
        <f t="shared" si="0"/>
        <v>0</v>
      </c>
      <c r="I23" s="150">
        <f t="shared" si="8"/>
        <v>0</v>
      </c>
      <c r="J23" s="151">
        <f t="shared" si="12"/>
        <v>0</v>
      </c>
      <c r="K23" s="151">
        <f t="shared" si="1"/>
        <v>0</v>
      </c>
      <c r="L23" s="143" t="str">
        <f t="shared" si="2"/>
        <v>0:00</v>
      </c>
      <c r="M23" s="152" t="str">
        <f t="shared" si="3"/>
        <v>0:00</v>
      </c>
      <c r="N23" s="143">
        <f t="shared" si="4"/>
        <v>0</v>
      </c>
      <c r="O23" s="144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1" t="s">
        <v>13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145" t="s">
        <v>14</v>
      </c>
      <c r="B25" s="172">
        <v>15</v>
      </c>
      <c r="C25" s="147">
        <v>0</v>
      </c>
      <c r="D25" s="148">
        <v>0</v>
      </c>
      <c r="E25" s="149">
        <f t="shared" si="11"/>
        <v>0</v>
      </c>
      <c r="F25" s="147">
        <v>0</v>
      </c>
      <c r="G25" s="148">
        <v>0</v>
      </c>
      <c r="H25" s="166">
        <f t="shared" si="0"/>
        <v>0</v>
      </c>
      <c r="I25" s="150">
        <f t="shared" si="8"/>
        <v>0</v>
      </c>
      <c r="J25" s="151">
        <f t="shared" si="12"/>
        <v>0</v>
      </c>
      <c r="K25" s="151">
        <f t="shared" si="1"/>
        <v>0</v>
      </c>
      <c r="L25" s="143" t="str">
        <f t="shared" si="2"/>
        <v>0:00</v>
      </c>
      <c r="M25" s="152" t="str">
        <f t="shared" si="3"/>
        <v>0:00</v>
      </c>
      <c r="N25" s="143">
        <f t="shared" si="4"/>
        <v>0</v>
      </c>
      <c r="O25" s="144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81" t="s">
        <v>15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145" t="s">
        <v>16</v>
      </c>
      <c r="B27" s="172">
        <v>17</v>
      </c>
      <c r="C27" s="147">
        <v>0</v>
      </c>
      <c r="D27" s="148">
        <v>0</v>
      </c>
      <c r="E27" s="149">
        <f t="shared" si="11"/>
        <v>0</v>
      </c>
      <c r="F27" s="147">
        <v>0</v>
      </c>
      <c r="G27" s="148">
        <v>0</v>
      </c>
      <c r="H27" s="166">
        <f t="shared" si="0"/>
        <v>0</v>
      </c>
      <c r="I27" s="150">
        <f t="shared" si="8"/>
        <v>0</v>
      </c>
      <c r="J27" s="151">
        <f t="shared" si="12"/>
        <v>0</v>
      </c>
      <c r="K27" s="151">
        <f t="shared" si="1"/>
        <v>0</v>
      </c>
      <c r="L27" s="143" t="str">
        <f t="shared" si="2"/>
        <v>0:00</v>
      </c>
      <c r="M27" s="152" t="str">
        <f t="shared" si="3"/>
        <v>0:00</v>
      </c>
      <c r="N27" s="143">
        <f t="shared" si="4"/>
        <v>0</v>
      </c>
      <c r="O27" s="144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80" t="s">
        <v>10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0" t="s">
        <v>11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145" t="s">
        <v>12</v>
      </c>
      <c r="B30" s="172">
        <v>20</v>
      </c>
      <c r="C30" s="147">
        <v>0</v>
      </c>
      <c r="D30" s="148">
        <v>0</v>
      </c>
      <c r="E30" s="149">
        <f t="shared" si="11"/>
        <v>0</v>
      </c>
      <c r="F30" s="147">
        <v>0</v>
      </c>
      <c r="G30" s="148">
        <v>0</v>
      </c>
      <c r="H30" s="166">
        <f t="shared" si="0"/>
        <v>0</v>
      </c>
      <c r="I30" s="150">
        <f t="shared" si="8"/>
        <v>0</v>
      </c>
      <c r="J30" s="151">
        <f t="shared" si="12"/>
        <v>0</v>
      </c>
      <c r="K30" s="151">
        <f t="shared" si="1"/>
        <v>0</v>
      </c>
      <c r="L30" s="143" t="str">
        <f t="shared" si="2"/>
        <v>0:00</v>
      </c>
      <c r="M30" s="152" t="str">
        <f t="shared" si="3"/>
        <v>0:00</v>
      </c>
      <c r="N30" s="143">
        <f t="shared" si="4"/>
        <v>0</v>
      </c>
      <c r="O30" s="144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1" t="s">
        <v>13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145" t="s">
        <v>14</v>
      </c>
      <c r="B32" s="172">
        <v>22</v>
      </c>
      <c r="C32" s="147">
        <v>0</v>
      </c>
      <c r="D32" s="148">
        <v>0</v>
      </c>
      <c r="E32" s="149">
        <f t="shared" si="11"/>
        <v>0</v>
      </c>
      <c r="F32" s="147">
        <v>0</v>
      </c>
      <c r="G32" s="148">
        <v>0</v>
      </c>
      <c r="H32" s="166">
        <f t="shared" si="0"/>
        <v>0</v>
      </c>
      <c r="I32" s="150">
        <f t="shared" si="8"/>
        <v>0</v>
      </c>
      <c r="J32" s="151">
        <f t="shared" si="12"/>
        <v>0</v>
      </c>
      <c r="K32" s="151">
        <f t="shared" si="1"/>
        <v>0</v>
      </c>
      <c r="L32" s="143" t="str">
        <f t="shared" si="2"/>
        <v>0:00</v>
      </c>
      <c r="M32" s="152" t="str">
        <f t="shared" si="3"/>
        <v>0:00</v>
      </c>
      <c r="N32" s="143">
        <f t="shared" si="4"/>
        <v>0</v>
      </c>
      <c r="O32" s="144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81" t="s">
        <v>15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145" t="s">
        <v>16</v>
      </c>
      <c r="B34" s="172">
        <v>24</v>
      </c>
      <c r="C34" s="147">
        <v>0</v>
      </c>
      <c r="D34" s="148">
        <v>0</v>
      </c>
      <c r="E34" s="149">
        <f t="shared" si="11"/>
        <v>0</v>
      </c>
      <c r="F34" s="147">
        <v>0</v>
      </c>
      <c r="G34" s="148">
        <v>0</v>
      </c>
      <c r="H34" s="166">
        <f t="shared" si="0"/>
        <v>0</v>
      </c>
      <c r="I34" s="150">
        <f t="shared" si="8"/>
        <v>0</v>
      </c>
      <c r="J34" s="151">
        <f t="shared" si="12"/>
        <v>0</v>
      </c>
      <c r="K34" s="151">
        <f t="shared" si="1"/>
        <v>0</v>
      </c>
      <c r="L34" s="143" t="str">
        <f t="shared" si="2"/>
        <v>0:00</v>
      </c>
      <c r="M34" s="152" t="str">
        <f t="shared" si="3"/>
        <v>0:00</v>
      </c>
      <c r="N34" s="143">
        <f t="shared" si="4"/>
        <v>0</v>
      </c>
      <c r="O34" s="144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80" t="s">
        <v>10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0" t="s">
        <v>11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145" t="s">
        <v>12</v>
      </c>
      <c r="B37" s="172">
        <v>27</v>
      </c>
      <c r="C37" s="147">
        <v>0</v>
      </c>
      <c r="D37" s="148">
        <v>0</v>
      </c>
      <c r="E37" s="149">
        <f t="shared" si="11"/>
        <v>0</v>
      </c>
      <c r="F37" s="147">
        <v>0</v>
      </c>
      <c r="G37" s="148">
        <v>0</v>
      </c>
      <c r="H37" s="166">
        <f t="shared" si="0"/>
        <v>0</v>
      </c>
      <c r="I37" s="150">
        <f t="shared" si="8"/>
        <v>0</v>
      </c>
      <c r="J37" s="151">
        <f t="shared" si="12"/>
        <v>0</v>
      </c>
      <c r="K37" s="151">
        <f t="shared" si="1"/>
        <v>0</v>
      </c>
      <c r="L37" s="143" t="str">
        <f t="shared" si="2"/>
        <v>0:00</v>
      </c>
      <c r="M37" s="152" t="str">
        <f t="shared" si="3"/>
        <v>0:00</v>
      </c>
      <c r="N37" s="143">
        <f t="shared" si="4"/>
        <v>0</v>
      </c>
      <c r="O37" s="144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1" t="s">
        <v>13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145" t="s">
        <v>14</v>
      </c>
      <c r="B39" s="172">
        <v>29</v>
      </c>
      <c r="C39" s="147">
        <v>0</v>
      </c>
      <c r="D39" s="148">
        <v>0</v>
      </c>
      <c r="E39" s="149">
        <f t="shared" si="11"/>
        <v>0</v>
      </c>
      <c r="F39" s="147">
        <v>0</v>
      </c>
      <c r="G39" s="148">
        <v>0</v>
      </c>
      <c r="H39" s="166">
        <f t="shared" si="0"/>
        <v>0</v>
      </c>
      <c r="I39" s="150">
        <f t="shared" si="8"/>
        <v>0</v>
      </c>
      <c r="J39" s="151">
        <f t="shared" si="12"/>
        <v>0</v>
      </c>
      <c r="K39" s="151">
        <f t="shared" si="1"/>
        <v>0</v>
      </c>
      <c r="L39" s="143" t="str">
        <f t="shared" si="2"/>
        <v>0:00</v>
      </c>
      <c r="M39" s="152" t="str">
        <f t="shared" si="3"/>
        <v>0:00</v>
      </c>
      <c r="N39" s="143">
        <f t="shared" si="4"/>
        <v>0</v>
      </c>
      <c r="O39" s="144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81" t="s">
        <v>15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145" t="s">
        <v>16</v>
      </c>
      <c r="B41" s="172">
        <v>31</v>
      </c>
      <c r="C41" s="176">
        <v>0</v>
      </c>
      <c r="D41" s="156">
        <v>0</v>
      </c>
      <c r="E41" s="157">
        <f t="shared" si="11"/>
        <v>0</v>
      </c>
      <c r="F41" s="155">
        <v>0</v>
      </c>
      <c r="G41" s="156">
        <v>0</v>
      </c>
      <c r="H41" s="170">
        <f t="shared" si="0"/>
        <v>0</v>
      </c>
      <c r="I41" s="159">
        <f t="shared" si="8"/>
        <v>0</v>
      </c>
      <c r="J41" s="161">
        <f t="shared" si="12"/>
        <v>0</v>
      </c>
      <c r="K41" s="161">
        <f t="shared" si="1"/>
        <v>0</v>
      </c>
      <c r="L41" s="158" t="str">
        <f t="shared" si="2"/>
        <v>0:00</v>
      </c>
      <c r="M41" s="160" t="str">
        <f t="shared" si="3"/>
        <v>0:00</v>
      </c>
      <c r="N41" s="158">
        <f t="shared" si="4"/>
        <v>0</v>
      </c>
      <c r="O41" s="162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44">
        <f aca="true" t="shared" si="13" ref="J42:O42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12.8515625" style="6" bestFit="1" customWidth="1"/>
    <col min="2" max="2" width="5.7109375" style="6" customWidth="1"/>
    <col min="3" max="4" width="8.7109375" style="10" customWidth="1"/>
    <col min="5" max="5" width="9.8515625" style="10" customWidth="1"/>
    <col min="6" max="7" width="8.7109375" style="10" customWidth="1"/>
    <col min="8" max="8" width="9.8515625" style="7" customWidth="1"/>
    <col min="9" max="9" width="7.421875" style="7" customWidth="1"/>
    <col min="10" max="10" width="9.57421875" style="7" customWidth="1"/>
    <col min="11" max="11" width="14.28125" style="7" customWidth="1"/>
    <col min="12" max="12" width="9.140625" style="7" hidden="1" customWidth="1"/>
    <col min="13" max="14" width="9.57421875" style="7" customWidth="1"/>
    <col min="15" max="15" width="8.7109375" style="7" customWidth="1"/>
    <col min="16" max="16" width="3.28125" style="10" customWidth="1"/>
    <col min="17" max="17" width="13.28125" style="7" customWidth="1"/>
    <col min="18" max="18" width="11.28125" style="10" customWidth="1"/>
    <col min="19" max="19" width="9.140625" style="10" customWidth="1"/>
    <col min="20" max="16384" width="9.140625" style="7" customWidth="1"/>
  </cols>
  <sheetData>
    <row r="1" spans="2:20" ht="11.2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6"/>
      <c r="Q1" s="6"/>
      <c r="R1" s="6"/>
      <c r="S1" s="6"/>
      <c r="T1" s="6"/>
    </row>
    <row r="2" spans="2:20" ht="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  <c r="Q2" s="6"/>
      <c r="R2" s="6"/>
      <c r="S2" s="6"/>
      <c r="T2" s="6"/>
    </row>
    <row r="3" spans="2:20" ht="6.75" customHeight="1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3:20" ht="12.75">
      <c r="C4" s="177" t="s">
        <v>22</v>
      </c>
      <c r="D4" s="177"/>
      <c r="E4" s="6"/>
      <c r="F4" s="206"/>
      <c r="G4" s="206"/>
      <c r="H4" s="206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3:20" ht="13.5" customHeight="1">
      <c r="C5" s="177" t="s">
        <v>18</v>
      </c>
      <c r="D5" s="177"/>
      <c r="E5" s="6"/>
      <c r="F5" s="206"/>
      <c r="G5" s="206"/>
      <c r="H5" s="206"/>
      <c r="I5" s="215" t="s">
        <v>34</v>
      </c>
      <c r="J5" s="215"/>
      <c r="K5" s="206"/>
      <c r="L5" s="206"/>
      <c r="M5" s="206"/>
      <c r="N5" s="27"/>
      <c r="O5" s="27"/>
      <c r="P5" s="28"/>
      <c r="Q5" s="6"/>
      <c r="R5" s="6"/>
      <c r="S5" s="6"/>
      <c r="T5" s="6"/>
    </row>
    <row r="6" spans="3:20" ht="13.5" customHeight="1">
      <c r="C6" s="177" t="s">
        <v>19</v>
      </c>
      <c r="D6" s="177"/>
      <c r="E6" s="6"/>
      <c r="F6" s="210" t="s">
        <v>48</v>
      </c>
      <c r="G6" s="210"/>
      <c r="H6" s="210"/>
      <c r="I6" s="210"/>
      <c r="J6" s="210"/>
      <c r="K6" s="210"/>
      <c r="L6" s="210"/>
      <c r="M6" s="210"/>
      <c r="N6" s="27"/>
      <c r="O6" s="27"/>
      <c r="P6" s="28"/>
      <c r="Q6" s="6"/>
      <c r="R6" s="6"/>
      <c r="S6" s="6"/>
      <c r="T6" s="6"/>
    </row>
    <row r="7" spans="1:20" ht="7.5" customHeight="1" thickBot="1">
      <c r="A7" s="19"/>
      <c r="B7" s="19"/>
      <c r="C7" s="20"/>
      <c r="D7" s="19"/>
      <c r="E7" s="55"/>
      <c r="F7" s="19"/>
      <c r="G7" s="21"/>
      <c r="H7" s="25">
        <v>0</v>
      </c>
      <c r="I7" s="23">
        <v>0.04097222222222222</v>
      </c>
      <c r="J7" s="22">
        <v>0.041666666666666664</v>
      </c>
      <c r="K7" s="13"/>
      <c r="L7" s="23">
        <v>0.08333333333333333</v>
      </c>
      <c r="M7" s="22">
        <v>0.25</v>
      </c>
      <c r="N7" s="24">
        <v>0.3326388888888889</v>
      </c>
      <c r="O7" s="24">
        <v>0.3333333333333333</v>
      </c>
      <c r="P7" s="28"/>
      <c r="Q7" s="6"/>
      <c r="R7" s="6"/>
      <c r="S7" s="6"/>
      <c r="T7" s="6"/>
    </row>
    <row r="8" spans="1:20" ht="11.25" customHeight="1">
      <c r="A8" s="216" t="s">
        <v>33</v>
      </c>
      <c r="B8" s="247" t="s">
        <v>0</v>
      </c>
      <c r="C8" s="181" t="s">
        <v>1</v>
      </c>
      <c r="D8" s="182"/>
      <c r="E8" s="183"/>
      <c r="F8" s="181" t="s">
        <v>2</v>
      </c>
      <c r="G8" s="182"/>
      <c r="H8" s="183"/>
      <c r="I8" s="233" t="s">
        <v>21</v>
      </c>
      <c r="J8" s="244" t="s">
        <v>3</v>
      </c>
      <c r="K8" s="207" t="s">
        <v>27</v>
      </c>
      <c r="L8" s="212" t="s">
        <v>20</v>
      </c>
      <c r="M8" s="178" t="s">
        <v>28</v>
      </c>
      <c r="N8" s="221" t="s">
        <v>26</v>
      </c>
      <c r="O8" s="224" t="s">
        <v>4</v>
      </c>
      <c r="P8" s="14"/>
      <c r="Q8" s="13"/>
      <c r="R8" s="13"/>
      <c r="S8" s="29"/>
      <c r="T8" s="6"/>
    </row>
    <row r="9" spans="1:20" ht="12.75" customHeight="1">
      <c r="A9" s="217"/>
      <c r="B9" s="248"/>
      <c r="C9" s="227" t="s">
        <v>5</v>
      </c>
      <c r="D9" s="184" t="s">
        <v>6</v>
      </c>
      <c r="E9" s="229" t="s">
        <v>29</v>
      </c>
      <c r="F9" s="231" t="s">
        <v>5</v>
      </c>
      <c r="G9" s="184" t="s">
        <v>6</v>
      </c>
      <c r="H9" s="236" t="s">
        <v>29</v>
      </c>
      <c r="I9" s="234"/>
      <c r="J9" s="245"/>
      <c r="K9" s="208"/>
      <c r="L9" s="213"/>
      <c r="M9" s="179" t="s">
        <v>7</v>
      </c>
      <c r="N9" s="222"/>
      <c r="O9" s="225" t="s">
        <v>8</v>
      </c>
      <c r="P9" s="14"/>
      <c r="Q9" s="13"/>
      <c r="R9" s="13"/>
      <c r="S9" s="13"/>
      <c r="T9" s="6"/>
    </row>
    <row r="10" spans="1:20" ht="13.5" customHeight="1" thickBot="1">
      <c r="A10" s="218"/>
      <c r="B10" s="249"/>
      <c r="C10" s="228"/>
      <c r="D10" s="185"/>
      <c r="E10" s="230"/>
      <c r="F10" s="232"/>
      <c r="G10" s="185"/>
      <c r="H10" s="237"/>
      <c r="I10" s="235"/>
      <c r="J10" s="246"/>
      <c r="K10" s="209"/>
      <c r="L10" s="214"/>
      <c r="M10" s="180" t="s">
        <v>9</v>
      </c>
      <c r="N10" s="223"/>
      <c r="O10" s="226"/>
      <c r="P10" s="14"/>
      <c r="Q10" s="14"/>
      <c r="R10" s="14"/>
      <c r="S10" s="14"/>
      <c r="T10" s="6"/>
    </row>
    <row r="11" spans="1:20" ht="11.25">
      <c r="A11" s="79" t="s">
        <v>11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8">
        <f aca="true" t="shared" si="0" ref="H11:H41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aca="true" t="shared" si="1" ref="K11:K41">IF(OR(A11="SÁBADO",A11="DOMINGO",A11="FERIADO"),$H$7,IF(J11&gt;=$O$7,$L$7,IF(AND(J11&lt;=$O$7,J11&gt;$M$7),J11-$M$7,$H$7)))</f>
        <v>0</v>
      </c>
      <c r="L11" s="47" t="str">
        <f aca="true" t="shared" si="2" ref="L11:L41">IF(P11&lt;=0,"0:00",J11-$O$7)</f>
        <v>0:00</v>
      </c>
      <c r="M11" s="134">
        <f aca="true" t="shared" si="3" ref="M11:M41">IF(A11="SÁBADO",J11,IF(A11="DOMINGO",J11,IF(A11="FERIADO",J11,L11)))</f>
        <v>0</v>
      </c>
      <c r="N11" s="47">
        <f aca="true" t="shared" si="4" ref="N11:N41">IF(R11&lt;$H$7,$H$7,IF(AND(J11&gt;=$O$7,I11&lt;=$I$7),R11,M11))</f>
        <v>0</v>
      </c>
      <c r="O11" s="135">
        <f>N11</f>
        <v>0</v>
      </c>
      <c r="P11" s="15">
        <f aca="true" t="shared" si="5" ref="P11:P42">J11-$O$7</f>
        <v>-0.3333333333333333</v>
      </c>
      <c r="Q11" s="17">
        <f aca="true" t="shared" si="6" ref="Q11:Q41">$M$7-J11</f>
        <v>0.25</v>
      </c>
      <c r="R11" s="15">
        <f aca="true" t="shared" si="7" ref="R11:R41">IF(AND(J11&gt;=$O$7,I11&gt;$I$7),M11,M11-($J$7-I11))</f>
        <v>-0.041666666666666664</v>
      </c>
      <c r="S11" s="13"/>
      <c r="T11" s="6"/>
    </row>
    <row r="12" spans="1:20" ht="11.25">
      <c r="A12" s="253" t="s">
        <v>12</v>
      </c>
      <c r="B12" s="294">
        <v>2</v>
      </c>
      <c r="C12" s="255">
        <v>0</v>
      </c>
      <c r="D12" s="256">
        <v>0</v>
      </c>
      <c r="E12" s="257">
        <f>IF(D12&gt;C12,SUM(D12-C12),$H$7)</f>
        <v>0</v>
      </c>
      <c r="F12" s="255">
        <v>0</v>
      </c>
      <c r="G12" s="256">
        <v>0</v>
      </c>
      <c r="H12" s="289">
        <f t="shared" si="0"/>
        <v>0</v>
      </c>
      <c r="I12" s="259">
        <f aca="true" t="shared" si="8" ref="I12:I41">IF(AND(D12&gt;$H$7,F12&gt;$H$7),F12-D12,$H$7)</f>
        <v>0</v>
      </c>
      <c r="J12" s="260">
        <f>IF(AND(C12&gt;$H$7,D12=$H$7,F12=$H$7,G12&gt;$H$7),H12-C12,E12+H12)</f>
        <v>0</v>
      </c>
      <c r="K12" s="260">
        <f t="shared" si="1"/>
        <v>0</v>
      </c>
      <c r="L12" s="258" t="str">
        <f t="shared" si="2"/>
        <v>0:00</v>
      </c>
      <c r="M12" s="263" t="str">
        <f t="shared" si="3"/>
        <v>0:00</v>
      </c>
      <c r="N12" s="258">
        <f t="shared" si="4"/>
        <v>0</v>
      </c>
      <c r="O12" s="261">
        <f aca="true" t="shared" si="9" ref="O12:O41">N12</f>
        <v>0</v>
      </c>
      <c r="P12" s="15">
        <f t="shared" si="5"/>
        <v>-0.3333333333333333</v>
      </c>
      <c r="Q12" s="17">
        <f t="shared" si="6"/>
        <v>0.25</v>
      </c>
      <c r="R12" s="15">
        <f t="shared" si="7"/>
        <v>-0.041666666666666664</v>
      </c>
      <c r="S12" s="15">
        <f aca="true" t="shared" si="10" ref="S12:S41">IF(R12&lt;$H$7,$H$7,IF(AND(J12&gt;=$O$7,I12&gt;$I$7),R12,M12))</f>
        <v>0</v>
      </c>
      <c r="T12" s="6"/>
    </row>
    <row r="13" spans="1:20" ht="11.25">
      <c r="A13" s="81" t="s">
        <v>13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</v>
      </c>
      <c r="Q13" s="17">
        <f t="shared" si="6"/>
        <v>0.25</v>
      </c>
      <c r="R13" s="15">
        <f t="shared" si="7"/>
        <v>-0.041666666666666664</v>
      </c>
      <c r="S13" s="15">
        <f t="shared" si="10"/>
        <v>0</v>
      </c>
      <c r="T13" s="6"/>
    </row>
    <row r="14" spans="1:20" ht="11.25">
      <c r="A14" s="253" t="s">
        <v>14</v>
      </c>
      <c r="B14" s="295">
        <v>4</v>
      </c>
      <c r="C14" s="255">
        <v>0</v>
      </c>
      <c r="D14" s="256">
        <v>0</v>
      </c>
      <c r="E14" s="257">
        <f aca="true" t="shared" si="11" ref="E14:E41">IF(D14&gt;C14,SUM(D14-C14),$H$7)</f>
        <v>0</v>
      </c>
      <c r="F14" s="255">
        <v>0</v>
      </c>
      <c r="G14" s="256">
        <v>0</v>
      </c>
      <c r="H14" s="289">
        <f t="shared" si="0"/>
        <v>0</v>
      </c>
      <c r="I14" s="259">
        <f t="shared" si="8"/>
        <v>0</v>
      </c>
      <c r="J14" s="260">
        <f aca="true" t="shared" si="12" ref="J14:J41">IF(AND(C14&gt;$H$7,D14=$H$7,F14=$H$7,G14&gt;$H$7),H14-C14,E14+H14)</f>
        <v>0</v>
      </c>
      <c r="K14" s="260">
        <f t="shared" si="1"/>
        <v>0</v>
      </c>
      <c r="L14" s="258" t="str">
        <f t="shared" si="2"/>
        <v>0:00</v>
      </c>
      <c r="M14" s="263" t="str">
        <f t="shared" si="3"/>
        <v>0:00</v>
      </c>
      <c r="N14" s="258">
        <f t="shared" si="4"/>
        <v>0</v>
      </c>
      <c r="O14" s="261">
        <f t="shared" si="9"/>
        <v>0</v>
      </c>
      <c r="P14" s="15">
        <f t="shared" si="5"/>
        <v>-0.3333333333333333</v>
      </c>
      <c r="Q14" s="17">
        <f t="shared" si="6"/>
        <v>0.25</v>
      </c>
      <c r="R14" s="15">
        <f t="shared" si="7"/>
        <v>-0.041666666666666664</v>
      </c>
      <c r="S14" s="15">
        <f t="shared" si="10"/>
        <v>0</v>
      </c>
      <c r="T14" s="6"/>
    </row>
    <row r="15" spans="1:20" ht="11.25">
      <c r="A15" s="81" t="s">
        <v>15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</v>
      </c>
      <c r="Q15" s="17">
        <f t="shared" si="6"/>
        <v>0.25</v>
      </c>
      <c r="R15" s="15">
        <f t="shared" si="7"/>
        <v>-0.041666666666666664</v>
      </c>
      <c r="S15" s="15">
        <f t="shared" si="10"/>
        <v>0</v>
      </c>
      <c r="T15" s="6"/>
    </row>
    <row r="16" spans="1:20" ht="11.25">
      <c r="A16" s="253" t="s">
        <v>16</v>
      </c>
      <c r="B16" s="294">
        <v>6</v>
      </c>
      <c r="C16" s="255">
        <v>0</v>
      </c>
      <c r="D16" s="256">
        <v>0</v>
      </c>
      <c r="E16" s="257">
        <f t="shared" si="11"/>
        <v>0</v>
      </c>
      <c r="F16" s="255">
        <v>0</v>
      </c>
      <c r="G16" s="256">
        <v>0</v>
      </c>
      <c r="H16" s="289">
        <f t="shared" si="0"/>
        <v>0</v>
      </c>
      <c r="I16" s="259">
        <f t="shared" si="8"/>
        <v>0</v>
      </c>
      <c r="J16" s="260">
        <f t="shared" si="12"/>
        <v>0</v>
      </c>
      <c r="K16" s="260">
        <f t="shared" si="1"/>
        <v>0</v>
      </c>
      <c r="L16" s="258" t="str">
        <f t="shared" si="2"/>
        <v>0:00</v>
      </c>
      <c r="M16" s="263" t="str">
        <f t="shared" si="3"/>
        <v>0:00</v>
      </c>
      <c r="N16" s="258">
        <f t="shared" si="4"/>
        <v>0</v>
      </c>
      <c r="O16" s="261">
        <f t="shared" si="9"/>
        <v>0</v>
      </c>
      <c r="P16" s="15">
        <f t="shared" si="5"/>
        <v>-0.3333333333333333</v>
      </c>
      <c r="Q16" s="17">
        <f t="shared" si="6"/>
        <v>0.25</v>
      </c>
      <c r="R16" s="15">
        <f t="shared" si="7"/>
        <v>-0.041666666666666664</v>
      </c>
      <c r="S16" s="15">
        <f t="shared" si="10"/>
        <v>0</v>
      </c>
      <c r="T16" s="6"/>
    </row>
    <row r="17" spans="1:20" ht="11.25">
      <c r="A17" s="80" t="s">
        <v>10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</v>
      </c>
      <c r="Q17" s="17">
        <f t="shared" si="6"/>
        <v>0.25</v>
      </c>
      <c r="R17" s="15">
        <f t="shared" si="7"/>
        <v>-0.041666666666666664</v>
      </c>
      <c r="S17" s="15">
        <f t="shared" si="10"/>
        <v>0</v>
      </c>
      <c r="T17" s="6"/>
    </row>
    <row r="18" spans="1:20" ht="11.25">
      <c r="A18" s="80" t="s">
        <v>11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</v>
      </c>
      <c r="Q18" s="17">
        <f t="shared" si="6"/>
        <v>0.25</v>
      </c>
      <c r="R18" s="15">
        <f t="shared" si="7"/>
        <v>-0.041666666666666664</v>
      </c>
      <c r="S18" s="15">
        <f t="shared" si="10"/>
        <v>0</v>
      </c>
      <c r="T18" s="6"/>
    </row>
    <row r="19" spans="1:20" ht="11.25">
      <c r="A19" s="253" t="s">
        <v>12</v>
      </c>
      <c r="B19" s="294">
        <v>9</v>
      </c>
      <c r="C19" s="255">
        <v>0</v>
      </c>
      <c r="D19" s="256">
        <v>0</v>
      </c>
      <c r="E19" s="257">
        <f t="shared" si="11"/>
        <v>0</v>
      </c>
      <c r="F19" s="255">
        <v>0</v>
      </c>
      <c r="G19" s="288">
        <v>0</v>
      </c>
      <c r="H19" s="289">
        <f t="shared" si="0"/>
        <v>0</v>
      </c>
      <c r="I19" s="259">
        <f t="shared" si="8"/>
        <v>0</v>
      </c>
      <c r="J19" s="260">
        <f t="shared" si="12"/>
        <v>0</v>
      </c>
      <c r="K19" s="260">
        <f t="shared" si="1"/>
        <v>0</v>
      </c>
      <c r="L19" s="258" t="str">
        <f t="shared" si="2"/>
        <v>0:00</v>
      </c>
      <c r="M19" s="263" t="str">
        <f t="shared" si="3"/>
        <v>0:00</v>
      </c>
      <c r="N19" s="258">
        <f t="shared" si="4"/>
        <v>0</v>
      </c>
      <c r="O19" s="261">
        <f t="shared" si="9"/>
        <v>0</v>
      </c>
      <c r="P19" s="15">
        <f t="shared" si="5"/>
        <v>-0.3333333333333333</v>
      </c>
      <c r="Q19" s="17">
        <f t="shared" si="6"/>
        <v>0.25</v>
      </c>
      <c r="R19" s="15">
        <f t="shared" si="7"/>
        <v>-0.041666666666666664</v>
      </c>
      <c r="S19" s="15">
        <f t="shared" si="10"/>
        <v>0</v>
      </c>
      <c r="T19" s="6"/>
    </row>
    <row r="20" spans="1:20" ht="11.25">
      <c r="A20" s="81" t="s">
        <v>13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18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</v>
      </c>
      <c r="Q20" s="17">
        <f t="shared" si="6"/>
        <v>0.25</v>
      </c>
      <c r="R20" s="15">
        <f t="shared" si="7"/>
        <v>-0.041666666666666664</v>
      </c>
      <c r="S20" s="15">
        <f t="shared" si="10"/>
        <v>0</v>
      </c>
      <c r="T20" s="6"/>
    </row>
    <row r="21" spans="1:20" ht="11.25">
      <c r="A21" s="253" t="s">
        <v>14</v>
      </c>
      <c r="B21" s="294">
        <v>11</v>
      </c>
      <c r="C21" s="255">
        <v>0</v>
      </c>
      <c r="D21" s="256">
        <v>0</v>
      </c>
      <c r="E21" s="257">
        <f t="shared" si="11"/>
        <v>0</v>
      </c>
      <c r="F21" s="255">
        <v>0</v>
      </c>
      <c r="G21" s="288">
        <v>0</v>
      </c>
      <c r="H21" s="289">
        <f t="shared" si="0"/>
        <v>0</v>
      </c>
      <c r="I21" s="259">
        <f t="shared" si="8"/>
        <v>0</v>
      </c>
      <c r="J21" s="260">
        <f t="shared" si="12"/>
        <v>0</v>
      </c>
      <c r="K21" s="260">
        <f t="shared" si="1"/>
        <v>0</v>
      </c>
      <c r="L21" s="258" t="str">
        <f t="shared" si="2"/>
        <v>0:00</v>
      </c>
      <c r="M21" s="263" t="str">
        <f t="shared" si="3"/>
        <v>0:00</v>
      </c>
      <c r="N21" s="258">
        <f t="shared" si="4"/>
        <v>0</v>
      </c>
      <c r="O21" s="261">
        <f t="shared" si="9"/>
        <v>0</v>
      </c>
      <c r="P21" s="15">
        <f t="shared" si="5"/>
        <v>-0.3333333333333333</v>
      </c>
      <c r="Q21" s="17">
        <f t="shared" si="6"/>
        <v>0.25</v>
      </c>
      <c r="R21" s="15">
        <f t="shared" si="7"/>
        <v>-0.041666666666666664</v>
      </c>
      <c r="S21" s="15">
        <f t="shared" si="10"/>
        <v>0</v>
      </c>
      <c r="T21" s="6"/>
    </row>
    <row r="22" spans="1:20" ht="11.25">
      <c r="A22" s="81" t="s">
        <v>15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18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</v>
      </c>
      <c r="Q22" s="17">
        <f t="shared" si="6"/>
        <v>0.25</v>
      </c>
      <c r="R22" s="15">
        <f t="shared" si="7"/>
        <v>-0.041666666666666664</v>
      </c>
      <c r="S22" s="15">
        <f t="shared" si="10"/>
        <v>0</v>
      </c>
      <c r="T22" s="6"/>
    </row>
    <row r="23" spans="1:20" ht="11.25">
      <c r="A23" s="253" t="s">
        <v>16</v>
      </c>
      <c r="B23" s="294">
        <v>13</v>
      </c>
      <c r="C23" s="255">
        <v>0</v>
      </c>
      <c r="D23" s="256">
        <v>0</v>
      </c>
      <c r="E23" s="257">
        <f t="shared" si="11"/>
        <v>0</v>
      </c>
      <c r="F23" s="255">
        <v>0</v>
      </c>
      <c r="G23" s="288">
        <v>0</v>
      </c>
      <c r="H23" s="289">
        <f t="shared" si="0"/>
        <v>0</v>
      </c>
      <c r="I23" s="259">
        <f t="shared" si="8"/>
        <v>0</v>
      </c>
      <c r="J23" s="260">
        <f t="shared" si="12"/>
        <v>0</v>
      </c>
      <c r="K23" s="260">
        <f t="shared" si="1"/>
        <v>0</v>
      </c>
      <c r="L23" s="258" t="str">
        <f t="shared" si="2"/>
        <v>0:00</v>
      </c>
      <c r="M23" s="263" t="str">
        <f t="shared" si="3"/>
        <v>0:00</v>
      </c>
      <c r="N23" s="258">
        <f t="shared" si="4"/>
        <v>0</v>
      </c>
      <c r="O23" s="261">
        <f t="shared" si="9"/>
        <v>0</v>
      </c>
      <c r="P23" s="15">
        <f t="shared" si="5"/>
        <v>-0.3333333333333333</v>
      </c>
      <c r="Q23" s="17">
        <f t="shared" si="6"/>
        <v>0.25</v>
      </c>
      <c r="R23" s="15">
        <f t="shared" si="7"/>
        <v>-0.041666666666666664</v>
      </c>
      <c r="S23" s="15">
        <f t="shared" si="10"/>
        <v>0</v>
      </c>
      <c r="T23" s="6"/>
    </row>
    <row r="24" spans="1:20" ht="11.25">
      <c r="A24" s="80" t="s">
        <v>10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19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</v>
      </c>
      <c r="Q24" s="17">
        <f t="shared" si="6"/>
        <v>0.25</v>
      </c>
      <c r="R24" s="15">
        <f t="shared" si="7"/>
        <v>-0.041666666666666664</v>
      </c>
      <c r="S24" s="15">
        <f t="shared" si="10"/>
        <v>0</v>
      </c>
      <c r="T24" s="6"/>
    </row>
    <row r="25" spans="1:20" ht="11.25">
      <c r="A25" s="80" t="s">
        <v>11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19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</v>
      </c>
      <c r="Q25" s="17">
        <f t="shared" si="6"/>
        <v>0.25</v>
      </c>
      <c r="R25" s="15">
        <f t="shared" si="7"/>
        <v>-0.041666666666666664</v>
      </c>
      <c r="S25" s="15">
        <f t="shared" si="10"/>
        <v>0</v>
      </c>
      <c r="T25" s="6"/>
    </row>
    <row r="26" spans="1:20" ht="11.25">
      <c r="A26" s="253" t="s">
        <v>12</v>
      </c>
      <c r="B26" s="294">
        <v>16</v>
      </c>
      <c r="C26" s="255">
        <v>0</v>
      </c>
      <c r="D26" s="256">
        <v>0</v>
      </c>
      <c r="E26" s="257">
        <f t="shared" si="11"/>
        <v>0</v>
      </c>
      <c r="F26" s="255">
        <v>0</v>
      </c>
      <c r="G26" s="288">
        <v>0</v>
      </c>
      <c r="H26" s="289">
        <f t="shared" si="0"/>
        <v>0</v>
      </c>
      <c r="I26" s="259">
        <f t="shared" si="8"/>
        <v>0</v>
      </c>
      <c r="J26" s="260">
        <f t="shared" si="12"/>
        <v>0</v>
      </c>
      <c r="K26" s="260">
        <f t="shared" si="1"/>
        <v>0</v>
      </c>
      <c r="L26" s="258" t="str">
        <f t="shared" si="2"/>
        <v>0:00</v>
      </c>
      <c r="M26" s="263" t="str">
        <f t="shared" si="3"/>
        <v>0:00</v>
      </c>
      <c r="N26" s="258">
        <f t="shared" si="4"/>
        <v>0</v>
      </c>
      <c r="O26" s="261">
        <f t="shared" si="9"/>
        <v>0</v>
      </c>
      <c r="P26" s="15">
        <f t="shared" si="5"/>
        <v>-0.3333333333333333</v>
      </c>
      <c r="Q26" s="17">
        <f t="shared" si="6"/>
        <v>0.25</v>
      </c>
      <c r="R26" s="15">
        <f t="shared" si="7"/>
        <v>-0.041666666666666664</v>
      </c>
      <c r="S26" s="15">
        <f t="shared" si="10"/>
        <v>0</v>
      </c>
      <c r="T26" s="6"/>
    </row>
    <row r="27" spans="1:20" ht="11.25">
      <c r="A27" s="81" t="s">
        <v>13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18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</v>
      </c>
      <c r="Q27" s="17">
        <f t="shared" si="6"/>
        <v>0.25</v>
      </c>
      <c r="R27" s="15">
        <f t="shared" si="7"/>
        <v>-0.041666666666666664</v>
      </c>
      <c r="S27" s="15">
        <f t="shared" si="10"/>
        <v>0</v>
      </c>
      <c r="T27" s="6"/>
    </row>
    <row r="28" spans="1:20" ht="11.25">
      <c r="A28" s="253" t="s">
        <v>14</v>
      </c>
      <c r="B28" s="294">
        <v>18</v>
      </c>
      <c r="C28" s="255">
        <v>0</v>
      </c>
      <c r="D28" s="256">
        <v>0</v>
      </c>
      <c r="E28" s="257">
        <f t="shared" si="11"/>
        <v>0</v>
      </c>
      <c r="F28" s="255">
        <v>0</v>
      </c>
      <c r="G28" s="288">
        <v>0</v>
      </c>
      <c r="H28" s="289">
        <f t="shared" si="0"/>
        <v>0</v>
      </c>
      <c r="I28" s="259">
        <f t="shared" si="8"/>
        <v>0</v>
      </c>
      <c r="J28" s="260">
        <f t="shared" si="12"/>
        <v>0</v>
      </c>
      <c r="K28" s="260">
        <f t="shared" si="1"/>
        <v>0</v>
      </c>
      <c r="L28" s="258" t="str">
        <f t="shared" si="2"/>
        <v>0:00</v>
      </c>
      <c r="M28" s="263" t="str">
        <f t="shared" si="3"/>
        <v>0:00</v>
      </c>
      <c r="N28" s="258">
        <f t="shared" si="4"/>
        <v>0</v>
      </c>
      <c r="O28" s="261">
        <f t="shared" si="9"/>
        <v>0</v>
      </c>
      <c r="P28" s="15">
        <f t="shared" si="5"/>
        <v>-0.3333333333333333</v>
      </c>
      <c r="Q28" s="17">
        <f t="shared" si="6"/>
        <v>0.25</v>
      </c>
      <c r="R28" s="15">
        <f t="shared" si="7"/>
        <v>-0.041666666666666664</v>
      </c>
      <c r="S28" s="15">
        <f t="shared" si="10"/>
        <v>0</v>
      </c>
      <c r="T28" s="6"/>
    </row>
    <row r="29" spans="1:20" ht="11.25">
      <c r="A29" s="81" t="s">
        <v>15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18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</v>
      </c>
      <c r="Q29" s="17">
        <f t="shared" si="6"/>
        <v>0.25</v>
      </c>
      <c r="R29" s="15">
        <f t="shared" si="7"/>
        <v>-0.041666666666666664</v>
      </c>
      <c r="S29" s="15">
        <f t="shared" si="10"/>
        <v>0</v>
      </c>
      <c r="T29" s="6"/>
    </row>
    <row r="30" spans="1:20" ht="11.25">
      <c r="A30" s="253" t="s">
        <v>16</v>
      </c>
      <c r="B30" s="294">
        <v>20</v>
      </c>
      <c r="C30" s="255">
        <v>0</v>
      </c>
      <c r="D30" s="256">
        <v>0</v>
      </c>
      <c r="E30" s="257">
        <f t="shared" si="11"/>
        <v>0</v>
      </c>
      <c r="F30" s="255">
        <v>0</v>
      </c>
      <c r="G30" s="288">
        <v>0</v>
      </c>
      <c r="H30" s="289">
        <f t="shared" si="0"/>
        <v>0</v>
      </c>
      <c r="I30" s="259">
        <f t="shared" si="8"/>
        <v>0</v>
      </c>
      <c r="J30" s="260">
        <f t="shared" si="12"/>
        <v>0</v>
      </c>
      <c r="K30" s="260">
        <f t="shared" si="1"/>
        <v>0</v>
      </c>
      <c r="L30" s="258" t="str">
        <f t="shared" si="2"/>
        <v>0:00</v>
      </c>
      <c r="M30" s="263" t="str">
        <f t="shared" si="3"/>
        <v>0:00</v>
      </c>
      <c r="N30" s="258">
        <f t="shared" si="4"/>
        <v>0</v>
      </c>
      <c r="O30" s="261">
        <f t="shared" si="9"/>
        <v>0</v>
      </c>
      <c r="P30" s="15">
        <f t="shared" si="5"/>
        <v>-0.3333333333333333</v>
      </c>
      <c r="Q30" s="17">
        <f t="shared" si="6"/>
        <v>0.25</v>
      </c>
      <c r="R30" s="15">
        <f t="shared" si="7"/>
        <v>-0.041666666666666664</v>
      </c>
      <c r="S30" s="15">
        <f t="shared" si="10"/>
        <v>0</v>
      </c>
      <c r="T30" s="6"/>
    </row>
    <row r="31" spans="1:20" ht="11.25">
      <c r="A31" s="80" t="s">
        <v>10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19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</v>
      </c>
      <c r="Q31" s="17">
        <f t="shared" si="6"/>
        <v>0.25</v>
      </c>
      <c r="R31" s="15">
        <f t="shared" si="7"/>
        <v>-0.041666666666666664</v>
      </c>
      <c r="S31" s="15">
        <f t="shared" si="10"/>
        <v>0</v>
      </c>
      <c r="T31" s="6"/>
    </row>
    <row r="32" spans="1:20" ht="11.25">
      <c r="A32" s="80" t="s">
        <v>11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19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</v>
      </c>
      <c r="Q32" s="17">
        <f t="shared" si="6"/>
        <v>0.25</v>
      </c>
      <c r="R32" s="15">
        <f t="shared" si="7"/>
        <v>-0.041666666666666664</v>
      </c>
      <c r="S32" s="15">
        <f t="shared" si="10"/>
        <v>0</v>
      </c>
      <c r="T32" s="6"/>
    </row>
    <row r="33" spans="1:20" ht="11.25">
      <c r="A33" s="253" t="s">
        <v>12</v>
      </c>
      <c r="B33" s="294">
        <v>23</v>
      </c>
      <c r="C33" s="255">
        <v>0</v>
      </c>
      <c r="D33" s="256">
        <v>0</v>
      </c>
      <c r="E33" s="257">
        <f t="shared" si="11"/>
        <v>0</v>
      </c>
      <c r="F33" s="255">
        <v>0</v>
      </c>
      <c r="G33" s="288">
        <v>0</v>
      </c>
      <c r="H33" s="289">
        <f t="shared" si="0"/>
        <v>0</v>
      </c>
      <c r="I33" s="259">
        <f t="shared" si="8"/>
        <v>0</v>
      </c>
      <c r="J33" s="260">
        <f t="shared" si="12"/>
        <v>0</v>
      </c>
      <c r="K33" s="260">
        <f t="shared" si="1"/>
        <v>0</v>
      </c>
      <c r="L33" s="258" t="str">
        <f t="shared" si="2"/>
        <v>0:00</v>
      </c>
      <c r="M33" s="263" t="str">
        <f t="shared" si="3"/>
        <v>0:00</v>
      </c>
      <c r="N33" s="258">
        <f t="shared" si="4"/>
        <v>0</v>
      </c>
      <c r="O33" s="261">
        <f t="shared" si="9"/>
        <v>0</v>
      </c>
      <c r="P33" s="15">
        <f t="shared" si="5"/>
        <v>-0.3333333333333333</v>
      </c>
      <c r="Q33" s="17">
        <f t="shared" si="6"/>
        <v>0.25</v>
      </c>
      <c r="R33" s="15">
        <f t="shared" si="7"/>
        <v>-0.041666666666666664</v>
      </c>
      <c r="S33" s="15">
        <f t="shared" si="10"/>
        <v>0</v>
      </c>
      <c r="T33" s="6"/>
    </row>
    <row r="34" spans="1:20" ht="11.25">
      <c r="A34" s="81" t="s">
        <v>13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18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</v>
      </c>
      <c r="Q34" s="17">
        <f t="shared" si="6"/>
        <v>0.25</v>
      </c>
      <c r="R34" s="15">
        <f t="shared" si="7"/>
        <v>-0.041666666666666664</v>
      </c>
      <c r="S34" s="15">
        <f t="shared" si="10"/>
        <v>0</v>
      </c>
      <c r="T34" s="6"/>
    </row>
    <row r="35" spans="1:20" ht="11.25">
      <c r="A35" s="253" t="s">
        <v>14</v>
      </c>
      <c r="B35" s="294">
        <v>25</v>
      </c>
      <c r="C35" s="255">
        <v>0</v>
      </c>
      <c r="D35" s="256">
        <v>0</v>
      </c>
      <c r="E35" s="257">
        <f t="shared" si="11"/>
        <v>0</v>
      </c>
      <c r="F35" s="255">
        <v>0</v>
      </c>
      <c r="G35" s="288">
        <v>0</v>
      </c>
      <c r="H35" s="289">
        <f t="shared" si="0"/>
        <v>0</v>
      </c>
      <c r="I35" s="259">
        <f t="shared" si="8"/>
        <v>0</v>
      </c>
      <c r="J35" s="260">
        <f t="shared" si="12"/>
        <v>0</v>
      </c>
      <c r="K35" s="260">
        <f t="shared" si="1"/>
        <v>0</v>
      </c>
      <c r="L35" s="258" t="str">
        <f t="shared" si="2"/>
        <v>0:00</v>
      </c>
      <c r="M35" s="263" t="str">
        <f t="shared" si="3"/>
        <v>0:00</v>
      </c>
      <c r="N35" s="258">
        <f t="shared" si="4"/>
        <v>0</v>
      </c>
      <c r="O35" s="261">
        <f t="shared" si="9"/>
        <v>0</v>
      </c>
      <c r="P35" s="15">
        <f t="shared" si="5"/>
        <v>-0.3333333333333333</v>
      </c>
      <c r="Q35" s="17">
        <f t="shared" si="6"/>
        <v>0.25</v>
      </c>
      <c r="R35" s="15">
        <f t="shared" si="7"/>
        <v>-0.041666666666666664</v>
      </c>
      <c r="S35" s="15">
        <f t="shared" si="10"/>
        <v>0</v>
      </c>
      <c r="T35" s="6"/>
    </row>
    <row r="36" spans="1:20" ht="11.25">
      <c r="A36" s="81" t="s">
        <v>15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18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</v>
      </c>
      <c r="Q36" s="17">
        <f t="shared" si="6"/>
        <v>0.25</v>
      </c>
      <c r="R36" s="15">
        <f t="shared" si="7"/>
        <v>-0.041666666666666664</v>
      </c>
      <c r="S36" s="15">
        <f t="shared" si="10"/>
        <v>0</v>
      </c>
      <c r="T36" s="6"/>
    </row>
    <row r="37" spans="1:20" ht="11.25">
      <c r="A37" s="253" t="s">
        <v>16</v>
      </c>
      <c r="B37" s="294">
        <v>27</v>
      </c>
      <c r="C37" s="255">
        <v>0</v>
      </c>
      <c r="D37" s="256">
        <v>0</v>
      </c>
      <c r="E37" s="257">
        <f t="shared" si="11"/>
        <v>0</v>
      </c>
      <c r="F37" s="255">
        <v>0</v>
      </c>
      <c r="G37" s="288">
        <v>0</v>
      </c>
      <c r="H37" s="289">
        <f t="shared" si="0"/>
        <v>0</v>
      </c>
      <c r="I37" s="259">
        <f t="shared" si="8"/>
        <v>0</v>
      </c>
      <c r="J37" s="260">
        <f t="shared" si="12"/>
        <v>0</v>
      </c>
      <c r="K37" s="260">
        <f t="shared" si="1"/>
        <v>0</v>
      </c>
      <c r="L37" s="258" t="str">
        <f t="shared" si="2"/>
        <v>0:00</v>
      </c>
      <c r="M37" s="263" t="str">
        <f t="shared" si="3"/>
        <v>0:00</v>
      </c>
      <c r="N37" s="258">
        <f t="shared" si="4"/>
        <v>0</v>
      </c>
      <c r="O37" s="261">
        <f t="shared" si="9"/>
        <v>0</v>
      </c>
      <c r="P37" s="15">
        <f t="shared" si="5"/>
        <v>-0.3333333333333333</v>
      </c>
      <c r="Q37" s="17">
        <f t="shared" si="6"/>
        <v>0.25</v>
      </c>
      <c r="R37" s="15">
        <f t="shared" si="7"/>
        <v>-0.041666666666666664</v>
      </c>
      <c r="S37" s="15">
        <f t="shared" si="10"/>
        <v>0</v>
      </c>
      <c r="T37" s="6"/>
    </row>
    <row r="38" spans="1:20" ht="11.25">
      <c r="A38" s="80" t="s">
        <v>10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19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</v>
      </c>
      <c r="Q38" s="17">
        <f t="shared" si="6"/>
        <v>0.25</v>
      </c>
      <c r="R38" s="15">
        <f t="shared" si="7"/>
        <v>-0.041666666666666664</v>
      </c>
      <c r="S38" s="15">
        <f t="shared" si="10"/>
        <v>0</v>
      </c>
      <c r="T38" s="6"/>
    </row>
    <row r="39" spans="1:20" ht="11.25">
      <c r="A39" s="80" t="s">
        <v>11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19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</v>
      </c>
      <c r="Q39" s="17">
        <f t="shared" si="6"/>
        <v>0.25</v>
      </c>
      <c r="R39" s="15">
        <f t="shared" si="7"/>
        <v>-0.041666666666666664</v>
      </c>
      <c r="S39" s="15">
        <f t="shared" si="10"/>
        <v>0</v>
      </c>
      <c r="T39" s="6"/>
    </row>
    <row r="40" spans="1:20" ht="11.25">
      <c r="A40" s="253" t="s">
        <v>12</v>
      </c>
      <c r="B40" s="294">
        <v>30</v>
      </c>
      <c r="C40" s="255">
        <v>0</v>
      </c>
      <c r="D40" s="256">
        <v>0</v>
      </c>
      <c r="E40" s="257">
        <f t="shared" si="11"/>
        <v>0</v>
      </c>
      <c r="F40" s="255">
        <v>0</v>
      </c>
      <c r="G40" s="288">
        <v>0</v>
      </c>
      <c r="H40" s="289">
        <f t="shared" si="0"/>
        <v>0</v>
      </c>
      <c r="I40" s="259">
        <f t="shared" si="8"/>
        <v>0</v>
      </c>
      <c r="J40" s="260">
        <f t="shared" si="12"/>
        <v>0</v>
      </c>
      <c r="K40" s="260">
        <f t="shared" si="1"/>
        <v>0</v>
      </c>
      <c r="L40" s="258" t="str">
        <f t="shared" si="2"/>
        <v>0:00</v>
      </c>
      <c r="M40" s="263" t="str">
        <f t="shared" si="3"/>
        <v>0:00</v>
      </c>
      <c r="N40" s="258">
        <f t="shared" si="4"/>
        <v>0</v>
      </c>
      <c r="O40" s="261">
        <f t="shared" si="9"/>
        <v>0</v>
      </c>
      <c r="P40" s="15">
        <f t="shared" si="5"/>
        <v>-0.3333333333333333</v>
      </c>
      <c r="Q40" s="17">
        <f t="shared" si="6"/>
        <v>0.25</v>
      </c>
      <c r="R40" s="15">
        <f t="shared" si="7"/>
        <v>-0.041666666666666664</v>
      </c>
      <c r="S40" s="15">
        <f t="shared" si="10"/>
        <v>0</v>
      </c>
      <c r="T40" s="6"/>
    </row>
    <row r="41" spans="1:20" ht="12" thickBot="1">
      <c r="A41" s="296"/>
      <c r="B41" s="294"/>
      <c r="C41" s="264">
        <v>0</v>
      </c>
      <c r="D41" s="265">
        <v>0</v>
      </c>
      <c r="E41" s="266">
        <f t="shared" si="11"/>
        <v>0</v>
      </c>
      <c r="F41" s="264">
        <v>0</v>
      </c>
      <c r="G41" s="299">
        <v>0</v>
      </c>
      <c r="H41" s="293">
        <f t="shared" si="0"/>
        <v>0</v>
      </c>
      <c r="I41" s="268">
        <f t="shared" si="8"/>
        <v>0</v>
      </c>
      <c r="J41" s="270">
        <f t="shared" si="12"/>
        <v>0</v>
      </c>
      <c r="K41" s="270">
        <f t="shared" si="1"/>
        <v>0</v>
      </c>
      <c r="L41" s="267" t="str">
        <f t="shared" si="2"/>
        <v>0:00</v>
      </c>
      <c r="M41" s="269" t="str">
        <f t="shared" si="3"/>
        <v>0:00</v>
      </c>
      <c r="N41" s="267">
        <f t="shared" si="4"/>
        <v>0</v>
      </c>
      <c r="O41" s="271">
        <f t="shared" si="9"/>
        <v>0</v>
      </c>
      <c r="P41" s="15">
        <f t="shared" si="5"/>
        <v>-0.3333333333333333</v>
      </c>
      <c r="Q41" s="17">
        <f t="shared" si="6"/>
        <v>0.25</v>
      </c>
      <c r="R41" s="15">
        <f t="shared" si="7"/>
        <v>-0.041666666666666664</v>
      </c>
      <c r="S41" s="15">
        <f t="shared" si="10"/>
        <v>0</v>
      </c>
      <c r="T41" s="6"/>
    </row>
    <row r="42" spans="1:20" ht="13.5" customHeight="1" thickBot="1">
      <c r="A42" s="63"/>
      <c r="B42" s="64"/>
      <c r="C42" s="200"/>
      <c r="D42" s="201"/>
      <c r="E42" s="201"/>
      <c r="F42" s="201"/>
      <c r="G42" s="201"/>
      <c r="H42" s="120" t="s">
        <v>17</v>
      </c>
      <c r="I42" s="40"/>
      <c r="J42" s="109">
        <f aca="true" t="shared" si="13" ref="J42:O42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</v>
      </c>
      <c r="Q42" s="14"/>
      <c r="R42" s="15"/>
      <c r="S42" s="14"/>
      <c r="T42" s="6"/>
    </row>
    <row r="43" spans="2:20" ht="13.5" customHeight="1" thickBot="1">
      <c r="B43" s="2"/>
      <c r="C43" s="3"/>
      <c r="D43" s="2"/>
      <c r="E43" s="56"/>
      <c r="F43" s="2"/>
      <c r="G43" s="2"/>
      <c r="H43" s="195"/>
      <c r="I43" s="196"/>
      <c r="J43" s="196"/>
      <c r="K43" s="30"/>
      <c r="L43" s="195" t="s">
        <v>23</v>
      </c>
      <c r="M43" s="196"/>
      <c r="N43" s="196"/>
      <c r="O43" s="18">
        <f>O42</f>
        <v>0</v>
      </c>
      <c r="P43" s="13"/>
      <c r="Q43" s="13"/>
      <c r="R43" s="13"/>
      <c r="S43" s="13"/>
      <c r="T43" s="6"/>
    </row>
    <row r="44" spans="1:20" ht="12.75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3:20" ht="11.25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0" t="s">
        <v>35</v>
      </c>
      <c r="O47" s="191"/>
      <c r="P47" s="1"/>
      <c r="Q47" s="6"/>
      <c r="R47" s="6"/>
      <c r="S47" s="6"/>
      <c r="T47" s="6"/>
    </row>
    <row r="48" spans="1:20" ht="12.75" customHeight="1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86" t="s">
        <v>38</v>
      </c>
      <c r="O48" s="187"/>
      <c r="P48" s="1"/>
      <c r="Q48" s="6"/>
      <c r="R48" s="6"/>
      <c r="S48" s="6"/>
      <c r="T48" s="6"/>
    </row>
    <row r="49" spans="1:20" ht="12.75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88"/>
      <c r="O49" s="189"/>
      <c r="P49" s="8"/>
      <c r="Q49" s="6"/>
      <c r="R49" s="6"/>
      <c r="S49" s="6"/>
      <c r="T49" s="6"/>
    </row>
    <row r="50" spans="1:20" ht="12.75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password="80D0" sheet="1"/>
  <mergeCells count="31">
    <mergeCell ref="N47:O47"/>
    <mergeCell ref="N48:O49"/>
    <mergeCell ref="M8:M10"/>
    <mergeCell ref="N8:N10"/>
    <mergeCell ref="O8:O10"/>
    <mergeCell ref="C9:C10"/>
    <mergeCell ref="D9:D10"/>
    <mergeCell ref="C6:D6"/>
    <mergeCell ref="F6:M6"/>
    <mergeCell ref="K8:K10"/>
    <mergeCell ref="L8:L10"/>
    <mergeCell ref="C42:G42"/>
    <mergeCell ref="H43:J43"/>
    <mergeCell ref="L43:N43"/>
    <mergeCell ref="A8:A10"/>
    <mergeCell ref="B8:B10"/>
    <mergeCell ref="C8:E8"/>
    <mergeCell ref="F8:H8"/>
    <mergeCell ref="I8:I10"/>
    <mergeCell ref="J8:J10"/>
    <mergeCell ref="E9:E10"/>
    <mergeCell ref="F9:F10"/>
    <mergeCell ref="G9:G10"/>
    <mergeCell ref="H9:H10"/>
    <mergeCell ref="B1:O2"/>
    <mergeCell ref="C4:D4"/>
    <mergeCell ref="F4:H4"/>
    <mergeCell ref="C5:D5"/>
    <mergeCell ref="F5:H5"/>
    <mergeCell ref="I5:J5"/>
    <mergeCell ref="K5:M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Matte</dc:creator>
  <cp:keywords/>
  <dc:description/>
  <cp:lastModifiedBy>Clovis Matte</cp:lastModifiedBy>
  <cp:lastPrinted>2018-08-10T22:15:45Z</cp:lastPrinted>
  <dcterms:created xsi:type="dcterms:W3CDTF">2010-02-26T17:18:49Z</dcterms:created>
  <dcterms:modified xsi:type="dcterms:W3CDTF">2019-02-01T20:37:41Z</dcterms:modified>
  <cp:category/>
  <cp:version/>
  <cp:contentType/>
  <cp:contentStatus/>
</cp:coreProperties>
</file>