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esquisa segurança 18-12-2009\Diversos\"/>
    </mc:Choice>
  </mc:AlternateContent>
  <xr:revisionPtr revIDLastSave="0" documentId="13_ncr:1_{8211AC22-B93E-4BA6-B1D6-2DD224F39899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Home" sheetId="4" r:id="rId1"/>
    <sheet name="Projetos de Pesquisa" sheetId="14" r:id="rId2"/>
    <sheet name="Bolsas de Pesquisa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5" l="1"/>
  <c r="I78" i="15"/>
  <c r="I75" i="15"/>
  <c r="I76" i="15" l="1"/>
  <c r="I74" i="15" l="1"/>
  <c r="I73" i="15"/>
  <c r="I72" i="15" l="1"/>
  <c r="I71" i="15" l="1"/>
  <c r="I70" i="15" l="1"/>
  <c r="I69" i="15" l="1"/>
  <c r="I68" i="15"/>
  <c r="I67" i="15" l="1"/>
  <c r="I60" i="15"/>
  <c r="I61" i="15"/>
  <c r="I62" i="15"/>
  <c r="I63" i="15"/>
  <c r="I64" i="15"/>
  <c r="I65" i="15"/>
  <c r="I66" i="15"/>
  <c r="I59" i="15"/>
  <c r="C27" i="14"/>
  <c r="C28" i="14"/>
  <c r="C29" i="14"/>
  <c r="C30" i="14"/>
  <c r="C31" i="14"/>
  <c r="C32" i="14"/>
  <c r="C33" i="14"/>
</calcChain>
</file>

<file path=xl/sharedStrings.xml><?xml version="1.0" encoding="utf-8"?>
<sst xmlns="http://schemas.openxmlformats.org/spreadsheetml/2006/main" count="25" uniqueCount="24">
  <si>
    <t>Indicador</t>
  </si>
  <si>
    <t>Indicadores de desenvolvimento</t>
  </si>
  <si>
    <t>Última Atualização</t>
  </si>
  <si>
    <t>Pibic</t>
  </si>
  <si>
    <t>Probic</t>
  </si>
  <si>
    <t>Pibit</t>
  </si>
  <si>
    <t>Probit</t>
  </si>
  <si>
    <t>Proip</t>
  </si>
  <si>
    <t>DCBS/DQMC</t>
  </si>
  <si>
    <t>DCC</t>
  </si>
  <si>
    <t>DEC</t>
  </si>
  <si>
    <t>DEE</t>
  </si>
  <si>
    <t>DEM</t>
  </si>
  <si>
    <t>DEPS</t>
  </si>
  <si>
    <t>DFIS</t>
  </si>
  <si>
    <t>DMAT</t>
  </si>
  <si>
    <t>Projetos de Pesquisa Novos</t>
  </si>
  <si>
    <t>Número de Bolsas de Pesquisa</t>
  </si>
  <si>
    <t>Bolsas de Pesquisa por Departamento</t>
  </si>
  <si>
    <t>Número de Bolsas de Pesquisa por Tipo</t>
  </si>
  <si>
    <t>Projetos de Pesquisa</t>
  </si>
  <si>
    <t>Pibic EM</t>
  </si>
  <si>
    <t>Novos</t>
  </si>
  <si>
    <t>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</si>
</sst>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1" xfId="1" applyBorder="1" applyAlignment="1" applyProtection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14" fontId="0" fillId="0" borderId="7" xfId="0" applyNumberForma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2" fillId="3" borderId="9" xfId="0" applyFont="1" applyFill="1" applyBorder="1"/>
    <xf numFmtId="0" fontId="7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Projetos de Pesquisa Novos e Em Andamento</a:t>
            </a:r>
          </a:p>
        </c:rich>
      </c:tx>
      <c:layout>
        <c:manualLayout>
          <c:xMode val="edge"/>
          <c:yMode val="edge"/>
          <c:x val="0.26354397518492007"/>
          <c:y val="2.38805161639807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'Projetos de Pesquisa'!$C$26</c:f>
              <c:strCache>
                <c:ptCount val="1"/>
                <c:pt idx="0">
                  <c:v>Novos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'Projetos de Pesquisa'!$B$28:$B$47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'Projetos de Pesquisa'!$C$28:$C$47</c:f>
              <c:numCache>
                <c:formatCode>General</c:formatCode>
                <c:ptCount val="20"/>
                <c:pt idx="0">
                  <c:v>45</c:v>
                </c:pt>
                <c:pt idx="1">
                  <c:v>48</c:v>
                </c:pt>
                <c:pt idx="2">
                  <c:v>62</c:v>
                </c:pt>
                <c:pt idx="3">
                  <c:v>47</c:v>
                </c:pt>
                <c:pt idx="4">
                  <c:v>50</c:v>
                </c:pt>
                <c:pt idx="5">
                  <c:v>41</c:v>
                </c:pt>
                <c:pt idx="6">
                  <c:v>77</c:v>
                </c:pt>
                <c:pt idx="7">
                  <c:v>66</c:v>
                </c:pt>
                <c:pt idx="8">
                  <c:v>56</c:v>
                </c:pt>
                <c:pt idx="9">
                  <c:v>50</c:v>
                </c:pt>
                <c:pt idx="10">
                  <c:v>60</c:v>
                </c:pt>
                <c:pt idx="11">
                  <c:v>44</c:v>
                </c:pt>
                <c:pt idx="12">
                  <c:v>56</c:v>
                </c:pt>
                <c:pt idx="13">
                  <c:v>38</c:v>
                </c:pt>
                <c:pt idx="14">
                  <c:v>28</c:v>
                </c:pt>
                <c:pt idx="15">
                  <c:v>79</c:v>
                </c:pt>
                <c:pt idx="16">
                  <c:v>25</c:v>
                </c:pt>
                <c:pt idx="17">
                  <c:v>74</c:v>
                </c:pt>
                <c:pt idx="18">
                  <c:v>117</c:v>
                </c:pt>
                <c:pt idx="1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0-4BED-91D7-D1D977EDF4C5}"/>
            </c:ext>
          </c:extLst>
        </c:ser>
        <c:ser>
          <c:idx val="1"/>
          <c:order val="1"/>
          <c:tx>
            <c:strRef>
              <c:f>'Projetos de Pesquisa'!$D$26</c:f>
              <c:strCache>
                <c:ptCount val="1"/>
                <c:pt idx="0">
                  <c:v>Prorrogação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'Projetos de Pesquisa'!$B$28:$B$47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'Projetos de Pesquisa'!$D$28:$D$47</c:f>
              <c:numCache>
                <c:formatCode>General</c:formatCode>
                <c:ptCount val="20"/>
                <c:pt idx="12">
                  <c:v>90</c:v>
                </c:pt>
                <c:pt idx="13">
                  <c:v>80</c:v>
                </c:pt>
                <c:pt idx="14">
                  <c:v>111</c:v>
                </c:pt>
                <c:pt idx="1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78B-A165-2542AEBB4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959872"/>
        <c:axId val="161585920"/>
        <c:axId val="0"/>
      </c:bar3DChart>
      <c:catAx>
        <c:axId val="429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85920"/>
        <c:crosses val="autoZero"/>
        <c:auto val="1"/>
        <c:lblAlgn val="ctr"/>
        <c:lblOffset val="100"/>
        <c:noMultiLvlLbl val="0"/>
      </c:catAx>
      <c:valAx>
        <c:axId val="16158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95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738406116956898"/>
          <c:y val="0.5211171945030213"/>
          <c:w val="0.12901626152703072"/>
          <c:h val="0.11059885862890992"/>
        </c:manualLayout>
      </c:layout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BR"/>
              <a:t>Bolsas de Iniciação Científica</a:t>
            </a:r>
          </a:p>
        </c:rich>
      </c:tx>
      <c:layout>
        <c:manualLayout>
          <c:xMode val="edge"/>
          <c:yMode val="edge"/>
          <c:x val="0.43836136900797851"/>
          <c:y val="3.33206200787401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52601513046161E-2"/>
          <c:y val="3.5548371023158526E-2"/>
          <c:w val="0.80410683958622819"/>
          <c:h val="0.8024158569582775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'Bolsas de Pesquisa'!$C$58</c:f>
              <c:strCache>
                <c:ptCount val="1"/>
                <c:pt idx="0">
                  <c:v>Pibic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Pesquisa'!$C$59:$C$78</c:f>
              <c:numCache>
                <c:formatCode>General</c:formatCode>
                <c:ptCount val="20"/>
                <c:pt idx="0">
                  <c:v>11</c:v>
                </c:pt>
                <c:pt idx="1">
                  <c:v>8</c:v>
                </c:pt>
                <c:pt idx="2">
                  <c:v>31</c:v>
                </c:pt>
                <c:pt idx="3">
                  <c:v>34</c:v>
                </c:pt>
                <c:pt idx="4">
                  <c:v>40</c:v>
                </c:pt>
                <c:pt idx="5">
                  <c:v>45</c:v>
                </c:pt>
                <c:pt idx="6">
                  <c:v>38</c:v>
                </c:pt>
                <c:pt idx="7">
                  <c:v>36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22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30</c:v>
                </c:pt>
                <c:pt idx="17">
                  <c:v>36</c:v>
                </c:pt>
                <c:pt idx="18">
                  <c:v>43</c:v>
                </c:pt>
                <c:pt idx="1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B-410D-B0BF-98B839904038}"/>
            </c:ext>
          </c:extLst>
        </c:ser>
        <c:ser>
          <c:idx val="1"/>
          <c:order val="1"/>
          <c:tx>
            <c:strRef>
              <c:f>'Bolsas de Pesquisa'!$D$58</c:f>
              <c:strCache>
                <c:ptCount val="1"/>
                <c:pt idx="0">
                  <c:v>Probic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Pesquisa'!$D$59:$D$78</c:f>
              <c:numCache>
                <c:formatCode>General</c:formatCode>
                <c:ptCount val="20"/>
                <c:pt idx="0">
                  <c:v>37</c:v>
                </c:pt>
                <c:pt idx="1">
                  <c:v>27</c:v>
                </c:pt>
                <c:pt idx="2">
                  <c:v>14</c:v>
                </c:pt>
                <c:pt idx="3">
                  <c:v>37</c:v>
                </c:pt>
                <c:pt idx="4">
                  <c:v>33</c:v>
                </c:pt>
                <c:pt idx="5">
                  <c:v>34</c:v>
                </c:pt>
                <c:pt idx="6">
                  <c:v>47</c:v>
                </c:pt>
                <c:pt idx="7">
                  <c:v>52</c:v>
                </c:pt>
                <c:pt idx="8">
                  <c:v>56</c:v>
                </c:pt>
                <c:pt idx="9">
                  <c:v>51</c:v>
                </c:pt>
                <c:pt idx="10">
                  <c:v>50</c:v>
                </c:pt>
                <c:pt idx="11">
                  <c:v>47</c:v>
                </c:pt>
                <c:pt idx="12">
                  <c:v>58</c:v>
                </c:pt>
                <c:pt idx="13">
                  <c:v>51</c:v>
                </c:pt>
                <c:pt idx="14">
                  <c:v>56</c:v>
                </c:pt>
                <c:pt idx="15">
                  <c:v>50</c:v>
                </c:pt>
                <c:pt idx="16">
                  <c:v>54</c:v>
                </c:pt>
                <c:pt idx="17">
                  <c:v>64</c:v>
                </c:pt>
                <c:pt idx="18">
                  <c:v>66</c:v>
                </c:pt>
                <c:pt idx="1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2B-410D-B0BF-98B839904038}"/>
            </c:ext>
          </c:extLst>
        </c:ser>
        <c:ser>
          <c:idx val="2"/>
          <c:order val="2"/>
          <c:tx>
            <c:strRef>
              <c:f>'Bolsas de Pesquisa'!$E$58</c:f>
              <c:strCache>
                <c:ptCount val="1"/>
                <c:pt idx="0">
                  <c:v>Pibit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Pesquisa'!$E$59:$E$78</c:f>
              <c:numCache>
                <c:formatCode>General</c:formatCode>
                <c:ptCount val="20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2B-410D-B0BF-98B839904038}"/>
            </c:ext>
          </c:extLst>
        </c:ser>
        <c:ser>
          <c:idx val="3"/>
          <c:order val="3"/>
          <c:tx>
            <c:strRef>
              <c:f>'Bolsas de Pesquisa'!$F$58</c:f>
              <c:strCache>
                <c:ptCount val="1"/>
                <c:pt idx="0">
                  <c:v>Probit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Pesquisa'!$F$59:$F$78</c:f>
              <c:numCache>
                <c:formatCode>General</c:formatCode>
                <c:ptCount val="20"/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2B-410D-B0BF-98B839904038}"/>
            </c:ext>
          </c:extLst>
        </c:ser>
        <c:ser>
          <c:idx val="4"/>
          <c:order val="4"/>
          <c:tx>
            <c:strRef>
              <c:f>'Bolsas de Pesquisa'!$G$58</c:f>
              <c:strCache>
                <c:ptCount val="1"/>
                <c:pt idx="0">
                  <c:v>Proip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Pesquisa'!$G$59:$G$78</c:f>
              <c:numCache>
                <c:formatCode>General</c:formatCode>
                <c:ptCount val="20"/>
                <c:pt idx="6">
                  <c:v>10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20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2B-410D-B0BF-98B839904038}"/>
            </c:ext>
          </c:extLst>
        </c:ser>
        <c:ser>
          <c:idx val="5"/>
          <c:order val="5"/>
          <c:tx>
            <c:strRef>
              <c:f>'Bolsas de Pesquisa'!$H$58</c:f>
              <c:strCache>
                <c:ptCount val="1"/>
                <c:pt idx="0">
                  <c:v>Pibic EM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Pesquisa'!$B$59:$B$78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Pesquisa'!$H$59:$H$78</c:f>
              <c:numCache>
                <c:formatCode>General</c:formatCode>
                <c:ptCount val="20"/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2B-410D-B0BF-98B839904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255808"/>
        <c:axId val="112568000"/>
        <c:axId val="0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'Bolsas de Pesquisa'!$I$58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'Bolsas de Pesquisa'!$B$59:$B$78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'Bolsas de Pesquisa'!$I$59:$I$78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48</c:v>
                      </c:pt>
                      <c:pt idx="1">
                        <c:v>35</c:v>
                      </c:pt>
                      <c:pt idx="2">
                        <c:v>45</c:v>
                      </c:pt>
                      <c:pt idx="3">
                        <c:v>71</c:v>
                      </c:pt>
                      <c:pt idx="4">
                        <c:v>73</c:v>
                      </c:pt>
                      <c:pt idx="5">
                        <c:v>83</c:v>
                      </c:pt>
                      <c:pt idx="6">
                        <c:v>101</c:v>
                      </c:pt>
                      <c:pt idx="7">
                        <c:v>105</c:v>
                      </c:pt>
                      <c:pt idx="8">
                        <c:v>122</c:v>
                      </c:pt>
                      <c:pt idx="9">
                        <c:v>103</c:v>
                      </c:pt>
                      <c:pt idx="10">
                        <c:v>106</c:v>
                      </c:pt>
                      <c:pt idx="11">
                        <c:v>79</c:v>
                      </c:pt>
                      <c:pt idx="12">
                        <c:v>102</c:v>
                      </c:pt>
                      <c:pt idx="13">
                        <c:v>97</c:v>
                      </c:pt>
                      <c:pt idx="14">
                        <c:v>99</c:v>
                      </c:pt>
                      <c:pt idx="15">
                        <c:v>88</c:v>
                      </c:pt>
                      <c:pt idx="16">
                        <c:v>105</c:v>
                      </c:pt>
                      <c:pt idx="17">
                        <c:v>117</c:v>
                      </c:pt>
                      <c:pt idx="18">
                        <c:v>126</c:v>
                      </c:pt>
                      <c:pt idx="19">
                        <c:v>135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19F-4CC4-A33B-4A0E083482DA}"/>
                  </c:ext>
                </c:extLst>
              </c15:ser>
            </c15:filteredBarSeries>
          </c:ext>
        </c:extLst>
      </c:bar3DChart>
      <c:catAx>
        <c:axId val="43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568000"/>
        <c:crosses val="autoZero"/>
        <c:auto val="1"/>
        <c:lblAlgn val="ctr"/>
        <c:lblOffset val="100"/>
        <c:noMultiLvlLbl val="0"/>
      </c:catAx>
      <c:valAx>
        <c:axId val="112568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325580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69450472234278"/>
          <c:y val="0.1291827783062969"/>
          <c:w val="0.7517827791211138"/>
          <c:h val="0.77798549809036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'Bolsas de Pesquisa'!$B$82</c:f>
              <c:strCache>
                <c:ptCount val="1"/>
                <c:pt idx="0">
                  <c:v>DCBS/DQMC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Pesquisa'!$C$82:$V$82</c:f>
              <c:numCache>
                <c:formatCode>General</c:formatCode>
                <c:ptCount val="2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9</c:v>
                </c:pt>
                <c:pt idx="16">
                  <c:v>14</c:v>
                </c:pt>
                <c:pt idx="17">
                  <c:v>21</c:v>
                </c:pt>
                <c:pt idx="18">
                  <c:v>20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E-4AF9-B115-3A7D43B01CD2}"/>
            </c:ext>
          </c:extLst>
        </c:ser>
        <c:ser>
          <c:idx val="1"/>
          <c:order val="1"/>
          <c:tx>
            <c:strRef>
              <c:f>'Bolsas de Pesquisa'!$B$83</c:f>
              <c:strCache>
                <c:ptCount val="1"/>
                <c:pt idx="0">
                  <c:v>DCC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Pesquisa'!$C$83:$V$83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26</c:v>
                </c:pt>
                <c:pt idx="17">
                  <c:v>29</c:v>
                </c:pt>
                <c:pt idx="18">
                  <c:v>26</c:v>
                </c:pt>
                <c:pt idx="1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E-4AF9-B115-3A7D43B01CD2}"/>
            </c:ext>
          </c:extLst>
        </c:ser>
        <c:ser>
          <c:idx val="2"/>
          <c:order val="2"/>
          <c:tx>
            <c:strRef>
              <c:f>'Bolsas de Pesquisa'!$B$84</c:f>
              <c:strCache>
                <c:ptCount val="1"/>
                <c:pt idx="0">
                  <c:v>DEC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Pesquisa'!$C$84:$V$84</c:f>
              <c:numCache>
                <c:formatCode>General</c:formatCode>
                <c:ptCount val="20"/>
                <c:pt idx="0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E-4AF9-B115-3A7D43B01CD2}"/>
            </c:ext>
          </c:extLst>
        </c:ser>
        <c:ser>
          <c:idx val="3"/>
          <c:order val="3"/>
          <c:tx>
            <c:strRef>
              <c:f>'Bolsas de Pesquisa'!$B$85</c:f>
              <c:strCache>
                <c:ptCount val="1"/>
                <c:pt idx="0">
                  <c:v>DEE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Pesquisa'!$C$85:$V$85</c:f>
              <c:numCache>
                <c:formatCode>General</c:formatCode>
                <c:ptCount val="20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16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20</c:v>
                </c:pt>
                <c:pt idx="8">
                  <c:v>30</c:v>
                </c:pt>
                <c:pt idx="9">
                  <c:v>21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FE-4AF9-B115-3A7D43B01CD2}"/>
            </c:ext>
          </c:extLst>
        </c:ser>
        <c:ser>
          <c:idx val="4"/>
          <c:order val="4"/>
          <c:tx>
            <c:strRef>
              <c:f>'Bolsas de Pesquisa'!$B$86</c:f>
              <c:strCache>
                <c:ptCount val="1"/>
                <c:pt idx="0">
                  <c:v>DEM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Pesquisa'!$C$86:$V$86</c:f>
              <c:numCache>
                <c:formatCode>General</c:formatCode>
                <c:ptCount val="20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29</c:v>
                </c:pt>
                <c:pt idx="6">
                  <c:v>32</c:v>
                </c:pt>
                <c:pt idx="7">
                  <c:v>27</c:v>
                </c:pt>
                <c:pt idx="8">
                  <c:v>22</c:v>
                </c:pt>
                <c:pt idx="9">
                  <c:v>20</c:v>
                </c:pt>
                <c:pt idx="10">
                  <c:v>16</c:v>
                </c:pt>
                <c:pt idx="11">
                  <c:v>14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FE-4AF9-B115-3A7D43B01CD2}"/>
            </c:ext>
          </c:extLst>
        </c:ser>
        <c:ser>
          <c:idx val="5"/>
          <c:order val="5"/>
          <c:tx>
            <c:strRef>
              <c:f>'Bolsas de Pesquisa'!$B$87</c:f>
              <c:strCache>
                <c:ptCount val="1"/>
                <c:pt idx="0">
                  <c:v>DEPS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Pesquisa'!$C$87:$V$87</c:f>
              <c:numCache>
                <c:formatCode>General</c:formatCode>
                <c:ptCount val="20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FE-4AF9-B115-3A7D43B01CD2}"/>
            </c:ext>
          </c:extLst>
        </c:ser>
        <c:ser>
          <c:idx val="6"/>
          <c:order val="6"/>
          <c:tx>
            <c:strRef>
              <c:f>'Bolsas de Pesquisa'!$B$88</c:f>
              <c:strCache>
                <c:ptCount val="1"/>
                <c:pt idx="0">
                  <c:v>DFIS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Pesquisa'!$C$88:$V$88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22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E-4AF9-B115-3A7D43B01CD2}"/>
            </c:ext>
          </c:extLst>
        </c:ser>
        <c:ser>
          <c:idx val="7"/>
          <c:order val="7"/>
          <c:tx>
            <c:strRef>
              <c:f>'Bolsas de Pesquisa'!$B$89</c:f>
              <c:strCache>
                <c:ptCount val="1"/>
                <c:pt idx="0">
                  <c:v>DMAT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Pesquisa'!$C$81:$V$81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'Bolsas de Pesquisa'!$C$89:$V$89</c:f>
              <c:numCache>
                <c:formatCode>General</c:formatCode>
                <c:ptCount val="20"/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FE-4AF9-B115-3A7D43B01C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256832"/>
        <c:axId val="112570304"/>
      </c:barChart>
      <c:catAx>
        <c:axId val="432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570304"/>
        <c:crosses val="autoZero"/>
        <c:auto val="1"/>
        <c:lblAlgn val="ctr"/>
        <c:lblOffset val="100"/>
        <c:noMultiLvlLbl val="0"/>
      </c:catAx>
      <c:valAx>
        <c:axId val="11257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5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Hom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Home!A1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123825</xdr:rowOff>
    </xdr:from>
    <xdr:to>
      <xdr:col>2</xdr:col>
      <xdr:colOff>323850</xdr:colOff>
      <xdr:row>2</xdr:row>
      <xdr:rowOff>76200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3825"/>
          <a:ext cx="1247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12</xdr:col>
      <xdr:colOff>476251</xdr:colOff>
      <xdr:row>22</xdr:row>
      <xdr:rowOff>19050</xdr:rowOff>
    </xdr:to>
    <xdr:graphicFrame macro="">
      <xdr:nvGraphicFramePr>
        <xdr:cNvPr id="270382" name="Gráfico 9">
          <a:extLst>
            <a:ext uri="{FF2B5EF4-FFF2-40B4-BE49-F238E27FC236}">
              <a16:creationId xmlns:a16="http://schemas.microsoft.com/office/drawing/2014/main" id="{00000000-0008-0000-0900-00002E2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14</xdr:col>
      <xdr:colOff>309843</xdr:colOff>
      <xdr:row>14</xdr:row>
      <xdr:rowOff>104775</xdr:rowOff>
    </xdr:to>
    <xdr:sp macro="" textlink="">
      <xdr:nvSpPr>
        <xdr:cNvPr id="18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 flipH="1">
          <a:off x="8029575" y="1905000"/>
          <a:ext cx="919443" cy="866775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16</xdr:col>
      <xdr:colOff>266700</xdr:colOff>
      <xdr:row>26</xdr:row>
      <xdr:rowOff>114299</xdr:rowOff>
    </xdr:to>
    <xdr:graphicFrame macro="">
      <xdr:nvGraphicFramePr>
        <xdr:cNvPr id="271429" name="Gráfico 5" descr="Tipos de Projetos de Pesquisa">
          <a:extLst>
            <a:ext uri="{FF2B5EF4-FFF2-40B4-BE49-F238E27FC236}">
              <a16:creationId xmlns:a16="http://schemas.microsoft.com/office/drawing/2014/main" id="{00000000-0008-0000-0A00-0000452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7</xdr:row>
      <xdr:rowOff>0</xdr:rowOff>
    </xdr:from>
    <xdr:to>
      <xdr:col>22</xdr:col>
      <xdr:colOff>309843</xdr:colOff>
      <xdr:row>12</xdr:row>
      <xdr:rowOff>0</xdr:rowOff>
    </xdr:to>
    <xdr:sp macro="" textlink="">
      <xdr:nvSpPr>
        <xdr:cNvPr id="7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 flipH="1">
          <a:off x="10972800" y="1333500"/>
          <a:ext cx="919443" cy="866775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VOLTAR</a:t>
          </a:r>
        </a:p>
      </xdr:txBody>
    </xdr:sp>
    <xdr:clientData/>
  </xdr:twoCellAnchor>
  <xdr:twoCellAnchor>
    <xdr:from>
      <xdr:col>0</xdr:col>
      <xdr:colOff>0</xdr:colOff>
      <xdr:row>27</xdr:row>
      <xdr:rowOff>66676</xdr:rowOff>
    </xdr:from>
    <xdr:to>
      <xdr:col>17</xdr:col>
      <xdr:colOff>419100</xdr:colOff>
      <xdr:row>54</xdr:row>
      <xdr:rowOff>47626</xdr:rowOff>
    </xdr:to>
    <xdr:graphicFrame macro="">
      <xdr:nvGraphicFramePr>
        <xdr:cNvPr id="271431" name="Gráfico 9" descr="Bolsas da Pesquisa por Departamento">
          <a:extLst>
            <a:ext uri="{FF2B5EF4-FFF2-40B4-BE49-F238E27FC236}">
              <a16:creationId xmlns:a16="http://schemas.microsoft.com/office/drawing/2014/main" id="{00000000-0008-0000-0A00-0000472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0.34777</cdr:x>
      <cdr:y>0.0439</cdr:y>
    </cdr:from>
    <cdr:to>
      <cdr:x>0.75853</cdr:x>
      <cdr:y>0.12195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4124" y="214314"/>
          <a:ext cx="298132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 b="1"/>
            <a:t>Bolsas de IC por Departamento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/>
  </sheetViews>
  <sheetFormatPr defaultRowHeight="15" x14ac:dyDescent="0.25"/>
  <cols>
    <col min="4" max="4" width="50.5703125" bestFit="1" customWidth="1"/>
    <col min="5" max="5" width="22.85546875" customWidth="1"/>
    <col min="6" max="6" width="18.28515625" customWidth="1"/>
  </cols>
  <sheetData>
    <row r="1" spans="1:6" x14ac:dyDescent="0.25">
      <c r="A1" s="4"/>
      <c r="B1" s="5"/>
      <c r="C1" s="5"/>
      <c r="D1" s="22" t="s">
        <v>1</v>
      </c>
      <c r="E1" s="25" t="s">
        <v>2</v>
      </c>
    </row>
    <row r="2" spans="1:6" x14ac:dyDescent="0.25">
      <c r="A2" s="6"/>
      <c r="B2" s="7"/>
      <c r="C2" s="7"/>
      <c r="D2" s="23"/>
      <c r="E2" s="26"/>
    </row>
    <row r="3" spans="1:6" ht="15.75" thickBot="1" x14ac:dyDescent="0.3">
      <c r="A3" s="8"/>
      <c r="B3" s="9"/>
      <c r="C3" s="9"/>
      <c r="D3" s="24"/>
      <c r="E3" s="10">
        <v>45734</v>
      </c>
    </row>
    <row r="4" spans="1:6" ht="15.75" thickBot="1" x14ac:dyDescent="0.3">
      <c r="A4" s="2"/>
      <c r="B4" s="2"/>
      <c r="C4" s="2"/>
      <c r="D4" s="3"/>
      <c r="E4" s="2"/>
      <c r="F4" s="2"/>
    </row>
    <row r="5" spans="1:6" x14ac:dyDescent="0.25">
      <c r="D5" s="16" t="s">
        <v>0</v>
      </c>
    </row>
    <row r="6" spans="1:6" x14ac:dyDescent="0.25">
      <c r="D6" s="1" t="s">
        <v>16</v>
      </c>
    </row>
    <row r="7" spans="1:6" x14ac:dyDescent="0.25">
      <c r="D7" s="1" t="s">
        <v>17</v>
      </c>
    </row>
    <row r="8" spans="1:6" x14ac:dyDescent="0.25">
      <c r="D8" s="1" t="s">
        <v>18</v>
      </c>
    </row>
  </sheetData>
  <mergeCells count="2">
    <mergeCell ref="D1:D3"/>
    <mergeCell ref="E1:E2"/>
  </mergeCells>
  <phoneticPr fontId="4" type="noConversion"/>
  <hyperlinks>
    <hyperlink ref="D6" location="'Projetos de Pesquisa'!A1" display="Projetos de Pesquisa Novos" xr:uid="{00000000-0004-0000-0000-000000000000}"/>
    <hyperlink ref="D7" location="'Bolsas de Pesquisa'!A1" display="Número de Bolsas de Pesquisa" xr:uid="{00000000-0004-0000-0000-000001000000}"/>
    <hyperlink ref="D8" location="'Bolsas de Pesquisa'!A1" display="Bolsas de Pesquisa por Departamento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7"/>
  <sheetViews>
    <sheetView workbookViewId="0">
      <selection activeCell="J43" sqref="J43"/>
    </sheetView>
  </sheetViews>
  <sheetFormatPr defaultRowHeight="15" x14ac:dyDescent="0.25"/>
  <cols>
    <col min="1" max="7" width="9.140625" style="11"/>
    <col min="8" max="8" width="10.7109375" style="11" customWidth="1"/>
    <col min="9" max="16384" width="9.140625" style="11"/>
  </cols>
  <sheetData>
    <row r="1" spans="6:11" x14ac:dyDescent="0.25">
      <c r="F1" s="27" t="s">
        <v>20</v>
      </c>
      <c r="G1" s="27"/>
      <c r="H1" s="27"/>
      <c r="I1" s="27"/>
      <c r="J1" s="27"/>
      <c r="K1" s="27"/>
    </row>
    <row r="26" spans="2:4" x14ac:dyDescent="0.25">
      <c r="C26" s="20" t="s">
        <v>22</v>
      </c>
      <c r="D26" s="20" t="s">
        <v>23</v>
      </c>
    </row>
    <row r="27" spans="2:4" x14ac:dyDescent="0.25">
      <c r="B27" s="15">
        <v>2005</v>
      </c>
      <c r="C27" s="15">
        <f>22+25+34</f>
        <v>81</v>
      </c>
      <c r="D27" s="15"/>
    </row>
    <row r="28" spans="2:4" x14ac:dyDescent="0.25">
      <c r="B28" s="15">
        <v>2006</v>
      </c>
      <c r="C28" s="15">
        <f>19+26</f>
        <v>45</v>
      </c>
      <c r="D28" s="15"/>
    </row>
    <row r="29" spans="2:4" x14ac:dyDescent="0.25">
      <c r="B29" s="15">
        <v>2007</v>
      </c>
      <c r="C29" s="15">
        <f>20+26+2</f>
        <v>48</v>
      </c>
      <c r="D29" s="15"/>
    </row>
    <row r="30" spans="2:4" x14ac:dyDescent="0.25">
      <c r="B30" s="15">
        <v>2008</v>
      </c>
      <c r="C30" s="15">
        <f>20+24+18</f>
        <v>62</v>
      </c>
      <c r="D30" s="15"/>
    </row>
    <row r="31" spans="2:4" x14ac:dyDescent="0.25">
      <c r="B31" s="15">
        <v>2009</v>
      </c>
      <c r="C31" s="15">
        <f>17+23+7</f>
        <v>47</v>
      </c>
      <c r="D31" s="15"/>
    </row>
    <row r="32" spans="2:4" x14ac:dyDescent="0.25">
      <c r="B32" s="15">
        <v>2010</v>
      </c>
      <c r="C32" s="15">
        <f>18+25+7</f>
        <v>50</v>
      </c>
      <c r="D32" s="15"/>
    </row>
    <row r="33" spans="2:4" x14ac:dyDescent="0.25">
      <c r="B33" s="15">
        <v>2011</v>
      </c>
      <c r="C33" s="15">
        <f>19+22</f>
        <v>41</v>
      </c>
      <c r="D33" s="15"/>
    </row>
    <row r="34" spans="2:4" x14ac:dyDescent="0.25">
      <c r="B34" s="15">
        <v>2012</v>
      </c>
      <c r="C34" s="15">
        <v>77</v>
      </c>
      <c r="D34" s="15"/>
    </row>
    <row r="35" spans="2:4" x14ac:dyDescent="0.25">
      <c r="B35" s="15">
        <v>2013</v>
      </c>
      <c r="C35" s="15">
        <v>66</v>
      </c>
      <c r="D35" s="15"/>
    </row>
    <row r="36" spans="2:4" x14ac:dyDescent="0.25">
      <c r="B36" s="17">
        <v>2014</v>
      </c>
      <c r="C36" s="17">
        <v>56</v>
      </c>
      <c r="D36" s="15"/>
    </row>
    <row r="37" spans="2:4" x14ac:dyDescent="0.25">
      <c r="B37" s="17">
        <v>2015</v>
      </c>
      <c r="C37" s="17">
        <v>50</v>
      </c>
      <c r="D37" s="15"/>
    </row>
    <row r="38" spans="2:4" x14ac:dyDescent="0.25">
      <c r="B38" s="17">
        <v>2016</v>
      </c>
      <c r="C38" s="17">
        <v>60</v>
      </c>
      <c r="D38" s="15"/>
    </row>
    <row r="39" spans="2:4" x14ac:dyDescent="0.25">
      <c r="B39" s="17">
        <v>2017</v>
      </c>
      <c r="C39" s="17">
        <v>44</v>
      </c>
      <c r="D39" s="15"/>
    </row>
    <row r="40" spans="2:4" x14ac:dyDescent="0.25">
      <c r="B40" s="17">
        <v>2018</v>
      </c>
      <c r="C40" s="17">
        <v>56</v>
      </c>
      <c r="D40" s="15">
        <v>90</v>
      </c>
    </row>
    <row r="41" spans="2:4" x14ac:dyDescent="0.25">
      <c r="B41" s="17">
        <v>2019</v>
      </c>
      <c r="C41" s="17">
        <v>38</v>
      </c>
      <c r="D41" s="15">
        <v>80</v>
      </c>
    </row>
    <row r="42" spans="2:4" x14ac:dyDescent="0.25">
      <c r="B42" s="17">
        <v>2020</v>
      </c>
      <c r="C42" s="17">
        <v>28</v>
      </c>
      <c r="D42" s="15">
        <v>111</v>
      </c>
    </row>
    <row r="43" spans="2:4" x14ac:dyDescent="0.25">
      <c r="B43" s="17">
        <v>2021</v>
      </c>
      <c r="C43" s="17">
        <v>79</v>
      </c>
      <c r="D43" s="15">
        <v>67</v>
      </c>
    </row>
    <row r="44" spans="2:4" x14ac:dyDescent="0.25">
      <c r="B44" s="17">
        <v>2022</v>
      </c>
      <c r="C44" s="17">
        <v>25</v>
      </c>
      <c r="D44" s="15"/>
    </row>
    <row r="45" spans="2:4" x14ac:dyDescent="0.25">
      <c r="B45" s="15">
        <v>2023</v>
      </c>
      <c r="C45" s="15">
        <v>74</v>
      </c>
      <c r="D45" s="15"/>
    </row>
    <row r="46" spans="2:4" x14ac:dyDescent="0.25">
      <c r="B46" s="15">
        <v>2024</v>
      </c>
      <c r="C46" s="15">
        <v>117</v>
      </c>
      <c r="D46" s="15"/>
    </row>
    <row r="47" spans="2:4" x14ac:dyDescent="0.25">
      <c r="B47" s="15">
        <v>2025</v>
      </c>
      <c r="C47" s="15">
        <v>146</v>
      </c>
      <c r="D47" s="15"/>
    </row>
  </sheetData>
  <mergeCells count="1">
    <mergeCell ref="F1:K1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89"/>
  <sheetViews>
    <sheetView workbookViewId="0">
      <selection activeCell="Z18" sqref="Z18"/>
    </sheetView>
  </sheetViews>
  <sheetFormatPr defaultRowHeight="15" x14ac:dyDescent="0.25"/>
  <sheetData>
    <row r="2" spans="1:1" x14ac:dyDescent="0.25">
      <c r="A2" s="11"/>
    </row>
    <row r="3" spans="1:1" x14ac:dyDescent="0.25">
      <c r="A3" s="11"/>
    </row>
    <row r="4" spans="1:1" x14ac:dyDescent="0.25">
      <c r="A4" s="11"/>
    </row>
    <row r="5" spans="1:1" x14ac:dyDescent="0.25">
      <c r="A5" s="11"/>
    </row>
    <row r="6" spans="1:1" x14ac:dyDescent="0.25">
      <c r="A6" s="11"/>
    </row>
    <row r="7" spans="1:1" x14ac:dyDescent="0.25">
      <c r="A7" s="11"/>
    </row>
    <row r="8" spans="1:1" x14ac:dyDescent="0.25">
      <c r="A8" s="11"/>
    </row>
    <row r="9" spans="1:1" x14ac:dyDescent="0.25">
      <c r="A9" s="11"/>
    </row>
    <row r="10" spans="1:1" x14ac:dyDescent="0.25">
      <c r="A10" s="11"/>
    </row>
    <row r="11" spans="1:1" x14ac:dyDescent="0.25">
      <c r="A11" s="11"/>
    </row>
    <row r="12" spans="1:1" x14ac:dyDescent="0.25">
      <c r="A12" s="11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57" spans="2:9" x14ac:dyDescent="0.25">
      <c r="B57" t="s">
        <v>19</v>
      </c>
    </row>
    <row r="58" spans="2:9" x14ac:dyDescent="0.25">
      <c r="B58" s="11"/>
      <c r="C58" s="11" t="s">
        <v>3</v>
      </c>
      <c r="D58" s="11" t="s">
        <v>4</v>
      </c>
      <c r="E58" s="11" t="s">
        <v>5</v>
      </c>
      <c r="F58" s="11" t="s">
        <v>6</v>
      </c>
      <c r="G58" s="11" t="s">
        <v>7</v>
      </c>
      <c r="H58" s="20" t="s">
        <v>21</v>
      </c>
      <c r="I58" s="11"/>
    </row>
    <row r="59" spans="2:9" x14ac:dyDescent="0.25">
      <c r="B59" s="15">
        <v>2005</v>
      </c>
      <c r="C59" s="15">
        <v>11</v>
      </c>
      <c r="D59" s="15">
        <v>37</v>
      </c>
      <c r="E59" s="15"/>
      <c r="F59" s="15"/>
      <c r="G59" s="15"/>
      <c r="H59" s="15"/>
      <c r="I59" s="15">
        <f>SUM(C59:G59)</f>
        <v>48</v>
      </c>
    </row>
    <row r="60" spans="2:9" x14ac:dyDescent="0.25">
      <c r="B60" s="15">
        <v>2006</v>
      </c>
      <c r="C60" s="15">
        <v>8</v>
      </c>
      <c r="D60" s="15">
        <v>27</v>
      </c>
      <c r="E60" s="15"/>
      <c r="F60" s="15"/>
      <c r="G60" s="15"/>
      <c r="H60" s="15"/>
      <c r="I60" s="15">
        <f t="shared" ref="I60:I66" si="0">SUM(C60:G60)</f>
        <v>35</v>
      </c>
    </row>
    <row r="61" spans="2:9" x14ac:dyDescent="0.25">
      <c r="B61" s="15">
        <v>2007</v>
      </c>
      <c r="C61" s="15">
        <v>31</v>
      </c>
      <c r="D61" s="15">
        <v>14</v>
      </c>
      <c r="E61" s="15"/>
      <c r="F61" s="15"/>
      <c r="G61" s="15"/>
      <c r="H61" s="15"/>
      <c r="I61" s="15">
        <f t="shared" si="0"/>
        <v>45</v>
      </c>
    </row>
    <row r="62" spans="2:9" x14ac:dyDescent="0.25">
      <c r="B62" s="15">
        <v>2008</v>
      </c>
      <c r="C62" s="15">
        <v>34</v>
      </c>
      <c r="D62" s="15">
        <v>37</v>
      </c>
      <c r="E62" s="15"/>
      <c r="F62" s="15"/>
      <c r="G62" s="15"/>
      <c r="H62" s="15"/>
      <c r="I62" s="15">
        <f t="shared" si="0"/>
        <v>71</v>
      </c>
    </row>
    <row r="63" spans="2:9" x14ac:dyDescent="0.25">
      <c r="B63" s="15">
        <v>2009</v>
      </c>
      <c r="C63" s="15">
        <v>40</v>
      </c>
      <c r="D63" s="15">
        <v>33</v>
      </c>
      <c r="E63" s="15"/>
      <c r="F63" s="15"/>
      <c r="G63" s="15"/>
      <c r="H63" s="15"/>
      <c r="I63" s="15">
        <f t="shared" si="0"/>
        <v>73</v>
      </c>
    </row>
    <row r="64" spans="2:9" x14ac:dyDescent="0.25">
      <c r="B64" s="15">
        <v>2010</v>
      </c>
      <c r="C64" s="15">
        <v>45</v>
      </c>
      <c r="D64" s="15">
        <v>34</v>
      </c>
      <c r="E64" s="15">
        <v>2</v>
      </c>
      <c r="F64" s="15">
        <v>2</v>
      </c>
      <c r="G64" s="15"/>
      <c r="H64" s="15"/>
      <c r="I64" s="15">
        <f t="shared" si="0"/>
        <v>83</v>
      </c>
    </row>
    <row r="65" spans="2:13" x14ac:dyDescent="0.25">
      <c r="B65" s="15">
        <v>2011</v>
      </c>
      <c r="C65" s="15">
        <v>38</v>
      </c>
      <c r="D65" s="15">
        <v>47</v>
      </c>
      <c r="E65" s="15">
        <v>2</v>
      </c>
      <c r="F65" s="15">
        <v>4</v>
      </c>
      <c r="G65" s="15">
        <v>10</v>
      </c>
      <c r="H65" s="15"/>
      <c r="I65" s="15">
        <f t="shared" si="0"/>
        <v>101</v>
      </c>
    </row>
    <row r="66" spans="2:13" x14ac:dyDescent="0.25">
      <c r="B66" s="15">
        <v>2012</v>
      </c>
      <c r="C66" s="15">
        <v>36</v>
      </c>
      <c r="D66" s="15">
        <v>52</v>
      </c>
      <c r="E66" s="15">
        <v>2</v>
      </c>
      <c r="F66" s="15">
        <v>5</v>
      </c>
      <c r="G66" s="15">
        <v>10</v>
      </c>
      <c r="H66" s="15"/>
      <c r="I66" s="15">
        <f t="shared" si="0"/>
        <v>105</v>
      </c>
    </row>
    <row r="67" spans="2:13" x14ac:dyDescent="0.25">
      <c r="B67" s="15">
        <v>2013</v>
      </c>
      <c r="C67" s="15">
        <v>40</v>
      </c>
      <c r="D67" s="15">
        <v>56</v>
      </c>
      <c r="E67" s="15">
        <v>6</v>
      </c>
      <c r="F67" s="15">
        <v>5</v>
      </c>
      <c r="G67" s="15">
        <v>15</v>
      </c>
      <c r="H67" s="15"/>
      <c r="I67" s="15">
        <f>SUM(C67:G67)</f>
        <v>122</v>
      </c>
    </row>
    <row r="68" spans="2:13" x14ac:dyDescent="0.25">
      <c r="B68" s="17">
        <v>2014</v>
      </c>
      <c r="C68" s="17">
        <v>31</v>
      </c>
      <c r="D68" s="17">
        <v>51</v>
      </c>
      <c r="E68" s="17">
        <v>2</v>
      </c>
      <c r="F68" s="17">
        <v>5</v>
      </c>
      <c r="G68" s="17">
        <v>14</v>
      </c>
      <c r="H68" s="17"/>
      <c r="I68" s="17">
        <f>SUM(C68:G68)</f>
        <v>103</v>
      </c>
    </row>
    <row r="69" spans="2:13" x14ac:dyDescent="0.25">
      <c r="B69" s="17">
        <v>2015</v>
      </c>
      <c r="C69" s="17">
        <v>30</v>
      </c>
      <c r="D69" s="17">
        <v>50</v>
      </c>
      <c r="E69" s="17">
        <v>3</v>
      </c>
      <c r="F69" s="17">
        <v>3</v>
      </c>
      <c r="G69" s="17">
        <v>20</v>
      </c>
      <c r="H69" s="17"/>
      <c r="I69" s="17">
        <f>SUM(C69:G69)</f>
        <v>106</v>
      </c>
    </row>
    <row r="70" spans="2:13" x14ac:dyDescent="0.25">
      <c r="B70" s="17">
        <v>2016</v>
      </c>
      <c r="C70" s="17">
        <v>22</v>
      </c>
      <c r="D70" s="17">
        <v>47</v>
      </c>
      <c r="E70" s="17">
        <v>2</v>
      </c>
      <c r="F70" s="17">
        <v>2</v>
      </c>
      <c r="G70" s="17">
        <v>6</v>
      </c>
      <c r="H70" s="17"/>
      <c r="I70" s="17">
        <f>SUM(C70:G70)</f>
        <v>79</v>
      </c>
    </row>
    <row r="71" spans="2:13" x14ac:dyDescent="0.25">
      <c r="B71" s="17">
        <v>2017</v>
      </c>
      <c r="C71" s="17">
        <v>27</v>
      </c>
      <c r="D71" s="17">
        <v>58</v>
      </c>
      <c r="E71" s="17">
        <v>3</v>
      </c>
      <c r="F71" s="17">
        <v>2</v>
      </c>
      <c r="G71" s="17">
        <v>8</v>
      </c>
      <c r="H71" s="17">
        <v>4</v>
      </c>
      <c r="I71" s="17">
        <f t="shared" ref="I71:I78" si="1">SUM(C71:H71)</f>
        <v>102</v>
      </c>
    </row>
    <row r="72" spans="2:13" x14ac:dyDescent="0.25">
      <c r="B72" s="17">
        <v>2018</v>
      </c>
      <c r="C72" s="17">
        <v>25</v>
      </c>
      <c r="D72" s="17">
        <v>51</v>
      </c>
      <c r="E72" s="17">
        <v>7</v>
      </c>
      <c r="F72" s="17">
        <v>5</v>
      </c>
      <c r="G72" s="17">
        <v>7</v>
      </c>
      <c r="H72" s="17">
        <v>2</v>
      </c>
      <c r="I72" s="17">
        <f t="shared" si="1"/>
        <v>97</v>
      </c>
    </row>
    <row r="73" spans="2:13" x14ac:dyDescent="0.25">
      <c r="B73" s="17">
        <v>2019</v>
      </c>
      <c r="C73" s="17">
        <v>24</v>
      </c>
      <c r="D73" s="17">
        <v>56</v>
      </c>
      <c r="E73" s="17">
        <v>4</v>
      </c>
      <c r="F73" s="17">
        <v>3</v>
      </c>
      <c r="G73" s="17">
        <v>10</v>
      </c>
      <c r="H73" s="17">
        <v>2</v>
      </c>
      <c r="I73" s="17">
        <f t="shared" si="1"/>
        <v>99</v>
      </c>
    </row>
    <row r="74" spans="2:13" x14ac:dyDescent="0.25">
      <c r="B74" s="17">
        <v>2020</v>
      </c>
      <c r="C74" s="17">
        <v>24</v>
      </c>
      <c r="D74" s="17">
        <v>50</v>
      </c>
      <c r="E74" s="17">
        <v>4</v>
      </c>
      <c r="F74" s="17">
        <v>2</v>
      </c>
      <c r="G74" s="17">
        <v>6</v>
      </c>
      <c r="H74" s="17">
        <v>2</v>
      </c>
      <c r="I74" s="17">
        <f t="shared" si="1"/>
        <v>88</v>
      </c>
    </row>
    <row r="75" spans="2:13" x14ac:dyDescent="0.25">
      <c r="B75" s="17">
        <v>2021</v>
      </c>
      <c r="C75" s="17">
        <v>30</v>
      </c>
      <c r="D75" s="17">
        <v>54</v>
      </c>
      <c r="E75" s="17">
        <v>4</v>
      </c>
      <c r="F75" s="17">
        <v>4</v>
      </c>
      <c r="G75" s="17">
        <v>9</v>
      </c>
      <c r="H75" s="17">
        <v>4</v>
      </c>
      <c r="I75" s="17">
        <f t="shared" si="1"/>
        <v>105</v>
      </c>
    </row>
    <row r="76" spans="2:13" x14ac:dyDescent="0.25">
      <c r="B76" s="17">
        <v>2022</v>
      </c>
      <c r="C76" s="17">
        <v>36</v>
      </c>
      <c r="D76" s="17">
        <v>64</v>
      </c>
      <c r="E76" s="17">
        <v>5</v>
      </c>
      <c r="F76" s="17">
        <v>5</v>
      </c>
      <c r="G76" s="17">
        <v>5</v>
      </c>
      <c r="H76" s="17">
        <v>2</v>
      </c>
      <c r="I76" s="17">
        <f t="shared" si="1"/>
        <v>117</v>
      </c>
    </row>
    <row r="77" spans="2:13" x14ac:dyDescent="0.25">
      <c r="B77" s="17">
        <v>2023</v>
      </c>
      <c r="C77" s="17">
        <v>43</v>
      </c>
      <c r="D77" s="17">
        <v>66</v>
      </c>
      <c r="E77" s="17">
        <v>7</v>
      </c>
      <c r="F77" s="17">
        <v>6</v>
      </c>
      <c r="G77" s="17"/>
      <c r="H77" s="17">
        <v>4</v>
      </c>
      <c r="I77" s="17">
        <f t="shared" si="1"/>
        <v>126</v>
      </c>
    </row>
    <row r="78" spans="2:13" x14ac:dyDescent="0.25">
      <c r="B78" s="17">
        <v>2024</v>
      </c>
      <c r="C78" s="17">
        <v>39</v>
      </c>
      <c r="D78" s="17">
        <v>77</v>
      </c>
      <c r="E78" s="17">
        <v>6</v>
      </c>
      <c r="F78" s="17">
        <v>4</v>
      </c>
      <c r="G78" s="17">
        <v>6</v>
      </c>
      <c r="H78" s="17">
        <v>3</v>
      </c>
      <c r="I78" s="17">
        <f t="shared" si="1"/>
        <v>135</v>
      </c>
    </row>
    <row r="80" spans="2:13" x14ac:dyDescent="0.25">
      <c r="B80" s="11"/>
      <c r="C80" s="11" t="s">
        <v>18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2:22" x14ac:dyDescent="0.25">
      <c r="B81" s="12"/>
      <c r="C81" s="12">
        <v>2005</v>
      </c>
      <c r="D81" s="12">
        <v>2006</v>
      </c>
      <c r="E81" s="12">
        <v>2007</v>
      </c>
      <c r="F81" s="12">
        <v>2008</v>
      </c>
      <c r="G81" s="12">
        <v>2009</v>
      </c>
      <c r="H81" s="12">
        <v>2010</v>
      </c>
      <c r="I81" s="12">
        <v>2011</v>
      </c>
      <c r="J81" s="12">
        <v>2012</v>
      </c>
      <c r="K81" s="12">
        <v>2013</v>
      </c>
      <c r="L81" s="18">
        <v>2014</v>
      </c>
      <c r="M81" s="18">
        <v>2015</v>
      </c>
      <c r="N81" s="18">
        <v>2016</v>
      </c>
      <c r="O81" s="18">
        <v>2017</v>
      </c>
      <c r="P81" s="18">
        <v>2018</v>
      </c>
      <c r="Q81" s="18">
        <v>2019</v>
      </c>
      <c r="R81" s="18">
        <v>2020</v>
      </c>
      <c r="S81" s="18">
        <v>2021</v>
      </c>
      <c r="T81" s="18">
        <v>2022</v>
      </c>
      <c r="U81" s="18">
        <v>2023</v>
      </c>
      <c r="V81" s="18">
        <v>2024</v>
      </c>
    </row>
    <row r="82" spans="2:22" x14ac:dyDescent="0.25">
      <c r="B82" s="13" t="s">
        <v>8</v>
      </c>
      <c r="C82" s="14">
        <v>4</v>
      </c>
      <c r="D82" s="14">
        <v>3</v>
      </c>
      <c r="E82" s="14">
        <v>3</v>
      </c>
      <c r="F82" s="14">
        <v>5</v>
      </c>
      <c r="G82" s="14">
        <v>5</v>
      </c>
      <c r="H82" s="14">
        <v>4</v>
      </c>
      <c r="I82" s="14">
        <v>6</v>
      </c>
      <c r="J82" s="14">
        <v>12</v>
      </c>
      <c r="K82" s="14">
        <v>18</v>
      </c>
      <c r="L82" s="19">
        <v>17</v>
      </c>
      <c r="M82" s="19">
        <v>22</v>
      </c>
      <c r="N82" s="19">
        <v>12</v>
      </c>
      <c r="O82" s="19">
        <v>11</v>
      </c>
      <c r="P82" s="19">
        <v>13</v>
      </c>
      <c r="Q82" s="19">
        <v>13</v>
      </c>
      <c r="R82" s="19">
        <v>9</v>
      </c>
      <c r="S82" s="19">
        <v>14</v>
      </c>
      <c r="T82" s="19">
        <v>21</v>
      </c>
      <c r="U82" s="21">
        <v>20</v>
      </c>
      <c r="V82" s="21">
        <v>25</v>
      </c>
    </row>
    <row r="83" spans="2:22" x14ac:dyDescent="0.25">
      <c r="B83" s="14" t="s">
        <v>9</v>
      </c>
      <c r="C83" s="14">
        <v>3</v>
      </c>
      <c r="D83" s="14">
        <v>3</v>
      </c>
      <c r="E83" s="14">
        <v>4</v>
      </c>
      <c r="F83" s="14">
        <v>6</v>
      </c>
      <c r="G83" s="14">
        <v>7</v>
      </c>
      <c r="H83" s="14">
        <v>10</v>
      </c>
      <c r="I83" s="14">
        <v>11</v>
      </c>
      <c r="J83" s="14">
        <v>18</v>
      </c>
      <c r="K83" s="14">
        <v>17</v>
      </c>
      <c r="L83" s="19">
        <v>16</v>
      </c>
      <c r="M83" s="19">
        <v>17</v>
      </c>
      <c r="N83" s="19">
        <v>14</v>
      </c>
      <c r="O83" s="19">
        <v>20</v>
      </c>
      <c r="P83" s="19">
        <v>22</v>
      </c>
      <c r="Q83" s="19">
        <v>25</v>
      </c>
      <c r="R83" s="19">
        <v>23</v>
      </c>
      <c r="S83" s="19">
        <v>26</v>
      </c>
      <c r="T83" s="19">
        <v>29</v>
      </c>
      <c r="U83" s="21">
        <v>26</v>
      </c>
      <c r="V83" s="21">
        <v>26</v>
      </c>
    </row>
    <row r="84" spans="2:22" x14ac:dyDescent="0.25">
      <c r="B84" s="14" t="s">
        <v>10</v>
      </c>
      <c r="C84" s="14">
        <v>1</v>
      </c>
      <c r="D84" s="14"/>
      <c r="E84" s="14"/>
      <c r="F84" s="14"/>
      <c r="G84" s="14"/>
      <c r="H84" s="14">
        <v>1</v>
      </c>
      <c r="I84" s="14">
        <v>6</v>
      </c>
      <c r="J84" s="14">
        <v>3</v>
      </c>
      <c r="K84" s="14">
        <v>6</v>
      </c>
      <c r="L84" s="19">
        <v>5</v>
      </c>
      <c r="M84" s="19">
        <v>5</v>
      </c>
      <c r="N84" s="19">
        <v>1</v>
      </c>
      <c r="O84" s="19">
        <v>4</v>
      </c>
      <c r="P84" s="19">
        <v>4</v>
      </c>
      <c r="Q84" s="19">
        <v>3</v>
      </c>
      <c r="R84" s="19">
        <v>4</v>
      </c>
      <c r="S84" s="19">
        <v>7</v>
      </c>
      <c r="T84" s="19">
        <v>7</v>
      </c>
      <c r="U84" s="21">
        <v>12</v>
      </c>
      <c r="V84" s="21">
        <v>10</v>
      </c>
    </row>
    <row r="85" spans="2:22" x14ac:dyDescent="0.25">
      <c r="B85" s="14" t="s">
        <v>11</v>
      </c>
      <c r="C85" s="14">
        <v>13</v>
      </c>
      <c r="D85" s="14">
        <v>7</v>
      </c>
      <c r="E85" s="14">
        <v>4</v>
      </c>
      <c r="F85" s="14">
        <v>16</v>
      </c>
      <c r="G85" s="14">
        <v>14</v>
      </c>
      <c r="H85" s="14">
        <v>13</v>
      </c>
      <c r="I85" s="14">
        <v>12</v>
      </c>
      <c r="J85" s="14">
        <v>20</v>
      </c>
      <c r="K85" s="14">
        <v>30</v>
      </c>
      <c r="L85" s="19">
        <v>21</v>
      </c>
      <c r="M85" s="19">
        <v>18</v>
      </c>
      <c r="N85" s="19">
        <v>13</v>
      </c>
      <c r="O85" s="19">
        <v>17</v>
      </c>
      <c r="P85" s="19">
        <v>11</v>
      </c>
      <c r="Q85" s="19">
        <v>12</v>
      </c>
      <c r="R85" s="19">
        <v>14</v>
      </c>
      <c r="S85" s="19">
        <v>8</v>
      </c>
      <c r="T85" s="19">
        <v>15</v>
      </c>
      <c r="U85" s="21">
        <v>15</v>
      </c>
      <c r="V85" s="21">
        <v>21</v>
      </c>
    </row>
    <row r="86" spans="2:22" x14ac:dyDescent="0.25">
      <c r="B86" s="14" t="s">
        <v>12</v>
      </c>
      <c r="C86" s="14">
        <v>20</v>
      </c>
      <c r="D86" s="14">
        <v>15</v>
      </c>
      <c r="E86" s="14">
        <v>20</v>
      </c>
      <c r="F86" s="14">
        <v>20</v>
      </c>
      <c r="G86" s="14">
        <v>23</v>
      </c>
      <c r="H86" s="14">
        <v>29</v>
      </c>
      <c r="I86" s="14">
        <v>32</v>
      </c>
      <c r="J86" s="14">
        <v>27</v>
      </c>
      <c r="K86" s="14">
        <v>22</v>
      </c>
      <c r="L86" s="19">
        <v>20</v>
      </c>
      <c r="M86" s="19">
        <v>16</v>
      </c>
      <c r="N86" s="19">
        <v>14</v>
      </c>
      <c r="O86" s="19">
        <v>15</v>
      </c>
      <c r="P86" s="19">
        <v>13</v>
      </c>
      <c r="Q86" s="19">
        <v>13</v>
      </c>
      <c r="R86" s="19">
        <v>11</v>
      </c>
      <c r="S86" s="19">
        <v>10</v>
      </c>
      <c r="T86" s="19">
        <v>6</v>
      </c>
      <c r="U86" s="21">
        <v>16</v>
      </c>
      <c r="V86" s="21">
        <v>13</v>
      </c>
    </row>
    <row r="87" spans="2:22" x14ac:dyDescent="0.25">
      <c r="B87" s="14" t="s">
        <v>13</v>
      </c>
      <c r="C87" s="14"/>
      <c r="D87" s="14"/>
      <c r="E87" s="14">
        <v>1</v>
      </c>
      <c r="F87" s="14">
        <v>2</v>
      </c>
      <c r="G87" s="14">
        <v>2</v>
      </c>
      <c r="H87" s="14">
        <v>5</v>
      </c>
      <c r="I87" s="14">
        <v>10</v>
      </c>
      <c r="J87" s="14">
        <v>9</v>
      </c>
      <c r="K87" s="14">
        <v>9</v>
      </c>
      <c r="L87" s="19">
        <v>4</v>
      </c>
      <c r="M87" s="19">
        <v>6</v>
      </c>
      <c r="N87" s="19">
        <v>6</v>
      </c>
      <c r="O87" s="19">
        <v>9</v>
      </c>
      <c r="P87" s="19">
        <v>8</v>
      </c>
      <c r="Q87" s="19">
        <v>9</v>
      </c>
      <c r="R87" s="19">
        <v>6</v>
      </c>
      <c r="S87" s="19">
        <v>7</v>
      </c>
      <c r="T87" s="19">
        <v>6</v>
      </c>
      <c r="U87" s="21">
        <v>5</v>
      </c>
      <c r="V87" s="21">
        <v>8</v>
      </c>
    </row>
    <row r="88" spans="2:22" x14ac:dyDescent="0.25">
      <c r="B88" s="14" t="s">
        <v>14</v>
      </c>
      <c r="C88" s="14">
        <v>7</v>
      </c>
      <c r="D88" s="14">
        <v>6</v>
      </c>
      <c r="E88" s="14">
        <v>11</v>
      </c>
      <c r="F88" s="14">
        <v>17</v>
      </c>
      <c r="G88" s="14">
        <v>19</v>
      </c>
      <c r="H88" s="14">
        <v>18</v>
      </c>
      <c r="I88" s="14">
        <v>22</v>
      </c>
      <c r="J88" s="14">
        <v>12</v>
      </c>
      <c r="K88" s="14">
        <v>16</v>
      </c>
      <c r="L88" s="19">
        <v>14</v>
      </c>
      <c r="M88" s="19">
        <v>12</v>
      </c>
      <c r="N88" s="19">
        <v>14</v>
      </c>
      <c r="O88" s="19">
        <v>15</v>
      </c>
      <c r="P88" s="19">
        <v>14</v>
      </c>
      <c r="Q88" s="19">
        <v>14</v>
      </c>
      <c r="R88" s="19">
        <v>13</v>
      </c>
      <c r="S88" s="19">
        <v>18</v>
      </c>
      <c r="T88" s="19">
        <v>19</v>
      </c>
      <c r="U88" s="21">
        <v>18</v>
      </c>
      <c r="V88" s="21">
        <v>18</v>
      </c>
    </row>
    <row r="89" spans="2:22" x14ac:dyDescent="0.25">
      <c r="B89" s="14" t="s">
        <v>15</v>
      </c>
      <c r="C89" s="14"/>
      <c r="D89" s="14">
        <v>1</v>
      </c>
      <c r="E89" s="14">
        <v>2</v>
      </c>
      <c r="F89" s="14">
        <v>5</v>
      </c>
      <c r="G89" s="14">
        <v>3</v>
      </c>
      <c r="H89" s="14">
        <v>3</v>
      </c>
      <c r="I89" s="14">
        <v>2</v>
      </c>
      <c r="J89" s="14">
        <v>4</v>
      </c>
      <c r="K89" s="14">
        <v>4</v>
      </c>
      <c r="L89" s="19">
        <v>6</v>
      </c>
      <c r="M89" s="19">
        <v>10</v>
      </c>
      <c r="N89" s="19">
        <v>5</v>
      </c>
      <c r="O89" s="19">
        <v>9</v>
      </c>
      <c r="P89" s="19">
        <v>10</v>
      </c>
      <c r="Q89" s="19">
        <v>10</v>
      </c>
      <c r="R89" s="19">
        <v>8</v>
      </c>
      <c r="S89" s="19">
        <v>11</v>
      </c>
      <c r="T89" s="19">
        <v>14</v>
      </c>
      <c r="U89" s="21">
        <v>10</v>
      </c>
      <c r="V89" s="21">
        <v>14</v>
      </c>
    </row>
  </sheetData>
  <phoneticPr fontId="4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Home</vt:lpstr>
      <vt:lpstr>Projetos de Pesquisa</vt:lpstr>
      <vt:lpstr>Bolsas de Pesquisa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</dc:creator>
  <cp:lastModifiedBy>ANA CAROLINA SCHARF DA SILVA</cp:lastModifiedBy>
  <dcterms:created xsi:type="dcterms:W3CDTF">2011-06-12T05:34:53Z</dcterms:created>
  <dcterms:modified xsi:type="dcterms:W3CDTF">2025-03-28T12:18:17Z</dcterms:modified>
</cp:coreProperties>
</file>