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Z:\Setores\Gestão de Contrato\Controle de Saldos\"/>
    </mc:Choice>
  </mc:AlternateContent>
  <xr:revisionPtr revIDLastSave="0" documentId="13_ncr:1_{648839D4-10C0-4658-B444-79F93F72DC96}" xr6:coauthVersionLast="47" xr6:coauthVersionMax="47" xr10:uidLastSave="{00000000-0000-0000-0000-000000000000}"/>
  <bookViews>
    <workbookView xWindow="-28920" yWindow="-120" windowWidth="29040" windowHeight="15720" tabRatio="857" xr2:uid="{00000000-000D-0000-FFFF-FFFF00000000}"/>
  </bookViews>
  <sheets>
    <sheet name="CEART" sheetId="106" r:id="rId1"/>
  </sheets>
  <definedNames>
    <definedName name="diasuteis">#REF!</definedName>
    <definedName name="Ferias">#REF!</definedName>
    <definedName name="RD">OFFSET(#REF!,(MATCH(SMALL(#REF!,ROW()-10),#REF!,0)-1),0)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9" i="106" l="1"/>
  <c r="T9" i="106"/>
  <c r="U9" i="106"/>
  <c r="Q9" i="106"/>
  <c r="R9" i="106"/>
  <c r="O9" i="106"/>
  <c r="P9" i="106"/>
  <c r="Y9" i="106" l="1"/>
  <c r="X9" i="106"/>
  <c r="W9" i="106"/>
  <c r="V9" i="106"/>
  <c r="M8" i="106"/>
  <c r="M11" i="106" s="1"/>
  <c r="M7" i="106"/>
  <c r="N7" i="106" s="1"/>
  <c r="M6" i="106"/>
  <c r="N6" i="106" s="1"/>
  <c r="M5" i="106"/>
  <c r="N5" i="106" s="1"/>
  <c r="M4" i="106"/>
  <c r="N4" i="106" s="1"/>
  <c r="N8" i="106" l="1"/>
</calcChain>
</file>

<file path=xl/sharedStrings.xml><?xml version="1.0" encoding="utf-8"?>
<sst xmlns="http://schemas.openxmlformats.org/spreadsheetml/2006/main" count="85" uniqueCount="47">
  <si>
    <t>Saldo / Automático</t>
  </si>
  <si>
    <t>Preço UNITÁRIO (R$)</t>
  </si>
  <si>
    <t>ALERTA</t>
  </si>
  <si>
    <t>Item</t>
  </si>
  <si>
    <t>Unidade</t>
  </si>
  <si>
    <t>Lote</t>
  </si>
  <si>
    <t>Qtde Registrada</t>
  </si>
  <si>
    <t xml:space="preserve">CENTRO PARTICIPANTE: </t>
  </si>
  <si>
    <t>/   /</t>
  </si>
  <si>
    <t>Especificação</t>
  </si>
  <si>
    <t>Grupo-Classe</t>
  </si>
  <si>
    <t>Código NUC</t>
  </si>
  <si>
    <t>19-03</t>
  </si>
  <si>
    <t>Detalhamento</t>
  </si>
  <si>
    <t>Empresa Vencedora</t>
  </si>
  <si>
    <t>Marca</t>
  </si>
  <si>
    <t>00144-9-011</t>
  </si>
  <si>
    <t>OBJETO: AQUISIÇÃO DE GÊNEROS ALIMENTÍCIOS, ÁGUA E GÁS – CAMPUS I, CERES, CESFI E CEAVI</t>
  </si>
  <si>
    <t>PROCESSO: PE 593/2023</t>
  </si>
  <si>
    <t>VIGÊNCIA DA ATA: 13/03/2023 até 13/03/2024</t>
  </si>
  <si>
    <t xml:space="preserve"> AF nº  xx/2023 Qtde. DT</t>
  </si>
  <si>
    <t>ESTANCIA HIDROMINERAL SANTA RITA DE CASSIA LTDA, CNPJ 03.489.027/0001-88</t>
  </si>
  <si>
    <t>ALIMENTA MAIS DISTRIBUIDORA EIRELI, CNPJ 75.629.105/0001-03</t>
  </si>
  <si>
    <t>IMPERATRIZ COMERCIO ATACADISTA DE PRODUTOS ALIMENTICIOS LTDA, CNPJ 14.546.646/0001-83</t>
  </si>
  <si>
    <t>Kg 
(Kg = 01 embalagem de 1 quilo)</t>
  </si>
  <si>
    <t>CARAVELAS</t>
  </si>
  <si>
    <t>000141-4-002</t>
  </si>
  <si>
    <t>Embalagens de 500 gramas</t>
  </si>
  <si>
    <t>SANTA CATARINA SUPERIOR EXTRA FORTE</t>
  </si>
  <si>
    <t>SANTA RITA</t>
  </si>
  <si>
    <t>peça 
(peça = garrafão de 20 litros)</t>
  </si>
  <si>
    <t>Fardo com 12 garrafas de 500ml</t>
  </si>
  <si>
    <t>Fardo com 4 unidades</t>
  </si>
  <si>
    <t>10301-2-003</t>
  </si>
  <si>
    <t>10301-2-001</t>
  </si>
  <si>
    <t>10301-2-008</t>
  </si>
  <si>
    <r>
      <rPr>
        <b/>
        <sz val="11"/>
        <color theme="1"/>
        <rFont val="Calibri"/>
        <family val="2"/>
        <scheme val="minor"/>
      </rPr>
      <t>Água mineral</t>
    </r>
    <r>
      <rPr>
        <sz val="11"/>
        <color theme="1"/>
        <rFont val="Calibri"/>
        <family val="2"/>
        <scheme val="minor"/>
      </rPr>
      <t xml:space="preserve"> natural, potável, sem gás, envasada em garrafa PET (politereftalato de etileno) </t>
    </r>
    <r>
      <rPr>
        <b/>
        <sz val="11"/>
        <color theme="1"/>
        <rFont val="Calibri"/>
        <family val="2"/>
        <scheme val="minor"/>
      </rPr>
      <t>descartável com 5 litros</t>
    </r>
    <r>
      <rPr>
        <sz val="11"/>
        <color theme="1"/>
        <rFont val="Calibri"/>
        <family val="2"/>
        <scheme val="minor"/>
      </rPr>
      <t>, lacrados, dentro dos padrões estabelecidos pelo Departamento Nacional de Produção Mineral-DNPM e de acordo com a Portaria nº 470/1999, RDCs nºs 274 e 275 de 2005, RDC 23/2000 e RDC 27/2010, da ANVISA-MS, acondicionadas em fardo com 4 unidades, e com validade mínima de mínima de 6 (seis) meses a cada fornecimento. Rotulagem: Rotulo com carimbo de aprovação ou número do processo do DNPM, contendo, no mínimo, nome da fonte, e da empresa envasadora, seu CNPJ, Município, Estado, número do lote, composição química, características físico - químicas, nome do laboratório, número e data da análise da água, volume, data de envasamento e validade e a expressão "Não contem glúten" com impressão indelével.</t>
    </r>
  </si>
  <si>
    <r>
      <rPr>
        <b/>
        <sz val="11"/>
        <color theme="1"/>
        <rFont val="Calibri"/>
        <family val="2"/>
        <scheme val="minor"/>
      </rPr>
      <t>Água minera</t>
    </r>
    <r>
      <rPr>
        <sz val="11"/>
        <color theme="1"/>
        <rFont val="Calibri"/>
        <family val="2"/>
        <scheme val="minor"/>
      </rPr>
      <t xml:space="preserve">l natural, potável, sem gás, envasada em garrafa PET (politereftalato de etileno) descartável com </t>
    </r>
    <r>
      <rPr>
        <b/>
        <sz val="11"/>
        <color theme="1"/>
        <rFont val="Calibri"/>
        <family val="2"/>
        <scheme val="minor"/>
      </rPr>
      <t>500ml</t>
    </r>
    <r>
      <rPr>
        <sz val="11"/>
        <color theme="1"/>
        <rFont val="Calibri"/>
        <family val="2"/>
        <scheme val="minor"/>
      </rPr>
      <t>, lacrados, dentro dos padrões estabelecidos pelo Departamento Nacional de Produção Mineral-DNPM e de acordo com a Portaria nº 470/1999, RDCs nºs 274 e 275 de 2005, RDC 23/2000 e RDC 27/2010, da ANVISA-MS, acondicionadas em fardo com 12 unidades, e com validade mínima de mínima de 6 (seis) meses a cada fornecimento. Rotulagem: Rotulo com carimbo de aprovação ou número do processo do DNPM, contendo, no mínimo, nome da fonte, e da empresa envasadora, seu CNPJ, Município, Estado, número do lote, composição química, características físico - químicas, nome do laboratório, número e data da análise da água, volume, data de envasamento e validade e a expressão "Não contem glúten" com impressão indelével.</t>
    </r>
  </si>
  <si>
    <r>
      <rPr>
        <b/>
        <sz val="11"/>
        <color theme="1"/>
        <rFont val="Calibri"/>
        <family val="2"/>
        <scheme val="minor"/>
      </rPr>
      <t>Água mineral</t>
    </r>
    <r>
      <rPr>
        <sz val="11"/>
        <color theme="1"/>
        <rFont val="Calibri"/>
        <family val="2"/>
        <scheme val="minor"/>
      </rPr>
      <t xml:space="preserve">, potável, natural, sem gás, com validade mínima de 3 (três) meses a cada fornecimento, envasada em </t>
    </r>
    <r>
      <rPr>
        <b/>
        <sz val="11"/>
        <color theme="1"/>
        <rFont val="Calibri"/>
        <family val="2"/>
        <scheme val="minor"/>
      </rPr>
      <t>garrafão de 20 litros</t>
    </r>
    <r>
      <rPr>
        <sz val="11"/>
        <color theme="1"/>
        <rFont val="Calibri"/>
        <family val="2"/>
        <scheme val="minor"/>
      </rPr>
      <t xml:space="preserve"> PET (politereftalato de etileno), com cessão gratuita (comodato) de garrafões em quantidade suficiente para abastecimento e reposição, com vida útil máxima de 3 anos, lacrados, dentro dos padrões estabelecidos pelo Departamento Nacional de Produção Mineral - DPNPM e de acordo com a Portaria nº 470/1999, RDCs nºs 274 e 275 de 2005, RDC 23/2000 e RDC 27/2010, da ANVISA-MS. Rotulo com carimbo de aprovação ou número do processo do DNPM, contendo, no mínimo, nome da fonte e da empresa envasadora, seu CNPJ, Município, Estado, número do lote, composição química, características físico-químicas, nome do laboratório, número e data da análise da água, volume, data de envasamento, validade e a expressão "Não contem glúten" com impressão indelével, devendo obedecer a Portaria 387/2008 DNPM, especificações da ANVISA (Resolução nº 105/99 e suas atualizações), e normas da ABNT NMR 14222, 14328 e 14638.</t>
    </r>
  </si>
  <si>
    <r>
      <rPr>
        <b/>
        <sz val="11"/>
        <color theme="1"/>
        <rFont val="Calibri"/>
        <family val="2"/>
        <scheme val="minor"/>
      </rPr>
      <t>Café torrado</t>
    </r>
    <r>
      <rPr>
        <sz val="11"/>
        <color theme="1"/>
        <rFont val="Calibri"/>
        <family val="2"/>
        <scheme val="minor"/>
      </rPr>
      <t xml:space="preserve"> e moído embalado a vácuo prensado embalagem de </t>
    </r>
    <r>
      <rPr>
        <b/>
        <sz val="11"/>
        <color theme="1"/>
        <rFont val="Calibri"/>
        <family val="2"/>
        <scheme val="minor"/>
      </rPr>
      <t>500g</t>
    </r>
    <r>
      <rPr>
        <sz val="11"/>
        <color theme="1"/>
        <rFont val="Calibri"/>
        <family val="2"/>
        <scheme val="minor"/>
      </rPr>
      <t xml:space="preserve">, em pó, homogêneo, torrado e moído, categoria do tipo </t>
    </r>
    <r>
      <rPr>
        <b/>
        <sz val="11"/>
        <color theme="1"/>
        <rFont val="Calibri"/>
        <family val="2"/>
        <scheme val="minor"/>
      </rPr>
      <t>SUPERIOR</t>
    </r>
    <r>
      <rPr>
        <sz val="11"/>
        <color theme="1"/>
        <rFont val="Calibri"/>
        <family val="2"/>
        <scheme val="minor"/>
      </rPr>
      <t>, constituído com predominância de grãos de café arábica. Características sensoriais: fragrância: marcante; aroma: característico, marcante; acidez: baixa a moderada; amargor: moderado; sabor: característico e equilibrado; sabor residual: bom, duradouro; defeitos: pouca interferência; adstringência: baixa; corpo: razoavelmente encorpado; qualidade da bebida: dura a melhor; qualidade global: bom, com embalagem vácuo-puro. Com fabricação de no máximo até 60 (sessenta) dias da data de entrega. Prazo de validade do produto de no mínimo de 12 (doze) meses. O café deverá ter, além da embalagem vácuo-puro, embalagem individual de cartolina, que deverá estar acondicionada em caixa de papelão, com 5 ou 10 kg cada, identificação da categoria do café, lote, prazo de validade e demais informações de acordo com exigências legais vigentes que tratam das embalagens e rotulagens e que atenda ao padrão de identidade e qualidade - com nota de qualidade global da bebida, igual ou maior que 6,0 (seis pontos) e demais condições estabelecidas de acordo com as legislações vigentes: Portaria SDA 570/2022 MAPA; RDC 623/2022 ANVISA; RDC 722/2022 ANVISA - C/C IN 160/2022 ANVISA; RDC 724/2022 ANVISA - C/C IN 161/2022 ANVISA; e RDC 727/2022 ANVISA.</t>
    </r>
  </si>
  <si>
    <r>
      <rPr>
        <b/>
        <sz val="14"/>
        <rFont val="Calibri"/>
        <family val="2"/>
        <scheme val="minor"/>
      </rPr>
      <t>Açúcar refinado</t>
    </r>
    <r>
      <rPr>
        <sz val="14"/>
        <rFont val="Calibri"/>
        <family val="2"/>
        <scheme val="minor"/>
      </rPr>
      <t xml:space="preserve">, na cor Branco, embalagem plástica de </t>
    </r>
    <r>
      <rPr>
        <b/>
        <sz val="14"/>
        <rFont val="Calibri"/>
        <family val="2"/>
        <scheme val="minor"/>
      </rPr>
      <t>1Kg</t>
    </r>
    <r>
      <rPr>
        <sz val="14"/>
        <rFont val="Calibri"/>
        <family val="2"/>
        <scheme val="minor"/>
      </rPr>
      <t>. Validade mínima de 8 meses a contar da data do fornecimento</t>
    </r>
  </si>
  <si>
    <t xml:space="preserve"> AF nº  499/2023 Qtde. DT</t>
  </si>
  <si>
    <t xml:space="preserve"> AF nº  1372/2023 Qtde. DT</t>
  </si>
  <si>
    <t xml:space="preserve"> AF nº  1373/2023 Qtde. DT</t>
  </si>
  <si>
    <t>05/07/203</t>
  </si>
  <si>
    <t xml:space="preserve"> AF nº  2427/2023 Qtde. DT</t>
  </si>
  <si>
    <t xml:space="preserve"> AF nº  150/2024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</si>
</sst>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5" fillId="0" borderId="0"/>
    <xf numFmtId="164" fontId="5" fillId="0" borderId="0" applyFill="0" applyBorder="0" applyAlignment="0" applyProtection="0"/>
    <xf numFmtId="165" fontId="5" fillId="0" borderId="0" applyFill="0" applyBorder="0" applyAlignment="0" applyProtection="0"/>
    <xf numFmtId="0" fontId="6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9" fontId="5" fillId="0" borderId="0" applyFont="0" applyFill="0" applyBorder="0" applyAlignment="0" applyProtection="0"/>
  </cellStyleXfs>
  <cellXfs count="52">
    <xf numFmtId="0" fontId="0" fillId="0" borderId="0" xfId="0"/>
    <xf numFmtId="0" fontId="7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66" fontId="8" fillId="0" borderId="0" xfId="0" applyNumberFormat="1" applyFont="1" applyAlignment="1">
      <alignment horizontal="center" vertical="center" wrapText="1"/>
    </xf>
    <xf numFmtId="0" fontId="7" fillId="0" borderId="0" xfId="1" applyFont="1" applyAlignment="1">
      <alignment wrapText="1"/>
    </xf>
    <xf numFmtId="0" fontId="7" fillId="0" borderId="0" xfId="1" applyFont="1" applyAlignment="1">
      <alignment vertical="center" wrapText="1"/>
    </xf>
    <xf numFmtId="4" fontId="8" fillId="0" borderId="0" xfId="1" applyNumberFormat="1" applyFont="1" applyAlignment="1">
      <alignment horizontal="center" vertical="center" wrapText="1"/>
    </xf>
    <xf numFmtId="0" fontId="7" fillId="0" borderId="0" xfId="1" applyFont="1" applyAlignment="1" applyProtection="1">
      <alignment wrapText="1"/>
      <protection locked="0"/>
    </xf>
    <xf numFmtId="3" fontId="7" fillId="0" borderId="0" xfId="1" applyNumberFormat="1" applyFont="1" applyAlignment="1" applyProtection="1">
      <alignment wrapText="1"/>
      <protection locked="0"/>
    </xf>
    <xf numFmtId="14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7" fillId="4" borderId="1" xfId="0" applyNumberFormat="1" applyFont="1" applyFill="1" applyBorder="1" applyAlignment="1">
      <alignment horizontal="center" vertical="center" wrapText="1"/>
    </xf>
    <xf numFmtId="3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44" fontId="10" fillId="6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165" fontId="7" fillId="6" borderId="1" xfId="3" applyFont="1" applyFill="1" applyBorder="1" applyAlignment="1" applyProtection="1">
      <alignment horizontal="center" vertical="center" wrapText="1"/>
    </xf>
    <xf numFmtId="0" fontId="7" fillId="6" borderId="1" xfId="1" applyFont="1" applyFill="1" applyBorder="1" applyAlignment="1">
      <alignment horizontal="center" vertical="center" wrapText="1"/>
    </xf>
    <xf numFmtId="166" fontId="7" fillId="6" borderId="1" xfId="1" applyNumberFormat="1" applyFont="1" applyFill="1" applyBorder="1" applyAlignment="1">
      <alignment horizontal="center" vertical="center" wrapText="1"/>
    </xf>
    <xf numFmtId="0" fontId="7" fillId="6" borderId="1" xfId="1" applyFont="1" applyFill="1" applyBorder="1" applyAlignment="1" applyProtection="1">
      <alignment horizontal="center" vertical="center" wrapText="1"/>
      <protection locked="0"/>
    </xf>
    <xf numFmtId="41" fontId="0" fillId="8" borderId="1" xfId="0" applyNumberFormat="1" applyFill="1" applyBorder="1" applyAlignment="1">
      <alignment horizontal="center" vertical="center"/>
    </xf>
    <xf numFmtId="44" fontId="7" fillId="0" borderId="0" xfId="8" applyFont="1" applyAlignment="1" applyProtection="1">
      <alignment wrapText="1"/>
      <protection locked="0"/>
    </xf>
    <xf numFmtId="165" fontId="8" fillId="6" borderId="1" xfId="3" applyFont="1" applyFill="1" applyBorder="1" applyAlignment="1" applyProtection="1">
      <alignment horizontal="center" vertical="center" wrapText="1"/>
    </xf>
    <xf numFmtId="165" fontId="8" fillId="8" borderId="1" xfId="3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5" fontId="8" fillId="0" borderId="1" xfId="3" applyFont="1" applyFill="1" applyBorder="1" applyAlignment="1" applyProtection="1">
      <alignment horizontal="center" vertical="center" wrapText="1"/>
    </xf>
    <xf numFmtId="41" fontId="0" fillId="0" borderId="1" xfId="0" applyNumberForma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44" fontId="12" fillId="8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1" fontId="14" fillId="0" borderId="1" xfId="0" applyNumberFormat="1" applyFont="1" applyBorder="1" applyAlignment="1">
      <alignment horizontal="center" vertical="center"/>
    </xf>
    <xf numFmtId="4" fontId="14" fillId="8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>
      <alignment wrapText="1"/>
    </xf>
    <xf numFmtId="0" fontId="15" fillId="0" borderId="1" xfId="0" applyFont="1" applyBorder="1" applyAlignment="1">
      <alignment horizontal="left" vertical="top" wrapText="1"/>
    </xf>
    <xf numFmtId="0" fontId="8" fillId="0" borderId="0" xfId="1" applyFont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8" borderId="1" xfId="0" applyFont="1" applyFill="1" applyBorder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4" fontId="12" fillId="0" borderId="2" xfId="0" applyNumberFormat="1" applyFont="1" applyBorder="1" applyAlignment="1">
      <alignment horizontal="center" vertical="center" wrapText="1"/>
    </xf>
    <xf numFmtId="44" fontId="12" fillId="0" borderId="3" xfId="0" applyNumberFormat="1" applyFont="1" applyBorder="1" applyAlignment="1">
      <alignment horizontal="center" vertical="center" wrapText="1"/>
    </xf>
    <xf numFmtId="44" fontId="12" fillId="0" borderId="4" xfId="0" applyNumberFormat="1" applyFont="1" applyBorder="1" applyAlignment="1">
      <alignment horizontal="center" vertical="center" wrapText="1"/>
    </xf>
    <xf numFmtId="3" fontId="7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1" xfId="0" applyFont="1" applyFill="1" applyBorder="1" applyAlignment="1">
      <alignment horizontal="left" vertical="center" wrapText="1"/>
    </xf>
  </cellXfs>
  <cellStyles count="13">
    <cellStyle name="Moeda 2" xfId="5" xr:uid="{00000000-0005-0000-0000-000000000000}"/>
    <cellStyle name="Moeda 2 2" xfId="9" xr:uid="{00000000-0005-0000-0000-000001000000}"/>
    <cellStyle name="Moeda 3" xfId="8" xr:uid="{00000000-0005-0000-0000-000002000000}"/>
    <cellStyle name="Normal" xfId="0" builtinId="0"/>
    <cellStyle name="Normal 2" xfId="1" xr:uid="{00000000-0005-0000-0000-000004000000}"/>
    <cellStyle name="Porcentagem 2" xfId="12" xr:uid="{00000000-0005-0000-0000-000005000000}"/>
    <cellStyle name="Separador de milhares 2" xfId="2" xr:uid="{00000000-0005-0000-0000-000006000000}"/>
    <cellStyle name="Separador de milhares 2 2" xfId="7" xr:uid="{00000000-0005-0000-0000-000007000000}"/>
    <cellStyle name="Separador de milhares 2 2 2" xfId="11" xr:uid="{00000000-0005-0000-0000-000008000000}"/>
    <cellStyle name="Separador de milhares 2 3" xfId="6" xr:uid="{00000000-0005-0000-0000-000009000000}"/>
    <cellStyle name="Separador de milhares 2 3 2" xfId="10" xr:uid="{00000000-0005-0000-0000-00000A000000}"/>
    <cellStyle name="Separador de milhares 3" xfId="3" xr:uid="{00000000-0005-0000-0000-00000B000000}"/>
    <cellStyle name="Título 5" xfId="4" xr:uid="{00000000-0005-0000-0000-00000C000000}"/>
  </cellStyles>
  <dxfs count="9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1" defaultTableStyle="TableStyleMedium9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abSelected="1" zoomScale="80" zoomScaleNormal="80" workbookViewId="0">
      <selection activeCell="S4" sqref="S4"/>
    </sheetView>
  </sheetViews>
  <sheetFormatPr defaultColWidth="9.7109375" defaultRowHeight="15" x14ac:dyDescent="0.25"/>
  <cols>
    <col min="1" max="1" width="6.28515625" style="1" customWidth="1"/>
    <col min="2" max="2" width="28.42578125" style="2" customWidth="1"/>
    <col min="3" max="3" width="8.85546875" style="6" bestFit="1" customWidth="1"/>
    <col min="4" max="4" width="53.85546875" style="40" bestFit="1" customWidth="1"/>
    <col min="5" max="5" width="14.5703125" style="2" customWidth="1"/>
    <col min="6" max="6" width="13.42578125" style="2" customWidth="1"/>
    <col min="7" max="7" width="9.28515625" style="2" customWidth="1"/>
    <col min="8" max="8" width="13.85546875" style="2" customWidth="1"/>
    <col min="9" max="10" width="15" style="2" customWidth="1"/>
    <col min="11" max="11" width="16.28515625" style="5" hidden="1" customWidth="1"/>
    <col min="12" max="12" width="13.28515625" style="7" customWidth="1"/>
    <col min="13" max="13" width="13.28515625" style="3" customWidth="1"/>
    <col min="14" max="14" width="12.5703125" style="8" customWidth="1"/>
    <col min="15" max="16" width="14.85546875" style="7" customWidth="1"/>
    <col min="17" max="17" width="15" style="7" customWidth="1"/>
    <col min="18" max="18" width="14.28515625" style="7" customWidth="1"/>
    <col min="19" max="19" width="15.28515625" style="7" customWidth="1"/>
    <col min="20" max="21" width="14.42578125" style="7" customWidth="1"/>
    <col min="22" max="22" width="14.5703125" style="7" customWidth="1"/>
    <col min="23" max="23" width="14.7109375" style="7" customWidth="1"/>
    <col min="24" max="24" width="14.28515625" style="7" customWidth="1"/>
    <col min="25" max="25" width="14.42578125" style="7" customWidth="1"/>
    <col min="26" max="26" width="12.28515625" style="7" customWidth="1"/>
    <col min="27" max="27" width="11.7109375" style="7" customWidth="1"/>
    <col min="28" max="36" width="13.7109375" style="4" customWidth="1"/>
    <col min="37" max="16384" width="9.7109375" style="4"/>
  </cols>
  <sheetData>
    <row r="1" spans="1:36" ht="50.25" customHeight="1" x14ac:dyDescent="0.25">
      <c r="A1" s="51" t="s">
        <v>18</v>
      </c>
      <c r="B1" s="51"/>
      <c r="C1" s="51"/>
      <c r="D1" s="51" t="s">
        <v>17</v>
      </c>
      <c r="E1" s="51"/>
      <c r="F1" s="51"/>
      <c r="G1" s="51"/>
      <c r="H1" s="51"/>
      <c r="I1" s="51"/>
      <c r="J1" s="51"/>
      <c r="K1" s="51"/>
      <c r="L1" s="51" t="s">
        <v>19</v>
      </c>
      <c r="M1" s="51"/>
      <c r="N1" s="51"/>
      <c r="O1" s="50" t="s">
        <v>41</v>
      </c>
      <c r="P1" s="50" t="s">
        <v>42</v>
      </c>
      <c r="Q1" s="50" t="s">
        <v>43</v>
      </c>
      <c r="R1" s="50" t="s">
        <v>45</v>
      </c>
      <c r="S1" s="50" t="s">
        <v>46</v>
      </c>
      <c r="T1" s="50" t="s">
        <v>20</v>
      </c>
      <c r="U1" s="50" t="s">
        <v>20</v>
      </c>
      <c r="V1" s="50" t="s">
        <v>20</v>
      </c>
      <c r="W1" s="50" t="s">
        <v>20</v>
      </c>
      <c r="X1" s="50" t="s">
        <v>20</v>
      </c>
      <c r="Y1" s="50" t="s">
        <v>20</v>
      </c>
      <c r="Z1" s="50" t="s">
        <v>20</v>
      </c>
      <c r="AA1" s="50" t="s">
        <v>20</v>
      </c>
      <c r="AB1" s="50" t="s">
        <v>20</v>
      </c>
      <c r="AC1" s="50" t="s">
        <v>20</v>
      </c>
      <c r="AD1" s="50" t="s">
        <v>20</v>
      </c>
      <c r="AE1" s="50" t="s">
        <v>20</v>
      </c>
      <c r="AF1" s="50" t="s">
        <v>20</v>
      </c>
      <c r="AG1" s="50" t="s">
        <v>20</v>
      </c>
      <c r="AH1" s="50" t="s">
        <v>20</v>
      </c>
      <c r="AI1" s="50" t="s">
        <v>20</v>
      </c>
      <c r="AJ1" s="50" t="s">
        <v>20</v>
      </c>
    </row>
    <row r="2" spans="1:36" ht="21.75" customHeight="1" x14ac:dyDescent="0.25">
      <c r="A2" s="51" t="s">
        <v>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6" s="5" customFormat="1" ht="95.25" customHeight="1" x14ac:dyDescent="0.2">
      <c r="A3" s="12" t="s">
        <v>5</v>
      </c>
      <c r="B3" s="12" t="s">
        <v>14</v>
      </c>
      <c r="C3" s="12" t="s">
        <v>3</v>
      </c>
      <c r="D3" s="13" t="s">
        <v>9</v>
      </c>
      <c r="E3" s="13" t="s">
        <v>4</v>
      </c>
      <c r="F3" s="13" t="s">
        <v>15</v>
      </c>
      <c r="G3" s="13" t="s">
        <v>10</v>
      </c>
      <c r="H3" s="13" t="s">
        <v>11</v>
      </c>
      <c r="I3" s="13" t="s">
        <v>13</v>
      </c>
      <c r="J3" s="14" t="s">
        <v>1</v>
      </c>
      <c r="K3" s="20"/>
      <c r="L3" s="15" t="s">
        <v>6</v>
      </c>
      <c r="M3" s="16" t="s">
        <v>0</v>
      </c>
      <c r="N3" s="17" t="s">
        <v>2</v>
      </c>
      <c r="O3" s="9">
        <v>45012</v>
      </c>
      <c r="P3" s="9">
        <v>45112</v>
      </c>
      <c r="Q3" s="9" t="s">
        <v>44</v>
      </c>
      <c r="R3" s="9">
        <v>45219</v>
      </c>
      <c r="S3" s="9">
        <v>45331</v>
      </c>
      <c r="T3" s="9" t="s">
        <v>8</v>
      </c>
      <c r="U3" s="9" t="s">
        <v>8</v>
      </c>
      <c r="V3" s="9" t="s">
        <v>8</v>
      </c>
      <c r="W3" s="9" t="s">
        <v>8</v>
      </c>
      <c r="X3" s="9" t="s">
        <v>8</v>
      </c>
      <c r="Y3" s="9" t="s">
        <v>8</v>
      </c>
      <c r="Z3" s="9" t="s">
        <v>8</v>
      </c>
      <c r="AA3" s="9" t="s">
        <v>8</v>
      </c>
      <c r="AB3" s="9" t="s">
        <v>8</v>
      </c>
      <c r="AC3" s="9" t="s">
        <v>8</v>
      </c>
      <c r="AD3" s="9" t="s">
        <v>8</v>
      </c>
      <c r="AE3" s="9" t="s">
        <v>8</v>
      </c>
      <c r="AF3" s="9" t="s">
        <v>8</v>
      </c>
      <c r="AG3" s="9" t="s">
        <v>8</v>
      </c>
      <c r="AH3" s="9" t="s">
        <v>8</v>
      </c>
      <c r="AI3" s="9" t="s">
        <v>8</v>
      </c>
      <c r="AJ3" s="9" t="s">
        <v>8</v>
      </c>
    </row>
    <row r="4" spans="1:36" s="5" customFormat="1" ht="46.5" customHeight="1" x14ac:dyDescent="0.2">
      <c r="A4" s="44">
        <v>1</v>
      </c>
      <c r="B4" s="47" t="s">
        <v>21</v>
      </c>
      <c r="C4" s="22">
        <v>1</v>
      </c>
      <c r="D4" s="41" t="s">
        <v>38</v>
      </c>
      <c r="E4" s="22" t="s">
        <v>30</v>
      </c>
      <c r="F4" s="22" t="s">
        <v>29</v>
      </c>
      <c r="G4" s="22" t="s">
        <v>12</v>
      </c>
      <c r="H4" s="22" t="s">
        <v>33</v>
      </c>
      <c r="I4" s="22">
        <v>33903007</v>
      </c>
      <c r="J4" s="32">
        <v>9.5</v>
      </c>
      <c r="K4" s="23"/>
      <c r="L4" s="24">
        <v>1500</v>
      </c>
      <c r="M4" s="10">
        <f t="shared" ref="M4:M8" si="0">L4-(SUM(O4:AA4))</f>
        <v>500</v>
      </c>
      <c r="N4" s="11" t="str">
        <f t="shared" ref="N4:N8" si="1">IF(M4&lt;0,"ATENÇÃO","OK")</f>
        <v>OK</v>
      </c>
      <c r="O4" s="37">
        <v>700</v>
      </c>
      <c r="P4" s="37"/>
      <c r="Q4" s="37"/>
      <c r="R4" s="37"/>
      <c r="S4" s="37">
        <v>300</v>
      </c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</row>
    <row r="5" spans="1:36" s="5" customFormat="1" ht="46.5" customHeight="1" x14ac:dyDescent="0.2">
      <c r="A5" s="45"/>
      <c r="B5" s="48"/>
      <c r="C5" s="22">
        <v>2</v>
      </c>
      <c r="D5" s="41" t="s">
        <v>37</v>
      </c>
      <c r="E5" s="22" t="s">
        <v>31</v>
      </c>
      <c r="F5" s="22" t="s">
        <v>29</v>
      </c>
      <c r="G5" s="22" t="s">
        <v>12</v>
      </c>
      <c r="H5" s="22" t="s">
        <v>34</v>
      </c>
      <c r="I5" s="22">
        <v>33903007</v>
      </c>
      <c r="J5" s="32">
        <v>11</v>
      </c>
      <c r="K5" s="23"/>
      <c r="L5" s="24">
        <v>1000</v>
      </c>
      <c r="M5" s="10">
        <f t="shared" si="0"/>
        <v>400</v>
      </c>
      <c r="N5" s="11" t="str">
        <f t="shared" si="1"/>
        <v>OK</v>
      </c>
      <c r="O5" s="37">
        <v>500</v>
      </c>
      <c r="P5" s="37"/>
      <c r="Q5" s="37"/>
      <c r="R5" s="37"/>
      <c r="S5" s="37">
        <v>100</v>
      </c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</row>
    <row r="6" spans="1:36" s="5" customFormat="1" ht="48.75" customHeight="1" x14ac:dyDescent="0.2">
      <c r="A6" s="46"/>
      <c r="B6" s="49"/>
      <c r="C6" s="22">
        <v>3</v>
      </c>
      <c r="D6" s="42" t="s">
        <v>36</v>
      </c>
      <c r="E6" s="22" t="s">
        <v>32</v>
      </c>
      <c r="F6" s="22" t="s">
        <v>29</v>
      </c>
      <c r="G6" s="22" t="s">
        <v>12</v>
      </c>
      <c r="H6" s="22" t="s">
        <v>35</v>
      </c>
      <c r="I6" s="22">
        <v>33903007</v>
      </c>
      <c r="J6" s="32">
        <v>22</v>
      </c>
      <c r="K6" s="23"/>
      <c r="L6" s="24"/>
      <c r="M6" s="10">
        <f t="shared" si="0"/>
        <v>0</v>
      </c>
      <c r="N6" s="11" t="str">
        <f t="shared" si="1"/>
        <v>OK</v>
      </c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</row>
    <row r="7" spans="1:36" s="5" customFormat="1" ht="57.75" customHeight="1" x14ac:dyDescent="0.2">
      <c r="A7" s="28">
        <v>2</v>
      </c>
      <c r="B7" s="29" t="s">
        <v>22</v>
      </c>
      <c r="C7" s="27">
        <v>4</v>
      </c>
      <c r="D7" s="43" t="s">
        <v>39</v>
      </c>
      <c r="E7" s="36" t="s">
        <v>27</v>
      </c>
      <c r="F7" s="36" t="s">
        <v>28</v>
      </c>
      <c r="G7" s="35" t="s">
        <v>12</v>
      </c>
      <c r="H7" s="35" t="s">
        <v>16</v>
      </c>
      <c r="I7" s="35">
        <v>33903007</v>
      </c>
      <c r="J7" s="34">
        <v>18.5</v>
      </c>
      <c r="K7" s="21"/>
      <c r="L7" s="18">
        <v>1000</v>
      </c>
      <c r="M7" s="10">
        <f t="shared" si="0"/>
        <v>500</v>
      </c>
      <c r="N7" s="11" t="str">
        <f t="shared" si="1"/>
        <v>OK</v>
      </c>
      <c r="O7" s="37"/>
      <c r="P7" s="37">
        <v>200</v>
      </c>
      <c r="Q7" s="37"/>
      <c r="R7" s="37">
        <v>300</v>
      </c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</row>
    <row r="8" spans="1:36" ht="106.5" customHeight="1" x14ac:dyDescent="0.25">
      <c r="A8" s="25">
        <v>3</v>
      </c>
      <c r="B8" s="26" t="s">
        <v>23</v>
      </c>
      <c r="C8" s="22">
        <v>5</v>
      </c>
      <c r="D8" s="39" t="s">
        <v>40</v>
      </c>
      <c r="E8" s="30" t="s">
        <v>24</v>
      </c>
      <c r="F8" s="30" t="s">
        <v>25</v>
      </c>
      <c r="G8" s="31" t="s">
        <v>12</v>
      </c>
      <c r="H8" s="30" t="s">
        <v>26</v>
      </c>
      <c r="I8" s="30">
        <v>33903007</v>
      </c>
      <c r="J8" s="32">
        <v>4.4000000000000004</v>
      </c>
      <c r="K8" s="32"/>
      <c r="L8" s="33">
        <v>500</v>
      </c>
      <c r="M8" s="10">
        <f t="shared" si="0"/>
        <v>350</v>
      </c>
      <c r="N8" s="11" t="str">
        <f t="shared" si="1"/>
        <v>OK</v>
      </c>
      <c r="O8" s="37"/>
      <c r="P8" s="37"/>
      <c r="Q8" s="37">
        <v>150</v>
      </c>
      <c r="R8" s="37"/>
      <c r="S8" s="37"/>
      <c r="T8" s="37"/>
      <c r="U8" s="37"/>
      <c r="V8" s="37"/>
      <c r="W8" s="37"/>
      <c r="X8" s="37"/>
      <c r="Y8" s="37"/>
      <c r="Z8" s="37"/>
      <c r="AA8" s="37"/>
      <c r="AB8" s="38"/>
      <c r="AC8" s="38"/>
      <c r="AD8" s="38"/>
      <c r="AE8" s="38"/>
      <c r="AF8" s="38"/>
      <c r="AG8" s="38"/>
      <c r="AH8" s="38"/>
      <c r="AI8" s="38"/>
      <c r="AJ8" s="38"/>
    </row>
    <row r="9" spans="1:36" x14ac:dyDescent="0.25">
      <c r="O9" s="19">
        <f>SUMPRODUCT(J4:J8,O4:O8)</f>
        <v>12150</v>
      </c>
      <c r="P9" s="19">
        <f>P7*J7</f>
        <v>3700</v>
      </c>
      <c r="Q9" s="19">
        <f>SUMPRODUCT($J$4:$J$8,Q4:Q8)</f>
        <v>660</v>
      </c>
      <c r="R9" s="19">
        <f>SUMPRODUCT($J$4:$J$8,R4:R8)</f>
        <v>5550</v>
      </c>
      <c r="S9" s="19">
        <f t="shared" ref="S9:U9" si="2">SUMPRODUCT($J$4:$J$8,S4:S8)</f>
        <v>3950</v>
      </c>
      <c r="T9" s="19">
        <f t="shared" si="2"/>
        <v>0</v>
      </c>
      <c r="U9" s="19">
        <f t="shared" si="2"/>
        <v>0</v>
      </c>
      <c r="V9" s="19" t="e">
        <f>SUMPRODUCT(K8:K8,V8:V8)</f>
        <v>#VALUE!</v>
      </c>
      <c r="W9" s="19" t="e">
        <f>SUMPRODUCT(K8:K8,W8:W8)</f>
        <v>#VALUE!</v>
      </c>
      <c r="X9" s="19" t="e">
        <f>SUMPRODUCT(K8:K8,X8:X8)</f>
        <v>#VALUE!</v>
      </c>
      <c r="Y9" s="19" t="e">
        <f>SUMPRODUCT(K8:K8,Y8:Y8)</f>
        <v>#VALUE!</v>
      </c>
    </row>
    <row r="11" spans="1:36" x14ac:dyDescent="0.25">
      <c r="M11" s="3">
        <f>COUNTIF(M8:M8,"&lt;0")</f>
        <v>0</v>
      </c>
    </row>
  </sheetData>
  <mergeCells count="28">
    <mergeCell ref="AI1:AI2"/>
    <mergeCell ref="AJ1:AJ2"/>
    <mergeCell ref="A2:N2"/>
    <mergeCell ref="AD1:AD2"/>
    <mergeCell ref="AE1:AE2"/>
    <mergeCell ref="AF1:AF2"/>
    <mergeCell ref="AG1:AG2"/>
    <mergeCell ref="AH1:AH2"/>
    <mergeCell ref="Y1:Y2"/>
    <mergeCell ref="Z1:Z2"/>
    <mergeCell ref="AA1:AA2"/>
    <mergeCell ref="AB1:AB2"/>
    <mergeCell ref="AC1:AC2"/>
    <mergeCell ref="W1:W2"/>
    <mergeCell ref="U1:U2"/>
    <mergeCell ref="V1:V2"/>
    <mergeCell ref="A4:A6"/>
    <mergeCell ref="B4:B6"/>
    <mergeCell ref="X1:X2"/>
    <mergeCell ref="D1:K1"/>
    <mergeCell ref="A1:C1"/>
    <mergeCell ref="L1:N1"/>
    <mergeCell ref="O1:O2"/>
    <mergeCell ref="P1:P2"/>
    <mergeCell ref="Q1:Q2"/>
    <mergeCell ref="R1:R2"/>
    <mergeCell ref="S1:S2"/>
    <mergeCell ref="T1:T2"/>
  </mergeCells>
  <conditionalFormatting sqref="O8:AA8">
    <cfRule type="cellIs" dxfId="8" priority="7" stopIfTrue="1" operator="greaterThan">
      <formula>0</formula>
    </cfRule>
    <cfRule type="cellIs" dxfId="7" priority="8" stopIfTrue="1" operator="greaterThan">
      <formula>0</formula>
    </cfRule>
    <cfRule type="cellIs" dxfId="6" priority="9" stopIfTrue="1" operator="greaterThan">
      <formula>0</formula>
    </cfRule>
  </conditionalFormatting>
  <conditionalFormatting sqref="P7">
    <cfRule type="cellIs" dxfId="5" priority="4" stopIfTrue="1" operator="greaterThan">
      <formula>0</formula>
    </cfRule>
    <cfRule type="cellIs" dxfId="4" priority="5" stopIfTrue="1" operator="greaterThan">
      <formula>0</formula>
    </cfRule>
    <cfRule type="cellIs" dxfId="3" priority="6" stopIfTrue="1" operator="greaterThan">
      <formula>0</formula>
    </cfRule>
  </conditionalFormatting>
  <conditionalFormatting sqref="R7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CEART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RICARDO BRANDT</cp:lastModifiedBy>
  <cp:lastPrinted>2014-06-04T18:55:53Z</cp:lastPrinted>
  <dcterms:created xsi:type="dcterms:W3CDTF">2010-06-19T20:43:11Z</dcterms:created>
  <dcterms:modified xsi:type="dcterms:W3CDTF">2024-02-09T16:54:18Z</dcterms:modified>
</cp:coreProperties>
</file>