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Setores\Gestão de Contrato\Controle de Saldos\"/>
    </mc:Choice>
  </mc:AlternateContent>
  <xr:revisionPtr revIDLastSave="0" documentId="13_ncr:1_{C55C2FB4-E77F-4C32-AE10-99A314F78A7E}" xr6:coauthVersionLast="47" xr6:coauthVersionMax="47" xr10:uidLastSave="{00000000-0000-0000-0000-000000000000}"/>
  <bookViews>
    <workbookView xWindow="-28920" yWindow="-120" windowWidth="29040" windowHeight="15720" tabRatio="857" firstSheet="2" activeTab="2" xr2:uid="{00000000-000D-0000-FFFF-FFFF00000000}"/>
  </bookViews>
  <sheets>
    <sheet name="ESAG" sheetId="129" state="hidden" r:id="rId1"/>
    <sheet name="CEAD" sheetId="132" state="hidden" r:id="rId2"/>
    <sheet name="CEART" sheetId="130" r:id="rId3"/>
    <sheet name="FAED" sheetId="112" state="hidden" r:id="rId4"/>
    <sheet name="REITORIA" sheetId="133" state="hidden" r:id="rId5"/>
  </sheets>
  <definedNames>
    <definedName name="CEPLAN" localSheetId="1">#REF!</definedName>
    <definedName name="CEPLAN" localSheetId="2">#REF!</definedName>
    <definedName name="CEPLAN" localSheetId="0">#REF!</definedName>
    <definedName name="CEPLAN" localSheetId="4">#REF!</definedName>
    <definedName name="CEPLAN">#REF!</definedName>
    <definedName name="diasuteis" localSheetId="1">#REF!</definedName>
    <definedName name="diasuteis" localSheetId="2">#REF!</definedName>
    <definedName name="diasuteis" localSheetId="0">#REF!</definedName>
    <definedName name="diasuteis" localSheetId="4">#REF!</definedName>
    <definedName name="diasuteis">#REF!</definedName>
    <definedName name="Ferias" localSheetId="1">#REF!</definedName>
    <definedName name="Ferias" localSheetId="2">#REF!</definedName>
    <definedName name="Ferias" localSheetId="0">#REF!</definedName>
    <definedName name="Ferias" localSheetId="4">#REF!</definedName>
    <definedName name="Ferias">#REF!</definedName>
    <definedName name="RD" localSheetId="1">OFFSET(#REF!,(MATCH(SMALL(#REF!,ROW()-10),#REF!,0)-1),0)</definedName>
    <definedName name="RD" localSheetId="2">OFFSET(#REF!,(MATCH(SMALL(#REF!,ROW()-10),#REF!,0)-1),0)</definedName>
    <definedName name="RD" localSheetId="0">OFFSET(#REF!,(MATCH(SMALL(#REF!,ROW()-10),#REF!,0)-1),0)</definedName>
    <definedName name="RD" localSheetId="4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30" l="1"/>
  <c r="L9" i="130"/>
  <c r="J8" i="130"/>
  <c r="K8" i="130" s="1"/>
  <c r="J7" i="130"/>
  <c r="K7" i="130" s="1"/>
  <c r="J6" i="130"/>
  <c r="K6" i="130" s="1"/>
  <c r="J5" i="130"/>
  <c r="K5" i="130" s="1"/>
  <c r="J4" i="130"/>
  <c r="K4" i="130" s="1"/>
  <c r="N9" i="133" l="1"/>
  <c r="M9" i="133"/>
  <c r="K8" i="133"/>
  <c r="L8" i="133" s="1"/>
  <c r="K7" i="133"/>
  <c r="L7" i="133" s="1"/>
  <c r="K6" i="133"/>
  <c r="L6" i="133" s="1"/>
  <c r="K5" i="133"/>
  <c r="L5" i="133" s="1"/>
  <c r="K4" i="133"/>
  <c r="L4" i="133" s="1"/>
  <c r="N9" i="112"/>
  <c r="M9" i="112"/>
  <c r="K8" i="112"/>
  <c r="L8" i="112" s="1"/>
  <c r="K7" i="112"/>
  <c r="L7" i="112" s="1"/>
  <c r="K6" i="112"/>
  <c r="L6" i="112" s="1"/>
  <c r="K5" i="112"/>
  <c r="L5" i="112" s="1"/>
  <c r="K4" i="112"/>
  <c r="L4" i="112" s="1"/>
  <c r="N9" i="129"/>
  <c r="M9" i="129"/>
  <c r="K8" i="129"/>
  <c r="L8" i="129" s="1"/>
  <c r="K7" i="129"/>
  <c r="L7" i="129" s="1"/>
  <c r="K6" i="129"/>
  <c r="L6" i="129" s="1"/>
  <c r="K5" i="129"/>
  <c r="L5" i="129" s="1"/>
  <c r="K4" i="129"/>
  <c r="L4" i="129" s="1"/>
  <c r="N9" i="132"/>
  <c r="M9" i="132"/>
  <c r="K8" i="132"/>
  <c r="L8" i="132" s="1"/>
  <c r="K7" i="132"/>
  <c r="L7" i="132" s="1"/>
  <c r="K6" i="132"/>
  <c r="L6" i="132" s="1"/>
  <c r="K5" i="132"/>
  <c r="L5" i="132" s="1"/>
  <c r="K4" i="132"/>
  <c r="L4" i="132" s="1"/>
</calcChain>
</file>

<file path=xl/sharedStrings.xml><?xml version="1.0" encoding="utf-8"?>
<sst xmlns="http://schemas.openxmlformats.org/spreadsheetml/2006/main" count="339" uniqueCount="49">
  <si>
    <t>Saldo / Automático</t>
  </si>
  <si>
    <t>LOTE</t>
  </si>
  <si>
    <t>...../...../......</t>
  </si>
  <si>
    <t>Preço UNITÁRIO (R$)</t>
  </si>
  <si>
    <t>ALERTA</t>
  </si>
  <si>
    <t>Unidade</t>
  </si>
  <si>
    <t>Qtde Registrada</t>
  </si>
  <si>
    <t>Destinação final de Lixo Hospitalar</t>
  </si>
  <si>
    <t>Kg</t>
  </si>
  <si>
    <t>339039.28</t>
  </si>
  <si>
    <t>CENTRO PARTICIPANTE:</t>
  </si>
  <si>
    <t xml:space="preserve">Item </t>
  </si>
  <si>
    <t>Empresa</t>
  </si>
  <si>
    <t>ESPECIFICAÇÕES</t>
  </si>
  <si>
    <t>Grupo-Classe</t>
  </si>
  <si>
    <t>Código NUC</t>
  </si>
  <si>
    <t>Detalhamento</t>
  </si>
  <si>
    <t>02-25</t>
  </si>
  <si>
    <t>05005-1-002</t>
  </si>
  <si>
    <t>05005-1-001</t>
  </si>
  <si>
    <t>Coleta e transporte de produtos químicos.</t>
  </si>
  <si>
    <t>Coleta, transporte, tratamento e destino final de resíduos de fezes, urina e carcaças de camundongos (até 2 sacos de resíduos de fezes e urina e 1 saco de carcaça de camundongo por coleta). Coletas com sacos de até 30 litros</t>
  </si>
  <si>
    <t xml:space="preserve"> AF/OS nº  xxxx/2020 Qtde. DT</t>
  </si>
  <si>
    <t>PROCESSO: 783/2021/UDESC</t>
  </si>
  <si>
    <t>CONTRATAÇÃO DE EMPRESA PARA PRESTAÇÃO DE SERVIÇOS DE COLETA, TRANSPORTE E DESTINAÇÃO FINAL DE RESÍDUOS QUÍMICOS, LABORATORIAIS, HOSPITALARES, ENTULHOS E LÂMPADAS PARA O CAMPUS I, CERES E CESFI DA UDESC - RELANÇAMENTO</t>
  </si>
  <si>
    <t>VIGÊNCIA DA ATA: 30/07/2021 até 30/07/2022</t>
  </si>
  <si>
    <t xml:space="preserve"> AF/OS nº  xxxx/2021 Qtde. DT</t>
  </si>
  <si>
    <t>SANCRISTO COLETA DE RESÍDUOS EIRELI - CNPJ 14.147.098/0001-19</t>
  </si>
  <si>
    <t>Coleta</t>
  </si>
  <si>
    <t>Destinação final de produtos químicos</t>
  </si>
  <si>
    <t>Coleta e transporte de Lixo Hospitalar (materiais biologicos, contaminantes e perfuro cortantes)</t>
  </si>
  <si>
    <t>Litro</t>
  </si>
  <si>
    <t xml:space="preserve"> AF/OS nº  xxxx/2023 Qtde. DT</t>
  </si>
  <si>
    <t>Caçamba</t>
  </si>
  <si>
    <t>50051 5 006</t>
  </si>
  <si>
    <t>339039.27</t>
  </si>
  <si>
    <t>50051 0 004</t>
  </si>
  <si>
    <t>PROCESSO: 602/2023/UDESC</t>
  </si>
  <si>
    <t>CONTRATAÇÃO DE EMPRESA PARA A PRESTAÇÃO DE SERVIÇOS DE COLETA, TRANSPORTE E DESTINAÇÃO FINAL DE RESÍDUOS QUÍMICOS, LABORATORIAIS, HOSPITALARES, ENTULHOS E LÂMPADAS, PARA O CAMPUS I, PARA O CENTRO DE EDUCAÇÃO SUPERIOR DA FOZ DO ITAJAÍ - CESFI DA UDESC - RELANÇAMENTO,</t>
  </si>
  <si>
    <t>VIGÊNCIA DA ATA: 05/04/2023 até 05/04/2024</t>
  </si>
  <si>
    <t>BROOKS AMBIENTAL EIRELI, CNPJ 03.938.048/0001-33</t>
  </si>
  <si>
    <t>Coleta e transporte de tintas (inclusive embalagens vazias de tintas imobiliárias), solventes, óleos (Exceto amianto). FLORIANÓPOLIS/SC</t>
  </si>
  <si>
    <t>ECOEFICIENCIA SOLUCOES AMBIENTAIS LTDA, CNPJ 05.608.332/0001-77</t>
  </si>
  <si>
    <r>
      <t xml:space="preserve">Locação de caçamba estacionária para recolher </t>
    </r>
    <r>
      <rPr>
        <b/>
        <sz val="12"/>
        <rFont val="Calibri"/>
        <family val="2"/>
      </rPr>
      <t>resíduos da construção civil: Gesso, carpete, lã de vidro de isolamento acústico, forro mineral)</t>
    </r>
    <r>
      <rPr>
        <sz val="12"/>
        <rFont val="Calibri"/>
        <family val="2"/>
      </rPr>
      <t>. Capacidade da caçamba: 5m³. Incluindo a coleta, o transporte e a destinação final. FLORIANÓPOLIS/SC</t>
    </r>
  </si>
  <si>
    <r>
      <t xml:space="preserve">Locação de caçamba estacionária para recolher resíduos da construção civil: Tijolos, blocos, telhas, argamassa, concreto, areia e pedra. CONAMA Resolução 431/2011. Capacidade da caçamba: </t>
    </r>
    <r>
      <rPr>
        <b/>
        <sz val="12"/>
        <rFont val="Calibri"/>
        <family val="2"/>
      </rPr>
      <t>4m³</t>
    </r>
    <r>
      <rPr>
        <sz val="12"/>
        <rFont val="Calibri"/>
        <family val="2"/>
      </rPr>
      <t>. Incluindo a coleta, o transporte e a destinação final. CAMBORIÚ/SC</t>
    </r>
  </si>
  <si>
    <t>Locação de caçamba estacionária para recolher resíduos da construção civil: Carpete e forro mineral. capacidade da caçamba: 5m³. Incluindo a coleta, transporte e destinação final.</t>
  </si>
  <si>
    <r>
      <t xml:space="preserve">Locação de caçamba com tampa, para recolher resíduos sólidos - Classe IIA - Rejeitos. Capacidade da caçamba em metros cúbicos. Incluindo coleta, transporte e destinação final. </t>
    </r>
    <r>
      <rPr>
        <b/>
        <sz val="12"/>
        <rFont val="Calibri"/>
        <family val="2"/>
      </rPr>
      <t xml:space="preserve">Será cálculado o valor por caçamba ao final ao vencedor. </t>
    </r>
  </si>
  <si>
    <t>m³</t>
  </si>
  <si>
    <t xml:space="preserve"> AF/OS nº  136/2024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</si>
</sst>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44" fontId="6" fillId="6" borderId="1" xfId="13" applyFont="1" applyFill="1" applyBorder="1" applyAlignment="1">
      <alignment horizontal="center" vertical="center"/>
    </xf>
    <xf numFmtId="44" fontId="3" fillId="0" borderId="0" xfId="13" applyFont="1" applyFill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49" fontId="5" fillId="6" borderId="1" xfId="0" applyNumberFormat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44" fontId="3" fillId="9" borderId="2" xfId="13" applyFont="1" applyFill="1" applyBorder="1" applyAlignment="1" applyProtection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166" fontId="3" fillId="9" borderId="2" xfId="1" applyNumberFormat="1" applyFont="1" applyFill="1" applyBorder="1" applyAlignment="1">
      <alignment horizontal="center" vertical="center" wrapText="1"/>
    </xf>
    <xf numFmtId="0" fontId="3" fillId="9" borderId="2" xfId="1" applyFont="1" applyFill="1" applyBorder="1" applyAlignment="1" applyProtection="1">
      <alignment horizontal="center" vertical="center" wrapText="1"/>
      <protection locked="0"/>
    </xf>
    <xf numFmtId="44" fontId="3" fillId="0" borderId="0" xfId="8" applyFont="1" applyAlignment="1" applyProtection="1">
      <alignment wrapText="1"/>
      <protection locked="0"/>
    </xf>
    <xf numFmtId="0" fontId="8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4" fontId="6" fillId="10" borderId="1" xfId="13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10" borderId="1" xfId="1" applyFont="1" applyFill="1" applyBorder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3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>
      <alignment horizontal="left" vertical="center" wrapText="1"/>
    </xf>
    <xf numFmtId="3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7" borderId="1" xfId="1" applyNumberFormat="1" applyFont="1" applyFill="1" applyBorder="1" applyAlignment="1" applyProtection="1">
      <alignment horizontal="center" vertical="center" wrapText="1"/>
      <protection locked="0"/>
    </xf>
  </cellXfs>
  <cellStyles count="21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6" xr:uid="{00000000-0005-0000-0000-000003000000}"/>
    <cellStyle name="Moeda 4" xfId="19" xr:uid="{00000000-0005-0000-0000-00003B000000}"/>
    <cellStyle name="Moeda 5" xfId="20" xr:uid="{00000000-0005-0000-0000-000041000000}"/>
    <cellStyle name="Normal" xfId="0" builtinId="0"/>
    <cellStyle name="Normal 2" xfId="1" xr:uid="{00000000-0005-0000-0000-000005000000}"/>
    <cellStyle name="Porcentagem 2" xfId="12" xr:uid="{00000000-0005-0000-0000-000006000000}"/>
    <cellStyle name="Separador de milhares 2" xfId="2" xr:uid="{00000000-0005-0000-0000-000007000000}"/>
    <cellStyle name="Separador de milhares 2 2" xfId="7" xr:uid="{00000000-0005-0000-0000-000008000000}"/>
    <cellStyle name="Separador de milhares 2 2 2" xfId="11" xr:uid="{00000000-0005-0000-0000-000009000000}"/>
    <cellStyle name="Separador de milhares 2 2 2 2" xfId="18" xr:uid="{00000000-0005-0000-0000-000009000000}"/>
    <cellStyle name="Separador de milhares 2 2 3" xfId="15" xr:uid="{00000000-0005-0000-0000-000008000000}"/>
    <cellStyle name="Separador de milhares 2 3" xfId="6" xr:uid="{00000000-0005-0000-0000-00000A000000}"/>
    <cellStyle name="Separador de milhares 2 3 2" xfId="10" xr:uid="{00000000-0005-0000-0000-00000B000000}"/>
    <cellStyle name="Separador de milhares 2 3 2 2" xfId="17" xr:uid="{00000000-0005-0000-0000-00000B000000}"/>
    <cellStyle name="Separador de milhares 2 3 3" xfId="14" xr:uid="{00000000-0005-0000-0000-00000A000000}"/>
    <cellStyle name="Separador de milhares 3" xfId="3" xr:uid="{00000000-0005-0000-0000-00000C000000}"/>
    <cellStyle name="Título 5" xfId="4" xr:uid="{00000000-0005-0000-0000-00000D000000}"/>
  </cellStyles>
  <dxfs count="15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1C268355-827D-4927-9F84-6F32316DCBA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"/>
  <sheetViews>
    <sheetView zoomScale="80" zoomScaleNormal="80" workbookViewId="0">
      <selection activeCell="J4" sqref="J4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11" customWidth="1"/>
    <col min="4" max="4" width="60.28515625" style="1" customWidth="1"/>
    <col min="5" max="5" width="12.42578125" style="1" customWidth="1"/>
    <col min="6" max="6" width="15.140625" style="1" customWidth="1"/>
    <col min="7" max="7" width="16.42578125" style="1" customWidth="1"/>
    <col min="8" max="8" width="16.7109375" style="1" customWidth="1"/>
    <col min="9" max="9" width="15.5703125" style="14" customWidth="1"/>
    <col min="10" max="10" width="12.85546875" style="4" customWidth="1"/>
    <col min="11" max="11" width="13.28515625" style="12" customWidth="1"/>
    <col min="12" max="12" width="12.5703125" style="5" customWidth="1"/>
    <col min="13" max="13" width="12.85546875" style="4" customWidth="1"/>
    <col min="14" max="14" width="13.85546875" style="4" customWidth="1"/>
    <col min="15" max="24" width="12" style="4" customWidth="1"/>
    <col min="25" max="16384" width="9.7109375" style="2"/>
  </cols>
  <sheetData>
    <row r="1" spans="1:24" ht="32.25" customHeight="1" x14ac:dyDescent="0.25">
      <c r="A1" s="55" t="s">
        <v>23</v>
      </c>
      <c r="B1" s="55"/>
      <c r="C1" s="55"/>
      <c r="D1" s="55" t="s">
        <v>24</v>
      </c>
      <c r="E1" s="55"/>
      <c r="F1" s="55"/>
      <c r="G1" s="55"/>
      <c r="H1" s="55"/>
      <c r="I1" s="55"/>
      <c r="J1" s="55" t="s">
        <v>25</v>
      </c>
      <c r="K1" s="55"/>
      <c r="L1" s="55"/>
      <c r="M1" s="56" t="s">
        <v>26</v>
      </c>
      <c r="N1" s="53" t="s">
        <v>22</v>
      </c>
      <c r="O1" s="53" t="s">
        <v>22</v>
      </c>
      <c r="P1" s="53" t="s">
        <v>22</v>
      </c>
      <c r="Q1" s="53" t="s">
        <v>22</v>
      </c>
      <c r="R1" s="53" t="s">
        <v>22</v>
      </c>
      <c r="S1" s="53" t="s">
        <v>22</v>
      </c>
      <c r="T1" s="53" t="s">
        <v>22</v>
      </c>
      <c r="U1" s="53" t="s">
        <v>22</v>
      </c>
      <c r="V1" s="53" t="s">
        <v>22</v>
      </c>
      <c r="W1" s="53" t="s">
        <v>22</v>
      </c>
      <c r="X1" s="53" t="s">
        <v>22</v>
      </c>
    </row>
    <row r="2" spans="1:24" ht="26.25" customHeight="1" x14ac:dyDescent="0.25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3" customFormat="1" ht="30" x14ac:dyDescent="0.2">
      <c r="A3" s="20" t="s">
        <v>1</v>
      </c>
      <c r="B3" s="20" t="s">
        <v>11</v>
      </c>
      <c r="C3" s="20" t="s">
        <v>12</v>
      </c>
      <c r="D3" s="21" t="s">
        <v>13</v>
      </c>
      <c r="E3" s="20" t="s">
        <v>5</v>
      </c>
      <c r="F3" s="20" t="s">
        <v>14</v>
      </c>
      <c r="G3" s="20" t="s">
        <v>15</v>
      </c>
      <c r="H3" s="20" t="s">
        <v>16</v>
      </c>
      <c r="I3" s="22" t="s">
        <v>3</v>
      </c>
      <c r="J3" s="23" t="s">
        <v>6</v>
      </c>
      <c r="K3" s="24" t="s">
        <v>0</v>
      </c>
      <c r="L3" s="25" t="s">
        <v>4</v>
      </c>
      <c r="M3" s="16" t="s">
        <v>2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  <c r="W3" s="16" t="s">
        <v>2</v>
      </c>
      <c r="X3" s="16" t="s">
        <v>2</v>
      </c>
    </row>
    <row r="4" spans="1:24" ht="50.1" customHeight="1" x14ac:dyDescent="0.25">
      <c r="A4" s="45">
        <v>9</v>
      </c>
      <c r="B4" s="15">
        <v>18</v>
      </c>
      <c r="C4" s="47" t="s">
        <v>27</v>
      </c>
      <c r="D4" s="34" t="s">
        <v>20</v>
      </c>
      <c r="E4" s="35" t="s">
        <v>28</v>
      </c>
      <c r="F4" s="36" t="s">
        <v>17</v>
      </c>
      <c r="G4" s="35" t="s">
        <v>18</v>
      </c>
      <c r="H4" s="35" t="s">
        <v>9</v>
      </c>
      <c r="I4" s="13">
        <v>314.77</v>
      </c>
      <c r="J4" s="7"/>
      <c r="K4" s="9">
        <f t="shared" ref="K4:K8" si="0">J4-(SUM(M4:X4))</f>
        <v>0</v>
      </c>
      <c r="L4" s="10" t="str">
        <f t="shared" ref="L4:L8" si="1">IF(K4&lt;0,"ATENÇÃO","OK")</f>
        <v>OK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50.1" customHeight="1" x14ac:dyDescent="0.25">
      <c r="A5" s="46"/>
      <c r="B5" s="15">
        <v>19</v>
      </c>
      <c r="C5" s="48"/>
      <c r="D5" s="34" t="s">
        <v>29</v>
      </c>
      <c r="E5" s="35" t="s">
        <v>8</v>
      </c>
      <c r="F5" s="36" t="s">
        <v>17</v>
      </c>
      <c r="G5" s="35" t="s">
        <v>19</v>
      </c>
      <c r="H5" s="35" t="s">
        <v>9</v>
      </c>
      <c r="I5" s="13">
        <v>8.6</v>
      </c>
      <c r="J5" s="7"/>
      <c r="K5" s="9">
        <f t="shared" si="0"/>
        <v>0</v>
      </c>
      <c r="L5" s="10" t="str">
        <f t="shared" si="1"/>
        <v>OK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50.1" customHeight="1" x14ac:dyDescent="0.25">
      <c r="A6" s="49">
        <v>10</v>
      </c>
      <c r="B6" s="27">
        <v>20</v>
      </c>
      <c r="C6" s="51" t="s">
        <v>27</v>
      </c>
      <c r="D6" s="28" t="s">
        <v>30</v>
      </c>
      <c r="E6" s="29" t="s">
        <v>28</v>
      </c>
      <c r="F6" s="30" t="s">
        <v>17</v>
      </c>
      <c r="G6" s="29" t="s">
        <v>18</v>
      </c>
      <c r="H6" s="29" t="s">
        <v>9</v>
      </c>
      <c r="I6" s="31">
        <v>257.3</v>
      </c>
      <c r="J6" s="7"/>
      <c r="K6" s="9">
        <f t="shared" si="0"/>
        <v>0</v>
      </c>
      <c r="L6" s="10" t="str">
        <f t="shared" si="1"/>
        <v>OK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50.1" customHeight="1" x14ac:dyDescent="0.25">
      <c r="A7" s="50"/>
      <c r="B7" s="27">
        <v>21</v>
      </c>
      <c r="C7" s="52"/>
      <c r="D7" s="32" t="s">
        <v>7</v>
      </c>
      <c r="E7" s="29" t="s">
        <v>31</v>
      </c>
      <c r="F7" s="30" t="s">
        <v>17</v>
      </c>
      <c r="G7" s="29" t="s">
        <v>19</v>
      </c>
      <c r="H7" s="29" t="s">
        <v>9</v>
      </c>
      <c r="I7" s="31">
        <v>0.75</v>
      </c>
      <c r="J7" s="7"/>
      <c r="K7" s="9">
        <f t="shared" si="0"/>
        <v>0</v>
      </c>
      <c r="L7" s="10" t="str">
        <f t="shared" si="1"/>
        <v>OK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63" customHeight="1" x14ac:dyDescent="0.25">
      <c r="A8" s="33">
        <v>11</v>
      </c>
      <c r="B8" s="15">
        <v>22</v>
      </c>
      <c r="C8" s="37" t="s">
        <v>27</v>
      </c>
      <c r="D8" s="19" t="s">
        <v>21</v>
      </c>
      <c r="E8" s="8" t="s">
        <v>28</v>
      </c>
      <c r="F8" s="18" t="s">
        <v>17</v>
      </c>
      <c r="G8" s="8" t="s">
        <v>18</v>
      </c>
      <c r="H8" s="8" t="s">
        <v>9</v>
      </c>
      <c r="I8" s="13">
        <v>379.8</v>
      </c>
      <c r="J8" s="7"/>
      <c r="K8" s="9">
        <f t="shared" si="0"/>
        <v>0</v>
      </c>
      <c r="L8" s="10" t="str">
        <f t="shared" si="1"/>
        <v>OK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x14ac:dyDescent="0.25">
      <c r="D9" s="3"/>
      <c r="M9" s="26">
        <f>SUMPRODUCT(I4:I8,M4:M8)</f>
        <v>0</v>
      </c>
      <c r="N9" s="26">
        <f>SUMPRODUCT(I4:I8,N4:N8)</f>
        <v>0</v>
      </c>
    </row>
    <row r="10" spans="1:24" x14ac:dyDescent="0.25">
      <c r="D10" s="3"/>
    </row>
  </sheetData>
  <mergeCells count="20">
    <mergeCell ref="X1:X2"/>
    <mergeCell ref="A2:L2"/>
    <mergeCell ref="T1:T2"/>
    <mergeCell ref="M1:M2"/>
    <mergeCell ref="D1:I1"/>
    <mergeCell ref="J1:L1"/>
    <mergeCell ref="V1:V2"/>
    <mergeCell ref="U1:U2"/>
    <mergeCell ref="N1:N2"/>
    <mergeCell ref="O1:O2"/>
    <mergeCell ref="P1:P2"/>
    <mergeCell ref="Q1:Q2"/>
    <mergeCell ref="R1:R2"/>
    <mergeCell ref="S1:S2"/>
    <mergeCell ref="A1:C1"/>
    <mergeCell ref="A4:A5"/>
    <mergeCell ref="C4:C5"/>
    <mergeCell ref="A6:A7"/>
    <mergeCell ref="C6:C7"/>
    <mergeCell ref="W1:W2"/>
  </mergeCells>
  <conditionalFormatting sqref="M4:X7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0EF9-C9ED-48DA-B63B-D8779EF9D3A7}">
  <dimension ref="A1:X10"/>
  <sheetViews>
    <sheetView zoomScale="86" zoomScaleNormal="86" workbookViewId="0">
      <selection activeCell="D24" sqref="D24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11" customWidth="1"/>
    <col min="4" max="4" width="60.28515625" style="1" customWidth="1"/>
    <col min="5" max="5" width="12.42578125" style="1" customWidth="1"/>
    <col min="6" max="6" width="15.140625" style="1" customWidth="1"/>
    <col min="7" max="7" width="16.42578125" style="1" customWidth="1"/>
    <col min="8" max="8" width="16.7109375" style="1" customWidth="1"/>
    <col min="9" max="9" width="15.5703125" style="14" customWidth="1"/>
    <col min="10" max="10" width="12.85546875" style="4" customWidth="1"/>
    <col min="11" max="11" width="13.28515625" style="12" customWidth="1"/>
    <col min="12" max="12" width="12.5703125" style="5" customWidth="1"/>
    <col min="13" max="13" width="12.85546875" style="4" customWidth="1"/>
    <col min="14" max="14" width="13.85546875" style="4" customWidth="1"/>
    <col min="15" max="24" width="12" style="4" customWidth="1"/>
    <col min="25" max="16384" width="9.7109375" style="2"/>
  </cols>
  <sheetData>
    <row r="1" spans="1:24" ht="32.25" customHeight="1" x14ac:dyDescent="0.25">
      <c r="A1" s="55" t="s">
        <v>23</v>
      </c>
      <c r="B1" s="55"/>
      <c r="C1" s="55"/>
      <c r="D1" s="55" t="s">
        <v>24</v>
      </c>
      <c r="E1" s="55"/>
      <c r="F1" s="55"/>
      <c r="G1" s="55"/>
      <c r="H1" s="55"/>
      <c r="I1" s="55"/>
      <c r="J1" s="55" t="s">
        <v>25</v>
      </c>
      <c r="K1" s="55"/>
      <c r="L1" s="55"/>
      <c r="M1" s="56" t="s">
        <v>26</v>
      </c>
      <c r="N1" s="53" t="s">
        <v>22</v>
      </c>
      <c r="O1" s="53" t="s">
        <v>22</v>
      </c>
      <c r="P1" s="53" t="s">
        <v>22</v>
      </c>
      <c r="Q1" s="53" t="s">
        <v>22</v>
      </c>
      <c r="R1" s="53" t="s">
        <v>22</v>
      </c>
      <c r="S1" s="53" t="s">
        <v>22</v>
      </c>
      <c r="T1" s="53" t="s">
        <v>22</v>
      </c>
      <c r="U1" s="53" t="s">
        <v>22</v>
      </c>
      <c r="V1" s="53" t="s">
        <v>22</v>
      </c>
      <c r="W1" s="53" t="s">
        <v>22</v>
      </c>
      <c r="X1" s="53" t="s">
        <v>22</v>
      </c>
    </row>
    <row r="2" spans="1:24" ht="26.25" customHeight="1" x14ac:dyDescent="0.25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3" customFormat="1" ht="30" x14ac:dyDescent="0.2">
      <c r="A3" s="20" t="s">
        <v>1</v>
      </c>
      <c r="B3" s="20" t="s">
        <v>11</v>
      </c>
      <c r="C3" s="20" t="s">
        <v>12</v>
      </c>
      <c r="D3" s="21" t="s">
        <v>13</v>
      </c>
      <c r="E3" s="20" t="s">
        <v>5</v>
      </c>
      <c r="F3" s="20" t="s">
        <v>14</v>
      </c>
      <c r="G3" s="20" t="s">
        <v>15</v>
      </c>
      <c r="H3" s="20" t="s">
        <v>16</v>
      </c>
      <c r="I3" s="22" t="s">
        <v>3</v>
      </c>
      <c r="J3" s="23" t="s">
        <v>6</v>
      </c>
      <c r="K3" s="24" t="s">
        <v>0</v>
      </c>
      <c r="L3" s="25" t="s">
        <v>4</v>
      </c>
      <c r="M3" s="16" t="s">
        <v>2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  <c r="W3" s="16" t="s">
        <v>2</v>
      </c>
      <c r="X3" s="16" t="s">
        <v>2</v>
      </c>
    </row>
    <row r="4" spans="1:24" ht="50.1" customHeight="1" x14ac:dyDescent="0.25">
      <c r="A4" s="45">
        <v>9</v>
      </c>
      <c r="B4" s="15">
        <v>18</v>
      </c>
      <c r="C4" s="47" t="s">
        <v>27</v>
      </c>
      <c r="D4" s="34" t="s">
        <v>20</v>
      </c>
      <c r="E4" s="35" t="s">
        <v>28</v>
      </c>
      <c r="F4" s="36" t="s">
        <v>17</v>
      </c>
      <c r="G4" s="35" t="s">
        <v>18</v>
      </c>
      <c r="H4" s="35" t="s">
        <v>9</v>
      </c>
      <c r="I4" s="13">
        <v>314.77</v>
      </c>
      <c r="J4" s="7"/>
      <c r="K4" s="9">
        <f t="shared" ref="K4:K8" si="0">J4-(SUM(M4:X4))</f>
        <v>0</v>
      </c>
      <c r="L4" s="10" t="str">
        <f t="shared" ref="L4:L8" si="1">IF(K4&lt;0,"ATENÇÃO","OK")</f>
        <v>OK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50.1" customHeight="1" x14ac:dyDescent="0.25">
      <c r="A5" s="46"/>
      <c r="B5" s="15">
        <v>19</v>
      </c>
      <c r="C5" s="48"/>
      <c r="D5" s="34" t="s">
        <v>29</v>
      </c>
      <c r="E5" s="35" t="s">
        <v>8</v>
      </c>
      <c r="F5" s="36" t="s">
        <v>17</v>
      </c>
      <c r="G5" s="35" t="s">
        <v>19</v>
      </c>
      <c r="H5" s="35" t="s">
        <v>9</v>
      </c>
      <c r="I5" s="13">
        <v>8.6</v>
      </c>
      <c r="J5" s="7"/>
      <c r="K5" s="9">
        <f t="shared" si="0"/>
        <v>0</v>
      </c>
      <c r="L5" s="10" t="str">
        <f t="shared" si="1"/>
        <v>OK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50.1" customHeight="1" x14ac:dyDescent="0.25">
      <c r="A6" s="49">
        <v>10</v>
      </c>
      <c r="B6" s="27">
        <v>20</v>
      </c>
      <c r="C6" s="51" t="s">
        <v>27</v>
      </c>
      <c r="D6" s="28" t="s">
        <v>30</v>
      </c>
      <c r="E6" s="29" t="s">
        <v>28</v>
      </c>
      <c r="F6" s="30" t="s">
        <v>17</v>
      </c>
      <c r="G6" s="29" t="s">
        <v>18</v>
      </c>
      <c r="H6" s="29" t="s">
        <v>9</v>
      </c>
      <c r="I6" s="31">
        <v>257.3</v>
      </c>
      <c r="J6" s="7"/>
      <c r="K6" s="9">
        <f t="shared" si="0"/>
        <v>0</v>
      </c>
      <c r="L6" s="10" t="str">
        <f t="shared" si="1"/>
        <v>OK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50.1" customHeight="1" x14ac:dyDescent="0.25">
      <c r="A7" s="50"/>
      <c r="B7" s="27">
        <v>21</v>
      </c>
      <c r="C7" s="52"/>
      <c r="D7" s="32" t="s">
        <v>7</v>
      </c>
      <c r="E7" s="29" t="s">
        <v>31</v>
      </c>
      <c r="F7" s="30" t="s">
        <v>17</v>
      </c>
      <c r="G7" s="29" t="s">
        <v>19</v>
      </c>
      <c r="H7" s="29" t="s">
        <v>9</v>
      </c>
      <c r="I7" s="31">
        <v>0.75</v>
      </c>
      <c r="J7" s="7"/>
      <c r="K7" s="9">
        <f t="shared" si="0"/>
        <v>0</v>
      </c>
      <c r="L7" s="10" t="str">
        <f t="shared" si="1"/>
        <v>OK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63" customHeight="1" x14ac:dyDescent="0.25">
      <c r="A8" s="33">
        <v>11</v>
      </c>
      <c r="B8" s="15">
        <v>22</v>
      </c>
      <c r="C8" s="37" t="s">
        <v>27</v>
      </c>
      <c r="D8" s="19" t="s">
        <v>21</v>
      </c>
      <c r="E8" s="8" t="s">
        <v>28</v>
      </c>
      <c r="F8" s="18" t="s">
        <v>17</v>
      </c>
      <c r="G8" s="8" t="s">
        <v>18</v>
      </c>
      <c r="H8" s="8" t="s">
        <v>9</v>
      </c>
      <c r="I8" s="13">
        <v>379.8</v>
      </c>
      <c r="J8" s="7"/>
      <c r="K8" s="9">
        <f t="shared" si="0"/>
        <v>0</v>
      </c>
      <c r="L8" s="10" t="str">
        <f t="shared" si="1"/>
        <v>OK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x14ac:dyDescent="0.25">
      <c r="D9" s="3"/>
      <c r="M9" s="26">
        <f>SUMPRODUCT(I4:I8,M4:M8)</f>
        <v>0</v>
      </c>
      <c r="N9" s="26">
        <f>SUMPRODUCT(I4:I8,N4:N8)</f>
        <v>0</v>
      </c>
    </row>
    <row r="10" spans="1:24" x14ac:dyDescent="0.25">
      <c r="D10" s="3"/>
    </row>
  </sheetData>
  <mergeCells count="20">
    <mergeCell ref="A6:A7"/>
    <mergeCell ref="C6:C7"/>
    <mergeCell ref="U1:U2"/>
    <mergeCell ref="A2:L2"/>
    <mergeCell ref="O1:O2"/>
    <mergeCell ref="P1:P2"/>
    <mergeCell ref="Q1:Q2"/>
    <mergeCell ref="R1:R2"/>
    <mergeCell ref="S1:S2"/>
    <mergeCell ref="T1:T2"/>
    <mergeCell ref="A1:C1"/>
    <mergeCell ref="D1:I1"/>
    <mergeCell ref="J1:L1"/>
    <mergeCell ref="M1:M2"/>
    <mergeCell ref="N1:N2"/>
    <mergeCell ref="X1:X2"/>
    <mergeCell ref="V1:V2"/>
    <mergeCell ref="W1:W2"/>
    <mergeCell ref="A4:A5"/>
    <mergeCell ref="C4:C5"/>
  </mergeCells>
  <conditionalFormatting sqref="M4:X7">
    <cfRule type="cellIs" dxfId="11" priority="1" stopIfTrue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"/>
  <sheetViews>
    <sheetView tabSelected="1" zoomScale="80" zoomScaleNormal="80" workbookViewId="0">
      <selection activeCell="L4" sqref="L4"/>
    </sheetView>
  </sheetViews>
  <sheetFormatPr defaultColWidth="9.7109375" defaultRowHeight="15" x14ac:dyDescent="0.25"/>
  <cols>
    <col min="1" max="1" width="5.5703125" style="1" bestFit="1" customWidth="1"/>
    <col min="2" max="2" width="32.85546875" style="11" customWidth="1"/>
    <col min="3" max="3" width="60.28515625" style="1" customWidth="1"/>
    <col min="4" max="4" width="12.42578125" style="1" customWidth="1"/>
    <col min="5" max="5" width="15.140625" style="1" customWidth="1"/>
    <col min="6" max="6" width="16.42578125" style="1" customWidth="1"/>
    <col min="7" max="7" width="16.7109375" style="1" customWidth="1"/>
    <col min="8" max="8" width="15.5703125" style="14" customWidth="1"/>
    <col min="9" max="9" width="12.85546875" style="4" customWidth="1"/>
    <col min="10" max="10" width="13.28515625" style="12" customWidth="1"/>
    <col min="11" max="11" width="12.5703125" style="5" customWidth="1"/>
    <col min="12" max="12" width="12.85546875" style="4" customWidth="1"/>
    <col min="13" max="13" width="13.85546875" style="4" customWidth="1"/>
    <col min="14" max="23" width="12" style="4" customWidth="1"/>
    <col min="24" max="16384" width="9.7109375" style="2"/>
  </cols>
  <sheetData>
    <row r="1" spans="1:23" ht="46.5" customHeight="1" x14ac:dyDescent="0.25">
      <c r="A1" s="55" t="s">
        <v>37</v>
      </c>
      <c r="B1" s="55"/>
      <c r="C1" s="55" t="s">
        <v>38</v>
      </c>
      <c r="D1" s="55"/>
      <c r="E1" s="55"/>
      <c r="F1" s="55"/>
      <c r="G1" s="55"/>
      <c r="H1" s="55"/>
      <c r="I1" s="55" t="s">
        <v>39</v>
      </c>
      <c r="J1" s="55"/>
      <c r="K1" s="55"/>
      <c r="L1" s="56" t="s">
        <v>48</v>
      </c>
      <c r="M1" s="56" t="s">
        <v>32</v>
      </c>
      <c r="N1" s="56" t="s">
        <v>32</v>
      </c>
      <c r="O1" s="56" t="s">
        <v>32</v>
      </c>
      <c r="P1" s="56" t="s">
        <v>32</v>
      </c>
      <c r="Q1" s="56" t="s">
        <v>32</v>
      </c>
      <c r="R1" s="56" t="s">
        <v>32</v>
      </c>
      <c r="S1" s="56" t="s">
        <v>32</v>
      </c>
      <c r="T1" s="56" t="s">
        <v>32</v>
      </c>
      <c r="U1" s="56" t="s">
        <v>32</v>
      </c>
      <c r="V1" s="56" t="s">
        <v>32</v>
      </c>
      <c r="W1" s="56" t="s">
        <v>32</v>
      </c>
    </row>
    <row r="2" spans="1:23" ht="26.2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3" customFormat="1" ht="30" x14ac:dyDescent="0.2">
      <c r="A3" s="20" t="s">
        <v>11</v>
      </c>
      <c r="B3" s="20" t="s">
        <v>12</v>
      </c>
      <c r="C3" s="21" t="s">
        <v>13</v>
      </c>
      <c r="D3" s="20" t="s">
        <v>5</v>
      </c>
      <c r="E3" s="20" t="s">
        <v>14</v>
      </c>
      <c r="F3" s="20" t="s">
        <v>15</v>
      </c>
      <c r="G3" s="20" t="s">
        <v>16</v>
      </c>
      <c r="H3" s="22" t="s">
        <v>3</v>
      </c>
      <c r="I3" s="23" t="s">
        <v>6</v>
      </c>
      <c r="J3" s="24" t="s">
        <v>0</v>
      </c>
      <c r="K3" s="25" t="s">
        <v>4</v>
      </c>
      <c r="L3" s="57">
        <v>45330</v>
      </c>
      <c r="M3" s="16" t="s">
        <v>2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  <c r="W3" s="16" t="s">
        <v>2</v>
      </c>
    </row>
    <row r="4" spans="1:23" ht="47.25" x14ac:dyDescent="0.25">
      <c r="A4" s="15">
        <v>1</v>
      </c>
      <c r="B4" s="41" t="s">
        <v>40</v>
      </c>
      <c r="C4" s="39" t="s">
        <v>41</v>
      </c>
      <c r="D4" s="8" t="s">
        <v>28</v>
      </c>
      <c r="E4" s="18" t="s">
        <v>17</v>
      </c>
      <c r="F4" s="8" t="s">
        <v>36</v>
      </c>
      <c r="G4" s="8" t="s">
        <v>35</v>
      </c>
      <c r="H4" s="13">
        <v>422.02</v>
      </c>
      <c r="I4" s="7">
        <v>12</v>
      </c>
      <c r="J4" s="9">
        <f t="shared" ref="J4:J8" si="0">I4-(SUM(L4:W4))</f>
        <v>12</v>
      </c>
      <c r="K4" s="10" t="str">
        <f t="shared" ref="K4:K8" si="1">IF(J4&lt;0,"ATENÇÃO","OK")</f>
        <v>OK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78.75" x14ac:dyDescent="0.25">
      <c r="A5" s="27">
        <v>2</v>
      </c>
      <c r="B5" s="43" t="s">
        <v>42</v>
      </c>
      <c r="C5" s="38" t="s">
        <v>43</v>
      </c>
      <c r="D5" s="29" t="s">
        <v>33</v>
      </c>
      <c r="E5" s="30" t="s">
        <v>17</v>
      </c>
      <c r="F5" s="29" t="s">
        <v>34</v>
      </c>
      <c r="G5" s="29" t="s">
        <v>35</v>
      </c>
      <c r="H5" s="31">
        <v>767</v>
      </c>
      <c r="I5" s="7">
        <v>11</v>
      </c>
      <c r="J5" s="9">
        <f t="shared" si="0"/>
        <v>10</v>
      </c>
      <c r="K5" s="10" t="str">
        <f t="shared" si="1"/>
        <v>OK</v>
      </c>
      <c r="L5" s="6">
        <v>1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78.75" x14ac:dyDescent="0.25">
      <c r="A6" s="15">
        <v>3</v>
      </c>
      <c r="B6" s="41" t="s">
        <v>40</v>
      </c>
      <c r="C6" s="39" t="s">
        <v>44</v>
      </c>
      <c r="D6" s="8" t="s">
        <v>33</v>
      </c>
      <c r="E6" s="18" t="s">
        <v>17</v>
      </c>
      <c r="F6" s="8" t="s">
        <v>34</v>
      </c>
      <c r="G6" s="8" t="s">
        <v>35</v>
      </c>
      <c r="H6" s="13">
        <v>603.69000000000005</v>
      </c>
      <c r="I6" s="7"/>
      <c r="J6" s="9">
        <f t="shared" si="0"/>
        <v>0</v>
      </c>
      <c r="K6" s="10" t="str">
        <f t="shared" si="1"/>
        <v>OK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3" x14ac:dyDescent="0.25">
      <c r="A7" s="27">
        <v>4</v>
      </c>
      <c r="B7" s="44" t="s">
        <v>40</v>
      </c>
      <c r="C7" s="40" t="s">
        <v>45</v>
      </c>
      <c r="D7" s="29" t="s">
        <v>33</v>
      </c>
      <c r="E7" s="30" t="s">
        <v>17</v>
      </c>
      <c r="F7" s="29" t="s">
        <v>34</v>
      </c>
      <c r="G7" s="29" t="s">
        <v>35</v>
      </c>
      <c r="H7" s="31">
        <v>702</v>
      </c>
      <c r="I7" s="7">
        <v>8</v>
      </c>
      <c r="J7" s="9">
        <f t="shared" si="0"/>
        <v>8</v>
      </c>
      <c r="K7" s="10" t="str">
        <f t="shared" si="1"/>
        <v>OK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30.75" customHeight="1" x14ac:dyDescent="0.25">
      <c r="A8" s="15">
        <v>5</v>
      </c>
      <c r="B8" s="42" t="s">
        <v>42</v>
      </c>
      <c r="C8" s="39" t="s">
        <v>46</v>
      </c>
      <c r="D8" s="8" t="s">
        <v>47</v>
      </c>
      <c r="E8" s="18" t="s">
        <v>17</v>
      </c>
      <c r="F8" s="8" t="s">
        <v>34</v>
      </c>
      <c r="G8" s="8" t="s">
        <v>35</v>
      </c>
      <c r="H8" s="13">
        <v>85</v>
      </c>
      <c r="I8" s="7">
        <v>70</v>
      </c>
      <c r="J8" s="9">
        <f t="shared" si="0"/>
        <v>70</v>
      </c>
      <c r="K8" s="10" t="str">
        <f t="shared" si="1"/>
        <v>OK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C9" s="3"/>
      <c r="L9" s="26">
        <f>SUMPRODUCT(H4:H8,L4:L8)</f>
        <v>767</v>
      </c>
      <c r="M9" s="26">
        <f>SUMPRODUCT(H4:H8,M4:M8)</f>
        <v>0</v>
      </c>
    </row>
    <row r="10" spans="1:23" x14ac:dyDescent="0.25">
      <c r="C10" s="3"/>
    </row>
  </sheetData>
  <mergeCells count="16">
    <mergeCell ref="U1:U2"/>
    <mergeCell ref="V1:V2"/>
    <mergeCell ref="W1:W2"/>
    <mergeCell ref="S1:S2"/>
    <mergeCell ref="T1:T2"/>
    <mergeCell ref="P1:P2"/>
    <mergeCell ref="Q1:Q2"/>
    <mergeCell ref="R1:R2"/>
    <mergeCell ref="N1:N2"/>
    <mergeCell ref="A1:B1"/>
    <mergeCell ref="C1:H1"/>
    <mergeCell ref="I1:K1"/>
    <mergeCell ref="L1:L2"/>
    <mergeCell ref="O1:O2"/>
    <mergeCell ref="M1:M2"/>
    <mergeCell ref="A2:K2"/>
  </mergeCells>
  <conditionalFormatting sqref="L4:W8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"/>
  <sheetViews>
    <sheetView zoomScale="80" zoomScaleNormal="80" workbookViewId="0">
      <selection activeCell="D19" sqref="D19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11" customWidth="1"/>
    <col min="4" max="4" width="60.28515625" style="1" customWidth="1"/>
    <col min="5" max="5" width="12.42578125" style="1" customWidth="1"/>
    <col min="6" max="6" width="15.140625" style="1" customWidth="1"/>
    <col min="7" max="7" width="16.42578125" style="1" customWidth="1"/>
    <col min="8" max="8" width="16.7109375" style="1" customWidth="1"/>
    <col min="9" max="9" width="15.5703125" style="14" customWidth="1"/>
    <col min="10" max="10" width="12.85546875" style="4" customWidth="1"/>
    <col min="11" max="11" width="13.28515625" style="12" customWidth="1"/>
    <col min="12" max="12" width="12.5703125" style="5" customWidth="1"/>
    <col min="13" max="13" width="12.85546875" style="4" customWidth="1"/>
    <col min="14" max="14" width="13.85546875" style="4" customWidth="1"/>
    <col min="15" max="24" width="12" style="4" customWidth="1"/>
    <col min="25" max="16384" width="9.7109375" style="2"/>
  </cols>
  <sheetData>
    <row r="1" spans="1:24" ht="32.25" customHeight="1" x14ac:dyDescent="0.25">
      <c r="A1" s="55" t="s">
        <v>23</v>
      </c>
      <c r="B1" s="55"/>
      <c r="C1" s="55"/>
      <c r="D1" s="55" t="s">
        <v>24</v>
      </c>
      <c r="E1" s="55"/>
      <c r="F1" s="55"/>
      <c r="G1" s="55"/>
      <c r="H1" s="55"/>
      <c r="I1" s="55"/>
      <c r="J1" s="55" t="s">
        <v>25</v>
      </c>
      <c r="K1" s="55"/>
      <c r="L1" s="55"/>
      <c r="M1" s="56" t="s">
        <v>26</v>
      </c>
      <c r="N1" s="53" t="s">
        <v>22</v>
      </c>
      <c r="O1" s="53" t="s">
        <v>22</v>
      </c>
      <c r="P1" s="53" t="s">
        <v>22</v>
      </c>
      <c r="Q1" s="53" t="s">
        <v>22</v>
      </c>
      <c r="R1" s="53" t="s">
        <v>22</v>
      </c>
      <c r="S1" s="53" t="s">
        <v>22</v>
      </c>
      <c r="T1" s="53" t="s">
        <v>22</v>
      </c>
      <c r="U1" s="53" t="s">
        <v>22</v>
      </c>
      <c r="V1" s="53" t="s">
        <v>22</v>
      </c>
      <c r="W1" s="53" t="s">
        <v>22</v>
      </c>
      <c r="X1" s="53" t="s">
        <v>22</v>
      </c>
    </row>
    <row r="2" spans="1:24" ht="26.25" customHeight="1" x14ac:dyDescent="0.25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3" customFormat="1" ht="30" x14ac:dyDescent="0.2">
      <c r="A3" s="20" t="s">
        <v>1</v>
      </c>
      <c r="B3" s="20" t="s">
        <v>11</v>
      </c>
      <c r="C3" s="20" t="s">
        <v>12</v>
      </c>
      <c r="D3" s="21" t="s">
        <v>13</v>
      </c>
      <c r="E3" s="20" t="s">
        <v>5</v>
      </c>
      <c r="F3" s="20" t="s">
        <v>14</v>
      </c>
      <c r="G3" s="20" t="s">
        <v>15</v>
      </c>
      <c r="H3" s="20" t="s">
        <v>16</v>
      </c>
      <c r="I3" s="22" t="s">
        <v>3</v>
      </c>
      <c r="J3" s="23" t="s">
        <v>6</v>
      </c>
      <c r="K3" s="24" t="s">
        <v>0</v>
      </c>
      <c r="L3" s="25" t="s">
        <v>4</v>
      </c>
      <c r="M3" s="16" t="s">
        <v>2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  <c r="W3" s="16" t="s">
        <v>2</v>
      </c>
      <c r="X3" s="16" t="s">
        <v>2</v>
      </c>
    </row>
    <row r="4" spans="1:24" ht="50.1" customHeight="1" x14ac:dyDescent="0.25">
      <c r="A4" s="45">
        <v>9</v>
      </c>
      <c r="B4" s="15">
        <v>18</v>
      </c>
      <c r="C4" s="47" t="s">
        <v>27</v>
      </c>
      <c r="D4" s="34" t="s">
        <v>20</v>
      </c>
      <c r="E4" s="35" t="s">
        <v>28</v>
      </c>
      <c r="F4" s="36" t="s">
        <v>17</v>
      </c>
      <c r="G4" s="35" t="s">
        <v>18</v>
      </c>
      <c r="H4" s="35" t="s">
        <v>9</v>
      </c>
      <c r="I4" s="13">
        <v>314.77</v>
      </c>
      <c r="J4" s="7"/>
      <c r="K4" s="9">
        <f t="shared" ref="K4:K8" si="0">J4-(SUM(M4:X4))</f>
        <v>0</v>
      </c>
      <c r="L4" s="10" t="str">
        <f t="shared" ref="L4:L8" si="1">IF(K4&lt;0,"ATENÇÃO","OK")</f>
        <v>OK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50.1" customHeight="1" x14ac:dyDescent="0.25">
      <c r="A5" s="46"/>
      <c r="B5" s="15">
        <v>19</v>
      </c>
      <c r="C5" s="48"/>
      <c r="D5" s="34" t="s">
        <v>29</v>
      </c>
      <c r="E5" s="35" t="s">
        <v>8</v>
      </c>
      <c r="F5" s="36" t="s">
        <v>17</v>
      </c>
      <c r="G5" s="35" t="s">
        <v>19</v>
      </c>
      <c r="H5" s="35" t="s">
        <v>9</v>
      </c>
      <c r="I5" s="13">
        <v>8.6</v>
      </c>
      <c r="J5" s="7"/>
      <c r="K5" s="9">
        <f t="shared" si="0"/>
        <v>0</v>
      </c>
      <c r="L5" s="10" t="str">
        <f t="shared" si="1"/>
        <v>OK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50.1" customHeight="1" x14ac:dyDescent="0.25">
      <c r="A6" s="49">
        <v>10</v>
      </c>
      <c r="B6" s="27">
        <v>20</v>
      </c>
      <c r="C6" s="51" t="s">
        <v>27</v>
      </c>
      <c r="D6" s="28" t="s">
        <v>30</v>
      </c>
      <c r="E6" s="29" t="s">
        <v>28</v>
      </c>
      <c r="F6" s="30" t="s">
        <v>17</v>
      </c>
      <c r="G6" s="29" t="s">
        <v>18</v>
      </c>
      <c r="H6" s="29" t="s">
        <v>9</v>
      </c>
      <c r="I6" s="31">
        <v>257.3</v>
      </c>
      <c r="J6" s="7"/>
      <c r="K6" s="9">
        <f t="shared" si="0"/>
        <v>0</v>
      </c>
      <c r="L6" s="10" t="str">
        <f t="shared" si="1"/>
        <v>OK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50.1" customHeight="1" x14ac:dyDescent="0.25">
      <c r="A7" s="50"/>
      <c r="B7" s="27">
        <v>21</v>
      </c>
      <c r="C7" s="52"/>
      <c r="D7" s="32" t="s">
        <v>7</v>
      </c>
      <c r="E7" s="29" t="s">
        <v>31</v>
      </c>
      <c r="F7" s="30" t="s">
        <v>17</v>
      </c>
      <c r="G7" s="29" t="s">
        <v>19</v>
      </c>
      <c r="H7" s="29" t="s">
        <v>9</v>
      </c>
      <c r="I7" s="31">
        <v>0.75</v>
      </c>
      <c r="J7" s="7"/>
      <c r="K7" s="9">
        <f t="shared" si="0"/>
        <v>0</v>
      </c>
      <c r="L7" s="10" t="str">
        <f t="shared" si="1"/>
        <v>OK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63" customHeight="1" x14ac:dyDescent="0.25">
      <c r="A8" s="33">
        <v>11</v>
      </c>
      <c r="B8" s="15">
        <v>22</v>
      </c>
      <c r="C8" s="37" t="s">
        <v>27</v>
      </c>
      <c r="D8" s="19" t="s">
        <v>21</v>
      </c>
      <c r="E8" s="8" t="s">
        <v>28</v>
      </c>
      <c r="F8" s="18" t="s">
        <v>17</v>
      </c>
      <c r="G8" s="8" t="s">
        <v>18</v>
      </c>
      <c r="H8" s="8" t="s">
        <v>9</v>
      </c>
      <c r="I8" s="13">
        <v>379.8</v>
      </c>
      <c r="J8" s="7"/>
      <c r="K8" s="9">
        <f t="shared" si="0"/>
        <v>0</v>
      </c>
      <c r="L8" s="10" t="str">
        <f t="shared" si="1"/>
        <v>OK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x14ac:dyDescent="0.25">
      <c r="D9" s="3"/>
      <c r="M9" s="26">
        <f>SUMPRODUCT(I4:I8,M4:M8)</f>
        <v>0</v>
      </c>
      <c r="N9" s="26">
        <f>SUMPRODUCT(I4:I8,N4:N8)</f>
        <v>0</v>
      </c>
    </row>
    <row r="10" spans="1:24" x14ac:dyDescent="0.25">
      <c r="D10" s="3"/>
    </row>
  </sheetData>
  <mergeCells count="20">
    <mergeCell ref="A4:A5"/>
    <mergeCell ref="C4:C5"/>
    <mergeCell ref="A6:A7"/>
    <mergeCell ref="C6:C7"/>
    <mergeCell ref="D1:I1"/>
    <mergeCell ref="J1:L1"/>
    <mergeCell ref="W1:W2"/>
    <mergeCell ref="X1:X2"/>
    <mergeCell ref="A2:L2"/>
    <mergeCell ref="A1:C1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</mergeCells>
  <conditionalFormatting sqref="M4:X7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40E8-ED6E-40B8-9859-8F287F5DDE65}">
  <dimension ref="A1:X10"/>
  <sheetViews>
    <sheetView zoomScale="84" zoomScaleNormal="84" workbookViewId="0">
      <selection activeCell="J4" sqref="J4"/>
    </sheetView>
  </sheetViews>
  <sheetFormatPr defaultColWidth="9.7109375" defaultRowHeight="15" x14ac:dyDescent="0.25"/>
  <cols>
    <col min="1" max="1" width="8.140625" style="1" customWidth="1"/>
    <col min="2" max="2" width="5.5703125" style="1" bestFit="1" customWidth="1"/>
    <col min="3" max="3" width="30" style="11" customWidth="1"/>
    <col min="4" max="4" width="60.28515625" style="1" customWidth="1"/>
    <col min="5" max="5" width="12.42578125" style="1" customWidth="1"/>
    <col min="6" max="6" width="15.140625" style="1" customWidth="1"/>
    <col min="7" max="7" width="16.42578125" style="1" customWidth="1"/>
    <col min="8" max="8" width="16.7109375" style="1" customWidth="1"/>
    <col min="9" max="9" width="15.5703125" style="14" customWidth="1"/>
    <col min="10" max="10" width="12.85546875" style="4" customWidth="1"/>
    <col min="11" max="11" width="13.28515625" style="12" customWidth="1"/>
    <col min="12" max="12" width="12.5703125" style="5" customWidth="1"/>
    <col min="13" max="13" width="12.85546875" style="4" customWidth="1"/>
    <col min="14" max="14" width="13.85546875" style="4" customWidth="1"/>
    <col min="15" max="24" width="12" style="4" customWidth="1"/>
    <col min="25" max="16384" width="9.7109375" style="2"/>
  </cols>
  <sheetData>
    <row r="1" spans="1:24" ht="32.25" customHeight="1" x14ac:dyDescent="0.25">
      <c r="A1" s="55" t="s">
        <v>23</v>
      </c>
      <c r="B1" s="55"/>
      <c r="C1" s="55"/>
      <c r="D1" s="55" t="s">
        <v>24</v>
      </c>
      <c r="E1" s="55"/>
      <c r="F1" s="55"/>
      <c r="G1" s="55"/>
      <c r="H1" s="55"/>
      <c r="I1" s="55"/>
      <c r="J1" s="55" t="s">
        <v>25</v>
      </c>
      <c r="K1" s="55"/>
      <c r="L1" s="55"/>
      <c r="M1" s="56" t="s">
        <v>26</v>
      </c>
      <c r="N1" s="53" t="s">
        <v>22</v>
      </c>
      <c r="O1" s="53" t="s">
        <v>22</v>
      </c>
      <c r="P1" s="53" t="s">
        <v>22</v>
      </c>
      <c r="Q1" s="53" t="s">
        <v>22</v>
      </c>
      <c r="R1" s="53" t="s">
        <v>22</v>
      </c>
      <c r="S1" s="53" t="s">
        <v>22</v>
      </c>
      <c r="T1" s="53" t="s">
        <v>22</v>
      </c>
      <c r="U1" s="53" t="s">
        <v>22</v>
      </c>
      <c r="V1" s="53" t="s">
        <v>22</v>
      </c>
      <c r="W1" s="53" t="s">
        <v>22</v>
      </c>
      <c r="X1" s="53" t="s">
        <v>22</v>
      </c>
    </row>
    <row r="2" spans="1:24" ht="26.25" customHeight="1" x14ac:dyDescent="0.25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3" customFormat="1" ht="30" x14ac:dyDescent="0.2">
      <c r="A3" s="20" t="s">
        <v>1</v>
      </c>
      <c r="B3" s="20" t="s">
        <v>11</v>
      </c>
      <c r="C3" s="20" t="s">
        <v>12</v>
      </c>
      <c r="D3" s="21" t="s">
        <v>13</v>
      </c>
      <c r="E3" s="20" t="s">
        <v>5</v>
      </c>
      <c r="F3" s="20" t="s">
        <v>14</v>
      </c>
      <c r="G3" s="20" t="s">
        <v>15</v>
      </c>
      <c r="H3" s="20" t="s">
        <v>16</v>
      </c>
      <c r="I3" s="22" t="s">
        <v>3</v>
      </c>
      <c r="J3" s="23" t="s">
        <v>6</v>
      </c>
      <c r="K3" s="24" t="s">
        <v>0</v>
      </c>
      <c r="L3" s="25" t="s">
        <v>4</v>
      </c>
      <c r="M3" s="16" t="s">
        <v>2</v>
      </c>
      <c r="N3" s="16" t="s">
        <v>2</v>
      </c>
      <c r="O3" s="16" t="s">
        <v>2</v>
      </c>
      <c r="P3" s="16" t="s">
        <v>2</v>
      </c>
      <c r="Q3" s="16" t="s">
        <v>2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  <c r="W3" s="16" t="s">
        <v>2</v>
      </c>
      <c r="X3" s="16" t="s">
        <v>2</v>
      </c>
    </row>
    <row r="4" spans="1:24" ht="50.1" customHeight="1" x14ac:dyDescent="0.25">
      <c r="A4" s="45">
        <v>9</v>
      </c>
      <c r="B4" s="15">
        <v>18</v>
      </c>
      <c r="C4" s="47" t="s">
        <v>27</v>
      </c>
      <c r="D4" s="34" t="s">
        <v>20</v>
      </c>
      <c r="E4" s="35" t="s">
        <v>28</v>
      </c>
      <c r="F4" s="36" t="s">
        <v>17</v>
      </c>
      <c r="G4" s="35" t="s">
        <v>18</v>
      </c>
      <c r="H4" s="35" t="s">
        <v>9</v>
      </c>
      <c r="I4" s="13">
        <v>314.77</v>
      </c>
      <c r="J4" s="7"/>
      <c r="K4" s="9">
        <f t="shared" ref="K4:K8" si="0">J4-(SUM(M4:X4))</f>
        <v>0</v>
      </c>
      <c r="L4" s="10" t="str">
        <f t="shared" ref="L4:L8" si="1">IF(K4&lt;0,"ATENÇÃO","OK")</f>
        <v>OK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50.1" customHeight="1" x14ac:dyDescent="0.25">
      <c r="A5" s="46"/>
      <c r="B5" s="15">
        <v>19</v>
      </c>
      <c r="C5" s="48"/>
      <c r="D5" s="34" t="s">
        <v>29</v>
      </c>
      <c r="E5" s="35" t="s">
        <v>8</v>
      </c>
      <c r="F5" s="36" t="s">
        <v>17</v>
      </c>
      <c r="G5" s="35" t="s">
        <v>19</v>
      </c>
      <c r="H5" s="35" t="s">
        <v>9</v>
      </c>
      <c r="I5" s="13">
        <v>8.6</v>
      </c>
      <c r="J5" s="7"/>
      <c r="K5" s="9">
        <f t="shared" si="0"/>
        <v>0</v>
      </c>
      <c r="L5" s="10" t="str">
        <f t="shared" si="1"/>
        <v>OK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50.1" customHeight="1" x14ac:dyDescent="0.25">
      <c r="A6" s="49">
        <v>10</v>
      </c>
      <c r="B6" s="27">
        <v>20</v>
      </c>
      <c r="C6" s="51" t="s">
        <v>27</v>
      </c>
      <c r="D6" s="28" t="s">
        <v>30</v>
      </c>
      <c r="E6" s="29" t="s">
        <v>28</v>
      </c>
      <c r="F6" s="30" t="s">
        <v>17</v>
      </c>
      <c r="G6" s="29" t="s">
        <v>18</v>
      </c>
      <c r="H6" s="29" t="s">
        <v>9</v>
      </c>
      <c r="I6" s="31">
        <v>257.3</v>
      </c>
      <c r="J6" s="7"/>
      <c r="K6" s="9">
        <f t="shared" si="0"/>
        <v>0</v>
      </c>
      <c r="L6" s="10" t="str">
        <f t="shared" si="1"/>
        <v>OK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50.1" customHeight="1" x14ac:dyDescent="0.25">
      <c r="A7" s="50"/>
      <c r="B7" s="27">
        <v>21</v>
      </c>
      <c r="C7" s="52"/>
      <c r="D7" s="32" t="s">
        <v>7</v>
      </c>
      <c r="E7" s="29" t="s">
        <v>31</v>
      </c>
      <c r="F7" s="30" t="s">
        <v>17</v>
      </c>
      <c r="G7" s="29" t="s">
        <v>19</v>
      </c>
      <c r="H7" s="29" t="s">
        <v>9</v>
      </c>
      <c r="I7" s="31">
        <v>0.75</v>
      </c>
      <c r="J7" s="7"/>
      <c r="K7" s="9">
        <f t="shared" si="0"/>
        <v>0</v>
      </c>
      <c r="L7" s="10" t="str">
        <f t="shared" si="1"/>
        <v>OK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63" customHeight="1" x14ac:dyDescent="0.25">
      <c r="A8" s="33">
        <v>11</v>
      </c>
      <c r="B8" s="15">
        <v>22</v>
      </c>
      <c r="C8" s="37" t="s">
        <v>27</v>
      </c>
      <c r="D8" s="19" t="s">
        <v>21</v>
      </c>
      <c r="E8" s="8" t="s">
        <v>28</v>
      </c>
      <c r="F8" s="18" t="s">
        <v>17</v>
      </c>
      <c r="G8" s="8" t="s">
        <v>18</v>
      </c>
      <c r="H8" s="8" t="s">
        <v>9</v>
      </c>
      <c r="I8" s="13">
        <v>379.8</v>
      </c>
      <c r="J8" s="7"/>
      <c r="K8" s="9">
        <f t="shared" si="0"/>
        <v>0</v>
      </c>
      <c r="L8" s="10" t="str">
        <f t="shared" si="1"/>
        <v>OK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x14ac:dyDescent="0.25">
      <c r="D9" s="3"/>
      <c r="M9" s="26">
        <f>SUMPRODUCT(I4:I8,M4:M8)</f>
        <v>0</v>
      </c>
      <c r="N9" s="26">
        <f>SUMPRODUCT(I4:I8,N4:N8)</f>
        <v>0</v>
      </c>
    </row>
    <row r="10" spans="1:24" x14ac:dyDescent="0.25">
      <c r="D10" s="3"/>
    </row>
  </sheetData>
  <mergeCells count="20">
    <mergeCell ref="X1:X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V1:V2"/>
    <mergeCell ref="O1:O2"/>
    <mergeCell ref="A4:A5"/>
    <mergeCell ref="C4:C5"/>
    <mergeCell ref="A6:A7"/>
    <mergeCell ref="C6:C7"/>
    <mergeCell ref="W1:W2"/>
  </mergeCells>
  <conditionalFormatting sqref="M4:X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ESAG</vt:lpstr>
      <vt:lpstr>CEAD</vt:lpstr>
      <vt:lpstr>CEART</vt:lpstr>
      <vt:lpstr>FAED</vt:lpstr>
      <vt:lpstr>REITORIA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RICARDO BRANDT</cp:lastModifiedBy>
  <cp:lastPrinted>2015-07-08T21:27:45Z</cp:lastPrinted>
  <dcterms:created xsi:type="dcterms:W3CDTF">2010-06-19T20:43:11Z</dcterms:created>
  <dcterms:modified xsi:type="dcterms:W3CDTF">2024-02-08T17:25:27Z</dcterms:modified>
</cp:coreProperties>
</file>