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Compras\Gestão de Projetos\PROJETOS DE EXTENSÃO 2024 2025\"/>
    </mc:Choice>
  </mc:AlternateContent>
  <xr:revisionPtr revIDLastSave="0" documentId="13_ncr:1_{5AAE0865-1E11-47C7-9F2B-886B06D75E90}" xr6:coauthVersionLast="47" xr6:coauthVersionMax="47" xr10:uidLastSave="{00000000-0000-0000-0000-000000000000}"/>
  <bookViews>
    <workbookView xWindow="-120" yWindow="-120" windowWidth="29040" windowHeight="15840" tabRatio="951" firstSheet="24" activeTab="35" xr2:uid="{00000000-000D-0000-FFFF-FFFF00000000}"/>
  </bookViews>
  <sheets>
    <sheet name="Prog. Ritmo e Mov." sheetId="1" r:id="rId1"/>
    <sheet name="Lazer e Saúde" sheetId="2" r:id="rId2"/>
    <sheet name="ACOLHEDOR" sheetId="3" r:id="rId3"/>
    <sheet name="DESENVOLVER" sheetId="4" r:id="rId4"/>
    <sheet name="CLÍNICA ESCOLA DE FISIOTERAPIA" sheetId="5" r:id="rId5"/>
    <sheet name="NuReab" sheetId="6" r:id="rId6"/>
    <sheet name="ESSÊNCIAS DA REABILITAÇÃO SENT," sheetId="7" r:id="rId7"/>
    <sheet name="Escola de Postura" sheetId="8" r:id="rId8"/>
    <sheet name="BRINCANDO DE RESPIRAR" sheetId="9" r:id="rId9"/>
    <sheet name="NUSIM - REABLITAÇÃO NA SAÚDE IN" sheetId="10" r:id="rId10"/>
    <sheet name="INTEGRAÇÃO" sheetId="11" r:id="rId11"/>
    <sheet name="NÚCLEO DE ENSINO - DARLAN" sheetId="12" r:id="rId12"/>
    <sheet name="BIOQUÍMICA PREVENTIVA" sheetId="47" r:id="rId13"/>
    <sheet name="Saúde sem Quedas" sheetId="13" r:id="rId14"/>
    <sheet name="NEPEGEM -" sheetId="14" r:id="rId15"/>
    <sheet name="RESTAURA" sheetId="15" r:id="rId16"/>
    <sheet name="PSICOLOGIA DO ESPORTE" sheetId="16" r:id="rId17"/>
    <sheet name="FISIOTERAPIA ESPORTIVA" sheetId="17" r:id="rId18"/>
    <sheet name="GETI" sheetId="25" r:id="rId19"/>
    <sheet name="MATERNAÇÃO FISIOTERAPIA NA SAÚD" sheetId="19" r:id="rId20"/>
    <sheet name="PROTETIZAÇÃO " sheetId="20" r:id="rId21"/>
    <sheet name="Atenção à Saúde Neurofuncional" sheetId="21" r:id="rId22"/>
    <sheet name="EstimulAção" sheetId="22" r:id="rId23"/>
    <sheet name="Núcleo de Cardiologia" sheetId="23" r:id="rId24"/>
    <sheet name="NÚCLEO DE Est. GINASTICA" sheetId="24" r:id="rId25"/>
    <sheet name="SAÚDE COLETIVA EM FOCO" sheetId="35" r:id="rId26"/>
    <sheet name="Basquetebol" sheetId="36" r:id="rId27"/>
    <sheet name="Saúde do Trabalhador" sheetId="38" r:id="rId28"/>
    <sheet name="Prog Ativ. Motora Adap" sheetId="37" r:id="rId29"/>
    <sheet name="Rebailitar e integrar" sheetId="41" r:id="rId30"/>
    <sheet name="AVC" sheetId="42" r:id="rId31"/>
    <sheet name="FOCO" sheetId="40" r:id="rId32"/>
    <sheet name="Atividades Aquáticas" sheetId="44" r:id="rId33"/>
    <sheet name="INTERVENÇÃO MOTORA" sheetId="39" state="hidden" r:id="rId34"/>
    <sheet name="CLUBE DO ESPORTE UNIVERSITÁRIO" sheetId="46" r:id="rId35"/>
    <sheet name="Saldos" sheetId="45" r:id="rId36"/>
  </sheets>
  <definedNames>
    <definedName name="_xlnm.Print_Area" localSheetId="35">Saldos!$A$1:$AJ$16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42" l="1"/>
  <c r="E18" i="41"/>
  <c r="E18" i="38"/>
  <c r="J30" i="16" l="1"/>
  <c r="E14" i="16"/>
  <c r="C18" i="5"/>
  <c r="J44" i="6" l="1"/>
  <c r="E16" i="6" s="1"/>
  <c r="J28" i="6" l="1"/>
  <c r="E15" i="15" l="1"/>
  <c r="J34" i="15"/>
  <c r="J38" i="9" l="1"/>
  <c r="J49" i="7" l="1"/>
  <c r="J45" i="14"/>
  <c r="J38" i="46"/>
  <c r="E12" i="46" s="1"/>
  <c r="I12" i="46" s="1"/>
  <c r="J41" i="3"/>
  <c r="E16" i="3" s="1"/>
  <c r="J38" i="38"/>
  <c r="E16" i="38" l="1"/>
  <c r="J34" i="22"/>
  <c r="J27" i="22"/>
  <c r="J37" i="22"/>
  <c r="J34" i="42" l="1"/>
  <c r="E15" i="42" s="1"/>
  <c r="J40" i="37" l="1"/>
  <c r="J41" i="46"/>
  <c r="E13" i="46" s="1"/>
  <c r="J49" i="23" l="1"/>
  <c r="J28" i="23"/>
  <c r="J28" i="13" l="1"/>
  <c r="J28" i="17" l="1"/>
  <c r="J28" i="25" l="1"/>
  <c r="J33" i="13" l="1"/>
  <c r="E14" i="13" s="1"/>
  <c r="J28" i="35" l="1"/>
  <c r="J28" i="4" l="1"/>
  <c r="E13" i="4" s="1"/>
  <c r="E13" i="35" l="1"/>
  <c r="J47" i="25" l="1"/>
  <c r="J28" i="12" l="1"/>
  <c r="J43" i="47" l="1"/>
  <c r="E17" i="47" s="1"/>
  <c r="J50" i="41"/>
  <c r="E17" i="41" s="1"/>
  <c r="E17" i="8"/>
  <c r="J28" i="5" l="1"/>
  <c r="J28" i="19" l="1"/>
  <c r="J34" i="14" l="1"/>
  <c r="J38" i="44" l="1"/>
  <c r="J34" i="35" l="1"/>
  <c r="E14" i="35" s="1"/>
  <c r="J31" i="2" l="1"/>
  <c r="J31" i="14"/>
  <c r="E16" i="44" l="1"/>
  <c r="J34" i="44" l="1"/>
  <c r="E15" i="44" s="1"/>
  <c r="J38" i="42" l="1"/>
  <c r="E16" i="42" s="1"/>
  <c r="J28" i="3" l="1"/>
  <c r="J44" i="41" l="1"/>
  <c r="J28" i="14" l="1"/>
  <c r="J28" i="2" l="1"/>
  <c r="J28" i="8" l="1"/>
  <c r="J37" i="2" l="1"/>
  <c r="J37" i="15" l="1"/>
  <c r="E16" i="15" s="1"/>
  <c r="E13" i="5" l="1"/>
  <c r="E13" i="8" l="1"/>
  <c r="J35" i="40" l="1"/>
  <c r="J34" i="38" l="1"/>
  <c r="E15" i="38" s="1"/>
  <c r="J40" i="25" l="1"/>
  <c r="J31" i="40" l="1"/>
  <c r="E14" i="40" s="1"/>
  <c r="J25" i="12" l="1"/>
  <c r="J40" i="12"/>
  <c r="J34" i="3" l="1"/>
  <c r="E15" i="3" s="1"/>
  <c r="E16" i="7" l="1"/>
  <c r="I27" i="9" l="1"/>
  <c r="J27" i="9" s="1"/>
  <c r="J35" i="9" l="1"/>
  <c r="J24" i="9"/>
  <c r="E15" i="40" l="1"/>
  <c r="J28" i="40" l="1"/>
  <c r="E13" i="40" s="1"/>
  <c r="E14" i="38" l="1"/>
  <c r="I16" i="38"/>
  <c r="I14" i="38"/>
  <c r="C18" i="38"/>
  <c r="J28" i="38"/>
  <c r="I15" i="38" l="1"/>
  <c r="E13" i="38"/>
  <c r="I13" i="38" s="1"/>
  <c r="E15" i="2"/>
  <c r="J37" i="36" l="1"/>
  <c r="E16" i="36" s="1"/>
  <c r="J28" i="41" l="1"/>
  <c r="J25" i="41"/>
  <c r="L43" i="47" l="1"/>
  <c r="L40" i="47"/>
  <c r="L37" i="47"/>
  <c r="J37" i="47"/>
  <c r="L34" i="47"/>
  <c r="J34" i="47"/>
  <c r="L28" i="47"/>
  <c r="L25" i="47"/>
  <c r="H12" i="47" s="1"/>
  <c r="H18" i="47" s="1"/>
  <c r="J25" i="47"/>
  <c r="E12" i="47" s="1"/>
  <c r="F18" i="47"/>
  <c r="C18" i="47"/>
  <c r="B18" i="47"/>
  <c r="I16" i="47"/>
  <c r="N9" i="45" s="1"/>
  <c r="I15" i="47"/>
  <c r="N8" i="45" s="1"/>
  <c r="I13" i="47"/>
  <c r="N6" i="45" s="1"/>
  <c r="I15" i="5"/>
  <c r="I16" i="5"/>
  <c r="I13" i="5"/>
  <c r="I14" i="35"/>
  <c r="I15" i="35"/>
  <c r="I13" i="35"/>
  <c r="I9" i="46"/>
  <c r="C18" i="4"/>
  <c r="I12" i="47" l="1"/>
  <c r="N5" i="45" s="1"/>
  <c r="I14" i="47"/>
  <c r="L24" i="46"/>
  <c r="N7" i="45" l="1"/>
  <c r="L28" i="7"/>
  <c r="F18" i="14" l="1"/>
  <c r="C18" i="16"/>
  <c r="J52" i="7" l="1"/>
  <c r="E13" i="41" l="1"/>
  <c r="J31" i="24" l="1"/>
  <c r="E14" i="24" s="1"/>
  <c r="C18" i="14" l="1"/>
  <c r="C18" i="19" l="1"/>
  <c r="F18" i="15"/>
  <c r="C18" i="20"/>
  <c r="F18" i="4"/>
  <c r="F18" i="12"/>
  <c r="C18" i="6" l="1"/>
  <c r="L41" i="46" l="1"/>
  <c r="L38" i="46"/>
  <c r="L31" i="46"/>
  <c r="L28" i="46"/>
  <c r="J28" i="46"/>
  <c r="AI7" i="45" s="1"/>
  <c r="L21" i="46"/>
  <c r="H8" i="46" s="1"/>
  <c r="J21" i="46"/>
  <c r="E8" i="46" s="1"/>
  <c r="F14" i="46"/>
  <c r="C14" i="46"/>
  <c r="B14" i="46"/>
  <c r="H13" i="46"/>
  <c r="C18" i="15"/>
  <c r="C18" i="21"/>
  <c r="C18" i="24"/>
  <c r="I14" i="41"/>
  <c r="AE7" i="45" s="1"/>
  <c r="I12" i="41"/>
  <c r="AE5" i="45" s="1"/>
  <c r="C18" i="1"/>
  <c r="J41" i="6"/>
  <c r="E15" i="6" s="1"/>
  <c r="J38" i="6"/>
  <c r="E14" i="6" s="1"/>
  <c r="E13" i="6"/>
  <c r="J47" i="8"/>
  <c r="E17" i="23"/>
  <c r="E16" i="23"/>
  <c r="E15" i="23"/>
  <c r="E14" i="23"/>
  <c r="E13" i="23"/>
  <c r="E12" i="23"/>
  <c r="L37" i="25"/>
  <c r="H14" i="25" s="1"/>
  <c r="L28" i="25"/>
  <c r="H13" i="25" s="1"/>
  <c r="L25" i="25"/>
  <c r="H12" i="25" s="1"/>
  <c r="J51" i="25"/>
  <c r="E17" i="25" s="1"/>
  <c r="E16" i="25"/>
  <c r="E15" i="25"/>
  <c r="J37" i="25"/>
  <c r="E14" i="25" s="1"/>
  <c r="E13" i="25"/>
  <c r="AI9" i="45" l="1"/>
  <c r="AI8" i="45"/>
  <c r="I13" i="46"/>
  <c r="AI10" i="45" s="1"/>
  <c r="H14" i="46"/>
  <c r="AI6" i="45"/>
  <c r="I8" i="46"/>
  <c r="E14" i="46"/>
  <c r="I14" i="6"/>
  <c r="G7" i="45" s="1"/>
  <c r="I15" i="6"/>
  <c r="G8" i="45" s="1"/>
  <c r="AI11" i="45" l="1"/>
  <c r="AH10" i="45"/>
  <c r="I14" i="46"/>
  <c r="I13" i="25"/>
  <c r="T6" i="45" s="1"/>
  <c r="I14" i="25"/>
  <c r="T7" i="45" s="1"/>
  <c r="L37" i="7" l="1"/>
  <c r="L19" i="39" l="1"/>
  <c r="L18" i="39"/>
  <c r="L17" i="39"/>
  <c r="L16" i="39"/>
  <c r="L15" i="39"/>
  <c r="L14" i="39"/>
  <c r="L13" i="39"/>
  <c r="L12" i="39"/>
  <c r="L20" i="39" l="1"/>
  <c r="C18" i="41" l="1"/>
  <c r="L51" i="40"/>
  <c r="H17" i="40" s="1"/>
  <c r="J51" i="40"/>
  <c r="E17" i="40" s="1"/>
  <c r="L48" i="40"/>
  <c r="L35" i="40"/>
  <c r="L31" i="40"/>
  <c r="L28" i="40"/>
  <c r="L25" i="40"/>
  <c r="J25" i="40"/>
  <c r="F18" i="40"/>
  <c r="C18" i="40"/>
  <c r="B18" i="40"/>
  <c r="L49" i="39"/>
  <c r="H19" i="39" s="1"/>
  <c r="J49" i="39"/>
  <c r="E19" i="39" s="1"/>
  <c r="L46" i="39"/>
  <c r="H18" i="39" s="1"/>
  <c r="J46" i="39"/>
  <c r="E18" i="39" s="1"/>
  <c r="L43" i="39"/>
  <c r="H17" i="39" s="1"/>
  <c r="J43" i="39"/>
  <c r="E17" i="39" s="1"/>
  <c r="L40" i="39"/>
  <c r="H16" i="39" s="1"/>
  <c r="J40" i="39"/>
  <c r="E16" i="39" s="1"/>
  <c r="I16" i="39" s="1"/>
  <c r="L36" i="39"/>
  <c r="H15" i="39" s="1"/>
  <c r="J36" i="39"/>
  <c r="E15" i="39" s="1"/>
  <c r="L33" i="39"/>
  <c r="H14" i="39" s="1"/>
  <c r="J33" i="39"/>
  <c r="E14" i="39" s="1"/>
  <c r="L30" i="39"/>
  <c r="H13" i="39" s="1"/>
  <c r="J30" i="39"/>
  <c r="E13" i="39" s="1"/>
  <c r="L27" i="39"/>
  <c r="H12" i="39" s="1"/>
  <c r="J27" i="39"/>
  <c r="E12" i="39" s="1"/>
  <c r="I12" i="39" s="1"/>
  <c r="F20" i="39"/>
  <c r="C20" i="39"/>
  <c r="B20" i="39"/>
  <c r="L41" i="44"/>
  <c r="J41" i="44"/>
  <c r="E17" i="44" s="1"/>
  <c r="I17" i="44" s="1"/>
  <c r="L38" i="44"/>
  <c r="L34" i="44"/>
  <c r="L31" i="44"/>
  <c r="L28" i="44"/>
  <c r="L25" i="44"/>
  <c r="E12" i="44"/>
  <c r="F18" i="44"/>
  <c r="C18" i="44"/>
  <c r="B18" i="44"/>
  <c r="L41" i="42"/>
  <c r="L38" i="42"/>
  <c r="L34" i="42"/>
  <c r="L31" i="42"/>
  <c r="L28" i="42"/>
  <c r="L25" i="42"/>
  <c r="J25" i="42"/>
  <c r="F18" i="42"/>
  <c r="C18" i="42"/>
  <c r="B18" i="42"/>
  <c r="L50" i="41"/>
  <c r="L44" i="41"/>
  <c r="E16" i="41"/>
  <c r="L40" i="41"/>
  <c r="J40" i="41"/>
  <c r="E15" i="41" s="1"/>
  <c r="L37" i="41"/>
  <c r="J37" i="41"/>
  <c r="L28" i="41"/>
  <c r="I13" i="41" s="1"/>
  <c r="AE6" i="45" s="1"/>
  <c r="L25" i="41"/>
  <c r="F18" i="41"/>
  <c r="B18" i="41"/>
  <c r="F18" i="38"/>
  <c r="F18" i="37"/>
  <c r="L47" i="38"/>
  <c r="J47" i="38"/>
  <c r="L44" i="38"/>
  <c r="J44" i="38"/>
  <c r="L41" i="38"/>
  <c r="H17" i="38" s="1"/>
  <c r="J41" i="38"/>
  <c r="E17" i="38" s="1"/>
  <c r="L38" i="38"/>
  <c r="L34" i="38"/>
  <c r="L31" i="38"/>
  <c r="L28" i="38"/>
  <c r="AD6" i="45" s="1"/>
  <c r="L25" i="38"/>
  <c r="H12" i="38" s="1"/>
  <c r="J25" i="38"/>
  <c r="E12" i="38" s="1"/>
  <c r="B18" i="38"/>
  <c r="L40" i="37"/>
  <c r="H17" i="37" s="1"/>
  <c r="L37" i="37"/>
  <c r="E16" i="37"/>
  <c r="L34" i="37"/>
  <c r="E15" i="37"/>
  <c r="L31" i="37"/>
  <c r="E14" i="37"/>
  <c r="L28" i="37"/>
  <c r="J28" i="37"/>
  <c r="E13" i="37" s="1"/>
  <c r="L25" i="37"/>
  <c r="J25" i="37"/>
  <c r="E12" i="37" s="1"/>
  <c r="C18" i="37"/>
  <c r="B18" i="37"/>
  <c r="L40" i="36"/>
  <c r="H17" i="36" s="1"/>
  <c r="J40" i="36"/>
  <c r="E17" i="36" s="1"/>
  <c r="L37" i="36"/>
  <c r="H16" i="36" s="1"/>
  <c r="L34" i="36"/>
  <c r="H15" i="36" s="1"/>
  <c r="J34" i="36"/>
  <c r="E15" i="36" s="1"/>
  <c r="L31" i="36"/>
  <c r="H14" i="36" s="1"/>
  <c r="J31" i="36"/>
  <c r="E14" i="36" s="1"/>
  <c r="L28" i="36"/>
  <c r="H13" i="36" s="1"/>
  <c r="J28" i="36"/>
  <c r="E13" i="36" s="1"/>
  <c r="L25" i="36"/>
  <c r="H12" i="36" s="1"/>
  <c r="J25" i="36"/>
  <c r="E12" i="36" s="1"/>
  <c r="C18" i="36"/>
  <c r="B18" i="36"/>
  <c r="L43" i="35"/>
  <c r="J43" i="35"/>
  <c r="E17" i="35" s="1"/>
  <c r="I17" i="35" s="1"/>
  <c r="L40" i="35"/>
  <c r="J40" i="35"/>
  <c r="E16" i="35" s="1"/>
  <c r="I16" i="35" s="1"/>
  <c r="L37" i="35"/>
  <c r="J37" i="35"/>
  <c r="L34" i="35"/>
  <c r="L28" i="35"/>
  <c r="L25" i="35"/>
  <c r="H12" i="35" s="1"/>
  <c r="J25" i="35"/>
  <c r="E12" i="35" s="1"/>
  <c r="C18" i="35"/>
  <c r="B18" i="35"/>
  <c r="C18" i="23"/>
  <c r="C18" i="22"/>
  <c r="F18" i="25"/>
  <c r="C18" i="25"/>
  <c r="L51" i="25"/>
  <c r="H17" i="25" s="1"/>
  <c r="L47" i="25"/>
  <c r="H16" i="25" s="1"/>
  <c r="I16" i="25" s="1"/>
  <c r="T9" i="45" s="1"/>
  <c r="L40" i="25"/>
  <c r="H15" i="25" s="1"/>
  <c r="I15" i="25" s="1"/>
  <c r="T8" i="45" s="1"/>
  <c r="J25" i="25"/>
  <c r="E12" i="25" s="1"/>
  <c r="I12" i="25" s="1"/>
  <c r="T5" i="45" s="1"/>
  <c r="B18" i="25"/>
  <c r="C18" i="17"/>
  <c r="F18" i="16"/>
  <c r="F18" i="13"/>
  <c r="C18" i="13"/>
  <c r="C18" i="12"/>
  <c r="C18" i="11"/>
  <c r="F18" i="10"/>
  <c r="C18" i="10"/>
  <c r="C18" i="9"/>
  <c r="C18" i="8"/>
  <c r="C18" i="7"/>
  <c r="F18" i="7"/>
  <c r="F18" i="3"/>
  <c r="C18" i="3"/>
  <c r="I18" i="35" l="1"/>
  <c r="I17" i="38"/>
  <c r="I16" i="41"/>
  <c r="AE9" i="45" s="1"/>
  <c r="AD8" i="45"/>
  <c r="I17" i="25"/>
  <c r="T10" i="45" s="1"/>
  <c r="T11" i="45" s="1"/>
  <c r="I13" i="42"/>
  <c r="AF6" i="45" s="1"/>
  <c r="I16" i="44"/>
  <c r="AG9" i="45" s="1"/>
  <c r="AG10" i="45"/>
  <c r="I16" i="42"/>
  <c r="AF9" i="45" s="1"/>
  <c r="I12" i="40"/>
  <c r="I16" i="40"/>
  <c r="AH9" i="45" s="1"/>
  <c r="I12" i="37"/>
  <c r="AC5" i="45" s="1"/>
  <c r="AA8" i="45"/>
  <c r="AA10" i="45"/>
  <c r="I13" i="40"/>
  <c r="AH6" i="45" s="1"/>
  <c r="I12" i="42"/>
  <c r="AF5" i="45" s="1"/>
  <c r="I13" i="39"/>
  <c r="I12" i="36"/>
  <c r="AB5" i="45" s="1"/>
  <c r="I12" i="38"/>
  <c r="I17" i="36"/>
  <c r="AB10" i="45" s="1"/>
  <c r="I15" i="42"/>
  <c r="AF8" i="45" s="1"/>
  <c r="AA6" i="45"/>
  <c r="I14" i="36"/>
  <c r="AB7" i="45" s="1"/>
  <c r="K15" i="39"/>
  <c r="I15" i="39"/>
  <c r="I19" i="39"/>
  <c r="J19" i="39" s="1"/>
  <c r="K19" i="39"/>
  <c r="I14" i="39"/>
  <c r="K14" i="39"/>
  <c r="I17" i="40"/>
  <c r="I13" i="36"/>
  <c r="AB6" i="45" s="1"/>
  <c r="I13" i="44"/>
  <c r="I15" i="37"/>
  <c r="AC8" i="45" s="1"/>
  <c r="AD9" i="45"/>
  <c r="K13" i="39"/>
  <c r="H20" i="39"/>
  <c r="I14" i="40"/>
  <c r="AH7" i="45" s="1"/>
  <c r="AD7" i="45"/>
  <c r="I14" i="42"/>
  <c r="AF7" i="45" s="1"/>
  <c r="I16" i="37"/>
  <c r="AC9" i="45" s="1"/>
  <c r="I17" i="42"/>
  <c r="AF10" i="45" s="1"/>
  <c r="H18" i="25"/>
  <c r="AA9" i="45"/>
  <c r="I12" i="35"/>
  <c r="AA5" i="45" s="1"/>
  <c r="I14" i="37"/>
  <c r="AC7" i="45" s="1"/>
  <c r="I12" i="44"/>
  <c r="AG5" i="45" s="1"/>
  <c r="K17" i="39"/>
  <c r="I17" i="39"/>
  <c r="H18" i="40"/>
  <c r="H18" i="38"/>
  <c r="K18" i="39"/>
  <c r="I18" i="39"/>
  <c r="J18" i="39" s="1"/>
  <c r="AD10" i="45"/>
  <c r="I14" i="44"/>
  <c r="AG7" i="45" s="1"/>
  <c r="AA7" i="45"/>
  <c r="I15" i="36"/>
  <c r="AB8" i="45" s="1"/>
  <c r="I16" i="36"/>
  <c r="AB9" i="45" s="1"/>
  <c r="I13" i="37"/>
  <c r="AC6" i="45" s="1"/>
  <c r="H18" i="41"/>
  <c r="D18" i="22"/>
  <c r="I15" i="44"/>
  <c r="AG8" i="45" s="1"/>
  <c r="I15" i="40"/>
  <c r="AH8" i="45" s="1"/>
  <c r="E18" i="40"/>
  <c r="K16" i="39"/>
  <c r="J16" i="39" s="1"/>
  <c r="K12" i="39"/>
  <c r="E20" i="39"/>
  <c r="E18" i="44"/>
  <c r="H18" i="44"/>
  <c r="H18" i="42"/>
  <c r="H18" i="37"/>
  <c r="E18" i="36"/>
  <c r="H18" i="36"/>
  <c r="E18" i="35"/>
  <c r="E18" i="25"/>
  <c r="AD5" i="45" l="1"/>
  <c r="I18" i="38"/>
  <c r="AB11" i="45"/>
  <c r="AA11" i="45"/>
  <c r="AH11" i="45"/>
  <c r="AD11" i="45"/>
  <c r="AF11" i="45"/>
  <c r="AG6" i="45"/>
  <c r="AG11" i="45" s="1"/>
  <c r="I18" i="44"/>
  <c r="J17" i="39"/>
  <c r="J13" i="39"/>
  <c r="J15" i="39"/>
  <c r="J14" i="39"/>
  <c r="I18" i="40"/>
  <c r="I20" i="39"/>
  <c r="J12" i="39"/>
  <c r="I18" i="42"/>
  <c r="I18" i="36"/>
  <c r="I18" i="25"/>
  <c r="L40" i="24" l="1"/>
  <c r="H17" i="24" s="1"/>
  <c r="J40" i="24"/>
  <c r="E17" i="24" s="1"/>
  <c r="L37" i="24"/>
  <c r="H16" i="24" s="1"/>
  <c r="J37" i="24"/>
  <c r="E16" i="24" s="1"/>
  <c r="L34" i="24"/>
  <c r="J34" i="24"/>
  <c r="L31" i="24"/>
  <c r="L28" i="24"/>
  <c r="J28" i="24"/>
  <c r="L25" i="24"/>
  <c r="H12" i="24" s="1"/>
  <c r="J25" i="24"/>
  <c r="B18" i="24"/>
  <c r="L52" i="23"/>
  <c r="I17" i="23" s="1"/>
  <c r="Y10" i="45" s="1"/>
  <c r="L49" i="23"/>
  <c r="I16" i="23" s="1"/>
  <c r="Y9" i="45" s="1"/>
  <c r="L42" i="23"/>
  <c r="I15" i="23" s="1"/>
  <c r="Y8" i="45" s="1"/>
  <c r="L39" i="23"/>
  <c r="I14" i="23" s="1"/>
  <c r="Y7" i="45" s="1"/>
  <c r="L28" i="23"/>
  <c r="I13" i="23" s="1"/>
  <c r="Y6" i="45" s="1"/>
  <c r="L25" i="23"/>
  <c r="I12" i="23" s="1"/>
  <c r="Y5" i="45" s="1"/>
  <c r="B18" i="23"/>
  <c r="L44" i="22"/>
  <c r="J44" i="22"/>
  <c r="E17" i="22" s="1"/>
  <c r="L40" i="22"/>
  <c r="E16" i="22"/>
  <c r="L37" i="22"/>
  <c r="E15" i="22"/>
  <c r="L34" i="22"/>
  <c r="E14" i="22"/>
  <c r="L27" i="22"/>
  <c r="E13" i="22"/>
  <c r="L24" i="22"/>
  <c r="H12" i="22" s="1"/>
  <c r="J24" i="22"/>
  <c r="E12" i="22" s="1"/>
  <c r="B18" i="22"/>
  <c r="L40" i="21"/>
  <c r="J40" i="21"/>
  <c r="E17" i="21" s="1"/>
  <c r="L37" i="21"/>
  <c r="E16" i="21"/>
  <c r="L34" i="21"/>
  <c r="J34" i="21"/>
  <c r="E15" i="21" s="1"/>
  <c r="L31" i="21"/>
  <c r="J31" i="21"/>
  <c r="E14" i="21" s="1"/>
  <c r="L28" i="21"/>
  <c r="H13" i="21" s="1"/>
  <c r="J28" i="21"/>
  <c r="E13" i="21" s="1"/>
  <c r="L25" i="21"/>
  <c r="H12" i="21" s="1"/>
  <c r="J25" i="21"/>
  <c r="E12" i="21" s="1"/>
  <c r="B18" i="21"/>
  <c r="L40" i="20"/>
  <c r="J40" i="20"/>
  <c r="E17" i="20" s="1"/>
  <c r="L37" i="20"/>
  <c r="E16" i="20"/>
  <c r="L34" i="20"/>
  <c r="J34" i="20"/>
  <c r="E15" i="20" s="1"/>
  <c r="L31" i="20"/>
  <c r="J31" i="20"/>
  <c r="E14" i="20" s="1"/>
  <c r="L28" i="20"/>
  <c r="J28" i="20"/>
  <c r="E13" i="20" s="1"/>
  <c r="L25" i="20"/>
  <c r="H12" i="20" s="1"/>
  <c r="J25" i="20"/>
  <c r="B18" i="20"/>
  <c r="L50" i="19"/>
  <c r="J50" i="19"/>
  <c r="E17" i="19" s="1"/>
  <c r="L47" i="19"/>
  <c r="J47" i="19"/>
  <c r="E16" i="19" s="1"/>
  <c r="L44" i="19"/>
  <c r="J44" i="19"/>
  <c r="E15" i="19" s="1"/>
  <c r="L41" i="19"/>
  <c r="J41" i="19"/>
  <c r="E14" i="19" s="1"/>
  <c r="L28" i="19"/>
  <c r="E13" i="19"/>
  <c r="L25" i="19"/>
  <c r="H12" i="19" s="1"/>
  <c r="J25" i="19"/>
  <c r="E12" i="19" s="1"/>
  <c r="B18" i="19"/>
  <c r="L40" i="17"/>
  <c r="J40" i="17"/>
  <c r="E17" i="17" s="1"/>
  <c r="L37" i="17"/>
  <c r="H16" i="17" s="1"/>
  <c r="E16" i="17"/>
  <c r="L34" i="17"/>
  <c r="H15" i="17" s="1"/>
  <c r="E15" i="17"/>
  <c r="L31" i="17"/>
  <c r="H14" i="17" s="1"/>
  <c r="E14" i="17"/>
  <c r="L28" i="17"/>
  <c r="H13" i="17" s="1"/>
  <c r="E13" i="17"/>
  <c r="L25" i="17"/>
  <c r="H12" i="17" s="1"/>
  <c r="J25" i="17"/>
  <c r="E12" i="17" s="1"/>
  <c r="F18" i="17"/>
  <c r="B18" i="17"/>
  <c r="L39" i="16"/>
  <c r="J39" i="16"/>
  <c r="E17" i="16" s="1"/>
  <c r="L36" i="16"/>
  <c r="J36" i="16"/>
  <c r="E16" i="16" s="1"/>
  <c r="L33" i="16"/>
  <c r="J33" i="16"/>
  <c r="E15" i="16" s="1"/>
  <c r="L30" i="16"/>
  <c r="H14" i="16" s="1"/>
  <c r="L27" i="16"/>
  <c r="J27" i="16"/>
  <c r="E13" i="16" s="1"/>
  <c r="L24" i="16"/>
  <c r="H12" i="16" s="1"/>
  <c r="J24" i="16"/>
  <c r="E12" i="16" s="1"/>
  <c r="B18" i="16"/>
  <c r="L41" i="15"/>
  <c r="H17" i="15" s="1"/>
  <c r="J41" i="15"/>
  <c r="E17" i="15" s="1"/>
  <c r="L37" i="15"/>
  <c r="L34" i="15"/>
  <c r="L31" i="15"/>
  <c r="J31" i="15"/>
  <c r="E14" i="15" s="1"/>
  <c r="L28" i="15"/>
  <c r="J28" i="15"/>
  <c r="E13" i="15" s="1"/>
  <c r="L25" i="15"/>
  <c r="H12" i="15" s="1"/>
  <c r="J25" i="15"/>
  <c r="E12" i="15" s="1"/>
  <c r="B18" i="15"/>
  <c r="L49" i="14"/>
  <c r="H17" i="14" s="1"/>
  <c r="J49" i="14"/>
  <c r="E17" i="14" s="1"/>
  <c r="L45" i="14"/>
  <c r="H16" i="14" s="1"/>
  <c r="E16" i="14"/>
  <c r="L34" i="14"/>
  <c r="H15" i="14" s="1"/>
  <c r="E15" i="14"/>
  <c r="L31" i="14"/>
  <c r="H14" i="14" s="1"/>
  <c r="E14" i="14"/>
  <c r="L28" i="14"/>
  <c r="H13" i="14" s="1"/>
  <c r="E13" i="14"/>
  <c r="L25" i="14"/>
  <c r="H12" i="14" s="1"/>
  <c r="J25" i="14"/>
  <c r="E12" i="14" s="1"/>
  <c r="B18" i="14"/>
  <c r="L42" i="13"/>
  <c r="H17" i="13" s="1"/>
  <c r="J42" i="13"/>
  <c r="E17" i="13" s="1"/>
  <c r="L39" i="13"/>
  <c r="H16" i="13" s="1"/>
  <c r="L36" i="13"/>
  <c r="H15" i="13" s="1"/>
  <c r="J36" i="13"/>
  <c r="L33" i="13"/>
  <c r="H14" i="13" s="1"/>
  <c r="L28" i="13"/>
  <c r="H13" i="13" s="1"/>
  <c r="E13" i="13"/>
  <c r="L25" i="13"/>
  <c r="H12" i="13" s="1"/>
  <c r="J25" i="13"/>
  <c r="E12" i="13" s="1"/>
  <c r="B18" i="13"/>
  <c r="L43" i="12"/>
  <c r="E17" i="12"/>
  <c r="L40" i="12"/>
  <c r="E16" i="12"/>
  <c r="L37" i="12"/>
  <c r="J37" i="12"/>
  <c r="E15" i="12" s="1"/>
  <c r="L34" i="12"/>
  <c r="J34" i="12"/>
  <c r="E14" i="12" s="1"/>
  <c r="L28" i="12"/>
  <c r="E13" i="12"/>
  <c r="L25" i="12"/>
  <c r="H12" i="12" s="1"/>
  <c r="E12" i="12"/>
  <c r="B18" i="12"/>
  <c r="L40" i="11"/>
  <c r="H17" i="11" s="1"/>
  <c r="J40" i="11"/>
  <c r="E17" i="11" s="1"/>
  <c r="L37" i="11"/>
  <c r="H16" i="11" s="1"/>
  <c r="J37" i="11"/>
  <c r="E16" i="11" s="1"/>
  <c r="L34" i="11"/>
  <c r="H15" i="11" s="1"/>
  <c r="J34" i="11"/>
  <c r="E15" i="11" s="1"/>
  <c r="L31" i="11"/>
  <c r="H14" i="11" s="1"/>
  <c r="J31" i="11"/>
  <c r="E14" i="11" s="1"/>
  <c r="L28" i="11"/>
  <c r="H13" i="11" s="1"/>
  <c r="J28" i="11"/>
  <c r="E13" i="11" s="1"/>
  <c r="L25" i="11"/>
  <c r="H12" i="11" s="1"/>
  <c r="J25" i="11"/>
  <c r="E12" i="11" s="1"/>
  <c r="B18" i="11"/>
  <c r="L41" i="10"/>
  <c r="H17" i="10" s="1"/>
  <c r="E17" i="10"/>
  <c r="L38" i="10"/>
  <c r="H16" i="10" s="1"/>
  <c r="J38" i="10"/>
  <c r="E16" i="10" s="1"/>
  <c r="L35" i="10"/>
  <c r="H15" i="10" s="1"/>
  <c r="J35" i="10"/>
  <c r="E15" i="10" s="1"/>
  <c r="L32" i="10"/>
  <c r="H14" i="10" s="1"/>
  <c r="J32" i="10"/>
  <c r="E14" i="10" s="1"/>
  <c r="L28" i="10"/>
  <c r="J28" i="10"/>
  <c r="E13" i="10" s="1"/>
  <c r="L25" i="10"/>
  <c r="H12" i="10" s="1"/>
  <c r="J25" i="10"/>
  <c r="E12" i="10" s="1"/>
  <c r="B18" i="10"/>
  <c r="L42" i="9"/>
  <c r="J42" i="9"/>
  <c r="E17" i="9" s="1"/>
  <c r="L38" i="9"/>
  <c r="E16" i="9"/>
  <c r="L35" i="9"/>
  <c r="E15" i="9"/>
  <c r="L32" i="9"/>
  <c r="E14" i="9"/>
  <c r="L27" i="9"/>
  <c r="E13" i="9"/>
  <c r="L24" i="9"/>
  <c r="H12" i="9" s="1"/>
  <c r="E12" i="9"/>
  <c r="B18" i="9"/>
  <c r="L47" i="8"/>
  <c r="L43" i="8"/>
  <c r="J43" i="8"/>
  <c r="E16" i="8" s="1"/>
  <c r="L40" i="8"/>
  <c r="J40" i="8"/>
  <c r="L37" i="8"/>
  <c r="J37" i="8"/>
  <c r="L25" i="8"/>
  <c r="H12" i="8" s="1"/>
  <c r="J25" i="8"/>
  <c r="E12" i="8" s="1"/>
  <c r="B18" i="8"/>
  <c r="L52" i="7"/>
  <c r="H17" i="7" s="1"/>
  <c r="L49" i="7"/>
  <c r="L34" i="7"/>
  <c r="J34" i="7"/>
  <c r="E14" i="7" s="1"/>
  <c r="L25" i="7"/>
  <c r="H12" i="7" s="1"/>
  <c r="J25" i="7"/>
  <c r="B18" i="7"/>
  <c r="L47" i="6"/>
  <c r="L44" i="6"/>
  <c r="I16" i="6" s="1"/>
  <c r="G9" i="45" s="1"/>
  <c r="L41" i="6"/>
  <c r="L38" i="6"/>
  <c r="L28" i="6"/>
  <c r="I13" i="6" s="1"/>
  <c r="G6" i="45" s="1"/>
  <c r="L25" i="6"/>
  <c r="J25" i="6"/>
  <c r="E12" i="6" s="1"/>
  <c r="I12" i="6" s="1"/>
  <c r="G5" i="45" s="1"/>
  <c r="B18" i="6"/>
  <c r="L49" i="5"/>
  <c r="J49" i="5"/>
  <c r="L46" i="5"/>
  <c r="J46" i="5"/>
  <c r="L43" i="5"/>
  <c r="L40" i="5"/>
  <c r="L37" i="5"/>
  <c r="J37" i="5"/>
  <c r="L34" i="5"/>
  <c r="J34" i="5"/>
  <c r="E14" i="5" s="1"/>
  <c r="I14" i="5" s="1"/>
  <c r="L28" i="5"/>
  <c r="L25" i="5"/>
  <c r="J25" i="5"/>
  <c r="B18" i="5"/>
  <c r="L45" i="4"/>
  <c r="L42" i="4"/>
  <c r="J42" i="4"/>
  <c r="L39" i="4"/>
  <c r="J39" i="4"/>
  <c r="L36" i="4"/>
  <c r="J36" i="4"/>
  <c r="L28" i="4"/>
  <c r="L25" i="4"/>
  <c r="H12" i="4" s="1"/>
  <c r="J25" i="4"/>
  <c r="L51" i="3"/>
  <c r="J51" i="3"/>
  <c r="L48" i="3"/>
  <c r="J48" i="3"/>
  <c r="L45" i="3"/>
  <c r="H17" i="3" s="1"/>
  <c r="J45" i="3"/>
  <c r="E17" i="3" s="1"/>
  <c r="H16" i="3"/>
  <c r="H15" i="3"/>
  <c r="H14" i="3"/>
  <c r="H13" i="3"/>
  <c r="E13" i="3"/>
  <c r="L25" i="3"/>
  <c r="H12" i="3" s="1"/>
  <c r="J25" i="3"/>
  <c r="E12" i="3" s="1"/>
  <c r="B18" i="3"/>
  <c r="L48" i="2"/>
  <c r="H17" i="2" s="1"/>
  <c r="J48" i="2"/>
  <c r="E17" i="2" s="1"/>
  <c r="L44" i="2"/>
  <c r="H16" i="2" s="1"/>
  <c r="J44" i="2"/>
  <c r="E16" i="2" s="1"/>
  <c r="L37" i="2"/>
  <c r="H15" i="2" s="1"/>
  <c r="L31" i="2"/>
  <c r="H14" i="2" s="1"/>
  <c r="E14" i="2"/>
  <c r="L28" i="2"/>
  <c r="E13" i="2"/>
  <c r="L25" i="2"/>
  <c r="H12" i="2" s="1"/>
  <c r="J25" i="2"/>
  <c r="E12" i="2" s="1"/>
  <c r="F18" i="2"/>
  <c r="C18" i="2"/>
  <c r="B18" i="2"/>
  <c r="L42" i="1"/>
  <c r="H17" i="1" s="1"/>
  <c r="J42" i="1"/>
  <c r="L39" i="1"/>
  <c r="H16" i="1" s="1"/>
  <c r="J39" i="1"/>
  <c r="L36" i="1"/>
  <c r="H15" i="1" s="1"/>
  <c r="J36" i="1"/>
  <c r="L33" i="1"/>
  <c r="H14" i="1" s="1"/>
  <c r="J33" i="1"/>
  <c r="E14" i="1" s="1"/>
  <c r="L28" i="1"/>
  <c r="H13" i="1" s="1"/>
  <c r="J28" i="1"/>
  <c r="E13" i="1" s="1"/>
  <c r="L25" i="1"/>
  <c r="H12" i="1" s="1"/>
  <c r="J25" i="1"/>
  <c r="E12" i="1" s="1"/>
  <c r="B18" i="1"/>
  <c r="F8" i="45" l="1"/>
  <c r="E17" i="5"/>
  <c r="I17" i="5" s="1"/>
  <c r="I18" i="5" s="1"/>
  <c r="Y11" i="45"/>
  <c r="I17" i="6"/>
  <c r="G10" i="45" s="1"/>
  <c r="G11" i="45" s="1"/>
  <c r="I12" i="4"/>
  <c r="E5" i="45" s="1"/>
  <c r="I17" i="21"/>
  <c r="W10" i="45" s="1"/>
  <c r="I17" i="16"/>
  <c r="R10" i="45" s="1"/>
  <c r="I17" i="14"/>
  <c r="P10" i="45" s="1"/>
  <c r="I15" i="8"/>
  <c r="I8" i="45" s="1"/>
  <c r="I17" i="8"/>
  <c r="I10" i="45" s="1"/>
  <c r="I15" i="17"/>
  <c r="S8" i="45" s="1"/>
  <c r="I14" i="14"/>
  <c r="P7" i="45" s="1"/>
  <c r="I12" i="20"/>
  <c r="V5" i="45" s="1"/>
  <c r="I12" i="24"/>
  <c r="Z5" i="45" s="1"/>
  <c r="I15" i="3"/>
  <c r="D8" i="45" s="1"/>
  <c r="I12" i="8"/>
  <c r="I5" i="45" s="1"/>
  <c r="I15" i="11"/>
  <c r="L8" i="45" s="1"/>
  <c r="I15" i="12"/>
  <c r="M8" i="45" s="1"/>
  <c r="F7" i="45"/>
  <c r="I12" i="19"/>
  <c r="U5" i="45" s="1"/>
  <c r="I17" i="11"/>
  <c r="L10" i="45" s="1"/>
  <c r="I17" i="12"/>
  <c r="M10" i="45" s="1"/>
  <c r="I12" i="13"/>
  <c r="O5" i="45" s="1"/>
  <c r="I15" i="14"/>
  <c r="P8" i="45" s="1"/>
  <c r="I15" i="19"/>
  <c r="U8" i="45" s="1"/>
  <c r="I13" i="1"/>
  <c r="B6" i="45" s="1"/>
  <c r="I17" i="2"/>
  <c r="C10" i="45" s="1"/>
  <c r="I13" i="13"/>
  <c r="O6" i="45" s="1"/>
  <c r="I17" i="13"/>
  <c r="O10" i="45" s="1"/>
  <c r="I17" i="20"/>
  <c r="V10" i="45" s="1"/>
  <c r="I16" i="8"/>
  <c r="I9" i="45" s="1"/>
  <c r="I16" i="24"/>
  <c r="Z9" i="45" s="1"/>
  <c r="I12" i="2"/>
  <c r="C5" i="45" s="1"/>
  <c r="I12" i="7"/>
  <c r="H5" i="45" s="1"/>
  <c r="I16" i="7"/>
  <c r="H9" i="45" s="1"/>
  <c r="I14" i="13"/>
  <c r="O7" i="45" s="1"/>
  <c r="I13" i="14"/>
  <c r="P6" i="45" s="1"/>
  <c r="I16" i="16"/>
  <c r="R9" i="45" s="1"/>
  <c r="I13" i="19"/>
  <c r="U6" i="45" s="1"/>
  <c r="I13" i="8"/>
  <c r="I6" i="45" s="1"/>
  <c r="I13" i="7"/>
  <c r="H6" i="45" s="1"/>
  <c r="I17" i="7"/>
  <c r="H10" i="45" s="1"/>
  <c r="I16" i="12"/>
  <c r="M9" i="45" s="1"/>
  <c r="I15" i="13"/>
  <c r="O8" i="45" s="1"/>
  <c r="I13" i="15"/>
  <c r="Q6" i="45" s="1"/>
  <c r="I13" i="16"/>
  <c r="R6" i="45" s="1"/>
  <c r="I14" i="10"/>
  <c r="K7" i="45" s="1"/>
  <c r="I16" i="17"/>
  <c r="S9" i="45" s="1"/>
  <c r="I13" i="2"/>
  <c r="C6" i="45" s="1"/>
  <c r="I14" i="3"/>
  <c r="D7" i="45" s="1"/>
  <c r="I14" i="8"/>
  <c r="I7" i="45" s="1"/>
  <c r="I16" i="13"/>
  <c r="O9" i="45" s="1"/>
  <c r="I14" i="15"/>
  <c r="Q7" i="45" s="1"/>
  <c r="I14" i="16"/>
  <c r="R7" i="45" s="1"/>
  <c r="I16" i="22"/>
  <c r="X9" i="45" s="1"/>
  <c r="E18" i="23"/>
  <c r="H18" i="24"/>
  <c r="I14" i="7"/>
  <c r="H7" i="45" s="1"/>
  <c r="I14" i="17"/>
  <c r="S7" i="45" s="1"/>
  <c r="I16" i="2"/>
  <c r="C9" i="45" s="1"/>
  <c r="I13" i="12"/>
  <c r="M6" i="45" s="1"/>
  <c r="I14" i="2"/>
  <c r="C7" i="45" s="1"/>
  <c r="F6" i="45"/>
  <c r="I12" i="9"/>
  <c r="J5" i="45" s="1"/>
  <c r="I16" i="9"/>
  <c r="J9" i="45" s="1"/>
  <c r="I14" i="11"/>
  <c r="L7" i="45" s="1"/>
  <c r="I14" i="12"/>
  <c r="M7" i="45" s="1"/>
  <c r="I12" i="14"/>
  <c r="P5" i="45" s="1"/>
  <c r="I17" i="22"/>
  <c r="X10" i="45" s="1"/>
  <c r="I13" i="21"/>
  <c r="W6" i="45" s="1"/>
  <c r="H18" i="15"/>
  <c r="I17" i="15"/>
  <c r="Q10" i="45" s="1"/>
  <c r="I12" i="15"/>
  <c r="Q5" i="45" s="1"/>
  <c r="I16" i="15"/>
  <c r="Q9" i="45" s="1"/>
  <c r="I16" i="19"/>
  <c r="U9" i="45" s="1"/>
  <c r="I14" i="21"/>
  <c r="W7" i="45" s="1"/>
  <c r="I12" i="22"/>
  <c r="X5" i="45" s="1"/>
  <c r="I14" i="24"/>
  <c r="Z7" i="45" s="1"/>
  <c r="I17" i="24"/>
  <c r="Z10" i="45" s="1"/>
  <c r="I12" i="11"/>
  <c r="L5" i="45" s="1"/>
  <c r="I13" i="22"/>
  <c r="X6" i="45" s="1"/>
  <c r="I13" i="17"/>
  <c r="S6" i="45" s="1"/>
  <c r="I13" i="11"/>
  <c r="L6" i="45" s="1"/>
  <c r="I14" i="1"/>
  <c r="B7" i="45" s="1"/>
  <c r="I13" i="4"/>
  <c r="E6" i="45" s="1"/>
  <c r="I17" i="4"/>
  <c r="E10" i="45" s="1"/>
  <c r="I13" i="9"/>
  <c r="J6" i="45" s="1"/>
  <c r="I17" i="9"/>
  <c r="J10" i="45" s="1"/>
  <c r="H18" i="13"/>
  <c r="I13" i="20"/>
  <c r="V6" i="45" s="1"/>
  <c r="I16" i="4"/>
  <c r="E9" i="45" s="1"/>
  <c r="I12" i="16"/>
  <c r="R5" i="45" s="1"/>
  <c r="I17" i="1"/>
  <c r="B10" i="45" s="1"/>
  <c r="I13" i="3"/>
  <c r="D6" i="45" s="1"/>
  <c r="I12" i="10"/>
  <c r="K5" i="45" s="1"/>
  <c r="I12" i="17"/>
  <c r="S5" i="45" s="1"/>
  <c r="I17" i="19"/>
  <c r="U10" i="45" s="1"/>
  <c r="I15" i="15"/>
  <c r="Q8" i="45" s="1"/>
  <c r="I15" i="22"/>
  <c r="X8" i="45" s="1"/>
  <c r="H18" i="4"/>
  <c r="I13" i="10"/>
  <c r="K6" i="45" s="1"/>
  <c r="I12" i="3"/>
  <c r="D5" i="45" s="1"/>
  <c r="I15" i="1"/>
  <c r="B8" i="45" s="1"/>
  <c r="I14" i="4"/>
  <c r="E7" i="45" s="1"/>
  <c r="I16" i="10"/>
  <c r="K9" i="45" s="1"/>
  <c r="I14" i="20"/>
  <c r="V7" i="45" s="1"/>
  <c r="I15" i="21"/>
  <c r="W8" i="45" s="1"/>
  <c r="I16" i="14"/>
  <c r="P9" i="45" s="1"/>
  <c r="I16" i="20"/>
  <c r="V9" i="45" s="1"/>
  <c r="I17" i="3"/>
  <c r="D10" i="45" s="1"/>
  <c r="I15" i="4"/>
  <c r="E8" i="45" s="1"/>
  <c r="F9" i="45"/>
  <c r="F5" i="45"/>
  <c r="I15" i="7"/>
  <c r="H8" i="45" s="1"/>
  <c r="I15" i="10"/>
  <c r="K8" i="45" s="1"/>
  <c r="H18" i="10"/>
  <c r="I12" i="12"/>
  <c r="M5" i="45" s="1"/>
  <c r="I15" i="16"/>
  <c r="R8" i="45" s="1"/>
  <c r="I17" i="17"/>
  <c r="S10" i="45" s="1"/>
  <c r="I14" i="19"/>
  <c r="U7" i="45" s="1"/>
  <c r="I14" i="22"/>
  <c r="X7" i="45" s="1"/>
  <c r="I15" i="24"/>
  <c r="Z8" i="45" s="1"/>
  <c r="F10" i="45"/>
  <c r="I16" i="11"/>
  <c r="L9" i="45" s="1"/>
  <c r="I12" i="1"/>
  <c r="B5" i="45" s="1"/>
  <c r="I16" i="1"/>
  <c r="B9" i="45" s="1"/>
  <c r="I15" i="2"/>
  <c r="C8" i="45" s="1"/>
  <c r="I14" i="9"/>
  <c r="J7" i="45" s="1"/>
  <c r="I15" i="9"/>
  <c r="J8" i="45" s="1"/>
  <c r="I17" i="10"/>
  <c r="K10" i="45" s="1"/>
  <c r="I15" i="20"/>
  <c r="V8" i="45" s="1"/>
  <c r="I12" i="21"/>
  <c r="W5" i="45" s="1"/>
  <c r="I16" i="21"/>
  <c r="W9" i="45" s="1"/>
  <c r="I16" i="3"/>
  <c r="D9" i="45" s="1"/>
  <c r="I13" i="24"/>
  <c r="Z6" i="45" s="1"/>
  <c r="H18" i="3"/>
  <c r="H18" i="2"/>
  <c r="E18" i="24"/>
  <c r="E18" i="22"/>
  <c r="E18" i="21"/>
  <c r="E18" i="20"/>
  <c r="E18" i="19"/>
  <c r="E18" i="17"/>
  <c r="H18" i="17"/>
  <c r="E18" i="16"/>
  <c r="E18" i="15"/>
  <c r="E18" i="14"/>
  <c r="H18" i="14"/>
  <c r="E18" i="13"/>
  <c r="E18" i="12"/>
  <c r="H18" i="12"/>
  <c r="E18" i="11"/>
  <c r="H18" i="11"/>
  <c r="E18" i="10"/>
  <c r="E18" i="9"/>
  <c r="E18" i="8"/>
  <c r="E18" i="7"/>
  <c r="H18" i="7"/>
  <c r="E18" i="6"/>
  <c r="E18" i="4"/>
  <c r="E18" i="3"/>
  <c r="E18" i="2"/>
  <c r="H18" i="1"/>
  <c r="E18" i="1"/>
  <c r="Z11" i="45" l="1"/>
  <c r="W11" i="45"/>
  <c r="U11" i="45"/>
  <c r="L11" i="45"/>
  <c r="X11" i="45"/>
  <c r="V11" i="45"/>
  <c r="S11" i="45"/>
  <c r="R11" i="45"/>
  <c r="Q11" i="45"/>
  <c r="M11" i="45"/>
  <c r="K11" i="45"/>
  <c r="F11" i="45"/>
  <c r="C11" i="45"/>
  <c r="B11" i="45"/>
  <c r="J11" i="45"/>
  <c r="P11" i="45"/>
  <c r="O11" i="45"/>
  <c r="H11" i="45"/>
  <c r="D11" i="45"/>
  <c r="E11" i="45"/>
  <c r="I11" i="45"/>
  <c r="AJ6" i="45"/>
  <c r="AJ9" i="45"/>
  <c r="AJ5" i="45"/>
  <c r="AJ7" i="45"/>
  <c r="I18" i="24"/>
  <c r="I18" i="23"/>
  <c r="I18" i="22"/>
  <c r="I18" i="21"/>
  <c r="I18" i="20"/>
  <c r="I18" i="19"/>
  <c r="I18" i="17"/>
  <c r="I18" i="16"/>
  <c r="I18" i="15"/>
  <c r="I18" i="14"/>
  <c r="I18" i="13"/>
  <c r="I18" i="12"/>
  <c r="I18" i="11"/>
  <c r="I18" i="10"/>
  <c r="I18" i="9"/>
  <c r="I18" i="8"/>
  <c r="I18" i="7"/>
  <c r="I18" i="6"/>
  <c r="I18" i="4"/>
  <c r="I18" i="3"/>
  <c r="I18" i="2"/>
  <c r="I18" i="1"/>
  <c r="I15" i="41" l="1"/>
  <c r="AE8" i="45" l="1"/>
  <c r="AJ8" i="45" l="1"/>
  <c r="I17" i="41" l="1"/>
  <c r="I18" i="41" s="1"/>
  <c r="AE10" i="45" l="1"/>
  <c r="AE11" i="45" l="1"/>
  <c r="E18" i="47"/>
  <c r="I17" i="47"/>
  <c r="N10" i="45" s="1"/>
  <c r="N11" i="45" l="1"/>
  <c r="I18" i="47"/>
  <c r="E17" i="37"/>
  <c r="E18" i="37" s="1"/>
  <c r="I17" i="37" l="1"/>
  <c r="AC10" i="45" l="1"/>
  <c r="I18" i="37"/>
  <c r="AC11" i="45" l="1"/>
  <c r="AJ10" i="45"/>
  <c r="AJ11" i="4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DUARTE FARIAS</author>
  </authors>
  <commentList>
    <comment ref="G15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>RICARDO DUARTE FARIAS:</t>
        </r>
        <r>
          <rPr>
            <sz val="9"/>
            <color indexed="81"/>
            <rFont val="Segoe UI"/>
            <family val="2"/>
          </rPr>
          <t xml:space="preserve">
RECEBIDO DO PAEX CAMILA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DUARTE FARIAS</author>
  </authors>
  <commentList>
    <comment ref="G15" authorId="0" shapeId="0" xr:uid="{00000000-0006-0000-0800-000001000000}">
      <text>
        <r>
          <rPr>
            <b/>
            <sz val="9"/>
            <color indexed="81"/>
            <rFont val="Segoe UI"/>
            <family val="2"/>
          </rPr>
          <t>RICARDO DUARTE FARIAS:</t>
        </r>
        <r>
          <rPr>
            <sz val="9"/>
            <color indexed="81"/>
            <rFont val="Segoe UI"/>
            <family val="2"/>
          </rPr>
          <t xml:space="preserve">
TRANSFERIDO PARA O PAEX ANA MARIA</t>
        </r>
      </text>
    </comment>
  </commentList>
</comments>
</file>

<file path=xl/sharedStrings.xml><?xml version="1.0" encoding="utf-8"?>
<sst xmlns="http://schemas.openxmlformats.org/spreadsheetml/2006/main" count="1629" uniqueCount="355">
  <si>
    <t>SETOR DE GESTÃO DE PROJETOS</t>
  </si>
  <si>
    <t>Projeto</t>
  </si>
  <si>
    <t>Coordenador</t>
  </si>
  <si>
    <t>Telefone</t>
  </si>
  <si>
    <t>E-mail</t>
  </si>
  <si>
    <t>Orçamento 2018 - 2019</t>
  </si>
  <si>
    <t>Itens</t>
  </si>
  <si>
    <t>Aprovado</t>
  </si>
  <si>
    <t>Crédito 2018</t>
  </si>
  <si>
    <t>Troca Rub 2018</t>
  </si>
  <si>
    <t>Despesa 2018</t>
  </si>
  <si>
    <t>Crédito 2019</t>
  </si>
  <si>
    <t>Troca Rub 2019</t>
  </si>
  <si>
    <t>Despesa 2019</t>
  </si>
  <si>
    <t>Saldo</t>
  </si>
  <si>
    <t>Auditoria</t>
  </si>
  <si>
    <t>Superavit 2018</t>
  </si>
  <si>
    <t>Diárias</t>
  </si>
  <si>
    <t>Consumo</t>
  </si>
  <si>
    <t>Passagens</t>
  </si>
  <si>
    <t>Outros serv. Pessoa Física</t>
  </si>
  <si>
    <t>Outros serv. Pessoa Jurídica</t>
  </si>
  <si>
    <t>Permanente</t>
  </si>
  <si>
    <t>Outras Depesas</t>
  </si>
  <si>
    <t>Impostos</t>
  </si>
  <si>
    <t>TOTAIS</t>
  </si>
  <si>
    <t>Realização da Despesa</t>
  </si>
  <si>
    <t>Rubrica</t>
  </si>
  <si>
    <t>Descrição</t>
  </si>
  <si>
    <t>Qdade</t>
  </si>
  <si>
    <t>Unitário</t>
  </si>
  <si>
    <t>Total 2018</t>
  </si>
  <si>
    <t>Total 2019</t>
  </si>
  <si>
    <t>Programa Ritmo e Movimento</t>
  </si>
  <si>
    <t>Adriana C. de A. Guimarães</t>
  </si>
  <si>
    <t>Lazer e Saúde</t>
  </si>
  <si>
    <t>Alcyane Marinho</t>
  </si>
  <si>
    <t>NuReab - Programa de Reabilitação Pulmonar e Educação para Pacientes com Doença Pulmonar Obstrutiva Crônica (DPOC)</t>
  </si>
  <si>
    <t>Anamaria Fleig Mayer</t>
  </si>
  <si>
    <t>Anelise Sonza</t>
  </si>
  <si>
    <t>BRINCANDO DE RESPIRAR</t>
  </si>
  <si>
    <t>Camila I . S Schivinski</t>
  </si>
  <si>
    <t>Clarissa Medeiros da Luz</t>
  </si>
  <si>
    <t>Darlan Laurício Matte</t>
  </si>
  <si>
    <t>Saúde sem Quedas</t>
  </si>
  <si>
    <t>Deyse Borges Koch</t>
  </si>
  <si>
    <t>NEPEGEM - NUCLEO DE ESTUDOS EM GESTÃO E MARKETING ESPORTIVO</t>
  </si>
  <si>
    <t>Grupo de Estudos da Terceira Idade</t>
  </si>
  <si>
    <t>Jaqueline de Souza</t>
  </si>
  <si>
    <t>Jocemar Ilha</t>
  </si>
  <si>
    <t>EstimulAção: a criança em foco</t>
  </si>
  <si>
    <t>Luciana Sayuri Sanada</t>
  </si>
  <si>
    <t>Núcleo de Cardiologia e Medicina do Exercício</t>
  </si>
  <si>
    <t>Magnus Benetti</t>
  </si>
  <si>
    <t>NÚCLEO DE ESTUDOS EM GINASTICA</t>
  </si>
  <si>
    <t>MARIA HELENA KRAESKI</t>
  </si>
  <si>
    <t>Basquetebol para Todos</t>
  </si>
  <si>
    <t>PROGRAMA DE ATIVIDADE MOTORA ADAPTADA</t>
  </si>
  <si>
    <t>RUDNEY DA SILVA</t>
  </si>
  <si>
    <t>Saúde do Trabalhador</t>
  </si>
  <si>
    <t>Programa Reabilitar e Integrar</t>
  </si>
  <si>
    <t>Soraia Cristina Tonon da Luz</t>
  </si>
  <si>
    <t>Stella Maris Michaelsen</t>
  </si>
  <si>
    <t>Atividades Aquáticas para a Comunidade</t>
  </si>
  <si>
    <t>Suzana Matheus Pereira</t>
  </si>
  <si>
    <t>INTERVENÇÃO MOTORA POR MEIO DE UM MODELO GAMIFICADO PARA CRIANÇAS COM TRANSTORNO DO DESENVOLVIMENTO DA COORDENAÇÃOTDC</t>
  </si>
  <si>
    <t>Thais Silva Beltrame</t>
  </si>
  <si>
    <t>Viviane Preichardt Duek</t>
  </si>
  <si>
    <t>Recursos</t>
  </si>
  <si>
    <t>NuReab</t>
  </si>
  <si>
    <t>Escola de Postura</t>
  </si>
  <si>
    <t>Brincando de Respirar</t>
  </si>
  <si>
    <t>Nepegem</t>
  </si>
  <si>
    <t>Geti</t>
  </si>
  <si>
    <t>Protetização</t>
  </si>
  <si>
    <t>EstimulAção</t>
  </si>
  <si>
    <t>Núcleo de Cardio</t>
  </si>
  <si>
    <t>Núcleo de Est. Ginástica</t>
  </si>
  <si>
    <t>Basquetebol</t>
  </si>
  <si>
    <t>Prog Ativ, Motora adap.</t>
  </si>
  <si>
    <t>Reab e Integrar</t>
  </si>
  <si>
    <t>AVC</t>
  </si>
  <si>
    <t>Atenção à Saúde Neuro.</t>
  </si>
  <si>
    <t xml:space="preserve">Total Creditado </t>
  </si>
  <si>
    <t>Total</t>
  </si>
  <si>
    <t>Gastos</t>
  </si>
  <si>
    <t>Ritmo e Mov.</t>
  </si>
  <si>
    <t>Totais</t>
  </si>
  <si>
    <t>vividuek@hotmail.com</t>
  </si>
  <si>
    <t>48 99119-2811</t>
  </si>
  <si>
    <t>nanaguim@terra.com.br</t>
  </si>
  <si>
    <t>(48)32499422 / (48)33218656 / 99811607</t>
  </si>
  <si>
    <t>alcyane.marinho@hotmail.com</t>
  </si>
  <si>
    <t>48 32268380 / 3321-8600 / 48 84162002</t>
  </si>
  <si>
    <t>anamaria.mayer@udesc.br</t>
  </si>
  <si>
    <t>(48)32098808 / (48)3321-8600 / (48)88016686</t>
  </si>
  <si>
    <t>anelise.sonza@gmail.com</t>
  </si>
  <si>
    <t>98608797 / 3321-8600 / 98608397</t>
  </si>
  <si>
    <t>cacaiss@yahoo.com.br</t>
  </si>
  <si>
    <t>4832482812 / 4891232420</t>
  </si>
  <si>
    <t>clarissa.medeiros@udesc.br</t>
  </si>
  <si>
    <t>48 32517646 / 48 3321-8600 / 48 99809040</t>
  </si>
  <si>
    <t>claudia.marques@udesc.br</t>
  </si>
  <si>
    <t>30657496 / 996109882</t>
  </si>
  <si>
    <t>darlan.matte@udesc.br</t>
  </si>
  <si>
    <t>48 3321 8608 / 48 3321 8657 / 48 9923 9498</t>
  </si>
  <si>
    <t>Deyse.Borges@udesc.br</t>
  </si>
  <si>
    <t>32078065 / 91840810</t>
  </si>
  <si>
    <t>33218659 / 33218616</t>
  </si>
  <si>
    <t>jaquelinesz@yahoo.com.br</t>
  </si>
  <si>
    <t>jocemar.ilha@udesc.br</t>
  </si>
  <si>
    <t>(48) 3321-8605 / (48) 9121-0128</t>
  </si>
  <si>
    <t>luciana.sanada@udesc.br</t>
  </si>
  <si>
    <t>48-32047140 / 16-988200303</t>
  </si>
  <si>
    <t>magnus@udesc.br</t>
  </si>
  <si>
    <t>(48) 33481427 / 33218620 / (48) 84049784</t>
  </si>
  <si>
    <t>d2mhk@udesc.br</t>
  </si>
  <si>
    <t>48 32234312</t>
  </si>
  <si>
    <t>48 3228 2980 / 48 33218600 / 48 99310204</t>
  </si>
  <si>
    <t>rudney@udesc.br</t>
  </si>
  <si>
    <t>48 84083698 / 48 33218651
PROEX</t>
  </si>
  <si>
    <t>3249-1480 / 33218600 / 996198653</t>
  </si>
  <si>
    <t>soraiaudesc@hotmail.com</t>
  </si>
  <si>
    <t>48-84015700</t>
  </si>
  <si>
    <t>michaelsenstella@hotmail.com</t>
  </si>
  <si>
    <t>(48) 3211 8789 / (48) 3321 8600 / (48)988336798</t>
  </si>
  <si>
    <t>suzanamatheus@gmail.com</t>
  </si>
  <si>
    <t>48-84016068</t>
  </si>
  <si>
    <t>thais.beltrame@udesc.br</t>
  </si>
  <si>
    <t>(48) 2442324</t>
  </si>
  <si>
    <t>Gabriel Henrique Treter Gonçalves</t>
  </si>
  <si>
    <t>51 982178885</t>
  </si>
  <si>
    <t>gabriel.goncalves@udesc.br</t>
  </si>
  <si>
    <t>TROCA DE RUBRICA 967,00 DE DIÁRIAS PARA JURÍDICA EM 09/07</t>
  </si>
  <si>
    <t>EDUARDO EUGENIO ARANHA</t>
  </si>
  <si>
    <t>Atividades Aquáticas</t>
  </si>
  <si>
    <t>PROGRAMA ACOLHEDOR - PROGRAMA DE APOIO EM EDUCAÇÃO PARA A SAÚDE E DE CUIDADO À PESSOA COM DOR CRÔNICA</t>
  </si>
  <si>
    <t>MICHELINE HENRIQUE KOERICH</t>
  </si>
  <si>
    <t>Acolhedor</t>
  </si>
  <si>
    <t>JULIANO TIBOLA</t>
  </si>
  <si>
    <t>Restaura</t>
  </si>
  <si>
    <t>RODRIGO OKUBO</t>
  </si>
  <si>
    <t>JORIS PAZIN</t>
  </si>
  <si>
    <t>TOTAL DIVIDIDO PELA DIREÇÃO DE EXTENSÃO</t>
  </si>
  <si>
    <t xml:space="preserve">Total </t>
  </si>
  <si>
    <t>Despesa 2023</t>
  </si>
  <si>
    <t>Crédito 2022</t>
  </si>
  <si>
    <t>Crédito 2023</t>
  </si>
  <si>
    <t>Total 2022</t>
  </si>
  <si>
    <t>Troca Rub 2022</t>
  </si>
  <si>
    <t>Troca Rub 2023</t>
  </si>
  <si>
    <t>Atenção à Saúde de pessoas pós Acidente Vascular Cerebral (AVC).</t>
  </si>
  <si>
    <t xml:space="preserve">PROTETIZAÇÃO </t>
  </si>
  <si>
    <t>Osvaldo André Furlaneto</t>
  </si>
  <si>
    <t>PROGRAMA DE FORMAÇÃO CONTINUADA DE PROFESSORES DE EDUCAÇÃO FÍSICA - FOCO</t>
  </si>
  <si>
    <t>ALEXANDRO ANDRADE</t>
  </si>
  <si>
    <t>PISCOLOGIA DO ESPORTE E DO EXERCÍCIO APLICADA A SAÚDE</t>
  </si>
  <si>
    <t>PROGRAMA DESENVOLVER</t>
  </si>
  <si>
    <t>FRANCISCO ROSA NETO</t>
  </si>
  <si>
    <t>ELAINE PAULIN</t>
  </si>
  <si>
    <t>Desenvolver</t>
  </si>
  <si>
    <t>Reabilitação na Saúde Integral</t>
  </si>
  <si>
    <t>Núcleo de Ensino</t>
  </si>
  <si>
    <t>Psicologia da esporte</t>
  </si>
  <si>
    <t>FOCO</t>
  </si>
  <si>
    <t>DIÁRIAS</t>
  </si>
  <si>
    <t>joris.pazin@udesc.br</t>
  </si>
  <si>
    <t>Despesa 2024</t>
  </si>
  <si>
    <t>Despesa 2025</t>
  </si>
  <si>
    <t>Orçamento 2024-2025</t>
  </si>
  <si>
    <t>Crédito 2024</t>
  </si>
  <si>
    <t>Troca Rub 2024</t>
  </si>
  <si>
    <t>Crédito 2025</t>
  </si>
  <si>
    <t>Troca Rub 2025</t>
  </si>
  <si>
    <t>Total 2024</t>
  </si>
  <si>
    <t>Total 2025</t>
  </si>
  <si>
    <t>Orçamento 2024 - 2025</t>
  </si>
  <si>
    <t>CLÍNICA ESCOLA DE FISIOTERAPIA</t>
  </si>
  <si>
    <t>Escola de Postura e tecnologia na Educação Postural: ações práticas na saúde da postura e artísticos-culturaisabordagens de avaliação, orientação e intervenção postural</t>
  </si>
  <si>
    <t>NUSIM - Reabilitação na saúde Integral da mulher</t>
  </si>
  <si>
    <t>Núcleo de Ensino, Pesquisa e Extensão em Fisioterapia no Pré e no Pós-Operatório de Cirurgias de Grande Porte da UDESC/CEFID</t>
  </si>
  <si>
    <t>RESTAURA: FISIOTERAPIA DERMAFUNCIONAL EM QUEIMADURAS</t>
  </si>
  <si>
    <t>FISIOTERAPIA ESPORTIVA</t>
  </si>
  <si>
    <t>Atenção à Saúde Neurofuncional da Pessoa com Lesão da Medula</t>
  </si>
  <si>
    <t>Manuela Karlock</t>
  </si>
  <si>
    <t>ESSÊNCIAS DA REABILITAÇÃO: SENTIR, TRANSFORMAR, EXPLORAR E CONECTAR EM REABILITAÇÃO</t>
  </si>
  <si>
    <t>INTEGRAÇÃO</t>
  </si>
  <si>
    <t>Débora Soccal Shwertner</t>
  </si>
  <si>
    <t>MATERNAÇÃO: FISIOTERAPIA NA SAÚDE MATERNA</t>
  </si>
  <si>
    <t>GESILANI JÚLIA DA SILVA HONÓRIO</t>
  </si>
  <si>
    <t>SAÚDE COLETIVA EM FOCO</t>
  </si>
  <si>
    <t>MICHELLI VITÓRIA SILVESTRE</t>
  </si>
  <si>
    <t>CLUBE DO ESPORTE UNIVERSITÁRIO</t>
  </si>
  <si>
    <t>ELISA DELL ANTONIO</t>
  </si>
  <si>
    <t>Clube do Esporte Universitário</t>
  </si>
  <si>
    <t>Saúde Coletiva em Foco</t>
  </si>
  <si>
    <t>Maternação: Fisioterapia na Saúde Materna</t>
  </si>
  <si>
    <t>Fisioterapia Esportiva</t>
  </si>
  <si>
    <t>Integração</t>
  </si>
  <si>
    <t>Essências da Reabilitação</t>
  </si>
  <si>
    <t>Clínica Esola de Fisioterapia</t>
  </si>
  <si>
    <t>Bioquímica Preventiva</t>
  </si>
  <si>
    <t>Monique da Silva Gevaerd Lock</t>
  </si>
  <si>
    <t>AF 296/2024 NIEHUES</t>
  </si>
  <si>
    <t>AF 355/2024 MASTERBIDS</t>
  </si>
  <si>
    <t>manuela.karloch@udesc.br</t>
  </si>
  <si>
    <t>AF 424/2024 - Fita teste glicose - MEDMED</t>
  </si>
  <si>
    <t>Cor Base - camisetas 50 - AF 443/2024</t>
  </si>
  <si>
    <t>São José Comercial 300 ecobags - AF 445/2024</t>
  </si>
  <si>
    <t>OS 450/2024</t>
  </si>
  <si>
    <t>FEDERAÇÃO CATARINENSE DE BASKETBOL</t>
  </si>
  <si>
    <t>AF 626/2024 (parcial) 42 camisetas</t>
  </si>
  <si>
    <t>AF 626/2024 - COR BASE (parcial) 49 camisetas</t>
  </si>
  <si>
    <t>AF 751/2024 - SABORES DO PÃO</t>
  </si>
  <si>
    <t>Luana Limberger - SGPE 16597/2024 palestra 28/05/2024</t>
  </si>
  <si>
    <t>CONFEDERAÇÃO BRASILEIRA DE GINÁSTICA</t>
  </si>
  <si>
    <t>MAUREN LÚCIA BRAGA DE ARAÚJO</t>
  </si>
  <si>
    <t>WILSON LUIS MORINEL MARTINS</t>
  </si>
  <si>
    <t>MARIÂNGELA DA ROSA AFONSO</t>
  </si>
  <si>
    <t>DIJNANE FERNANDA VEDOVATTO MACHADO</t>
  </si>
  <si>
    <t>CAROLINE DANIEL DE LIMA ALVAREZ</t>
  </si>
  <si>
    <t>SGPE 19417/2024 - AQUISIÇÃO DE CONE ADAPTADOR</t>
  </si>
  <si>
    <t xml:space="preserve">OS 970/2024 - GL EDITORA </t>
  </si>
  <si>
    <t>AF 975/2024 - ARAÇA MATERIAL PUBLICITÁRIO</t>
  </si>
  <si>
    <t>af 976/2024 - COR BASE</t>
  </si>
  <si>
    <t>ASSOBRAFIR - INSCRIÇÃO CARINA</t>
  </si>
  <si>
    <t>DANUZA MENEGUELLO</t>
  </si>
  <si>
    <t>OS 1020/2024 - GL EDITORA</t>
  </si>
  <si>
    <t>OS 1071/2024</t>
  </si>
  <si>
    <t xml:space="preserve">AF    SABORES DO PÃO </t>
  </si>
  <si>
    <t>SAMUEL DE SOUZA NETO</t>
  </si>
  <si>
    <t>THAISE HELENA CADORIN</t>
  </si>
  <si>
    <t>THAIS CRISTINA CHAVES</t>
  </si>
  <si>
    <t xml:space="preserve">OS 1115/2024 - GL EDITORA </t>
  </si>
  <si>
    <t>ADAIR MEDEIROS LIMA</t>
  </si>
  <si>
    <t>ALFA PRINT SUBLIMAÇÃO</t>
  </si>
  <si>
    <t>AF 1186/2024 (bolsas ecológicas)</t>
  </si>
  <si>
    <t>VALDOMIRO PEREIRA FILHO</t>
  </si>
  <si>
    <t>AF 1237/2024 COR BASE</t>
  </si>
  <si>
    <t>web trip - passagem - MAUREN</t>
  </si>
  <si>
    <t xml:space="preserve">CONDOR - HOTELARIA </t>
  </si>
  <si>
    <t>IMPORTAÇÃO</t>
  </si>
  <si>
    <t>SANDROVAL FRANCISCO TORRES</t>
  </si>
  <si>
    <t>CARLA RIBEIRO</t>
  </si>
  <si>
    <t>SOCIDADE BRASILEIRA DE QUEIMADURAS</t>
  </si>
  <si>
    <t>WEB TRIP</t>
  </si>
  <si>
    <t>AF 1491/2024 SÃO JOSÉ COMERCIAL</t>
  </si>
  <si>
    <t>AF 1489/2024 COR BASE</t>
  </si>
  <si>
    <t>TOMIRES CAMPOS LOPES</t>
  </si>
  <si>
    <t>AF 1628/2024 - BCR SOLUÇÕES INTEGRADAS LTDA</t>
  </si>
  <si>
    <t>AF 1737/2024 - AAZ SAÚDE</t>
  </si>
  <si>
    <t>AF 1759/2024 - RBM DISTRIBUIDORA E COMÉRCIO LTDA</t>
  </si>
  <si>
    <t>AF 1768/2024 GL EDITORA</t>
  </si>
  <si>
    <t>AF 1769/2024 AAZ SAÚDE</t>
  </si>
  <si>
    <t>AF 1770/2024 - AAZ SAÚDE</t>
  </si>
  <si>
    <t>AF 1771/2024 - MEDMED COMÉRCIO DE MATERIAIS HOSPITALARES</t>
  </si>
  <si>
    <t>AF 1772/2024 - RBM DISTRIBUIDORA</t>
  </si>
  <si>
    <t>AF 1793/2024 COR BASE CONFECÇÕES</t>
  </si>
  <si>
    <t>NORIVAL MOREIRA DE OLIVEIRA FILHO</t>
  </si>
  <si>
    <t>AF 1853/2024 - FS INDÚSTRIA DE UNIFORMES</t>
  </si>
  <si>
    <t>AF 1871/2024 MEDMED</t>
  </si>
  <si>
    <t>OS 1872/2024 - GL EDITORA</t>
  </si>
  <si>
    <t>WEP TRIP</t>
  </si>
  <si>
    <t>AF 1884/2024 COR BASE</t>
  </si>
  <si>
    <t>AF 1917/2024 AAZ SAÚDE</t>
  </si>
  <si>
    <t>AF 1962/2024 - COR BASE</t>
  </si>
  <si>
    <t>WEB TRIP - PASSAGEM FERNANDA CORDEIRO DA SILVA</t>
  </si>
  <si>
    <t>OS 1968/2024 - GL EDITORA</t>
  </si>
  <si>
    <t>OS 1759/2024 GL EDITORA</t>
  </si>
  <si>
    <t xml:space="preserve">AF 1995/2024 -MEDMED </t>
  </si>
  <si>
    <t xml:space="preserve">AF 1995/2024 - MEDMED  </t>
  </si>
  <si>
    <t>RAQUEL MILANI EL KIK</t>
  </si>
  <si>
    <t>AF 2002/2024 COR BASE</t>
  </si>
  <si>
    <t>AF 2014/2024 - FS UNIFORMES</t>
  </si>
  <si>
    <t>WEB TRIP PASSAGENS</t>
  </si>
  <si>
    <t>OS 2077/2024 - GL EDITORIA</t>
  </si>
  <si>
    <t>OS 2130/2024 GL EDITORA</t>
  </si>
  <si>
    <t>ANDREA FREIRE MONTEIRO</t>
  </si>
  <si>
    <t>AF 2175/2024 MEDMED</t>
  </si>
  <si>
    <t>AF 2175/2024 - MEDMED</t>
  </si>
  <si>
    <t>ASSOCIAÇÃO BRASILEIRA DE ENGENHARIA MECÂNICA</t>
  </si>
  <si>
    <t>JULIANA GRIPP SPINELLI</t>
  </si>
  <si>
    <t>OS 2144/2024 - GL EDITORA</t>
  </si>
  <si>
    <t>WEB TRIP - PASSAGEM RODOVIÁRIA</t>
  </si>
  <si>
    <t>AF 2289/2024 COR BASE CONFECÇÕES</t>
  </si>
  <si>
    <t>WEB TRIP - JULIANNA</t>
  </si>
  <si>
    <t>ÍTALO JOSÉ DE MEDEIROS DANTAS</t>
  </si>
  <si>
    <t>RODRIGO RANGEL</t>
  </si>
  <si>
    <t>MARCELO CURTH</t>
  </si>
  <si>
    <t xml:space="preserve">WEB TRIP - RODRIGO RANGEL - </t>
  </si>
  <si>
    <t>WEB TRIP -  MARESSA NOGUEIRA</t>
  </si>
  <si>
    <t>WEB TRIP - NICOLE</t>
  </si>
  <si>
    <t>WEB TRIP - NORIVAL E NORIVAL FIHO</t>
  </si>
  <si>
    <t xml:space="preserve">CONDOR HOSPEDAGEM </t>
  </si>
  <si>
    <t>AF 2345/2024 - COR BASE</t>
  </si>
  <si>
    <t>AF 2346/2024 - AAZ SAÚDE COMÉRCIO DE PRODUTOS</t>
  </si>
  <si>
    <t>AF 2347/2024 - DOUGLAS CORDEIRO EIRELLI</t>
  </si>
  <si>
    <t>AF 2348/2024 AAZ SAÚDE</t>
  </si>
  <si>
    <t>AF 2349/2024 DOUGLAS CORDEIRO</t>
  </si>
  <si>
    <t>AF 2350/2024 MKR COMÉRCIO DE EQUIPAMENTOS</t>
  </si>
  <si>
    <t>AF 2351/2024 RBM COMÉRCIO</t>
  </si>
  <si>
    <t>AF 2363/2024 - SÃO JOSÉ COMERCIAL</t>
  </si>
  <si>
    <t>AF 2392/2024 - BIOPULSE</t>
  </si>
  <si>
    <t>AF 2394/2024 - COR BASE</t>
  </si>
  <si>
    <t>AF 2395/2024 FS INDÚSTRIA</t>
  </si>
  <si>
    <t>AF 2408/2024 - AAZ SAÚDE</t>
  </si>
  <si>
    <t>AF 2409/2024 - MEDMED</t>
  </si>
  <si>
    <t>AF 2410/2024 - COR BASE</t>
  </si>
  <si>
    <t>AF 2413/2024 AAZ SAÚDE</t>
  </si>
  <si>
    <t>OS 2414/2024 GL EDITORA</t>
  </si>
  <si>
    <t>OS 2415/2024 RB FLEXO</t>
  </si>
  <si>
    <t xml:space="preserve">WEB TRIP </t>
  </si>
  <si>
    <t>AF 2454/2024 ST GASTRONOMIA</t>
  </si>
  <si>
    <t>AF 2454/2024 MEDMED</t>
  </si>
  <si>
    <t xml:space="preserve">AF 2457/2024 COR BASE </t>
  </si>
  <si>
    <t>AF 2473/2024 FS UNIFORMES</t>
  </si>
  <si>
    <t>AF 2518/2024 MICROTÉCNICA INFORMÁTICA</t>
  </si>
  <si>
    <t>VIBMECBIO</t>
  </si>
  <si>
    <t>CONDOR - HOSPEDAGEM - ESTIMATIVO</t>
  </si>
  <si>
    <t>ASSOCIAÇÃO BRASILEIRA DE FISIOTERAPIA DERMATOFUNCIONAL</t>
  </si>
  <si>
    <t xml:space="preserve">Saldo Orçamentário PAEX </t>
  </si>
  <si>
    <t>AF 2681/2024 - BSR SOLUÇÕES INTEGRADAS LTDA</t>
  </si>
  <si>
    <t>AF 2684/2024 - RBM DISTRIBUIDORA</t>
  </si>
  <si>
    <t>AF 2686/2024 - SEMAED EQUIPAMENTOS MÉDICOS</t>
  </si>
  <si>
    <t>AF 2700/2024 AAZ SAÚDE</t>
  </si>
  <si>
    <t>AF 2704/2024 - COR BASE CONFECÇÕES</t>
  </si>
  <si>
    <t>AF 2705/2024 - COR BASE CONFECÇÕES</t>
  </si>
  <si>
    <t>AF 2733/2024 - ASSCONP</t>
  </si>
  <si>
    <t>AF 2754/2024 - SAMED</t>
  </si>
  <si>
    <t>AF 2766/2024 AAZ SAUDE</t>
  </si>
  <si>
    <t>AF 2765/2025 RBM DISTRIBUIDORA</t>
  </si>
  <si>
    <t>AF 2759/2024 - BCR SOLUÇÕES INTEGRADAS</t>
  </si>
  <si>
    <t>AF 2772/2024 MICROTECNICA INFORMÁTICA</t>
  </si>
  <si>
    <t>AF 2772/2024 - MICROTECNIA INFORMÁTICA</t>
  </si>
  <si>
    <t>MÁRCIA GODINHO</t>
  </si>
  <si>
    <t>TYALLA DUARTE PATRICIO</t>
  </si>
  <si>
    <t>AF - FOLDER - RB FLEXO LTDA</t>
  </si>
  <si>
    <t>CHACARÁ DO CHÁ - ILUSTRAÇÃO</t>
  </si>
  <si>
    <t>CASA DO CHÁ - ILUSTRADORA</t>
  </si>
  <si>
    <t>CASA DO CHÁ -ILUSTRADORA</t>
  </si>
  <si>
    <t>AF 1901/2024 - FS INDÚSTRIA E COMÉRCIO DE UNIFORMES</t>
  </si>
  <si>
    <t>AF 2760/2024 - EPAP - A A Z SAÚDE</t>
  </si>
  <si>
    <t>AF 2762/2024 - GEL CONDUTOR - MEDMED</t>
  </si>
  <si>
    <t>AF 2753/2024 - TOALHAS - RIMALE COMERCIO</t>
  </si>
  <si>
    <t>os 2827/2027 RB FLEXO</t>
  </si>
  <si>
    <t>AF 2933/2024 AAZ SAÚDE</t>
  </si>
  <si>
    <t>af 2345/2024 - COR BASE</t>
  </si>
  <si>
    <t>PRISCILA PERES CANTO</t>
  </si>
  <si>
    <t>AF 2858/2024 ST GASTRONOMIA</t>
  </si>
  <si>
    <t>OS 2396/2024 - PAULO AMARAL TRANSPORTES</t>
  </si>
  <si>
    <t>OS 3100/2024 LUIZ FERNANDO - TRADUÇÃO</t>
  </si>
  <si>
    <t>WEB TRIP - PASSAGENS INTERNACIONAIS</t>
  </si>
  <si>
    <t>WEB TRIP - PASSAGENS NACIONAIS</t>
  </si>
  <si>
    <t>AF 2773/2024 CEK INFORMÁTICA</t>
  </si>
  <si>
    <t xml:space="preserve">AF 2761/2025 MEDMED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</si>
</sst>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7AB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66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 wrapText="1"/>
    </xf>
    <xf numFmtId="165" fontId="3" fillId="2" borderId="0" xfId="0" applyNumberFormat="1" applyFont="1" applyFill="1"/>
    <xf numFmtId="0" fontId="3" fillId="7" borderId="1" xfId="0" applyFont="1" applyFill="1" applyBorder="1" applyAlignment="1">
      <alignment horizontal="right"/>
    </xf>
    <xf numFmtId="2" fontId="3" fillId="7" borderId="1" xfId="0" applyNumberFormat="1" applyFont="1" applyFill="1" applyBorder="1" applyAlignment="1">
      <alignment horizontal="right"/>
    </xf>
    <xf numFmtId="165" fontId="5" fillId="7" borderId="1" xfId="0" applyNumberFormat="1" applyFont="1" applyFill="1" applyBorder="1" applyAlignment="1">
      <alignment horizontal="right" wrapText="1"/>
    </xf>
    <xf numFmtId="0" fontId="3" fillId="7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6" fillId="2" borderId="0" xfId="0" applyFont="1" applyFill="1" applyAlignment="1">
      <alignment horizontal="right"/>
    </xf>
    <xf numFmtId="2" fontId="3" fillId="2" borderId="0" xfId="0" applyNumberFormat="1" applyFont="1" applyFill="1"/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6" fillId="2" borderId="0" xfId="0" applyFont="1" applyFill="1"/>
    <xf numFmtId="0" fontId="0" fillId="2" borderId="0" xfId="0" applyFill="1"/>
    <xf numFmtId="0" fontId="7" fillId="2" borderId="0" xfId="0" applyFont="1" applyFill="1"/>
    <xf numFmtId="0" fontId="8" fillId="2" borderId="2" xfId="0" applyFont="1" applyFill="1" applyBorder="1" applyAlignment="1"/>
    <xf numFmtId="0" fontId="9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2" fillId="2" borderId="0" xfId="0" applyFont="1" applyFill="1" applyAlignment="1">
      <alignment horizontal="center"/>
    </xf>
    <xf numFmtId="14" fontId="8" fillId="2" borderId="2" xfId="0" applyNumberFormat="1" applyFont="1" applyFill="1" applyBorder="1" applyAlignment="1"/>
    <xf numFmtId="0" fontId="8" fillId="2" borderId="0" xfId="0" applyFont="1" applyFill="1" applyBorder="1" applyAlignment="1"/>
    <xf numFmtId="0" fontId="1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44" fontId="0" fillId="2" borderId="0" xfId="0" applyNumberFormat="1" applyFill="1"/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4" fontId="0" fillId="2" borderId="1" xfId="0" applyNumberFormat="1" applyFill="1" applyBorder="1"/>
    <xf numFmtId="4" fontId="0" fillId="2" borderId="0" xfId="0" applyNumberFormat="1" applyFill="1"/>
    <xf numFmtId="0" fontId="3" fillId="7" borderId="5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center" wrapText="1"/>
    </xf>
    <xf numFmtId="0" fontId="3" fillId="7" borderId="6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165" fontId="5" fillId="0" borderId="1" xfId="0" applyNumberFormat="1" applyFont="1" applyFill="1" applyBorder="1" applyAlignment="1">
      <alignment horizontal="right" wrapText="1"/>
    </xf>
    <xf numFmtId="165" fontId="3" fillId="0" borderId="0" xfId="0" applyNumberFormat="1" applyFont="1" applyFill="1"/>
    <xf numFmtId="164" fontId="0" fillId="0" borderId="0" xfId="1" applyFont="1" applyFill="1"/>
    <xf numFmtId="164" fontId="0" fillId="0" borderId="0" xfId="0" applyNumberFormat="1" applyFill="1"/>
    <xf numFmtId="0" fontId="0" fillId="0" borderId="0" xfId="0" applyFill="1"/>
    <xf numFmtId="0" fontId="10" fillId="0" borderId="1" xfId="0" applyFont="1" applyFill="1" applyBorder="1" applyAlignment="1">
      <alignment horizontal="center" vertical="center" wrapText="1"/>
    </xf>
    <xf numFmtId="164" fontId="0" fillId="0" borderId="1" xfId="1" applyFont="1" applyFill="1" applyBorder="1"/>
    <xf numFmtId="0" fontId="3" fillId="7" borderId="5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7" xfId="0" applyFont="1" applyFill="1" applyBorder="1"/>
    <xf numFmtId="0" fontId="3" fillId="7" borderId="5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14" fontId="0" fillId="4" borderId="0" xfId="0" applyNumberFormat="1" applyFont="1" applyFill="1"/>
    <xf numFmtId="0" fontId="2" fillId="0" borderId="0" xfId="0" applyFont="1" applyFill="1" applyAlignment="1">
      <alignment horizontal="center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3" fillId="2" borderId="1" xfId="2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wrapText="1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wrapText="1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4" xfId="0" applyNumberFormat="1" applyFont="1" applyFill="1" applyBorder="1" applyAlignment="1">
      <alignment horizontal="center" vertical="center"/>
    </xf>
    <xf numFmtId="2" fontId="3" fillId="7" borderId="8" xfId="0" applyNumberFormat="1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 wrapText="1"/>
    </xf>
    <xf numFmtId="0" fontId="3" fillId="7" borderId="6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horizontal="center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 vertical="center" wrapText="1"/>
    </xf>
  </cellXfs>
  <cellStyles count="3">
    <cellStyle name="Hiperlink" xfId="2" builtinId="8"/>
    <cellStyle name="Moeda" xfId="1" builtinId="4"/>
    <cellStyle name="Normal" xfId="0" builtinId="0"/>
  </cellStyles>
  <dxfs count="471">
    <dxf>
      <font>
        <color theme="4"/>
      </font>
      <fill>
        <patternFill>
          <fgColor theme="4" tint="0.59996337778862885"/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428625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715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381001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286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438151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858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495301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429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457201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048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466725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143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361951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096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419101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667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171450</xdr:colOff>
      <xdr:row>2</xdr:row>
      <xdr:rowOff>409575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572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409575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572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476251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504825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5247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457201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0485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409575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572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352425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0007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257175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50482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476251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239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257175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50482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266700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5143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247650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953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285750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5334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457200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04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476251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239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0005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6</xdr:col>
      <xdr:colOff>447675</xdr:colOff>
      <xdr:row>2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09575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0</xdr:row>
      <xdr:rowOff>38100</xdr:rowOff>
    </xdr:from>
    <xdr:to>
      <xdr:col>6</xdr:col>
      <xdr:colOff>447675</xdr:colOff>
      <xdr:row>2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0005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228600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7625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5</xdr:col>
      <xdr:colOff>2266950</xdr:colOff>
      <xdr:row>2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09575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0</xdr:row>
      <xdr:rowOff>38100</xdr:rowOff>
    </xdr:from>
    <xdr:to>
      <xdr:col>5</xdr:col>
      <xdr:colOff>2266950</xdr:colOff>
      <xdr:row>2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0005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288348</xdr:colOff>
      <xdr:row>0</xdr:row>
      <xdr:rowOff>69273</xdr:rowOff>
    </xdr:from>
    <xdr:to>
      <xdr:col>20</xdr:col>
      <xdr:colOff>1000984</xdr:colOff>
      <xdr:row>0</xdr:row>
      <xdr:rowOff>959921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1393" y="69273"/>
          <a:ext cx="2636191" cy="8906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523875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71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361951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09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6</xdr:col>
      <xdr:colOff>1333500</xdr:colOff>
      <xdr:row>2</xdr:row>
      <xdr:rowOff>390525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381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419101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66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400051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477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409575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nanaguim@terra.com.br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clarissa.medeiros@udesc.br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mailto:claudia.marques@udesc.br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mailto:darlan.matte@udesc.br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Deyse.Borges@udesc.br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mailto:gabriel.goncalves@udesc.br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joris.pazin@udesc.b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cyane.marinho@hotmail.com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mailto:jaquelinesz@yahoo.com.br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mailto:jocemar.ilha@udesc.br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mailto:luciana.sanada@udesc.br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mailto:magnus@udesc.br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2mhk@udesc.br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hyperlink" Target="mailto:rudney@udesc.b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mailto:soraiaudesc@hotmail.com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hyperlink" Target="mailto:michaelsenstella@hotmail.com" TargetMode="Externa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hyperlink" Target="mailto:vividuek@hotmail.com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hyperlink" Target="mailto:suzanamatheus@gmail.com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hyperlink" Target="mailto:thais.beltrame@udesc.br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hyperlink" Target="mailto:anamaria.mayer@udesc.br" TargetMode="External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manuela.karloch@udesc.br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anelise.sonza@g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hyperlink" Target="mailto:cacaiss@yahoo.com.br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workbookViewId="0">
      <selection activeCell="I28" sqref="I28:I37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12" t="s">
        <v>33</v>
      </c>
      <c r="C5" s="112"/>
      <c r="D5" s="112"/>
      <c r="E5" s="112"/>
      <c r="F5" s="112"/>
    </row>
    <row r="6" spans="1:12" x14ac:dyDescent="0.25">
      <c r="A6" s="3" t="s">
        <v>2</v>
      </c>
      <c r="B6" s="112" t="s">
        <v>34</v>
      </c>
      <c r="C6" s="112"/>
      <c r="D6" s="112"/>
      <c r="E6" s="112"/>
      <c r="F6" s="112"/>
    </row>
    <row r="7" spans="1:12" x14ac:dyDescent="0.25">
      <c r="A7" s="3" t="s">
        <v>3</v>
      </c>
      <c r="B7" s="113" t="s">
        <v>91</v>
      </c>
      <c r="C7" s="113"/>
      <c r="D7" s="113"/>
      <c r="E7" s="113"/>
      <c r="F7" s="113"/>
    </row>
    <row r="8" spans="1:12" x14ac:dyDescent="0.25">
      <c r="A8" s="3" t="s">
        <v>4</v>
      </c>
      <c r="B8" s="114" t="s">
        <v>90</v>
      </c>
      <c r="C8" s="113"/>
      <c r="D8" s="113"/>
      <c r="E8" s="113"/>
      <c r="F8" s="113"/>
    </row>
    <row r="10" spans="1:12" ht="23.25" x14ac:dyDescent="0.35">
      <c r="A10" s="110" t="s">
        <v>169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170</v>
      </c>
      <c r="D11" s="7" t="s">
        <v>171</v>
      </c>
      <c r="E11" s="8" t="s">
        <v>167</v>
      </c>
      <c r="F11" s="6" t="s">
        <v>172</v>
      </c>
      <c r="G11" s="7" t="s">
        <v>171</v>
      </c>
      <c r="H11" s="8" t="s">
        <v>168</v>
      </c>
      <c r="I11" s="4" t="s">
        <v>14</v>
      </c>
      <c r="J11" s="7"/>
    </row>
    <row r="12" spans="1:12" x14ac:dyDescent="0.25">
      <c r="A12" s="9" t="s">
        <v>165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-4512</v>
      </c>
      <c r="F13" s="15"/>
      <c r="G13" s="15"/>
      <c r="H13" s="15">
        <f>L28</f>
        <v>0</v>
      </c>
      <c r="I13" s="10">
        <f t="shared" ref="I13:I17" si="0">(C13+F13)+(E13+H13)+D13+G13</f>
        <v>-4512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J33</f>
        <v>-3492.7299999999996</v>
      </c>
      <c r="F14" s="11"/>
      <c r="G14" s="11"/>
      <c r="H14" s="11">
        <f>L33</f>
        <v>0</v>
      </c>
      <c r="I14" s="10">
        <f t="shared" si="0"/>
        <v>-3492.7299999999996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/>
      <c r="F15" s="15"/>
      <c r="G15" s="15"/>
      <c r="H15" s="15">
        <f>L36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8500</v>
      </c>
      <c r="D16" s="11"/>
      <c r="E16" s="11"/>
      <c r="F16" s="11"/>
      <c r="G16" s="11"/>
      <c r="H16" s="11">
        <f>L39</f>
        <v>0</v>
      </c>
      <c r="I16" s="10">
        <f t="shared" si="0"/>
        <v>8500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/>
      <c r="F17" s="15"/>
      <c r="G17" s="15"/>
      <c r="H17" s="15">
        <f>L42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8500</v>
      </c>
      <c r="E18" s="12">
        <f>SUM(E12:E17)</f>
        <v>-8004.73</v>
      </c>
      <c r="F18" s="12"/>
      <c r="H18" s="12">
        <f>SUM(H12:H17)</f>
        <v>0</v>
      </c>
      <c r="I18" s="19">
        <f>SUM(I12:I17)</f>
        <v>495.27000000000044</v>
      </c>
      <c r="L18" s="12"/>
    </row>
    <row r="23" spans="1:12" ht="23.25" x14ac:dyDescent="0.35">
      <c r="A23" s="110" t="s">
        <v>26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25">
      <c r="A24" s="20" t="s">
        <v>27</v>
      </c>
      <c r="B24" s="115" t="s">
        <v>28</v>
      </c>
      <c r="C24" s="115"/>
      <c r="D24" s="115"/>
      <c r="E24" s="115"/>
      <c r="F24" s="115"/>
      <c r="G24" s="20" t="s">
        <v>29</v>
      </c>
      <c r="H24" s="20" t="s">
        <v>30</v>
      </c>
      <c r="I24" s="21" t="s">
        <v>167</v>
      </c>
      <c r="J24" s="21" t="s">
        <v>148</v>
      </c>
      <c r="K24" s="21" t="s">
        <v>168</v>
      </c>
      <c r="L24" s="21" t="s">
        <v>144</v>
      </c>
    </row>
    <row r="25" spans="1:12" x14ac:dyDescent="0.25">
      <c r="A25" s="116" t="s">
        <v>17</v>
      </c>
      <c r="B25" s="119"/>
      <c r="C25" s="119"/>
      <c r="D25" s="119"/>
      <c r="E25" s="119"/>
      <c r="F25" s="119"/>
      <c r="G25" s="22"/>
      <c r="H25" s="23"/>
      <c r="I25" s="11"/>
      <c r="J25" s="120">
        <f>SUM(I25:I27)</f>
        <v>0</v>
      </c>
      <c r="K25" s="11"/>
      <c r="L25" s="120">
        <f>SUM(K25:K27)</f>
        <v>0</v>
      </c>
    </row>
    <row r="26" spans="1:12" x14ac:dyDescent="0.25">
      <c r="A26" s="117"/>
      <c r="B26" s="123"/>
      <c r="C26" s="124"/>
      <c r="D26" s="124"/>
      <c r="E26" s="124"/>
      <c r="F26" s="125"/>
      <c r="G26" s="22"/>
      <c r="H26" s="23"/>
      <c r="I26" s="11"/>
      <c r="J26" s="121"/>
      <c r="K26" s="11"/>
      <c r="L26" s="121"/>
    </row>
    <row r="27" spans="1:12" x14ac:dyDescent="0.25">
      <c r="A27" s="118"/>
      <c r="B27" s="119"/>
      <c r="C27" s="119"/>
      <c r="D27" s="119"/>
      <c r="E27" s="119"/>
      <c r="F27" s="119"/>
      <c r="G27" s="22"/>
      <c r="H27" s="23"/>
      <c r="I27" s="11"/>
      <c r="J27" s="122"/>
      <c r="K27" s="11"/>
      <c r="L27" s="122"/>
    </row>
    <row r="28" spans="1:12" x14ac:dyDescent="0.25">
      <c r="A28" s="126" t="s">
        <v>18</v>
      </c>
      <c r="B28" s="129" t="s">
        <v>284</v>
      </c>
      <c r="C28" s="129"/>
      <c r="D28" s="129"/>
      <c r="E28" s="129"/>
      <c r="F28" s="129"/>
      <c r="G28" s="24"/>
      <c r="H28" s="25"/>
      <c r="I28" s="15">
        <v>-4512</v>
      </c>
      <c r="J28" s="130">
        <f>SUM(I28:I32)</f>
        <v>-4512</v>
      </c>
      <c r="K28" s="15"/>
      <c r="L28" s="130">
        <f>SUM(K28:K32)</f>
        <v>0</v>
      </c>
    </row>
    <row r="29" spans="1:12" x14ac:dyDescent="0.25">
      <c r="A29" s="127"/>
      <c r="B29" s="129"/>
      <c r="C29" s="129"/>
      <c r="D29" s="129"/>
      <c r="E29" s="129"/>
      <c r="F29" s="129"/>
      <c r="G29" s="24"/>
      <c r="H29" s="25"/>
      <c r="I29" s="15"/>
      <c r="J29" s="131"/>
      <c r="K29" s="15"/>
      <c r="L29" s="131"/>
    </row>
    <row r="30" spans="1:12" x14ac:dyDescent="0.25">
      <c r="A30" s="127"/>
      <c r="B30" s="44"/>
      <c r="C30" s="45"/>
      <c r="D30" s="45"/>
      <c r="E30" s="45"/>
      <c r="F30" s="46"/>
      <c r="G30" s="24"/>
      <c r="H30" s="25"/>
      <c r="I30" s="15"/>
      <c r="J30" s="131"/>
      <c r="K30" s="15"/>
      <c r="L30" s="131"/>
    </row>
    <row r="31" spans="1:12" x14ac:dyDescent="0.25">
      <c r="A31" s="127"/>
      <c r="B31" s="133"/>
      <c r="C31" s="134"/>
      <c r="D31" s="134"/>
      <c r="E31" s="134"/>
      <c r="F31" s="135"/>
      <c r="G31" s="24"/>
      <c r="H31" s="25"/>
      <c r="I31" s="15"/>
      <c r="J31" s="131"/>
      <c r="K31" s="15"/>
      <c r="L31" s="131"/>
    </row>
    <row r="32" spans="1:12" x14ac:dyDescent="0.25">
      <c r="A32" s="128"/>
      <c r="B32" s="129"/>
      <c r="C32" s="129"/>
      <c r="D32" s="129"/>
      <c r="E32" s="129"/>
      <c r="F32" s="129"/>
      <c r="G32" s="24"/>
      <c r="H32" s="25"/>
      <c r="I32" s="15"/>
      <c r="J32" s="132"/>
      <c r="K32" s="15"/>
      <c r="L32" s="132"/>
    </row>
    <row r="33" spans="1:12" x14ac:dyDescent="0.25">
      <c r="A33" s="116" t="s">
        <v>19</v>
      </c>
      <c r="B33" s="119" t="s">
        <v>274</v>
      </c>
      <c r="C33" s="119"/>
      <c r="D33" s="119"/>
      <c r="E33" s="119"/>
      <c r="F33" s="119"/>
      <c r="G33" s="22"/>
      <c r="H33" s="23"/>
      <c r="I33" s="11">
        <v>-2372.9499999999998</v>
      </c>
      <c r="J33" s="120">
        <f>SUM(I33:I35)</f>
        <v>-3492.7299999999996</v>
      </c>
      <c r="K33" s="11"/>
      <c r="L33" s="120">
        <f>SUM(K33:K35)</f>
        <v>0</v>
      </c>
    </row>
    <row r="34" spans="1:12" x14ac:dyDescent="0.25">
      <c r="A34" s="117"/>
      <c r="B34" s="119" t="s">
        <v>274</v>
      </c>
      <c r="C34" s="119"/>
      <c r="D34" s="119"/>
      <c r="E34" s="119"/>
      <c r="F34" s="119"/>
      <c r="G34" s="22"/>
      <c r="H34" s="23"/>
      <c r="I34" s="11">
        <v>-1119.78</v>
      </c>
      <c r="J34" s="121"/>
      <c r="K34" s="11"/>
      <c r="L34" s="121"/>
    </row>
    <row r="35" spans="1:12" x14ac:dyDescent="0.25">
      <c r="A35" s="118"/>
      <c r="B35" s="119"/>
      <c r="C35" s="119"/>
      <c r="D35" s="119"/>
      <c r="E35" s="119"/>
      <c r="F35" s="119"/>
      <c r="G35" s="22"/>
      <c r="H35" s="23"/>
      <c r="I35" s="11"/>
      <c r="J35" s="122"/>
      <c r="K35" s="11"/>
      <c r="L35" s="122"/>
    </row>
    <row r="36" spans="1:12" x14ac:dyDescent="0.25">
      <c r="A36" s="136" t="s">
        <v>20</v>
      </c>
      <c r="B36" s="129"/>
      <c r="C36" s="129"/>
      <c r="D36" s="129"/>
      <c r="E36" s="129"/>
      <c r="F36" s="129"/>
      <c r="G36" s="25"/>
      <c r="H36" s="25"/>
      <c r="I36" s="15"/>
      <c r="J36" s="130">
        <f>SUM(I36:I38)</f>
        <v>0</v>
      </c>
      <c r="K36" s="15"/>
      <c r="L36" s="130">
        <f>SUM(K36:K38)</f>
        <v>0</v>
      </c>
    </row>
    <row r="37" spans="1:12" x14ac:dyDescent="0.25">
      <c r="A37" s="137"/>
      <c r="B37" s="129"/>
      <c r="C37" s="129"/>
      <c r="D37" s="129"/>
      <c r="E37" s="129"/>
      <c r="F37" s="129"/>
      <c r="G37" s="25"/>
      <c r="H37" s="25"/>
      <c r="I37" s="15"/>
      <c r="J37" s="131"/>
      <c r="K37" s="15"/>
      <c r="L37" s="131"/>
    </row>
    <row r="38" spans="1:12" x14ac:dyDescent="0.25">
      <c r="A38" s="138"/>
      <c r="B38" s="129"/>
      <c r="C38" s="129"/>
      <c r="D38" s="129"/>
      <c r="E38" s="129"/>
      <c r="F38" s="129"/>
      <c r="G38" s="25"/>
      <c r="H38" s="25"/>
      <c r="I38" s="15"/>
      <c r="J38" s="131"/>
      <c r="K38" s="15"/>
      <c r="L38" s="131"/>
    </row>
    <row r="39" spans="1:12" x14ac:dyDescent="0.25">
      <c r="A39" s="139" t="s">
        <v>21</v>
      </c>
      <c r="B39" s="119"/>
      <c r="C39" s="119"/>
      <c r="D39" s="119"/>
      <c r="E39" s="119"/>
      <c r="F39" s="119"/>
      <c r="G39" s="23"/>
      <c r="H39" s="23"/>
      <c r="I39" s="11"/>
      <c r="J39" s="120">
        <f>SUM(I39:I41)</f>
        <v>0</v>
      </c>
      <c r="K39" s="11"/>
      <c r="L39" s="120">
        <f>SUM(K39:K41)</f>
        <v>0</v>
      </c>
    </row>
    <row r="40" spans="1:12" x14ac:dyDescent="0.25">
      <c r="A40" s="140"/>
      <c r="B40" s="119"/>
      <c r="C40" s="119"/>
      <c r="D40" s="119"/>
      <c r="E40" s="119"/>
      <c r="F40" s="119"/>
      <c r="G40" s="23"/>
      <c r="H40" s="23"/>
      <c r="I40" s="11"/>
      <c r="J40" s="121"/>
      <c r="K40" s="11"/>
      <c r="L40" s="121"/>
    </row>
    <row r="41" spans="1:12" x14ac:dyDescent="0.25">
      <c r="A41" s="141"/>
      <c r="B41" s="119"/>
      <c r="C41" s="119"/>
      <c r="D41" s="119"/>
      <c r="E41" s="119"/>
      <c r="F41" s="119"/>
      <c r="G41" s="23"/>
      <c r="H41" s="23"/>
      <c r="I41" s="11"/>
      <c r="J41" s="122"/>
      <c r="K41" s="11"/>
      <c r="L41" s="122"/>
    </row>
    <row r="42" spans="1:12" x14ac:dyDescent="0.25">
      <c r="A42" s="126" t="s">
        <v>22</v>
      </c>
      <c r="B42" s="129"/>
      <c r="C42" s="129"/>
      <c r="D42" s="129"/>
      <c r="E42" s="129"/>
      <c r="F42" s="129"/>
      <c r="G42" s="25"/>
      <c r="H42" s="25"/>
      <c r="I42" s="15"/>
      <c r="J42" s="130">
        <f t="shared" ref="J42:L42" si="1">SUM(I42:I44)</f>
        <v>0</v>
      </c>
      <c r="K42" s="15"/>
      <c r="L42" s="130">
        <f t="shared" si="1"/>
        <v>0</v>
      </c>
    </row>
    <row r="43" spans="1:12" x14ac:dyDescent="0.25">
      <c r="A43" s="127"/>
      <c r="B43" s="129"/>
      <c r="C43" s="129"/>
      <c r="D43" s="129"/>
      <c r="E43" s="129"/>
      <c r="F43" s="129"/>
      <c r="G43" s="25"/>
      <c r="H43" s="25"/>
      <c r="I43" s="15"/>
      <c r="J43" s="131"/>
      <c r="K43" s="15"/>
      <c r="L43" s="131"/>
    </row>
    <row r="44" spans="1:12" x14ac:dyDescent="0.25">
      <c r="A44" s="128"/>
      <c r="B44" s="129"/>
      <c r="C44" s="129"/>
      <c r="D44" s="129"/>
      <c r="E44" s="129"/>
      <c r="F44" s="129"/>
      <c r="G44" s="25"/>
      <c r="H44" s="25"/>
      <c r="I44" s="15"/>
      <c r="J44" s="132"/>
      <c r="K44" s="15"/>
      <c r="L44" s="132"/>
    </row>
  </sheetData>
  <mergeCells count="45">
    <mergeCell ref="A42:A44"/>
    <mergeCell ref="B42:F42"/>
    <mergeCell ref="J42:J44"/>
    <mergeCell ref="L42:L44"/>
    <mergeCell ref="B43:F43"/>
    <mergeCell ref="B44:F44"/>
    <mergeCell ref="A39:A41"/>
    <mergeCell ref="B39:F39"/>
    <mergeCell ref="J39:J41"/>
    <mergeCell ref="L39:L41"/>
    <mergeCell ref="B40:F40"/>
    <mergeCell ref="B41:F41"/>
    <mergeCell ref="A36:A38"/>
    <mergeCell ref="B36:F36"/>
    <mergeCell ref="J36:J38"/>
    <mergeCell ref="L36:L38"/>
    <mergeCell ref="B37:F37"/>
    <mergeCell ref="B38:F38"/>
    <mergeCell ref="A33:A35"/>
    <mergeCell ref="B33:F33"/>
    <mergeCell ref="J33:J35"/>
    <mergeCell ref="L33:L35"/>
    <mergeCell ref="B34:F34"/>
    <mergeCell ref="B35:F35"/>
    <mergeCell ref="A28:A32"/>
    <mergeCell ref="B28:F28"/>
    <mergeCell ref="J28:J32"/>
    <mergeCell ref="L28:L32"/>
    <mergeCell ref="B29:F29"/>
    <mergeCell ref="B32:F32"/>
    <mergeCell ref="B31:F31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4 K25:K44">
    <cfRule type="cellIs" dxfId="470" priority="11" operator="lessThan">
      <formula>0</formula>
    </cfRule>
    <cfRule type="cellIs" dxfId="469" priority="12" operator="greaterThan">
      <formula>0</formula>
    </cfRule>
    <cfRule type="cellIs" dxfId="468" priority="13" operator="lessThan">
      <formula>0</formula>
    </cfRule>
  </conditionalFormatting>
  <conditionalFormatting sqref="D12:D17">
    <cfRule type="cellIs" dxfId="467" priority="8" operator="lessThan">
      <formula>0</formula>
    </cfRule>
    <cfRule type="cellIs" dxfId="466" priority="9" operator="greaterThan">
      <formula>0</formula>
    </cfRule>
    <cfRule type="cellIs" dxfId="465" priority="10" operator="lessThan">
      <formula>0</formula>
    </cfRule>
  </conditionalFormatting>
  <conditionalFormatting sqref="G12:G17">
    <cfRule type="cellIs" dxfId="464" priority="5" operator="lessThan">
      <formula>0</formula>
    </cfRule>
    <cfRule type="cellIs" dxfId="463" priority="6" operator="greaterThan">
      <formula>0</formula>
    </cfRule>
    <cfRule type="cellIs" dxfId="462" priority="7" operator="lessThan">
      <formula>0</formula>
    </cfRule>
  </conditionalFormatting>
  <conditionalFormatting sqref="I12:I17">
    <cfRule type="cellIs" dxfId="461" priority="3" operator="lessThan">
      <formula>0</formula>
    </cfRule>
    <cfRule type="cellIs" dxfId="460" priority="4" operator="greaterThan">
      <formula>0</formula>
    </cfRule>
  </conditionalFormatting>
  <conditionalFormatting sqref="J12:J17">
    <cfRule type="containsText" dxfId="459" priority="1" operator="containsText" text="OK">
      <formula>NOT(ISERROR(SEARCH("OK",J12)))</formula>
    </cfRule>
    <cfRule type="containsText" dxfId="458" priority="2" operator="containsText" text="ALERTA">
      <formula>NOT(ISERROR(SEARCH("ALERTA",J12)))</formula>
    </cfRule>
  </conditionalFormatting>
  <hyperlinks>
    <hyperlink ref="B8" r:id="rId1" xr:uid="{00000000-0004-0000-00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3"/>
  <sheetViews>
    <sheetView topLeftCell="A16" workbookViewId="0">
      <selection activeCell="O29" sqref="O29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12" t="s">
        <v>179</v>
      </c>
      <c r="C5" s="112"/>
      <c r="D5" s="112"/>
      <c r="E5" s="112"/>
      <c r="F5" s="112"/>
    </row>
    <row r="6" spans="1:12" x14ac:dyDescent="0.25">
      <c r="A6" s="3" t="s">
        <v>2</v>
      </c>
      <c r="B6" s="112" t="s">
        <v>42</v>
      </c>
      <c r="C6" s="112"/>
      <c r="D6" s="112"/>
      <c r="E6" s="112"/>
      <c r="F6" s="112"/>
    </row>
    <row r="7" spans="1:12" x14ac:dyDescent="0.25">
      <c r="A7" s="3" t="s">
        <v>3</v>
      </c>
      <c r="B7" s="113" t="s">
        <v>101</v>
      </c>
      <c r="C7" s="113"/>
      <c r="D7" s="113"/>
      <c r="E7" s="113"/>
      <c r="F7" s="113"/>
    </row>
    <row r="8" spans="1:12" x14ac:dyDescent="0.25">
      <c r="A8" s="3" t="s">
        <v>4</v>
      </c>
      <c r="B8" s="114" t="s">
        <v>100</v>
      </c>
      <c r="C8" s="113"/>
      <c r="D8" s="113"/>
      <c r="E8" s="113"/>
      <c r="F8" s="113"/>
    </row>
    <row r="10" spans="1:12" ht="23.25" x14ac:dyDescent="0.35">
      <c r="A10" s="110" t="s">
        <v>176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170</v>
      </c>
      <c r="D11" s="7" t="s">
        <v>171</v>
      </c>
      <c r="E11" s="8" t="s">
        <v>145</v>
      </c>
      <c r="F11" s="6" t="s">
        <v>172</v>
      </c>
      <c r="G11" s="7" t="s">
        <v>173</v>
      </c>
      <c r="H11" s="8" t="s">
        <v>168</v>
      </c>
      <c r="I11" s="4" t="s">
        <v>14</v>
      </c>
      <c r="J11" s="7"/>
    </row>
    <row r="12" spans="1:12" x14ac:dyDescent="0.25">
      <c r="A12" s="9" t="s">
        <v>165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5622.2</v>
      </c>
      <c r="D13" s="15"/>
      <c r="E13" s="15">
        <f>J28</f>
        <v>-9588.51</v>
      </c>
      <c r="F13" s="15"/>
      <c r="G13" s="15"/>
      <c r="H13" s="15"/>
      <c r="I13" s="10">
        <f t="shared" ref="I13:I17" si="0">(C13+F13)+(E13+H13)+D13+G13</f>
        <v>-3966.3100000000004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J32</f>
        <v>0</v>
      </c>
      <c r="F14" s="11"/>
      <c r="G14" s="11"/>
      <c r="H14" s="11">
        <f>L32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J35</f>
        <v>0</v>
      </c>
      <c r="F15" s="15"/>
      <c r="G15" s="15"/>
      <c r="H15" s="15">
        <f>L35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J38</f>
        <v>0</v>
      </c>
      <c r="F16" s="11"/>
      <c r="G16" s="11"/>
      <c r="H16" s="11">
        <f>L38</f>
        <v>0</v>
      </c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3377.8</v>
      </c>
      <c r="D17" s="15"/>
      <c r="E17" s="15">
        <f>J41</f>
        <v>0</v>
      </c>
      <c r="F17" s="15"/>
      <c r="G17" s="15"/>
      <c r="H17" s="15">
        <f>L41</f>
        <v>0</v>
      </c>
      <c r="I17" s="10">
        <f t="shared" si="0"/>
        <v>3377.8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9000</v>
      </c>
      <c r="E18" s="12">
        <f>SUM(E12:E17)</f>
        <v>-9588.51</v>
      </c>
      <c r="F18" s="12">
        <f>SUM(F12:F17)</f>
        <v>0</v>
      </c>
      <c r="H18" s="12">
        <f>SUM(H12:H17)</f>
        <v>0</v>
      </c>
      <c r="I18" s="19">
        <f>SUM(I12:I17)</f>
        <v>-588.51000000000022</v>
      </c>
      <c r="L18" s="12"/>
    </row>
    <row r="21" spans="1:12" x14ac:dyDescent="0.25">
      <c r="C21" s="12"/>
    </row>
    <row r="23" spans="1:12" ht="23.25" x14ac:dyDescent="0.35">
      <c r="A23" s="110" t="s">
        <v>26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25">
      <c r="A24" s="20" t="s">
        <v>27</v>
      </c>
      <c r="B24" s="115" t="s">
        <v>28</v>
      </c>
      <c r="C24" s="115"/>
      <c r="D24" s="115"/>
      <c r="E24" s="115"/>
      <c r="F24" s="115"/>
      <c r="G24" s="20" t="s">
        <v>29</v>
      </c>
      <c r="H24" s="20" t="s">
        <v>30</v>
      </c>
      <c r="I24" s="21" t="s">
        <v>167</v>
      </c>
      <c r="J24" s="21" t="s">
        <v>174</v>
      </c>
      <c r="K24" s="21" t="s">
        <v>168</v>
      </c>
      <c r="L24" s="21" t="s">
        <v>175</v>
      </c>
    </row>
    <row r="25" spans="1:12" x14ac:dyDescent="0.25">
      <c r="A25" s="116" t="s">
        <v>17</v>
      </c>
      <c r="B25" s="119"/>
      <c r="C25" s="119"/>
      <c r="D25" s="119"/>
      <c r="E25" s="119"/>
      <c r="F25" s="119"/>
      <c r="G25" s="22"/>
      <c r="H25" s="23"/>
      <c r="I25" s="11"/>
      <c r="J25" s="120">
        <f>SUM(I25:I27)</f>
        <v>0</v>
      </c>
      <c r="K25" s="11"/>
      <c r="L25" s="120">
        <f>SUM(K25:K27)</f>
        <v>0</v>
      </c>
    </row>
    <row r="26" spans="1:12" x14ac:dyDescent="0.25">
      <c r="A26" s="117"/>
      <c r="B26" s="123"/>
      <c r="C26" s="124"/>
      <c r="D26" s="124"/>
      <c r="E26" s="124"/>
      <c r="F26" s="125"/>
      <c r="G26" s="22"/>
      <c r="H26" s="23"/>
      <c r="I26" s="11"/>
      <c r="J26" s="121"/>
      <c r="K26" s="11"/>
      <c r="L26" s="121"/>
    </row>
    <row r="27" spans="1:12" x14ac:dyDescent="0.25">
      <c r="A27" s="118"/>
      <c r="B27" s="119"/>
      <c r="C27" s="119"/>
      <c r="D27" s="119"/>
      <c r="E27" s="119"/>
      <c r="F27" s="119"/>
      <c r="G27" s="22"/>
      <c r="H27" s="23"/>
      <c r="I27" s="11"/>
      <c r="J27" s="122"/>
      <c r="K27" s="11"/>
      <c r="L27" s="122"/>
    </row>
    <row r="28" spans="1:12" x14ac:dyDescent="0.25">
      <c r="A28" s="126" t="s">
        <v>18</v>
      </c>
      <c r="B28" s="129" t="s">
        <v>241</v>
      </c>
      <c r="C28" s="129"/>
      <c r="D28" s="129"/>
      <c r="E28" s="129"/>
      <c r="F28" s="129"/>
      <c r="G28" s="24"/>
      <c r="H28" s="25"/>
      <c r="I28" s="15">
        <v>-9588.51</v>
      </c>
      <c r="J28" s="130">
        <f>SUM(I28:I31)</f>
        <v>-9588.51</v>
      </c>
      <c r="K28" s="15"/>
      <c r="L28" s="130">
        <f>SUM(K28:K31)</f>
        <v>0</v>
      </c>
    </row>
    <row r="29" spans="1:12" x14ac:dyDescent="0.25">
      <c r="A29" s="127"/>
      <c r="B29" s="129"/>
      <c r="C29" s="129"/>
      <c r="D29" s="129"/>
      <c r="E29" s="129"/>
      <c r="F29" s="129"/>
      <c r="G29" s="24"/>
      <c r="H29" s="25"/>
      <c r="I29" s="15"/>
      <c r="J29" s="131"/>
      <c r="K29" s="15"/>
      <c r="L29" s="131"/>
    </row>
    <row r="30" spans="1:12" x14ac:dyDescent="0.25">
      <c r="A30" s="127"/>
      <c r="B30" s="133"/>
      <c r="C30" s="134"/>
      <c r="D30" s="134"/>
      <c r="E30" s="134"/>
      <c r="F30" s="135"/>
      <c r="G30" s="24"/>
      <c r="H30" s="25"/>
      <c r="I30" s="15"/>
      <c r="J30" s="131"/>
      <c r="K30" s="15"/>
      <c r="L30" s="131"/>
    </row>
    <row r="31" spans="1:12" x14ac:dyDescent="0.25">
      <c r="A31" s="128"/>
      <c r="B31" s="129"/>
      <c r="C31" s="129"/>
      <c r="D31" s="129"/>
      <c r="E31" s="129"/>
      <c r="F31" s="129"/>
      <c r="G31" s="24"/>
      <c r="H31" s="25"/>
      <c r="I31" s="15"/>
      <c r="J31" s="132"/>
      <c r="K31" s="15"/>
      <c r="L31" s="132"/>
    </row>
    <row r="32" spans="1:12" x14ac:dyDescent="0.25">
      <c r="A32" s="116" t="s">
        <v>19</v>
      </c>
      <c r="B32" s="119"/>
      <c r="C32" s="119"/>
      <c r="D32" s="119"/>
      <c r="E32" s="119"/>
      <c r="F32" s="119"/>
      <c r="G32" s="22"/>
      <c r="H32" s="23"/>
      <c r="I32" s="11"/>
      <c r="J32" s="120">
        <f>SUM(I32:I34)</f>
        <v>0</v>
      </c>
      <c r="K32" s="11"/>
      <c r="L32" s="120">
        <f>SUM(K32:K34)</f>
        <v>0</v>
      </c>
    </row>
    <row r="33" spans="1:12" x14ac:dyDescent="0.25">
      <c r="A33" s="117"/>
      <c r="B33" s="119"/>
      <c r="C33" s="119"/>
      <c r="D33" s="119"/>
      <c r="E33" s="119"/>
      <c r="F33" s="119"/>
      <c r="G33" s="22"/>
      <c r="H33" s="23"/>
      <c r="I33" s="11"/>
      <c r="J33" s="121"/>
      <c r="K33" s="11"/>
      <c r="L33" s="121"/>
    </row>
    <row r="34" spans="1:12" x14ac:dyDescent="0.25">
      <c r="A34" s="118"/>
      <c r="B34" s="119"/>
      <c r="C34" s="119"/>
      <c r="D34" s="119"/>
      <c r="E34" s="119"/>
      <c r="F34" s="119"/>
      <c r="G34" s="22"/>
      <c r="H34" s="23"/>
      <c r="I34" s="11"/>
      <c r="J34" s="122"/>
      <c r="K34" s="11"/>
      <c r="L34" s="122"/>
    </row>
    <row r="35" spans="1:12" x14ac:dyDescent="0.25">
      <c r="A35" s="136" t="s">
        <v>20</v>
      </c>
      <c r="B35" s="129"/>
      <c r="C35" s="129"/>
      <c r="D35" s="129"/>
      <c r="E35" s="129"/>
      <c r="F35" s="129"/>
      <c r="G35" s="25"/>
      <c r="H35" s="25"/>
      <c r="I35" s="15"/>
      <c r="J35" s="130">
        <f>SUM(I35:I37)</f>
        <v>0</v>
      </c>
      <c r="K35" s="15"/>
      <c r="L35" s="130">
        <f>SUM(K35:K37)</f>
        <v>0</v>
      </c>
    </row>
    <row r="36" spans="1:12" x14ac:dyDescent="0.25">
      <c r="A36" s="137"/>
      <c r="B36" s="129"/>
      <c r="C36" s="129"/>
      <c r="D36" s="129"/>
      <c r="E36" s="129"/>
      <c r="F36" s="129"/>
      <c r="G36" s="25"/>
      <c r="H36" s="25"/>
      <c r="I36" s="15"/>
      <c r="J36" s="131"/>
      <c r="K36" s="15"/>
      <c r="L36" s="131"/>
    </row>
    <row r="37" spans="1:12" x14ac:dyDescent="0.25">
      <c r="A37" s="138"/>
      <c r="B37" s="129"/>
      <c r="C37" s="129"/>
      <c r="D37" s="129"/>
      <c r="E37" s="129"/>
      <c r="F37" s="129"/>
      <c r="G37" s="25"/>
      <c r="H37" s="25"/>
      <c r="I37" s="15"/>
      <c r="J37" s="131"/>
      <c r="K37" s="15"/>
      <c r="L37" s="131"/>
    </row>
    <row r="38" spans="1:12" x14ac:dyDescent="0.25">
      <c r="A38" s="139" t="s">
        <v>21</v>
      </c>
      <c r="B38" s="119"/>
      <c r="C38" s="119"/>
      <c r="D38" s="119"/>
      <c r="E38" s="119"/>
      <c r="F38" s="119"/>
      <c r="G38" s="23"/>
      <c r="H38" s="23"/>
      <c r="I38" s="11"/>
      <c r="J38" s="120">
        <f>SUM(I38:I40)</f>
        <v>0</v>
      </c>
      <c r="K38" s="11"/>
      <c r="L38" s="120">
        <f>SUM(K38:K40)</f>
        <v>0</v>
      </c>
    </row>
    <row r="39" spans="1:12" x14ac:dyDescent="0.25">
      <c r="A39" s="140"/>
      <c r="B39" s="119"/>
      <c r="C39" s="119"/>
      <c r="D39" s="119"/>
      <c r="E39" s="119"/>
      <c r="F39" s="119"/>
      <c r="G39" s="23"/>
      <c r="H39" s="23"/>
      <c r="I39" s="11"/>
      <c r="J39" s="121"/>
      <c r="K39" s="11"/>
      <c r="L39" s="121"/>
    </row>
    <row r="40" spans="1:12" x14ac:dyDescent="0.25">
      <c r="A40" s="141"/>
      <c r="B40" s="119"/>
      <c r="C40" s="119"/>
      <c r="D40" s="119"/>
      <c r="E40" s="119"/>
      <c r="F40" s="119"/>
      <c r="G40" s="23"/>
      <c r="H40" s="23"/>
      <c r="I40" s="11"/>
      <c r="J40" s="122"/>
      <c r="K40" s="11"/>
      <c r="L40" s="122"/>
    </row>
    <row r="41" spans="1:12" x14ac:dyDescent="0.25">
      <c r="A41" s="126" t="s">
        <v>22</v>
      </c>
      <c r="B41" s="129"/>
      <c r="C41" s="129"/>
      <c r="D41" s="129"/>
      <c r="E41" s="129"/>
      <c r="F41" s="129"/>
      <c r="G41" s="25"/>
      <c r="H41" s="25"/>
      <c r="I41" s="15"/>
      <c r="J41" s="130"/>
      <c r="K41" s="15"/>
      <c r="L41" s="130">
        <f t="shared" ref="L41" si="1">SUM(K41:K43)</f>
        <v>0</v>
      </c>
    </row>
    <row r="42" spans="1:12" x14ac:dyDescent="0.25">
      <c r="A42" s="127"/>
      <c r="B42" s="129"/>
      <c r="C42" s="129"/>
      <c r="D42" s="129"/>
      <c r="E42" s="129"/>
      <c r="F42" s="129"/>
      <c r="G42" s="25"/>
      <c r="H42" s="25"/>
      <c r="I42" s="15"/>
      <c r="J42" s="131"/>
      <c r="K42" s="15"/>
      <c r="L42" s="131"/>
    </row>
    <row r="43" spans="1:12" x14ac:dyDescent="0.25">
      <c r="A43" s="128"/>
      <c r="B43" s="129"/>
      <c r="C43" s="129"/>
      <c r="D43" s="129"/>
      <c r="E43" s="129"/>
      <c r="F43" s="129"/>
      <c r="G43" s="25"/>
      <c r="H43" s="25"/>
      <c r="I43" s="15"/>
      <c r="J43" s="132"/>
      <c r="K43" s="15"/>
      <c r="L43" s="132"/>
    </row>
  </sheetData>
  <mergeCells count="45">
    <mergeCell ref="A41:A43"/>
    <mergeCell ref="B41:F41"/>
    <mergeCell ref="J41:J43"/>
    <mergeCell ref="L41:L43"/>
    <mergeCell ref="B42:F42"/>
    <mergeCell ref="B43:F43"/>
    <mergeCell ref="A38:A40"/>
    <mergeCell ref="B38:F38"/>
    <mergeCell ref="J38:J40"/>
    <mergeCell ref="L38:L40"/>
    <mergeCell ref="B39:F39"/>
    <mergeCell ref="B40:F40"/>
    <mergeCell ref="A35:A37"/>
    <mergeCell ref="B35:F35"/>
    <mergeCell ref="J35:J37"/>
    <mergeCell ref="L35:L37"/>
    <mergeCell ref="B36:F36"/>
    <mergeCell ref="B37:F37"/>
    <mergeCell ref="A32:A34"/>
    <mergeCell ref="B32:F32"/>
    <mergeCell ref="J32:J34"/>
    <mergeCell ref="L32:L34"/>
    <mergeCell ref="B33:F33"/>
    <mergeCell ref="B34:F34"/>
    <mergeCell ref="A28:A31"/>
    <mergeCell ref="B28:F28"/>
    <mergeCell ref="J28:J31"/>
    <mergeCell ref="L28:L31"/>
    <mergeCell ref="B29:F29"/>
    <mergeCell ref="B31:F31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3 K25:K43">
    <cfRule type="cellIs" dxfId="344" priority="11" operator="lessThan">
      <formula>0</formula>
    </cfRule>
    <cfRule type="cellIs" dxfId="343" priority="12" operator="greaterThan">
      <formula>0</formula>
    </cfRule>
    <cfRule type="cellIs" dxfId="342" priority="13" operator="lessThan">
      <formula>0</formula>
    </cfRule>
  </conditionalFormatting>
  <conditionalFormatting sqref="D12:D17">
    <cfRule type="cellIs" dxfId="341" priority="8" operator="lessThan">
      <formula>0</formula>
    </cfRule>
    <cfRule type="cellIs" dxfId="340" priority="9" operator="greaterThan">
      <formula>0</formula>
    </cfRule>
    <cfRule type="cellIs" dxfId="339" priority="10" operator="lessThan">
      <formula>0</formula>
    </cfRule>
  </conditionalFormatting>
  <conditionalFormatting sqref="G12:G17">
    <cfRule type="cellIs" dxfId="338" priority="5" operator="lessThan">
      <formula>0</formula>
    </cfRule>
    <cfRule type="cellIs" dxfId="337" priority="6" operator="greaterThan">
      <formula>0</formula>
    </cfRule>
    <cfRule type="cellIs" dxfId="336" priority="7" operator="lessThan">
      <formula>0</formula>
    </cfRule>
  </conditionalFormatting>
  <conditionalFormatting sqref="I12:I17">
    <cfRule type="cellIs" dxfId="335" priority="3" operator="lessThan">
      <formula>0</formula>
    </cfRule>
    <cfRule type="cellIs" dxfId="334" priority="4" operator="greaterThan">
      <formula>0</formula>
    </cfRule>
  </conditionalFormatting>
  <conditionalFormatting sqref="J12:J17">
    <cfRule type="containsText" dxfId="333" priority="1" operator="containsText" text="OK">
      <formula>NOT(ISERROR(SEARCH("OK",J12)))</formula>
    </cfRule>
    <cfRule type="containsText" dxfId="332" priority="2" operator="containsText" text="ALERTA">
      <formula>NOT(ISERROR(SEARCH("ALERTA",J12)))</formula>
    </cfRule>
  </conditionalFormatting>
  <hyperlinks>
    <hyperlink ref="B8" r:id="rId1" xr:uid="{00000000-0004-0000-09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2"/>
  <sheetViews>
    <sheetView topLeftCell="A13" workbookViewId="0">
      <selection activeCell="T42" sqref="T41:T42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12" t="s">
        <v>186</v>
      </c>
      <c r="C5" s="112"/>
      <c r="D5" s="112"/>
      <c r="E5" s="112"/>
      <c r="F5" s="112"/>
    </row>
    <row r="6" spans="1:12" x14ac:dyDescent="0.25">
      <c r="A6" s="3" t="s">
        <v>2</v>
      </c>
      <c r="B6" s="112" t="s">
        <v>187</v>
      </c>
      <c r="C6" s="112"/>
      <c r="D6" s="112"/>
      <c r="E6" s="112"/>
      <c r="F6" s="112"/>
    </row>
    <row r="7" spans="1:12" x14ac:dyDescent="0.25">
      <c r="A7" s="3" t="s">
        <v>3</v>
      </c>
      <c r="B7" s="113" t="s">
        <v>103</v>
      </c>
      <c r="C7" s="113"/>
      <c r="D7" s="113"/>
      <c r="E7" s="113"/>
      <c r="F7" s="113"/>
    </row>
    <row r="8" spans="1:12" x14ac:dyDescent="0.25">
      <c r="A8" s="3" t="s">
        <v>4</v>
      </c>
      <c r="B8" s="114" t="s">
        <v>102</v>
      </c>
      <c r="C8" s="113"/>
      <c r="D8" s="113"/>
      <c r="E8" s="113"/>
      <c r="F8" s="113"/>
    </row>
    <row r="10" spans="1:12" ht="23.25" x14ac:dyDescent="0.35">
      <c r="A10" s="110" t="s">
        <v>176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170</v>
      </c>
      <c r="D11" s="7" t="s">
        <v>171</v>
      </c>
      <c r="E11" s="8" t="s">
        <v>167</v>
      </c>
      <c r="F11" s="6" t="s">
        <v>172</v>
      </c>
      <c r="G11" s="7" t="s">
        <v>173</v>
      </c>
      <c r="H11" s="8" t="s">
        <v>168</v>
      </c>
      <c r="I11" s="4" t="s">
        <v>14</v>
      </c>
      <c r="J11" s="7"/>
    </row>
    <row r="12" spans="1:12" x14ac:dyDescent="0.25">
      <c r="A12" s="9" t="s">
        <v>165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J31</f>
        <v>0</v>
      </c>
      <c r="F14" s="11"/>
      <c r="G14" s="11"/>
      <c r="H14" s="11">
        <f>L31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6500</v>
      </c>
      <c r="D15" s="15"/>
      <c r="E15" s="15">
        <f>J34</f>
        <v>0</v>
      </c>
      <c r="F15" s="15"/>
      <c r="G15" s="15"/>
      <c r="H15" s="15">
        <f>L34</f>
        <v>0</v>
      </c>
      <c r="I15" s="10">
        <f t="shared" si="0"/>
        <v>6500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J37</f>
        <v>-5900</v>
      </c>
      <c r="F16" s="11"/>
      <c r="G16" s="11"/>
      <c r="H16" s="11">
        <f>L37</f>
        <v>0</v>
      </c>
      <c r="I16" s="10">
        <f t="shared" si="0"/>
        <v>-5900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J40</f>
        <v>0</v>
      </c>
      <c r="F17" s="15"/>
      <c r="G17" s="15"/>
      <c r="H17" s="15">
        <f>L40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6500</v>
      </c>
      <c r="E18" s="12">
        <f>SUM(E12:E17)</f>
        <v>-5900</v>
      </c>
      <c r="F18" s="12"/>
      <c r="H18" s="12">
        <f>SUM(H12:H17)</f>
        <v>0</v>
      </c>
      <c r="I18" s="19">
        <f>SUM(I12:I17)</f>
        <v>600</v>
      </c>
      <c r="L18" s="12"/>
    </row>
    <row r="23" spans="1:12" ht="23.25" x14ac:dyDescent="0.35">
      <c r="A23" s="110" t="s">
        <v>26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25">
      <c r="A24" s="20" t="s">
        <v>27</v>
      </c>
      <c r="B24" s="115" t="s">
        <v>28</v>
      </c>
      <c r="C24" s="115"/>
      <c r="D24" s="115"/>
      <c r="E24" s="115"/>
      <c r="F24" s="115"/>
      <c r="G24" s="20" t="s">
        <v>29</v>
      </c>
      <c r="H24" s="20" t="s">
        <v>30</v>
      </c>
      <c r="I24" s="21" t="s">
        <v>167</v>
      </c>
      <c r="J24" s="21" t="s">
        <v>174</v>
      </c>
      <c r="K24" s="21" t="s">
        <v>168</v>
      </c>
      <c r="L24" s="21" t="s">
        <v>175</v>
      </c>
    </row>
    <row r="25" spans="1:12" x14ac:dyDescent="0.25">
      <c r="A25" s="116" t="s">
        <v>17</v>
      </c>
      <c r="B25" s="119"/>
      <c r="C25" s="119"/>
      <c r="D25" s="119"/>
      <c r="E25" s="119"/>
      <c r="F25" s="119"/>
      <c r="G25" s="22"/>
      <c r="H25" s="23"/>
      <c r="I25" s="11"/>
      <c r="J25" s="120">
        <f>SUM(I25:I27)</f>
        <v>0</v>
      </c>
      <c r="K25" s="11"/>
      <c r="L25" s="120">
        <f>SUM(K25:K27)</f>
        <v>0</v>
      </c>
    </row>
    <row r="26" spans="1:12" x14ac:dyDescent="0.25">
      <c r="A26" s="117"/>
      <c r="B26" s="123"/>
      <c r="C26" s="124"/>
      <c r="D26" s="124"/>
      <c r="E26" s="124"/>
      <c r="F26" s="125"/>
      <c r="G26" s="22"/>
      <c r="H26" s="23"/>
      <c r="I26" s="11"/>
      <c r="J26" s="121"/>
      <c r="K26" s="11"/>
      <c r="L26" s="121"/>
    </row>
    <row r="27" spans="1:12" x14ac:dyDescent="0.25">
      <c r="A27" s="118"/>
      <c r="B27" s="119"/>
      <c r="C27" s="119"/>
      <c r="D27" s="119"/>
      <c r="E27" s="119"/>
      <c r="F27" s="119"/>
      <c r="G27" s="22"/>
      <c r="H27" s="23"/>
      <c r="I27" s="11"/>
      <c r="J27" s="122"/>
      <c r="K27" s="11"/>
      <c r="L27" s="122"/>
    </row>
    <row r="28" spans="1:12" x14ac:dyDescent="0.25">
      <c r="A28" s="126" t="s">
        <v>18</v>
      </c>
      <c r="B28" s="129"/>
      <c r="C28" s="129"/>
      <c r="D28" s="129"/>
      <c r="E28" s="129"/>
      <c r="F28" s="129"/>
      <c r="G28" s="24"/>
      <c r="H28" s="25"/>
      <c r="I28" s="15"/>
      <c r="J28" s="130">
        <f>SUM(I28:I30)</f>
        <v>0</v>
      </c>
      <c r="K28" s="15"/>
      <c r="L28" s="130">
        <f>SUM(K28:K30)</f>
        <v>0</v>
      </c>
    </row>
    <row r="29" spans="1:12" x14ac:dyDescent="0.25">
      <c r="A29" s="127"/>
      <c r="B29" s="129"/>
      <c r="C29" s="129"/>
      <c r="D29" s="129"/>
      <c r="E29" s="129"/>
      <c r="F29" s="129"/>
      <c r="G29" s="24"/>
      <c r="H29" s="25"/>
      <c r="I29" s="15"/>
      <c r="J29" s="131"/>
      <c r="K29" s="15"/>
      <c r="L29" s="131"/>
    </row>
    <row r="30" spans="1:12" x14ac:dyDescent="0.25">
      <c r="A30" s="128"/>
      <c r="B30" s="129"/>
      <c r="C30" s="129"/>
      <c r="D30" s="129"/>
      <c r="E30" s="129"/>
      <c r="F30" s="129"/>
      <c r="G30" s="24"/>
      <c r="H30" s="25"/>
      <c r="I30" s="15"/>
      <c r="J30" s="132"/>
      <c r="K30" s="15"/>
      <c r="L30" s="132"/>
    </row>
    <row r="31" spans="1:12" x14ac:dyDescent="0.25">
      <c r="A31" s="116" t="s">
        <v>19</v>
      </c>
      <c r="B31" s="119"/>
      <c r="C31" s="119"/>
      <c r="D31" s="119"/>
      <c r="E31" s="119"/>
      <c r="F31" s="119"/>
      <c r="G31" s="22"/>
      <c r="H31" s="23"/>
      <c r="I31" s="11"/>
      <c r="J31" s="120">
        <f>SUM(I31:I33)</f>
        <v>0</v>
      </c>
      <c r="K31" s="11"/>
      <c r="L31" s="120">
        <f>SUM(K31:K33)</f>
        <v>0</v>
      </c>
    </row>
    <row r="32" spans="1:12" x14ac:dyDescent="0.25">
      <c r="A32" s="117"/>
      <c r="B32" s="119"/>
      <c r="C32" s="119"/>
      <c r="D32" s="119"/>
      <c r="E32" s="119"/>
      <c r="F32" s="119"/>
      <c r="G32" s="22"/>
      <c r="H32" s="23"/>
      <c r="I32" s="11"/>
      <c r="J32" s="121"/>
      <c r="K32" s="11"/>
      <c r="L32" s="121"/>
    </row>
    <row r="33" spans="1:12" x14ac:dyDescent="0.25">
      <c r="A33" s="118"/>
      <c r="B33" s="119"/>
      <c r="C33" s="119"/>
      <c r="D33" s="119"/>
      <c r="E33" s="119"/>
      <c r="F33" s="119"/>
      <c r="G33" s="22"/>
      <c r="H33" s="23"/>
      <c r="I33" s="11"/>
      <c r="J33" s="122"/>
      <c r="K33" s="11"/>
      <c r="L33" s="122"/>
    </row>
    <row r="34" spans="1:12" x14ac:dyDescent="0.25">
      <c r="A34" s="136" t="s">
        <v>20</v>
      </c>
      <c r="B34" s="129"/>
      <c r="C34" s="129"/>
      <c r="D34" s="129"/>
      <c r="E34" s="129"/>
      <c r="F34" s="129"/>
      <c r="G34" s="25"/>
      <c r="H34" s="25"/>
      <c r="I34" s="15"/>
      <c r="J34" s="130">
        <f>SUM(I34:I36)</f>
        <v>0</v>
      </c>
      <c r="K34" s="15"/>
      <c r="L34" s="130">
        <f>SUM(K34:K36)</f>
        <v>0</v>
      </c>
    </row>
    <row r="35" spans="1:12" x14ac:dyDescent="0.25">
      <c r="A35" s="137"/>
      <c r="B35" s="129"/>
      <c r="C35" s="129"/>
      <c r="D35" s="129"/>
      <c r="E35" s="129"/>
      <c r="F35" s="129"/>
      <c r="G35" s="25"/>
      <c r="H35" s="25"/>
      <c r="I35" s="15"/>
      <c r="J35" s="131"/>
      <c r="K35" s="15"/>
      <c r="L35" s="131"/>
    </row>
    <row r="36" spans="1:12" x14ac:dyDescent="0.25">
      <c r="A36" s="138"/>
      <c r="B36" s="129"/>
      <c r="C36" s="129"/>
      <c r="D36" s="129"/>
      <c r="E36" s="129"/>
      <c r="F36" s="129"/>
      <c r="G36" s="25"/>
      <c r="H36" s="25"/>
      <c r="I36" s="15"/>
      <c r="J36" s="131"/>
      <c r="K36" s="15"/>
      <c r="L36" s="131"/>
    </row>
    <row r="37" spans="1:12" x14ac:dyDescent="0.25">
      <c r="A37" s="139" t="s">
        <v>21</v>
      </c>
      <c r="B37" s="119" t="s">
        <v>327</v>
      </c>
      <c r="C37" s="119"/>
      <c r="D37" s="119"/>
      <c r="E37" s="119"/>
      <c r="F37" s="119"/>
      <c r="G37" s="23"/>
      <c r="H37" s="23"/>
      <c r="I37" s="11">
        <v>-5900</v>
      </c>
      <c r="J37" s="120">
        <f>SUM(I37:I39)</f>
        <v>-5900</v>
      </c>
      <c r="K37" s="11"/>
      <c r="L37" s="120">
        <f>SUM(K37:K39)</f>
        <v>0</v>
      </c>
    </row>
    <row r="38" spans="1:12" x14ac:dyDescent="0.25">
      <c r="A38" s="140"/>
      <c r="B38" s="119"/>
      <c r="C38" s="119"/>
      <c r="D38" s="119"/>
      <c r="E38" s="119"/>
      <c r="F38" s="119"/>
      <c r="G38" s="23"/>
      <c r="H38" s="23"/>
      <c r="I38" s="11"/>
      <c r="J38" s="121"/>
      <c r="K38" s="11"/>
      <c r="L38" s="121"/>
    </row>
    <row r="39" spans="1:12" x14ac:dyDescent="0.25">
      <c r="A39" s="141"/>
      <c r="B39" s="119"/>
      <c r="C39" s="119"/>
      <c r="D39" s="119"/>
      <c r="E39" s="119"/>
      <c r="F39" s="119"/>
      <c r="G39" s="23"/>
      <c r="H39" s="23"/>
      <c r="I39" s="11"/>
      <c r="J39" s="122"/>
      <c r="K39" s="11"/>
      <c r="L39" s="122"/>
    </row>
    <row r="40" spans="1:12" x14ac:dyDescent="0.25">
      <c r="A40" s="126" t="s">
        <v>22</v>
      </c>
      <c r="B40" s="129"/>
      <c r="C40" s="129"/>
      <c r="D40" s="129"/>
      <c r="E40" s="129"/>
      <c r="F40" s="129"/>
      <c r="G40" s="25"/>
      <c r="H40" s="25"/>
      <c r="I40" s="15"/>
      <c r="J40" s="130">
        <f t="shared" ref="J40:L40" si="1">SUM(I40:I42)</f>
        <v>0</v>
      </c>
      <c r="K40" s="15"/>
      <c r="L40" s="130">
        <f t="shared" si="1"/>
        <v>0</v>
      </c>
    </row>
    <row r="41" spans="1:12" x14ac:dyDescent="0.25">
      <c r="A41" s="127"/>
      <c r="B41" s="129"/>
      <c r="C41" s="129"/>
      <c r="D41" s="129"/>
      <c r="E41" s="129"/>
      <c r="F41" s="129"/>
      <c r="G41" s="25"/>
      <c r="H41" s="25"/>
      <c r="I41" s="15"/>
      <c r="J41" s="131"/>
      <c r="K41" s="15"/>
      <c r="L41" s="131"/>
    </row>
    <row r="42" spans="1:12" x14ac:dyDescent="0.25">
      <c r="A42" s="128"/>
      <c r="B42" s="129"/>
      <c r="C42" s="129"/>
      <c r="D42" s="129"/>
      <c r="E42" s="129"/>
      <c r="F42" s="129"/>
      <c r="G42" s="25"/>
      <c r="H42" s="25"/>
      <c r="I42" s="15"/>
      <c r="J42" s="132"/>
      <c r="K42" s="15"/>
      <c r="L42" s="132"/>
    </row>
  </sheetData>
  <mergeCells count="44"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2 K25:K42">
    <cfRule type="cellIs" dxfId="331" priority="11" operator="lessThan">
      <formula>0</formula>
    </cfRule>
    <cfRule type="cellIs" dxfId="330" priority="12" operator="greaterThan">
      <formula>0</formula>
    </cfRule>
    <cfRule type="cellIs" dxfId="329" priority="13" operator="lessThan">
      <formula>0</formula>
    </cfRule>
  </conditionalFormatting>
  <conditionalFormatting sqref="D12:D17">
    <cfRule type="cellIs" dxfId="328" priority="8" operator="lessThan">
      <formula>0</formula>
    </cfRule>
    <cfRule type="cellIs" dxfId="327" priority="9" operator="greaterThan">
      <formula>0</formula>
    </cfRule>
    <cfRule type="cellIs" dxfId="326" priority="10" operator="lessThan">
      <formula>0</formula>
    </cfRule>
  </conditionalFormatting>
  <conditionalFormatting sqref="G12:G17">
    <cfRule type="cellIs" dxfId="325" priority="5" operator="lessThan">
      <formula>0</formula>
    </cfRule>
    <cfRule type="cellIs" dxfId="324" priority="6" operator="greaterThan">
      <formula>0</formula>
    </cfRule>
    <cfRule type="cellIs" dxfId="323" priority="7" operator="lessThan">
      <formula>0</formula>
    </cfRule>
  </conditionalFormatting>
  <conditionalFormatting sqref="I12:I17">
    <cfRule type="cellIs" dxfId="322" priority="3" operator="lessThan">
      <formula>0</formula>
    </cfRule>
    <cfRule type="cellIs" dxfId="321" priority="4" operator="greaterThan">
      <formula>0</formula>
    </cfRule>
  </conditionalFormatting>
  <conditionalFormatting sqref="J12:J17">
    <cfRule type="containsText" dxfId="320" priority="1" operator="containsText" text="OK">
      <formula>NOT(ISERROR(SEARCH("OK",J12)))</formula>
    </cfRule>
    <cfRule type="containsText" dxfId="319" priority="2" operator="containsText" text="ALERTA">
      <formula>NOT(ISERROR(SEARCH("ALERTA",J12)))</formula>
    </cfRule>
  </conditionalFormatting>
  <hyperlinks>
    <hyperlink ref="B8" r:id="rId1" xr:uid="{00000000-0004-0000-0A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5"/>
  <sheetViews>
    <sheetView topLeftCell="A13" workbookViewId="0">
      <selection activeCell="I28" sqref="I28:I41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33" customHeight="1" x14ac:dyDescent="0.25">
      <c r="A5" s="3" t="s">
        <v>1</v>
      </c>
      <c r="B5" s="142" t="s">
        <v>180</v>
      </c>
      <c r="C5" s="142"/>
      <c r="D5" s="142"/>
      <c r="E5" s="142"/>
      <c r="F5" s="142"/>
    </row>
    <row r="6" spans="1:12" x14ac:dyDescent="0.25">
      <c r="A6" s="3" t="s">
        <v>2</v>
      </c>
      <c r="B6" s="112" t="s">
        <v>43</v>
      </c>
      <c r="C6" s="112"/>
      <c r="D6" s="112"/>
      <c r="E6" s="112"/>
      <c r="F6" s="112"/>
    </row>
    <row r="7" spans="1:12" x14ac:dyDescent="0.25">
      <c r="A7" s="3" t="s">
        <v>3</v>
      </c>
      <c r="B7" s="113" t="s">
        <v>105</v>
      </c>
      <c r="C7" s="113"/>
      <c r="D7" s="113"/>
      <c r="E7" s="113"/>
      <c r="F7" s="113"/>
    </row>
    <row r="8" spans="1:12" x14ac:dyDescent="0.25">
      <c r="A8" s="3" t="s">
        <v>4</v>
      </c>
      <c r="B8" s="114" t="s">
        <v>104</v>
      </c>
      <c r="C8" s="113"/>
      <c r="D8" s="113"/>
      <c r="E8" s="113"/>
      <c r="F8" s="113"/>
    </row>
    <row r="10" spans="1:12" ht="23.25" x14ac:dyDescent="0.35">
      <c r="A10" s="110" t="s">
        <v>176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146</v>
      </c>
      <c r="D11" s="7" t="s">
        <v>149</v>
      </c>
      <c r="E11" s="8" t="s">
        <v>167</v>
      </c>
      <c r="F11" s="6" t="s">
        <v>147</v>
      </c>
      <c r="G11" s="7" t="s">
        <v>150</v>
      </c>
      <c r="H11" s="8" t="s">
        <v>145</v>
      </c>
      <c r="I11" s="4" t="s">
        <v>14</v>
      </c>
      <c r="J11" s="7"/>
    </row>
    <row r="12" spans="1:12" x14ac:dyDescent="0.25">
      <c r="A12" s="9" t="s">
        <v>165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300</v>
      </c>
      <c r="D13" s="15"/>
      <c r="E13" s="15">
        <f>J28</f>
        <v>-3434</v>
      </c>
      <c r="F13" s="15"/>
      <c r="G13" s="15"/>
      <c r="H13" s="15"/>
      <c r="I13" s="10">
        <f t="shared" ref="I13:I17" si="0">(C13+F13)+(E13+H13)+D13+G13</f>
        <v>-3134</v>
      </c>
      <c r="J13" s="7"/>
      <c r="K13" s="12"/>
      <c r="L13" s="12"/>
    </row>
    <row r="14" spans="1:12" x14ac:dyDescent="0.25">
      <c r="A14" s="9" t="s">
        <v>19</v>
      </c>
      <c r="B14" s="10"/>
      <c r="C14" s="11">
        <v>3450</v>
      </c>
      <c r="D14" s="11"/>
      <c r="E14" s="11">
        <f>J34</f>
        <v>0</v>
      </c>
      <c r="F14" s="11"/>
      <c r="G14" s="11"/>
      <c r="H14" s="11"/>
      <c r="I14" s="10">
        <f t="shared" si="0"/>
        <v>3450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950</v>
      </c>
      <c r="D15" s="15"/>
      <c r="E15" s="15">
        <f>J37</f>
        <v>0</v>
      </c>
      <c r="F15" s="15"/>
      <c r="G15" s="15"/>
      <c r="H15" s="15"/>
      <c r="I15" s="10">
        <f t="shared" si="0"/>
        <v>950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3300</v>
      </c>
      <c r="D16" s="11"/>
      <c r="E16" s="11">
        <f>J40</f>
        <v>-443</v>
      </c>
      <c r="F16" s="11"/>
      <c r="G16" s="11"/>
      <c r="H16" s="11"/>
      <c r="I16" s="10">
        <f t="shared" si="0"/>
        <v>2857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J43</f>
        <v>0</v>
      </c>
      <c r="F17" s="15"/>
      <c r="G17" s="15"/>
      <c r="H17" s="15"/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8000</v>
      </c>
      <c r="E18" s="12">
        <f>SUM(E12:E17)</f>
        <v>-3877</v>
      </c>
      <c r="F18" s="12">
        <f>SUM(F12:F17)</f>
        <v>0</v>
      </c>
      <c r="H18" s="12">
        <f>SUM(H12:H17)</f>
        <v>0</v>
      </c>
      <c r="I18" s="19">
        <f>SUM(I12:I17)</f>
        <v>4123</v>
      </c>
      <c r="L18" s="12"/>
    </row>
    <row r="23" spans="1:12" ht="23.25" x14ac:dyDescent="0.35">
      <c r="A23" s="110" t="s">
        <v>26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25">
      <c r="A24" s="20" t="s">
        <v>27</v>
      </c>
      <c r="B24" s="115" t="s">
        <v>28</v>
      </c>
      <c r="C24" s="115"/>
      <c r="D24" s="115"/>
      <c r="E24" s="115"/>
      <c r="F24" s="115"/>
      <c r="G24" s="20" t="s">
        <v>29</v>
      </c>
      <c r="H24" s="20" t="s">
        <v>30</v>
      </c>
      <c r="I24" s="21" t="s">
        <v>167</v>
      </c>
      <c r="J24" s="21" t="s">
        <v>174</v>
      </c>
      <c r="K24" s="21" t="s">
        <v>168</v>
      </c>
      <c r="L24" s="21" t="s">
        <v>144</v>
      </c>
    </row>
    <row r="25" spans="1:12" x14ac:dyDescent="0.25">
      <c r="A25" s="116" t="s">
        <v>17</v>
      </c>
      <c r="B25" s="119"/>
      <c r="C25" s="119"/>
      <c r="D25" s="119"/>
      <c r="E25" s="119"/>
      <c r="F25" s="119"/>
      <c r="G25" s="22"/>
      <c r="H25" s="23"/>
      <c r="I25" s="11"/>
      <c r="J25" s="120">
        <f>SUM(I25:I27)</f>
        <v>0</v>
      </c>
      <c r="K25" s="11"/>
      <c r="L25" s="120">
        <f>SUM(K25:K27)</f>
        <v>0</v>
      </c>
    </row>
    <row r="26" spans="1:12" x14ac:dyDescent="0.25">
      <c r="A26" s="117"/>
      <c r="B26" s="123"/>
      <c r="C26" s="124"/>
      <c r="D26" s="124"/>
      <c r="E26" s="124"/>
      <c r="F26" s="125"/>
      <c r="G26" s="22"/>
      <c r="H26" s="23"/>
      <c r="I26" s="11"/>
      <c r="J26" s="121"/>
      <c r="K26" s="11"/>
      <c r="L26" s="121"/>
    </row>
    <row r="27" spans="1:12" x14ac:dyDescent="0.25">
      <c r="A27" s="118"/>
      <c r="B27" s="119"/>
      <c r="C27" s="119"/>
      <c r="D27" s="119"/>
      <c r="E27" s="119"/>
      <c r="F27" s="119"/>
      <c r="G27" s="22"/>
      <c r="H27" s="23"/>
      <c r="I27" s="11"/>
      <c r="J27" s="122"/>
      <c r="K27" s="11"/>
      <c r="L27" s="122"/>
    </row>
    <row r="28" spans="1:12" x14ac:dyDescent="0.25">
      <c r="A28" s="126" t="s">
        <v>18</v>
      </c>
      <c r="B28" s="129" t="s">
        <v>302</v>
      </c>
      <c r="C28" s="129"/>
      <c r="D28" s="129"/>
      <c r="E28" s="129"/>
      <c r="F28" s="129"/>
      <c r="G28" s="24"/>
      <c r="H28" s="25"/>
      <c r="I28" s="15">
        <v>-240</v>
      </c>
      <c r="J28" s="130">
        <f>I28+I29+I30</f>
        <v>-3434</v>
      </c>
      <c r="K28" s="15"/>
      <c r="L28" s="130">
        <f>SUM(K28:K33)</f>
        <v>0</v>
      </c>
    </row>
    <row r="29" spans="1:12" x14ac:dyDescent="0.25">
      <c r="A29" s="127"/>
      <c r="B29" s="129" t="s">
        <v>303</v>
      </c>
      <c r="C29" s="129"/>
      <c r="D29" s="129"/>
      <c r="E29" s="129"/>
      <c r="F29" s="129"/>
      <c r="G29" s="24"/>
      <c r="H29" s="25"/>
      <c r="I29" s="15">
        <v>-1034</v>
      </c>
      <c r="J29" s="131"/>
      <c r="K29" s="15"/>
      <c r="L29" s="131"/>
    </row>
    <row r="30" spans="1:12" x14ac:dyDescent="0.25">
      <c r="A30" s="127"/>
      <c r="B30" s="133" t="s">
        <v>304</v>
      </c>
      <c r="C30" s="134"/>
      <c r="D30" s="134"/>
      <c r="E30" s="134"/>
      <c r="F30" s="135"/>
      <c r="G30" s="24"/>
      <c r="H30" s="25"/>
      <c r="I30" s="15">
        <v>-2160</v>
      </c>
      <c r="J30" s="131"/>
      <c r="K30" s="15"/>
      <c r="L30" s="131"/>
    </row>
    <row r="31" spans="1:12" x14ac:dyDescent="0.25">
      <c r="A31" s="127"/>
      <c r="B31" s="133"/>
      <c r="C31" s="134"/>
      <c r="D31" s="134"/>
      <c r="E31" s="134"/>
      <c r="F31" s="135"/>
      <c r="G31" s="24"/>
      <c r="H31" s="25"/>
      <c r="I31" s="15"/>
      <c r="J31" s="131"/>
      <c r="K31" s="15"/>
      <c r="L31" s="131"/>
    </row>
    <row r="32" spans="1:12" x14ac:dyDescent="0.25">
      <c r="A32" s="127"/>
      <c r="B32" s="133"/>
      <c r="C32" s="134"/>
      <c r="D32" s="134"/>
      <c r="E32" s="134"/>
      <c r="F32" s="135"/>
      <c r="G32" s="24"/>
      <c r="H32" s="25"/>
      <c r="I32" s="15"/>
      <c r="J32" s="131"/>
      <c r="K32" s="15"/>
      <c r="L32" s="131"/>
    </row>
    <row r="33" spans="1:12" x14ac:dyDescent="0.25">
      <c r="A33" s="128"/>
      <c r="B33" s="129"/>
      <c r="C33" s="129"/>
      <c r="D33" s="129"/>
      <c r="E33" s="129"/>
      <c r="F33" s="129"/>
      <c r="G33" s="24"/>
      <c r="H33" s="25"/>
      <c r="I33" s="15"/>
      <c r="J33" s="132"/>
      <c r="K33" s="15"/>
      <c r="L33" s="132"/>
    </row>
    <row r="34" spans="1:12" x14ac:dyDescent="0.25">
      <c r="A34" s="116" t="s">
        <v>19</v>
      </c>
      <c r="B34" s="119"/>
      <c r="C34" s="119"/>
      <c r="D34" s="119"/>
      <c r="E34" s="119"/>
      <c r="F34" s="119"/>
      <c r="G34" s="22"/>
      <c r="H34" s="23"/>
      <c r="I34" s="11"/>
      <c r="J34" s="120">
        <f>SUM(I34:I36)</f>
        <v>0</v>
      </c>
      <c r="K34" s="11"/>
      <c r="L34" s="120">
        <f>SUM(K34:K36)</f>
        <v>0</v>
      </c>
    </row>
    <row r="35" spans="1:12" x14ac:dyDescent="0.25">
      <c r="A35" s="117"/>
      <c r="B35" s="119"/>
      <c r="C35" s="119"/>
      <c r="D35" s="119"/>
      <c r="E35" s="119"/>
      <c r="F35" s="119"/>
      <c r="G35" s="22"/>
      <c r="H35" s="23"/>
      <c r="I35" s="11"/>
      <c r="J35" s="121"/>
      <c r="K35" s="11"/>
      <c r="L35" s="121"/>
    </row>
    <row r="36" spans="1:12" x14ac:dyDescent="0.25">
      <c r="A36" s="118"/>
      <c r="B36" s="119"/>
      <c r="C36" s="119"/>
      <c r="D36" s="119"/>
      <c r="E36" s="119"/>
      <c r="F36" s="119"/>
      <c r="G36" s="22"/>
      <c r="H36" s="23"/>
      <c r="I36" s="11"/>
      <c r="J36" s="122"/>
      <c r="K36" s="11"/>
      <c r="L36" s="122"/>
    </row>
    <row r="37" spans="1:12" x14ac:dyDescent="0.25">
      <c r="A37" s="136" t="s">
        <v>20</v>
      </c>
      <c r="B37" s="129"/>
      <c r="C37" s="129"/>
      <c r="D37" s="129"/>
      <c r="E37" s="129"/>
      <c r="F37" s="129"/>
      <c r="G37" s="25"/>
      <c r="H37" s="25"/>
      <c r="I37" s="15"/>
      <c r="J37" s="130">
        <f>SUM(I37:I39)</f>
        <v>0</v>
      </c>
      <c r="K37" s="15"/>
      <c r="L37" s="130">
        <f>SUM(K37:K39)</f>
        <v>0</v>
      </c>
    </row>
    <row r="38" spans="1:12" x14ac:dyDescent="0.25">
      <c r="A38" s="137"/>
      <c r="B38" s="129"/>
      <c r="C38" s="129"/>
      <c r="D38" s="129"/>
      <c r="E38" s="129"/>
      <c r="F38" s="129"/>
      <c r="G38" s="25"/>
      <c r="H38" s="25"/>
      <c r="I38" s="15"/>
      <c r="J38" s="131"/>
      <c r="K38" s="15"/>
      <c r="L38" s="131"/>
    </row>
    <row r="39" spans="1:12" x14ac:dyDescent="0.25">
      <c r="A39" s="138"/>
      <c r="B39" s="129"/>
      <c r="C39" s="129"/>
      <c r="D39" s="129"/>
      <c r="E39" s="129"/>
      <c r="F39" s="129"/>
      <c r="G39" s="25"/>
      <c r="H39" s="25"/>
      <c r="I39" s="15"/>
      <c r="J39" s="131"/>
      <c r="K39" s="15"/>
      <c r="L39" s="131"/>
    </row>
    <row r="40" spans="1:12" x14ac:dyDescent="0.25">
      <c r="A40" s="139" t="s">
        <v>21</v>
      </c>
      <c r="B40" s="129" t="s">
        <v>233</v>
      </c>
      <c r="C40" s="129"/>
      <c r="D40" s="129"/>
      <c r="E40" s="129"/>
      <c r="F40" s="129"/>
      <c r="G40" s="23"/>
      <c r="H40" s="23"/>
      <c r="I40" s="11">
        <v>-443</v>
      </c>
      <c r="J40" s="120">
        <f>SUM(I40:I41)</f>
        <v>-443</v>
      </c>
      <c r="K40" s="11"/>
      <c r="L40" s="120">
        <f>SUM(K40:K42)</f>
        <v>0</v>
      </c>
    </row>
    <row r="41" spans="1:12" x14ac:dyDescent="0.25">
      <c r="A41" s="140"/>
      <c r="B41" s="119"/>
      <c r="C41" s="119"/>
      <c r="D41" s="119"/>
      <c r="E41" s="119"/>
      <c r="F41" s="119"/>
      <c r="G41" s="23"/>
      <c r="H41" s="23"/>
      <c r="I41" s="11"/>
      <c r="J41" s="121"/>
      <c r="K41" s="11"/>
      <c r="L41" s="121"/>
    </row>
    <row r="42" spans="1:12" x14ac:dyDescent="0.25">
      <c r="A42" s="141"/>
      <c r="B42" s="119"/>
      <c r="C42" s="119"/>
      <c r="D42" s="119"/>
      <c r="E42" s="119"/>
      <c r="F42" s="119"/>
      <c r="G42" s="23"/>
      <c r="H42" s="23"/>
      <c r="I42" s="11"/>
      <c r="J42" s="122"/>
      <c r="K42" s="11"/>
      <c r="L42" s="122"/>
    </row>
    <row r="43" spans="1:12" x14ac:dyDescent="0.25">
      <c r="A43" s="126" t="s">
        <v>22</v>
      </c>
      <c r="B43" s="129"/>
      <c r="C43" s="129"/>
      <c r="D43" s="129"/>
      <c r="E43" s="129"/>
      <c r="F43" s="129"/>
      <c r="G43" s="25"/>
      <c r="H43" s="25"/>
      <c r="I43" s="15"/>
      <c r="J43" s="130"/>
      <c r="K43" s="15"/>
      <c r="L43" s="130">
        <f t="shared" ref="L43" si="1">SUM(K43:K45)</f>
        <v>0</v>
      </c>
    </row>
    <row r="44" spans="1:12" x14ac:dyDescent="0.25">
      <c r="A44" s="127"/>
      <c r="B44" s="129"/>
      <c r="C44" s="129"/>
      <c r="D44" s="129"/>
      <c r="E44" s="129"/>
      <c r="F44" s="129"/>
      <c r="G44" s="25"/>
      <c r="H44" s="25"/>
      <c r="I44" s="15"/>
      <c r="J44" s="131"/>
      <c r="K44" s="15"/>
      <c r="L44" s="131"/>
    </row>
    <row r="45" spans="1:12" x14ac:dyDescent="0.25">
      <c r="A45" s="128"/>
      <c r="B45" s="129"/>
      <c r="C45" s="129"/>
      <c r="D45" s="129"/>
      <c r="E45" s="129"/>
      <c r="F45" s="129"/>
      <c r="G45" s="25"/>
      <c r="H45" s="25"/>
      <c r="I45" s="15"/>
      <c r="J45" s="132"/>
      <c r="K45" s="15"/>
      <c r="L45" s="132"/>
    </row>
  </sheetData>
  <mergeCells count="47">
    <mergeCell ref="A43:A45"/>
    <mergeCell ref="B43:F43"/>
    <mergeCell ref="J43:J45"/>
    <mergeCell ref="L43:L45"/>
    <mergeCell ref="B44:F44"/>
    <mergeCell ref="B45:F45"/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28:A33"/>
    <mergeCell ref="B28:F28"/>
    <mergeCell ref="J28:J33"/>
    <mergeCell ref="L28:L33"/>
    <mergeCell ref="B29:F29"/>
    <mergeCell ref="B33:F33"/>
    <mergeCell ref="B30:F30"/>
    <mergeCell ref="B31:F31"/>
    <mergeCell ref="B32:F32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K25:K45 I25:I45">
    <cfRule type="cellIs" dxfId="318" priority="11" operator="lessThan">
      <formula>0</formula>
    </cfRule>
    <cfRule type="cellIs" dxfId="317" priority="12" operator="greaterThan">
      <formula>0</formula>
    </cfRule>
    <cfRule type="cellIs" dxfId="316" priority="13" operator="lessThan">
      <formula>0</formula>
    </cfRule>
  </conditionalFormatting>
  <conditionalFormatting sqref="D12:D17">
    <cfRule type="cellIs" dxfId="315" priority="8" operator="lessThan">
      <formula>0</formula>
    </cfRule>
    <cfRule type="cellIs" dxfId="314" priority="9" operator="greaterThan">
      <formula>0</formula>
    </cfRule>
    <cfRule type="cellIs" dxfId="313" priority="10" operator="lessThan">
      <formula>0</formula>
    </cfRule>
  </conditionalFormatting>
  <conditionalFormatting sqref="G12:G17">
    <cfRule type="cellIs" dxfId="312" priority="5" operator="lessThan">
      <formula>0</formula>
    </cfRule>
    <cfRule type="cellIs" dxfId="311" priority="6" operator="greaterThan">
      <formula>0</formula>
    </cfRule>
    <cfRule type="cellIs" dxfId="310" priority="7" operator="lessThan">
      <formula>0</formula>
    </cfRule>
  </conditionalFormatting>
  <conditionalFormatting sqref="I12:I17">
    <cfRule type="cellIs" dxfId="309" priority="3" operator="lessThan">
      <formula>0</formula>
    </cfRule>
    <cfRule type="cellIs" dxfId="308" priority="4" operator="greaterThan">
      <formula>0</formula>
    </cfRule>
  </conditionalFormatting>
  <conditionalFormatting sqref="J12:J17">
    <cfRule type="containsText" dxfId="307" priority="1" operator="containsText" text="OK">
      <formula>NOT(ISERROR(SEARCH("OK",J12)))</formula>
    </cfRule>
    <cfRule type="containsText" dxfId="306" priority="2" operator="containsText" text="ALERTA">
      <formula>NOT(ISERROR(SEARCH("ALERTA",J12)))</formula>
    </cfRule>
  </conditionalFormatting>
  <hyperlinks>
    <hyperlink ref="B8" r:id="rId1" xr:uid="{00000000-0004-0000-0B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45"/>
  <sheetViews>
    <sheetView topLeftCell="A19" workbookViewId="0">
      <selection activeCell="N27" sqref="N27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12" ht="33" customHeight="1" x14ac:dyDescent="0.25">
      <c r="A5" s="3" t="s">
        <v>1</v>
      </c>
      <c r="B5" s="142" t="s">
        <v>201</v>
      </c>
      <c r="C5" s="142"/>
      <c r="D5" s="142"/>
      <c r="E5" s="142"/>
      <c r="F5" s="142"/>
    </row>
    <row r="6" spans="1:12" x14ac:dyDescent="0.25">
      <c r="A6" s="3" t="s">
        <v>2</v>
      </c>
      <c r="B6" s="112" t="s">
        <v>202</v>
      </c>
      <c r="C6" s="112"/>
      <c r="D6" s="112"/>
      <c r="E6" s="112"/>
      <c r="F6" s="112"/>
    </row>
    <row r="7" spans="1:12" x14ac:dyDescent="0.25">
      <c r="A7" s="3" t="s">
        <v>3</v>
      </c>
      <c r="B7" s="113"/>
      <c r="C7" s="113"/>
      <c r="D7" s="113"/>
      <c r="E7" s="113"/>
      <c r="F7" s="113"/>
    </row>
    <row r="8" spans="1:12" x14ac:dyDescent="0.25">
      <c r="A8" s="3" t="s">
        <v>4</v>
      </c>
      <c r="B8" s="114"/>
      <c r="C8" s="113"/>
      <c r="D8" s="113"/>
      <c r="E8" s="113"/>
      <c r="F8" s="113"/>
    </row>
    <row r="10" spans="1:12" ht="23.25" x14ac:dyDescent="0.35">
      <c r="A10" s="110" t="s">
        <v>176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170</v>
      </c>
      <c r="D11" s="7" t="s">
        <v>171</v>
      </c>
      <c r="E11" s="8" t="s">
        <v>167</v>
      </c>
      <c r="F11" s="6" t="s">
        <v>172</v>
      </c>
      <c r="G11" s="7" t="s">
        <v>173</v>
      </c>
      <c r="H11" s="8" t="s">
        <v>168</v>
      </c>
      <c r="I11" s="4" t="s">
        <v>14</v>
      </c>
      <c r="J11" s="7"/>
    </row>
    <row r="12" spans="1:12" x14ac:dyDescent="0.25">
      <c r="A12" s="9" t="s">
        <v>165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2000</v>
      </c>
      <c r="D13" s="15"/>
      <c r="E13" s="15"/>
      <c r="F13" s="15"/>
      <c r="G13" s="15"/>
      <c r="H13" s="15"/>
      <c r="I13" s="10">
        <f t="shared" ref="I13:I17" si="0">(C13+F13)+(E13+H13)+D13+G13</f>
        <v>2000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/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/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/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J43</f>
        <v>0</v>
      </c>
      <c r="F17" s="15"/>
      <c r="G17" s="15"/>
      <c r="H17" s="15"/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2000</v>
      </c>
      <c r="E18" s="12">
        <f>SUM(E12:E17)</f>
        <v>0</v>
      </c>
      <c r="F18" s="12">
        <f>SUM(F12:F17)</f>
        <v>0</v>
      </c>
      <c r="H18" s="12">
        <f>SUM(H12:H17)</f>
        <v>0</v>
      </c>
      <c r="I18" s="19">
        <f>SUM(I12:I17)</f>
        <v>2000</v>
      </c>
      <c r="L18" s="12"/>
    </row>
    <row r="23" spans="1:12" ht="23.25" x14ac:dyDescent="0.35">
      <c r="A23" s="110" t="s">
        <v>26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25">
      <c r="A24" s="86" t="s">
        <v>27</v>
      </c>
      <c r="B24" s="115" t="s">
        <v>28</v>
      </c>
      <c r="C24" s="115"/>
      <c r="D24" s="115"/>
      <c r="E24" s="115"/>
      <c r="F24" s="115"/>
      <c r="G24" s="86" t="s">
        <v>29</v>
      </c>
      <c r="H24" s="86" t="s">
        <v>30</v>
      </c>
      <c r="I24" s="21" t="s">
        <v>167</v>
      </c>
      <c r="J24" s="21" t="s">
        <v>174</v>
      </c>
      <c r="K24" s="21" t="s">
        <v>168</v>
      </c>
      <c r="L24" s="21" t="s">
        <v>144</v>
      </c>
    </row>
    <row r="25" spans="1:12" x14ac:dyDescent="0.25">
      <c r="A25" s="116" t="s">
        <v>17</v>
      </c>
      <c r="B25" s="119"/>
      <c r="C25" s="119"/>
      <c r="D25" s="119"/>
      <c r="E25" s="119"/>
      <c r="F25" s="119"/>
      <c r="G25" s="22"/>
      <c r="H25" s="23"/>
      <c r="I25" s="11"/>
      <c r="J25" s="120">
        <f>SUM(I25:I27)</f>
        <v>0</v>
      </c>
      <c r="K25" s="11"/>
      <c r="L25" s="120">
        <f>SUM(K25:K27)</f>
        <v>0</v>
      </c>
    </row>
    <row r="26" spans="1:12" x14ac:dyDescent="0.25">
      <c r="A26" s="117"/>
      <c r="B26" s="123"/>
      <c r="C26" s="124"/>
      <c r="D26" s="124"/>
      <c r="E26" s="124"/>
      <c r="F26" s="125"/>
      <c r="G26" s="22"/>
      <c r="H26" s="23"/>
      <c r="I26" s="11"/>
      <c r="J26" s="121"/>
      <c r="K26" s="11"/>
      <c r="L26" s="121"/>
    </row>
    <row r="27" spans="1:12" x14ac:dyDescent="0.25">
      <c r="A27" s="118"/>
      <c r="B27" s="119"/>
      <c r="C27" s="119"/>
      <c r="D27" s="119"/>
      <c r="E27" s="119"/>
      <c r="F27" s="119"/>
      <c r="G27" s="22"/>
      <c r="H27" s="23"/>
      <c r="I27" s="11"/>
      <c r="J27" s="122"/>
      <c r="K27" s="11"/>
      <c r="L27" s="122"/>
    </row>
    <row r="28" spans="1:12" x14ac:dyDescent="0.25">
      <c r="A28" s="126" t="s">
        <v>18</v>
      </c>
      <c r="B28" s="129"/>
      <c r="C28" s="129"/>
      <c r="D28" s="129"/>
      <c r="E28" s="129"/>
      <c r="F28" s="129"/>
      <c r="G28" s="24"/>
      <c r="H28" s="25"/>
      <c r="I28" s="15"/>
      <c r="J28" s="130"/>
      <c r="K28" s="15"/>
      <c r="L28" s="130">
        <f>SUM(K28:K33)</f>
        <v>0</v>
      </c>
    </row>
    <row r="29" spans="1:12" x14ac:dyDescent="0.25">
      <c r="A29" s="127"/>
      <c r="B29" s="129"/>
      <c r="C29" s="129"/>
      <c r="D29" s="129"/>
      <c r="E29" s="129"/>
      <c r="F29" s="129"/>
      <c r="G29" s="24"/>
      <c r="H29" s="25"/>
      <c r="I29" s="15"/>
      <c r="J29" s="131"/>
      <c r="K29" s="15"/>
      <c r="L29" s="131"/>
    </row>
    <row r="30" spans="1:12" x14ac:dyDescent="0.25">
      <c r="A30" s="127"/>
      <c r="B30" s="133"/>
      <c r="C30" s="134"/>
      <c r="D30" s="134"/>
      <c r="E30" s="134"/>
      <c r="F30" s="135"/>
      <c r="G30" s="24"/>
      <c r="H30" s="25"/>
      <c r="I30" s="15"/>
      <c r="J30" s="131"/>
      <c r="K30" s="15"/>
      <c r="L30" s="131"/>
    </row>
    <row r="31" spans="1:12" x14ac:dyDescent="0.25">
      <c r="A31" s="127"/>
      <c r="B31" s="133"/>
      <c r="C31" s="134"/>
      <c r="D31" s="134"/>
      <c r="E31" s="134"/>
      <c r="F31" s="135"/>
      <c r="G31" s="24"/>
      <c r="H31" s="25"/>
      <c r="I31" s="15"/>
      <c r="J31" s="131"/>
      <c r="K31" s="15"/>
      <c r="L31" s="131"/>
    </row>
    <row r="32" spans="1:12" x14ac:dyDescent="0.25">
      <c r="A32" s="127"/>
      <c r="B32" s="133"/>
      <c r="C32" s="134"/>
      <c r="D32" s="134"/>
      <c r="E32" s="134"/>
      <c r="F32" s="135"/>
      <c r="G32" s="24"/>
      <c r="H32" s="25"/>
      <c r="I32" s="15"/>
      <c r="J32" s="131"/>
      <c r="K32" s="15"/>
      <c r="L32" s="131"/>
    </row>
    <row r="33" spans="1:12" x14ac:dyDescent="0.25">
      <c r="A33" s="128"/>
      <c r="B33" s="129"/>
      <c r="C33" s="129"/>
      <c r="D33" s="129"/>
      <c r="E33" s="129"/>
      <c r="F33" s="129"/>
      <c r="G33" s="24"/>
      <c r="H33" s="25"/>
      <c r="I33" s="15"/>
      <c r="J33" s="132"/>
      <c r="K33" s="15"/>
      <c r="L33" s="132"/>
    </row>
    <row r="34" spans="1:12" x14ac:dyDescent="0.25">
      <c r="A34" s="116" t="s">
        <v>19</v>
      </c>
      <c r="B34" s="119"/>
      <c r="C34" s="119"/>
      <c r="D34" s="119"/>
      <c r="E34" s="119"/>
      <c r="F34" s="119"/>
      <c r="G34" s="22"/>
      <c r="H34" s="23"/>
      <c r="I34" s="11"/>
      <c r="J34" s="120">
        <f>SUM(I34:I36)</f>
        <v>0</v>
      </c>
      <c r="K34" s="11"/>
      <c r="L34" s="120">
        <f>SUM(K34:K36)</f>
        <v>0</v>
      </c>
    </row>
    <row r="35" spans="1:12" x14ac:dyDescent="0.25">
      <c r="A35" s="117"/>
      <c r="B35" s="119"/>
      <c r="C35" s="119"/>
      <c r="D35" s="119"/>
      <c r="E35" s="119"/>
      <c r="F35" s="119"/>
      <c r="G35" s="22"/>
      <c r="H35" s="23"/>
      <c r="I35" s="11"/>
      <c r="J35" s="121"/>
      <c r="K35" s="11"/>
      <c r="L35" s="121"/>
    </row>
    <row r="36" spans="1:12" x14ac:dyDescent="0.25">
      <c r="A36" s="118"/>
      <c r="B36" s="119"/>
      <c r="C36" s="119"/>
      <c r="D36" s="119"/>
      <c r="E36" s="119"/>
      <c r="F36" s="119"/>
      <c r="G36" s="22"/>
      <c r="H36" s="23"/>
      <c r="I36" s="11"/>
      <c r="J36" s="122"/>
      <c r="K36" s="11"/>
      <c r="L36" s="122"/>
    </row>
    <row r="37" spans="1:12" x14ac:dyDescent="0.25">
      <c r="A37" s="136" t="s">
        <v>20</v>
      </c>
      <c r="B37" s="129"/>
      <c r="C37" s="129"/>
      <c r="D37" s="129"/>
      <c r="E37" s="129"/>
      <c r="F37" s="129"/>
      <c r="G37" s="25"/>
      <c r="H37" s="25"/>
      <c r="I37" s="15"/>
      <c r="J37" s="130">
        <f>SUM(I37:I39)</f>
        <v>0</v>
      </c>
      <c r="K37" s="15"/>
      <c r="L37" s="130">
        <f>SUM(K37:K39)</f>
        <v>0</v>
      </c>
    </row>
    <row r="38" spans="1:12" x14ac:dyDescent="0.25">
      <c r="A38" s="137"/>
      <c r="B38" s="129"/>
      <c r="C38" s="129"/>
      <c r="D38" s="129"/>
      <c r="E38" s="129"/>
      <c r="F38" s="129"/>
      <c r="G38" s="25"/>
      <c r="H38" s="25"/>
      <c r="I38" s="15"/>
      <c r="J38" s="131"/>
      <c r="K38" s="15"/>
      <c r="L38" s="131"/>
    </row>
    <row r="39" spans="1:12" x14ac:dyDescent="0.25">
      <c r="A39" s="138"/>
      <c r="B39" s="129"/>
      <c r="C39" s="129"/>
      <c r="D39" s="129"/>
      <c r="E39" s="129"/>
      <c r="F39" s="129"/>
      <c r="G39" s="25"/>
      <c r="H39" s="25"/>
      <c r="I39" s="15"/>
      <c r="J39" s="131"/>
      <c r="K39" s="15"/>
      <c r="L39" s="131"/>
    </row>
    <row r="40" spans="1:12" x14ac:dyDescent="0.25">
      <c r="A40" s="139" t="s">
        <v>21</v>
      </c>
      <c r="B40" s="119"/>
      <c r="C40" s="119"/>
      <c r="D40" s="119"/>
      <c r="E40" s="119"/>
      <c r="F40" s="119"/>
      <c r="G40" s="23"/>
      <c r="H40" s="23"/>
      <c r="I40" s="11"/>
      <c r="J40" s="120"/>
      <c r="K40" s="11"/>
      <c r="L40" s="120">
        <f>SUM(K40:K42)</f>
        <v>0</v>
      </c>
    </row>
    <row r="41" spans="1:12" x14ac:dyDescent="0.25">
      <c r="A41" s="140"/>
      <c r="B41" s="119"/>
      <c r="C41" s="119"/>
      <c r="D41" s="119"/>
      <c r="E41" s="119"/>
      <c r="F41" s="119"/>
      <c r="G41" s="23"/>
      <c r="H41" s="23"/>
      <c r="I41" s="11"/>
      <c r="J41" s="121"/>
      <c r="K41" s="11"/>
      <c r="L41" s="121"/>
    </row>
    <row r="42" spans="1:12" x14ac:dyDescent="0.25">
      <c r="A42" s="141"/>
      <c r="B42" s="119"/>
      <c r="C42" s="119"/>
      <c r="D42" s="119"/>
      <c r="E42" s="119"/>
      <c r="F42" s="119"/>
      <c r="G42" s="23"/>
      <c r="H42" s="23"/>
      <c r="I42" s="11"/>
      <c r="J42" s="122"/>
      <c r="K42" s="11"/>
      <c r="L42" s="122"/>
    </row>
    <row r="43" spans="1:12" x14ac:dyDescent="0.25">
      <c r="A43" s="126" t="s">
        <v>22</v>
      </c>
      <c r="B43" s="129"/>
      <c r="C43" s="129"/>
      <c r="D43" s="129"/>
      <c r="E43" s="129"/>
      <c r="F43" s="129"/>
      <c r="G43" s="25"/>
      <c r="H43" s="25"/>
      <c r="I43" s="15"/>
      <c r="J43" s="130">
        <f>I43</f>
        <v>0</v>
      </c>
      <c r="K43" s="15"/>
      <c r="L43" s="130">
        <f t="shared" ref="L43" si="1">SUM(K43:K45)</f>
        <v>0</v>
      </c>
    </row>
    <row r="44" spans="1:12" x14ac:dyDescent="0.25">
      <c r="A44" s="127"/>
      <c r="B44" s="129"/>
      <c r="C44" s="129"/>
      <c r="D44" s="129"/>
      <c r="E44" s="129"/>
      <c r="F44" s="129"/>
      <c r="G44" s="25"/>
      <c r="H44" s="25"/>
      <c r="I44" s="15"/>
      <c r="J44" s="131"/>
      <c r="K44" s="15"/>
      <c r="L44" s="131"/>
    </row>
    <row r="45" spans="1:12" x14ac:dyDescent="0.25">
      <c r="A45" s="128"/>
      <c r="B45" s="129"/>
      <c r="C45" s="129"/>
      <c r="D45" s="129"/>
      <c r="E45" s="129"/>
      <c r="F45" s="129"/>
      <c r="G45" s="25"/>
      <c r="H45" s="25"/>
      <c r="I45" s="15"/>
      <c r="J45" s="132"/>
      <c r="K45" s="15"/>
      <c r="L45" s="132"/>
    </row>
  </sheetData>
  <mergeCells count="47">
    <mergeCell ref="A43:A45"/>
    <mergeCell ref="B43:F43"/>
    <mergeCell ref="J43:J45"/>
    <mergeCell ref="L43:L45"/>
    <mergeCell ref="B44:F44"/>
    <mergeCell ref="B45:F45"/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28:A33"/>
    <mergeCell ref="B28:F28"/>
    <mergeCell ref="J28:J33"/>
    <mergeCell ref="L28:L33"/>
    <mergeCell ref="B29:F29"/>
    <mergeCell ref="B30:F30"/>
    <mergeCell ref="B31:F31"/>
    <mergeCell ref="B32:F32"/>
    <mergeCell ref="B33:F33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5 K25:K45">
    <cfRule type="cellIs" dxfId="305" priority="11" operator="lessThan">
      <formula>0</formula>
    </cfRule>
    <cfRule type="cellIs" dxfId="304" priority="12" operator="greaterThan">
      <formula>0</formula>
    </cfRule>
    <cfRule type="cellIs" dxfId="303" priority="13" operator="lessThan">
      <formula>0</formula>
    </cfRule>
  </conditionalFormatting>
  <conditionalFormatting sqref="D12:D17">
    <cfRule type="cellIs" dxfId="302" priority="8" operator="lessThan">
      <formula>0</formula>
    </cfRule>
    <cfRule type="cellIs" dxfId="301" priority="9" operator="greaterThan">
      <formula>0</formula>
    </cfRule>
    <cfRule type="cellIs" dxfId="300" priority="10" operator="lessThan">
      <formula>0</formula>
    </cfRule>
  </conditionalFormatting>
  <conditionalFormatting sqref="G12:G17">
    <cfRule type="cellIs" dxfId="299" priority="5" operator="lessThan">
      <formula>0</formula>
    </cfRule>
    <cfRule type="cellIs" dxfId="298" priority="6" operator="greaterThan">
      <formula>0</formula>
    </cfRule>
    <cfRule type="cellIs" dxfId="297" priority="7" operator="lessThan">
      <formula>0</formula>
    </cfRule>
  </conditionalFormatting>
  <conditionalFormatting sqref="I12:I17">
    <cfRule type="cellIs" dxfId="296" priority="3" operator="lessThan">
      <formula>0</formula>
    </cfRule>
    <cfRule type="cellIs" dxfId="295" priority="4" operator="greaterThan">
      <formula>0</formula>
    </cfRule>
  </conditionalFormatting>
  <conditionalFormatting sqref="J12:J17">
    <cfRule type="containsText" dxfId="294" priority="1" operator="containsText" text="OK">
      <formula>NOT(ISERROR(SEARCH("OK",J12)))</formula>
    </cfRule>
    <cfRule type="containsText" dxfId="293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44"/>
  <sheetViews>
    <sheetView topLeftCell="A16" workbookViewId="0">
      <selection activeCell="I28" sqref="I28:I43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12" t="s">
        <v>44</v>
      </c>
      <c r="C5" s="112"/>
      <c r="D5" s="112"/>
      <c r="E5" s="112"/>
      <c r="F5" s="112"/>
    </row>
    <row r="6" spans="1:12" x14ac:dyDescent="0.25">
      <c r="A6" s="3" t="s">
        <v>2</v>
      </c>
      <c r="B6" s="112" t="s">
        <v>45</v>
      </c>
      <c r="C6" s="112"/>
      <c r="D6" s="112"/>
      <c r="E6" s="112"/>
      <c r="F6" s="112"/>
    </row>
    <row r="7" spans="1:12" x14ac:dyDescent="0.25">
      <c r="A7" s="3" t="s">
        <v>3</v>
      </c>
      <c r="B7" s="113" t="s">
        <v>107</v>
      </c>
      <c r="C7" s="113"/>
      <c r="D7" s="113"/>
      <c r="E7" s="113"/>
      <c r="F7" s="113"/>
    </row>
    <row r="8" spans="1:12" x14ac:dyDescent="0.25">
      <c r="A8" s="3" t="s">
        <v>4</v>
      </c>
      <c r="B8" s="114" t="s">
        <v>106</v>
      </c>
      <c r="C8" s="113"/>
      <c r="D8" s="113"/>
      <c r="E8" s="113"/>
      <c r="F8" s="113"/>
    </row>
    <row r="10" spans="1:12" ht="23.25" x14ac:dyDescent="0.35">
      <c r="A10" s="110" t="s">
        <v>176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170</v>
      </c>
      <c r="D11" s="7" t="s">
        <v>171</v>
      </c>
      <c r="E11" s="8" t="s">
        <v>167</v>
      </c>
      <c r="F11" s="6" t="s">
        <v>172</v>
      </c>
      <c r="G11" s="7" t="s">
        <v>173</v>
      </c>
      <c r="H11" s="8" t="s">
        <v>168</v>
      </c>
      <c r="I11" s="4" t="s">
        <v>14</v>
      </c>
      <c r="J11" s="7"/>
    </row>
    <row r="12" spans="1:12" x14ac:dyDescent="0.25">
      <c r="A12" s="9" t="s">
        <v>165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-564</v>
      </c>
      <c r="F13" s="15"/>
      <c r="G13" s="15"/>
      <c r="H13" s="15">
        <f>L28</f>
        <v>0</v>
      </c>
      <c r="I13" s="10">
        <f t="shared" ref="I13:I17" si="0">(C13+F13)+(E13+H13)+D13+G13</f>
        <v>-564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J33</f>
        <v>-1044.72</v>
      </c>
      <c r="F14" s="11"/>
      <c r="G14" s="11"/>
      <c r="H14" s="11">
        <f>L33</f>
        <v>0</v>
      </c>
      <c r="I14" s="10">
        <f t="shared" si="0"/>
        <v>-1044.72</v>
      </c>
      <c r="J14" s="7"/>
      <c r="K14" s="53"/>
      <c r="L14" s="12"/>
    </row>
    <row r="15" spans="1:12" ht="30" x14ac:dyDescent="0.25">
      <c r="A15" s="16" t="s">
        <v>20</v>
      </c>
      <c r="B15" s="14"/>
      <c r="C15" s="15"/>
      <c r="D15" s="15"/>
      <c r="E15" s="15"/>
      <c r="F15" s="15"/>
      <c r="G15" s="15"/>
      <c r="H15" s="15">
        <f>L36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/>
      <c r="F16" s="11"/>
      <c r="G16" s="11"/>
      <c r="H16" s="11">
        <f>L39</f>
        <v>0</v>
      </c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7250</v>
      </c>
      <c r="D17" s="15"/>
      <c r="E17" s="15">
        <f>J42</f>
        <v>-4295.3900000000003</v>
      </c>
      <c r="F17" s="15"/>
      <c r="G17" s="15"/>
      <c r="H17" s="15">
        <f>L42</f>
        <v>0</v>
      </c>
      <c r="I17" s="10">
        <f t="shared" si="0"/>
        <v>2954.6099999999997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7250</v>
      </c>
      <c r="E18" s="12">
        <f>SUM(E12:E17)</f>
        <v>-5904.1100000000006</v>
      </c>
      <c r="F18" s="12">
        <f>SUM(F13:F17)</f>
        <v>0</v>
      </c>
      <c r="H18" s="12">
        <f>SUM(H12:H17)</f>
        <v>0</v>
      </c>
      <c r="I18" s="19">
        <f>SUM(I12:I17)</f>
        <v>1345.8899999999996</v>
      </c>
      <c r="L18" s="12"/>
    </row>
    <row r="23" spans="1:12" ht="23.25" x14ac:dyDescent="0.35">
      <c r="A23" s="110" t="s">
        <v>26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25">
      <c r="A24" s="20" t="s">
        <v>27</v>
      </c>
      <c r="B24" s="115" t="s">
        <v>28</v>
      </c>
      <c r="C24" s="115"/>
      <c r="D24" s="115"/>
      <c r="E24" s="115"/>
      <c r="F24" s="115"/>
      <c r="G24" s="20" t="s">
        <v>29</v>
      </c>
      <c r="H24" s="20" t="s">
        <v>30</v>
      </c>
      <c r="I24" s="21" t="s">
        <v>167</v>
      </c>
      <c r="J24" s="21" t="s">
        <v>174</v>
      </c>
      <c r="K24" s="21" t="s">
        <v>168</v>
      </c>
      <c r="L24" s="21" t="s">
        <v>175</v>
      </c>
    </row>
    <row r="25" spans="1:12" x14ac:dyDescent="0.25">
      <c r="A25" s="116" t="s">
        <v>17</v>
      </c>
      <c r="B25" s="119"/>
      <c r="C25" s="119"/>
      <c r="D25" s="119"/>
      <c r="E25" s="119"/>
      <c r="F25" s="119"/>
      <c r="G25" s="22"/>
      <c r="H25" s="23"/>
      <c r="I25" s="11"/>
      <c r="J25" s="120">
        <f>SUM(I25:I27)</f>
        <v>0</v>
      </c>
      <c r="K25" s="11"/>
      <c r="L25" s="120">
        <f>SUM(K25:K27)</f>
        <v>0</v>
      </c>
    </row>
    <row r="26" spans="1:12" x14ac:dyDescent="0.25">
      <c r="A26" s="117"/>
      <c r="B26" s="123"/>
      <c r="C26" s="124"/>
      <c r="D26" s="124"/>
      <c r="E26" s="124"/>
      <c r="F26" s="125"/>
      <c r="G26" s="22"/>
      <c r="H26" s="23"/>
      <c r="I26" s="11"/>
      <c r="J26" s="121"/>
      <c r="K26" s="11"/>
      <c r="L26" s="121"/>
    </row>
    <row r="27" spans="1:12" x14ac:dyDescent="0.25">
      <c r="A27" s="118"/>
      <c r="B27" s="119"/>
      <c r="C27" s="119"/>
      <c r="D27" s="119"/>
      <c r="E27" s="119"/>
      <c r="F27" s="119"/>
      <c r="G27" s="22"/>
      <c r="H27" s="23"/>
      <c r="I27" s="11"/>
      <c r="J27" s="122"/>
      <c r="K27" s="11"/>
      <c r="L27" s="122"/>
    </row>
    <row r="28" spans="1:12" x14ac:dyDescent="0.25">
      <c r="A28" s="126" t="s">
        <v>18</v>
      </c>
      <c r="B28" s="133" t="s">
        <v>238</v>
      </c>
      <c r="C28" s="134"/>
      <c r="D28" s="134"/>
      <c r="E28" s="134"/>
      <c r="F28" s="135"/>
      <c r="G28" s="24"/>
      <c r="H28" s="25"/>
      <c r="I28" s="15">
        <v>-564</v>
      </c>
      <c r="J28" s="130">
        <f>I28+I29</f>
        <v>-564</v>
      </c>
      <c r="K28" s="15"/>
      <c r="L28" s="130">
        <f>SUM(K28:K32)</f>
        <v>0</v>
      </c>
    </row>
    <row r="29" spans="1:12" x14ac:dyDescent="0.25">
      <c r="A29" s="127"/>
      <c r="B29" s="143"/>
      <c r="C29" s="144"/>
      <c r="D29" s="144"/>
      <c r="E29" s="144"/>
      <c r="F29" s="145"/>
      <c r="G29" s="24"/>
      <c r="H29" s="25"/>
      <c r="I29" s="15"/>
      <c r="J29" s="131"/>
      <c r="K29" s="15"/>
      <c r="L29" s="131"/>
    </row>
    <row r="30" spans="1:12" x14ac:dyDescent="0.25">
      <c r="A30" s="127"/>
      <c r="B30" s="129"/>
      <c r="C30" s="129"/>
      <c r="D30" s="129"/>
      <c r="E30" s="129"/>
      <c r="F30" s="129"/>
      <c r="G30" s="24"/>
      <c r="H30" s="25"/>
      <c r="I30" s="15"/>
      <c r="J30" s="131"/>
      <c r="K30" s="15"/>
      <c r="L30" s="131"/>
    </row>
    <row r="31" spans="1:12" x14ac:dyDescent="0.25">
      <c r="A31" s="127"/>
      <c r="B31" s="129"/>
      <c r="C31" s="129"/>
      <c r="D31" s="129"/>
      <c r="E31" s="129"/>
      <c r="F31" s="129"/>
      <c r="G31" s="24"/>
      <c r="H31" s="25"/>
      <c r="I31" s="15"/>
      <c r="J31" s="131"/>
      <c r="K31" s="15"/>
      <c r="L31" s="131"/>
    </row>
    <row r="32" spans="1:12" x14ac:dyDescent="0.25">
      <c r="A32" s="128"/>
      <c r="B32" s="129"/>
      <c r="C32" s="129"/>
      <c r="D32" s="129"/>
      <c r="E32" s="129"/>
      <c r="F32" s="129"/>
      <c r="G32" s="24"/>
      <c r="H32" s="25"/>
      <c r="I32" s="15"/>
      <c r="J32" s="132"/>
      <c r="K32" s="15"/>
      <c r="L32" s="132"/>
    </row>
    <row r="33" spans="1:12" x14ac:dyDescent="0.25">
      <c r="A33" s="116" t="s">
        <v>19</v>
      </c>
      <c r="B33" s="119" t="s">
        <v>311</v>
      </c>
      <c r="C33" s="119"/>
      <c r="D33" s="119"/>
      <c r="E33" s="119"/>
      <c r="F33" s="119"/>
      <c r="G33" s="22"/>
      <c r="H33" s="23"/>
      <c r="I33" s="11">
        <v>-1044.72</v>
      </c>
      <c r="J33" s="120">
        <f>I33</f>
        <v>-1044.72</v>
      </c>
      <c r="K33" s="11"/>
      <c r="L33" s="120">
        <f>SUM(K33:K35)</f>
        <v>0</v>
      </c>
    </row>
    <row r="34" spans="1:12" x14ac:dyDescent="0.25">
      <c r="A34" s="117"/>
      <c r="B34" s="119"/>
      <c r="C34" s="119"/>
      <c r="D34" s="119"/>
      <c r="E34" s="119"/>
      <c r="F34" s="119"/>
      <c r="G34" s="22"/>
      <c r="H34" s="23"/>
      <c r="I34" s="11"/>
      <c r="J34" s="121"/>
      <c r="K34" s="11"/>
      <c r="L34" s="121"/>
    </row>
    <row r="35" spans="1:12" x14ac:dyDescent="0.25">
      <c r="A35" s="118"/>
      <c r="B35" s="119"/>
      <c r="C35" s="119"/>
      <c r="D35" s="119"/>
      <c r="E35" s="119"/>
      <c r="F35" s="119"/>
      <c r="G35" s="22"/>
      <c r="H35" s="23"/>
      <c r="I35" s="11"/>
      <c r="J35" s="122"/>
      <c r="K35" s="11"/>
      <c r="L35" s="122"/>
    </row>
    <row r="36" spans="1:12" x14ac:dyDescent="0.25">
      <c r="A36" s="136" t="s">
        <v>20</v>
      </c>
      <c r="B36" s="129"/>
      <c r="C36" s="129"/>
      <c r="D36" s="129"/>
      <c r="E36" s="129"/>
      <c r="F36" s="129"/>
      <c r="G36" s="25"/>
      <c r="H36" s="25"/>
      <c r="I36" s="15"/>
      <c r="J36" s="130">
        <f>SUM(I36:I38)</f>
        <v>0</v>
      </c>
      <c r="K36" s="15"/>
      <c r="L36" s="130">
        <f>SUM(K36:K38)</f>
        <v>0</v>
      </c>
    </row>
    <row r="37" spans="1:12" x14ac:dyDescent="0.25">
      <c r="A37" s="137"/>
      <c r="B37" s="129"/>
      <c r="C37" s="129"/>
      <c r="D37" s="129"/>
      <c r="E37" s="129"/>
      <c r="F37" s="129"/>
      <c r="G37" s="25"/>
      <c r="H37" s="25"/>
      <c r="I37" s="15"/>
      <c r="J37" s="131"/>
      <c r="K37" s="15"/>
      <c r="L37" s="131"/>
    </row>
    <row r="38" spans="1:12" x14ac:dyDescent="0.25">
      <c r="A38" s="138"/>
      <c r="B38" s="129"/>
      <c r="C38" s="129"/>
      <c r="D38" s="129"/>
      <c r="E38" s="129"/>
      <c r="F38" s="129"/>
      <c r="G38" s="25"/>
      <c r="H38" s="25"/>
      <c r="I38" s="15"/>
      <c r="J38" s="131"/>
      <c r="K38" s="15"/>
      <c r="L38" s="131"/>
    </row>
    <row r="39" spans="1:12" x14ac:dyDescent="0.25">
      <c r="A39" s="139" t="s">
        <v>21</v>
      </c>
      <c r="B39" s="119"/>
      <c r="C39" s="119"/>
      <c r="D39" s="119"/>
      <c r="E39" s="119"/>
      <c r="F39" s="119"/>
      <c r="G39" s="23"/>
      <c r="H39" s="23"/>
      <c r="I39" s="11"/>
      <c r="J39" s="120"/>
      <c r="K39" s="11"/>
      <c r="L39" s="120">
        <f>SUM(K39:K41)</f>
        <v>0</v>
      </c>
    </row>
    <row r="40" spans="1:12" x14ac:dyDescent="0.25">
      <c r="A40" s="140"/>
      <c r="B40" s="119"/>
      <c r="C40" s="119"/>
      <c r="D40" s="119"/>
      <c r="E40" s="119"/>
      <c r="F40" s="119"/>
      <c r="G40" s="23"/>
      <c r="H40" s="23"/>
      <c r="I40" s="11"/>
      <c r="J40" s="121"/>
      <c r="K40" s="11"/>
      <c r="L40" s="121"/>
    </row>
    <row r="41" spans="1:12" x14ac:dyDescent="0.25">
      <c r="A41" s="141"/>
      <c r="B41" s="119"/>
      <c r="C41" s="119"/>
      <c r="D41" s="119"/>
      <c r="E41" s="119"/>
      <c r="F41" s="119"/>
      <c r="G41" s="23"/>
      <c r="H41" s="23"/>
      <c r="I41" s="11"/>
      <c r="J41" s="122"/>
      <c r="K41" s="11"/>
      <c r="L41" s="122"/>
    </row>
    <row r="42" spans="1:12" x14ac:dyDescent="0.25">
      <c r="A42" s="126" t="s">
        <v>22</v>
      </c>
      <c r="B42" s="129" t="s">
        <v>316</v>
      </c>
      <c r="C42" s="129"/>
      <c r="D42" s="129"/>
      <c r="E42" s="129"/>
      <c r="F42" s="129"/>
      <c r="G42" s="25"/>
      <c r="H42" s="25"/>
      <c r="I42" s="15">
        <v>-4295.3900000000003</v>
      </c>
      <c r="J42" s="130">
        <f t="shared" ref="J42:L42" si="1">SUM(I42:I44)</f>
        <v>-4295.3900000000003</v>
      </c>
      <c r="K42" s="15"/>
      <c r="L42" s="130">
        <f t="shared" si="1"/>
        <v>0</v>
      </c>
    </row>
    <row r="43" spans="1:12" x14ac:dyDescent="0.25">
      <c r="A43" s="127"/>
      <c r="B43" s="129"/>
      <c r="C43" s="129"/>
      <c r="D43" s="129"/>
      <c r="E43" s="129"/>
      <c r="F43" s="129"/>
      <c r="G43" s="25"/>
      <c r="H43" s="25"/>
      <c r="I43" s="15"/>
      <c r="J43" s="131"/>
      <c r="K43" s="15"/>
      <c r="L43" s="131"/>
    </row>
    <row r="44" spans="1:12" x14ac:dyDescent="0.25">
      <c r="A44" s="128"/>
      <c r="B44" s="129"/>
      <c r="C44" s="129"/>
      <c r="D44" s="129"/>
      <c r="E44" s="129"/>
      <c r="F44" s="129"/>
      <c r="G44" s="25"/>
      <c r="H44" s="25"/>
      <c r="I44" s="15"/>
      <c r="J44" s="132"/>
      <c r="K44" s="15"/>
      <c r="L44" s="132"/>
    </row>
  </sheetData>
  <mergeCells count="46">
    <mergeCell ref="A42:A44"/>
    <mergeCell ref="J42:J44"/>
    <mergeCell ref="L42:L44"/>
    <mergeCell ref="B43:F43"/>
    <mergeCell ref="B44:F44"/>
    <mergeCell ref="B42:F42"/>
    <mergeCell ref="A39:A41"/>
    <mergeCell ref="B39:F39"/>
    <mergeCell ref="J39:J41"/>
    <mergeCell ref="L39:L41"/>
    <mergeCell ref="B40:F40"/>
    <mergeCell ref="B41:F41"/>
    <mergeCell ref="A36:A38"/>
    <mergeCell ref="B36:F36"/>
    <mergeCell ref="J36:J38"/>
    <mergeCell ref="L36:L38"/>
    <mergeCell ref="B37:F37"/>
    <mergeCell ref="B38:F38"/>
    <mergeCell ref="A33:A35"/>
    <mergeCell ref="B33:F33"/>
    <mergeCell ref="J33:J35"/>
    <mergeCell ref="L33:L35"/>
    <mergeCell ref="B34:F34"/>
    <mergeCell ref="B35:F35"/>
    <mergeCell ref="A10:G10"/>
    <mergeCell ref="A1:L3"/>
    <mergeCell ref="B5:F5"/>
    <mergeCell ref="B6:F6"/>
    <mergeCell ref="B7:F7"/>
    <mergeCell ref="B8:F8"/>
    <mergeCell ref="A28:A32"/>
    <mergeCell ref="A23:L23"/>
    <mergeCell ref="B24:F24"/>
    <mergeCell ref="A25:A27"/>
    <mergeCell ref="B25:F25"/>
    <mergeCell ref="J25:J27"/>
    <mergeCell ref="L25:L27"/>
    <mergeCell ref="B26:F26"/>
    <mergeCell ref="B27:F27"/>
    <mergeCell ref="J28:J32"/>
    <mergeCell ref="L28:L32"/>
    <mergeCell ref="B30:F30"/>
    <mergeCell ref="B32:F32"/>
    <mergeCell ref="B31:F31"/>
    <mergeCell ref="B28:F28"/>
    <mergeCell ref="B29:F29"/>
  </mergeCells>
  <conditionalFormatting sqref="C12:C17 E12:F17 H12:H17 I25:I44 K25:K44">
    <cfRule type="cellIs" dxfId="292" priority="11" operator="lessThan">
      <formula>0</formula>
    </cfRule>
    <cfRule type="cellIs" dxfId="291" priority="12" operator="greaterThan">
      <formula>0</formula>
    </cfRule>
    <cfRule type="cellIs" dxfId="290" priority="13" operator="lessThan">
      <formula>0</formula>
    </cfRule>
  </conditionalFormatting>
  <conditionalFormatting sqref="D12:D17">
    <cfRule type="cellIs" dxfId="289" priority="8" operator="lessThan">
      <formula>0</formula>
    </cfRule>
    <cfRule type="cellIs" dxfId="288" priority="9" operator="greaterThan">
      <formula>0</formula>
    </cfRule>
    <cfRule type="cellIs" dxfId="287" priority="10" operator="lessThan">
      <formula>0</formula>
    </cfRule>
  </conditionalFormatting>
  <conditionalFormatting sqref="G12:G17">
    <cfRule type="cellIs" dxfId="286" priority="5" operator="lessThan">
      <formula>0</formula>
    </cfRule>
    <cfRule type="cellIs" dxfId="285" priority="6" operator="greaterThan">
      <formula>0</formula>
    </cfRule>
    <cfRule type="cellIs" dxfId="284" priority="7" operator="lessThan">
      <formula>0</formula>
    </cfRule>
  </conditionalFormatting>
  <conditionalFormatting sqref="I12:I17">
    <cfRule type="cellIs" dxfId="283" priority="3" operator="lessThan">
      <formula>0</formula>
    </cfRule>
    <cfRule type="cellIs" dxfId="282" priority="4" operator="greaterThan">
      <formula>0</formula>
    </cfRule>
  </conditionalFormatting>
  <conditionalFormatting sqref="J12:J17">
    <cfRule type="containsText" dxfId="281" priority="1" operator="containsText" text="OK">
      <formula>NOT(ISERROR(SEARCH("OK",J12)))</formula>
    </cfRule>
    <cfRule type="containsText" dxfId="280" priority="2" operator="containsText" text="ALERTA">
      <formula>NOT(ISERROR(SEARCH("ALERTA",J12)))</formula>
    </cfRule>
  </conditionalFormatting>
  <hyperlinks>
    <hyperlink ref="B8" r:id="rId1" xr:uid="{00000000-0004-0000-0D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51"/>
  <sheetViews>
    <sheetView topLeftCell="A19" workbookViewId="0">
      <selection activeCell="I28" sqref="I28:I46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12" t="s">
        <v>46</v>
      </c>
      <c r="C5" s="112"/>
      <c r="D5" s="112"/>
      <c r="E5" s="112"/>
      <c r="F5" s="112"/>
    </row>
    <row r="6" spans="1:12" x14ac:dyDescent="0.25">
      <c r="A6" s="3" t="s">
        <v>2</v>
      </c>
      <c r="B6" s="112" t="s">
        <v>130</v>
      </c>
      <c r="C6" s="112"/>
      <c r="D6" s="112"/>
      <c r="E6" s="112"/>
      <c r="F6" s="112"/>
    </row>
    <row r="7" spans="1:12" x14ac:dyDescent="0.25">
      <c r="A7" s="3" t="s">
        <v>3</v>
      </c>
      <c r="B7" s="113" t="s">
        <v>131</v>
      </c>
      <c r="C7" s="113"/>
      <c r="D7" s="113"/>
      <c r="E7" s="113"/>
      <c r="F7" s="113"/>
    </row>
    <row r="8" spans="1:12" x14ac:dyDescent="0.25">
      <c r="A8" s="3" t="s">
        <v>4</v>
      </c>
      <c r="B8" s="114" t="s">
        <v>132</v>
      </c>
      <c r="C8" s="113"/>
      <c r="D8" s="113"/>
      <c r="E8" s="113"/>
      <c r="F8" s="113"/>
    </row>
    <row r="10" spans="1:12" ht="23.25" x14ac:dyDescent="0.35">
      <c r="A10" s="110" t="s">
        <v>176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170</v>
      </c>
      <c r="D11" s="7" t="s">
        <v>171</v>
      </c>
      <c r="E11" s="8" t="s">
        <v>167</v>
      </c>
      <c r="F11" s="6" t="s">
        <v>172</v>
      </c>
      <c r="G11" s="7" t="s">
        <v>173</v>
      </c>
      <c r="H11" s="8" t="s">
        <v>168</v>
      </c>
      <c r="I11" s="4" t="s">
        <v>14</v>
      </c>
      <c r="J11" s="7"/>
    </row>
    <row r="12" spans="1:12" x14ac:dyDescent="0.25">
      <c r="A12" s="9" t="s">
        <v>165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400</v>
      </c>
      <c r="D13" s="15"/>
      <c r="E13" s="15">
        <f>J28</f>
        <v>-376</v>
      </c>
      <c r="F13" s="15"/>
      <c r="G13" s="15"/>
      <c r="H13" s="15">
        <f>L28</f>
        <v>0</v>
      </c>
      <c r="I13" s="10">
        <f t="shared" ref="I13:I17" si="0">(C13+F13)+(E13+H13)+D13+G13</f>
        <v>24</v>
      </c>
      <c r="J13" s="7"/>
      <c r="K13" s="12"/>
      <c r="L13" s="12"/>
    </row>
    <row r="14" spans="1:12" x14ac:dyDescent="0.25">
      <c r="A14" s="9" t="s">
        <v>19</v>
      </c>
      <c r="B14" s="10"/>
      <c r="C14" s="11">
        <v>5000</v>
      </c>
      <c r="D14" s="11"/>
      <c r="E14" s="11">
        <f>J31</f>
        <v>-1857.8400000000001</v>
      </c>
      <c r="F14" s="11"/>
      <c r="G14" s="11"/>
      <c r="H14" s="11">
        <f>L31</f>
        <v>0</v>
      </c>
      <c r="I14" s="10">
        <f t="shared" si="0"/>
        <v>3142.16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4000</v>
      </c>
      <c r="D15" s="15"/>
      <c r="E15" s="15">
        <f>J34</f>
        <v>-4493.53</v>
      </c>
      <c r="F15" s="15"/>
      <c r="G15" s="15"/>
      <c r="H15" s="15">
        <f>L34</f>
        <v>0</v>
      </c>
      <c r="I15" s="10">
        <f t="shared" si="0"/>
        <v>-493.52999999999975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100</v>
      </c>
      <c r="D16" s="11"/>
      <c r="E16" s="11">
        <f>J45</f>
        <v>-2772.63</v>
      </c>
      <c r="F16" s="11"/>
      <c r="G16" s="11"/>
      <c r="H16" s="11">
        <f>L45</f>
        <v>0</v>
      </c>
      <c r="I16" s="10">
        <f t="shared" si="0"/>
        <v>-2672.63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J49</f>
        <v>0</v>
      </c>
      <c r="F17" s="15"/>
      <c r="G17" s="15"/>
      <c r="H17" s="15">
        <f>L49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SUM(C13:C17)</f>
        <v>9500</v>
      </c>
      <c r="E18" s="12">
        <f>SUM(E12:E17)</f>
        <v>-9500</v>
      </c>
      <c r="F18" s="12">
        <f>SUM(F12:F17)</f>
        <v>0</v>
      </c>
      <c r="H18" s="12">
        <f>SUM(H12:H17)</f>
        <v>0</v>
      </c>
      <c r="I18" s="19">
        <f>SUM(I12:I17)</f>
        <v>0</v>
      </c>
      <c r="L18" s="12"/>
    </row>
    <row r="23" spans="1:12" ht="23.25" x14ac:dyDescent="0.35">
      <c r="A23" s="110" t="s">
        <v>26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25">
      <c r="A24" s="20" t="s">
        <v>27</v>
      </c>
      <c r="B24" s="115" t="s">
        <v>28</v>
      </c>
      <c r="C24" s="115"/>
      <c r="D24" s="115"/>
      <c r="E24" s="115"/>
      <c r="F24" s="115"/>
      <c r="G24" s="20" t="s">
        <v>29</v>
      </c>
      <c r="H24" s="20" t="s">
        <v>30</v>
      </c>
      <c r="I24" s="21" t="s">
        <v>167</v>
      </c>
      <c r="J24" s="21" t="s">
        <v>174</v>
      </c>
      <c r="K24" s="21" t="s">
        <v>168</v>
      </c>
      <c r="L24" s="21" t="s">
        <v>175</v>
      </c>
    </row>
    <row r="25" spans="1:12" x14ac:dyDescent="0.25">
      <c r="A25" s="116" t="s">
        <v>17</v>
      </c>
      <c r="B25" s="119"/>
      <c r="C25" s="119"/>
      <c r="D25" s="119"/>
      <c r="E25" s="119"/>
      <c r="F25" s="119"/>
      <c r="G25" s="22"/>
      <c r="H25" s="23"/>
      <c r="I25" s="11"/>
      <c r="J25" s="120">
        <f>SUM(I25:I27)</f>
        <v>0</v>
      </c>
      <c r="K25" s="11"/>
      <c r="L25" s="120">
        <f>SUM(K25:K27)</f>
        <v>0</v>
      </c>
    </row>
    <row r="26" spans="1:12" x14ac:dyDescent="0.25">
      <c r="A26" s="117"/>
      <c r="B26" s="123"/>
      <c r="C26" s="124"/>
      <c r="D26" s="124"/>
      <c r="E26" s="124"/>
      <c r="F26" s="125"/>
      <c r="G26" s="22"/>
      <c r="H26" s="23"/>
      <c r="I26" s="11"/>
      <c r="J26" s="121"/>
      <c r="K26" s="11"/>
      <c r="L26" s="121"/>
    </row>
    <row r="27" spans="1:12" x14ac:dyDescent="0.25">
      <c r="A27" s="118"/>
      <c r="B27" s="119"/>
      <c r="C27" s="119"/>
      <c r="D27" s="119"/>
      <c r="E27" s="119"/>
      <c r="F27" s="119"/>
      <c r="G27" s="22"/>
      <c r="H27" s="23"/>
      <c r="I27" s="11"/>
      <c r="J27" s="122"/>
      <c r="K27" s="11"/>
      <c r="L27" s="122"/>
    </row>
    <row r="28" spans="1:12" x14ac:dyDescent="0.25">
      <c r="A28" s="126" t="s">
        <v>18</v>
      </c>
      <c r="B28" s="129" t="s">
        <v>265</v>
      </c>
      <c r="C28" s="129"/>
      <c r="D28" s="129"/>
      <c r="E28" s="129"/>
      <c r="F28" s="129"/>
      <c r="G28" s="24"/>
      <c r="H28" s="25"/>
      <c r="I28" s="15">
        <v>-376</v>
      </c>
      <c r="J28" s="130">
        <f>I28</f>
        <v>-376</v>
      </c>
      <c r="K28" s="15"/>
      <c r="L28" s="130">
        <f>SUM(K28:K30)</f>
        <v>0</v>
      </c>
    </row>
    <row r="29" spans="1:12" x14ac:dyDescent="0.25">
      <c r="A29" s="127"/>
      <c r="B29" s="129"/>
      <c r="C29" s="129"/>
      <c r="D29" s="129"/>
      <c r="E29" s="129"/>
      <c r="F29" s="129"/>
      <c r="G29" s="24"/>
      <c r="H29" s="25"/>
      <c r="I29" s="15"/>
      <c r="J29" s="131"/>
      <c r="K29" s="15"/>
      <c r="L29" s="131"/>
    </row>
    <row r="30" spans="1:12" x14ac:dyDescent="0.25">
      <c r="A30" s="128"/>
      <c r="B30" s="129"/>
      <c r="C30" s="129"/>
      <c r="D30" s="129"/>
      <c r="E30" s="129"/>
      <c r="F30" s="129"/>
      <c r="G30" s="24"/>
      <c r="H30" s="25"/>
      <c r="I30" s="15"/>
      <c r="J30" s="132"/>
      <c r="K30" s="15"/>
      <c r="L30" s="132"/>
    </row>
    <row r="31" spans="1:12" x14ac:dyDescent="0.25">
      <c r="A31" s="116" t="s">
        <v>19</v>
      </c>
      <c r="B31" s="119" t="s">
        <v>289</v>
      </c>
      <c r="C31" s="119"/>
      <c r="D31" s="119"/>
      <c r="E31" s="119"/>
      <c r="F31" s="119"/>
      <c r="G31" s="22"/>
      <c r="H31" s="23"/>
      <c r="I31" s="11">
        <v>-1160.8800000000001</v>
      </c>
      <c r="J31" s="120">
        <f>I31+I32</f>
        <v>-1857.8400000000001</v>
      </c>
      <c r="K31" s="11"/>
      <c r="L31" s="120">
        <f>SUM(K31:K33)</f>
        <v>0</v>
      </c>
    </row>
    <row r="32" spans="1:12" x14ac:dyDescent="0.25">
      <c r="A32" s="117"/>
      <c r="B32" s="119" t="s">
        <v>290</v>
      </c>
      <c r="C32" s="119"/>
      <c r="D32" s="119"/>
      <c r="E32" s="119"/>
      <c r="F32" s="119"/>
      <c r="G32" s="22"/>
      <c r="H32" s="23"/>
      <c r="I32" s="11">
        <v>-696.96</v>
      </c>
      <c r="J32" s="121"/>
      <c r="K32" s="11"/>
      <c r="L32" s="121"/>
    </row>
    <row r="33" spans="1:12" x14ac:dyDescent="0.25">
      <c r="A33" s="118"/>
      <c r="B33" s="119"/>
      <c r="C33" s="119"/>
      <c r="D33" s="119"/>
      <c r="E33" s="119"/>
      <c r="F33" s="119"/>
      <c r="G33" s="22"/>
      <c r="H33" s="23"/>
      <c r="I33" s="11"/>
      <c r="J33" s="122"/>
      <c r="K33" s="11"/>
      <c r="L33" s="122"/>
    </row>
    <row r="34" spans="1:12" x14ac:dyDescent="0.25">
      <c r="A34" s="136" t="s">
        <v>20</v>
      </c>
      <c r="B34" s="129" t="s">
        <v>286</v>
      </c>
      <c r="C34" s="129"/>
      <c r="D34" s="129"/>
      <c r="E34" s="129"/>
      <c r="F34" s="129"/>
      <c r="G34" s="25"/>
      <c r="H34" s="25"/>
      <c r="I34" s="15">
        <v>-1497.84</v>
      </c>
      <c r="J34" s="130">
        <f>I34+I35+I36</f>
        <v>-4493.53</v>
      </c>
      <c r="K34" s="15"/>
      <c r="L34" s="130">
        <f>SUM(K34:K44)</f>
        <v>0</v>
      </c>
    </row>
    <row r="35" spans="1:12" x14ac:dyDescent="0.25">
      <c r="A35" s="137"/>
      <c r="B35" s="129" t="s">
        <v>287</v>
      </c>
      <c r="C35" s="129"/>
      <c r="D35" s="129"/>
      <c r="E35" s="129"/>
      <c r="F35" s="129"/>
      <c r="G35" s="25"/>
      <c r="H35" s="25"/>
      <c r="I35" s="15">
        <v>-1069.8900000000001</v>
      </c>
      <c r="J35" s="131"/>
      <c r="K35" s="15"/>
      <c r="L35" s="131"/>
    </row>
    <row r="36" spans="1:12" x14ac:dyDescent="0.25">
      <c r="A36" s="137"/>
      <c r="B36" s="133" t="s">
        <v>288</v>
      </c>
      <c r="C36" s="134"/>
      <c r="D36" s="134"/>
      <c r="E36" s="134"/>
      <c r="F36" s="135"/>
      <c r="G36" s="25"/>
      <c r="H36" s="25"/>
      <c r="I36" s="15">
        <v>-1925.8</v>
      </c>
      <c r="J36" s="131"/>
      <c r="K36" s="15"/>
      <c r="L36" s="131"/>
    </row>
    <row r="37" spans="1:12" x14ac:dyDescent="0.25">
      <c r="A37" s="137"/>
      <c r="B37" s="133"/>
      <c r="C37" s="134"/>
      <c r="D37" s="134"/>
      <c r="E37" s="134"/>
      <c r="F37" s="135"/>
      <c r="G37" s="25"/>
      <c r="H37" s="25"/>
      <c r="I37" s="15"/>
      <c r="J37" s="131"/>
      <c r="K37" s="15"/>
      <c r="L37" s="131"/>
    </row>
    <row r="38" spans="1:12" x14ac:dyDescent="0.25">
      <c r="A38" s="137"/>
      <c r="B38" s="129"/>
      <c r="C38" s="129"/>
      <c r="D38" s="129"/>
      <c r="E38" s="129"/>
      <c r="F38" s="129"/>
      <c r="G38" s="25"/>
      <c r="H38" s="25"/>
      <c r="I38" s="15"/>
      <c r="J38" s="131"/>
      <c r="K38" s="15"/>
      <c r="L38" s="131"/>
    </row>
    <row r="39" spans="1:12" x14ac:dyDescent="0.25">
      <c r="A39" s="137"/>
      <c r="B39" s="133"/>
      <c r="C39" s="134"/>
      <c r="D39" s="134"/>
      <c r="E39" s="134"/>
      <c r="F39" s="135"/>
      <c r="G39" s="25"/>
      <c r="H39" s="25"/>
      <c r="I39" s="15"/>
      <c r="J39" s="131"/>
      <c r="K39" s="15"/>
      <c r="L39" s="131"/>
    </row>
    <row r="40" spans="1:12" ht="15" customHeight="1" x14ac:dyDescent="0.25">
      <c r="A40" s="137"/>
      <c r="B40" s="133"/>
      <c r="C40" s="134"/>
      <c r="D40" s="134"/>
      <c r="E40" s="134"/>
      <c r="F40" s="135"/>
      <c r="G40" s="25"/>
      <c r="H40" s="25"/>
      <c r="I40" s="15"/>
      <c r="J40" s="131"/>
      <c r="K40" s="15"/>
      <c r="L40" s="131"/>
    </row>
    <row r="41" spans="1:12" ht="15" customHeight="1" x14ac:dyDescent="0.25">
      <c r="A41" s="137"/>
      <c r="B41" s="71"/>
      <c r="C41" s="72"/>
      <c r="D41" s="72"/>
      <c r="E41" s="72"/>
      <c r="F41" s="73"/>
      <c r="G41" s="25"/>
      <c r="H41" s="25"/>
      <c r="I41" s="15"/>
      <c r="J41" s="131"/>
      <c r="K41" s="15"/>
      <c r="L41" s="131"/>
    </row>
    <row r="42" spans="1:12" ht="15" customHeight="1" x14ac:dyDescent="0.25">
      <c r="A42" s="137"/>
      <c r="B42" s="133"/>
      <c r="C42" s="134"/>
      <c r="D42" s="134"/>
      <c r="E42" s="134"/>
      <c r="F42" s="135"/>
      <c r="G42" s="25"/>
      <c r="H42" s="25"/>
      <c r="I42" s="15"/>
      <c r="J42" s="131"/>
      <c r="K42" s="15"/>
      <c r="L42" s="131"/>
    </row>
    <row r="43" spans="1:12" ht="15" customHeight="1" x14ac:dyDescent="0.25">
      <c r="A43" s="137"/>
      <c r="B43" s="133"/>
      <c r="C43" s="134"/>
      <c r="D43" s="134"/>
      <c r="E43" s="134"/>
      <c r="F43" s="135"/>
      <c r="G43" s="25"/>
      <c r="H43" s="25"/>
      <c r="I43" s="15"/>
      <c r="J43" s="131"/>
      <c r="K43" s="15"/>
      <c r="L43" s="131"/>
    </row>
    <row r="44" spans="1:12" x14ac:dyDescent="0.25">
      <c r="A44" s="138"/>
      <c r="B44" s="129"/>
      <c r="C44" s="129"/>
      <c r="D44" s="129"/>
      <c r="E44" s="129"/>
      <c r="F44" s="129"/>
      <c r="G44" s="25"/>
      <c r="H44" s="25"/>
      <c r="I44" s="15"/>
      <c r="J44" s="131"/>
      <c r="K44" s="15"/>
      <c r="L44" s="131"/>
    </row>
    <row r="45" spans="1:12" x14ac:dyDescent="0.25">
      <c r="A45" s="139" t="s">
        <v>21</v>
      </c>
      <c r="B45" s="119" t="s">
        <v>215</v>
      </c>
      <c r="C45" s="119"/>
      <c r="D45" s="119"/>
      <c r="E45" s="119"/>
      <c r="F45" s="119"/>
      <c r="G45" s="23"/>
      <c r="H45" s="23"/>
      <c r="I45" s="11">
        <v>-2772.63</v>
      </c>
      <c r="J45" s="120">
        <f>I45</f>
        <v>-2772.63</v>
      </c>
      <c r="K45" s="11"/>
      <c r="L45" s="120">
        <f>SUM(K45:K48)</f>
        <v>0</v>
      </c>
    </row>
    <row r="46" spans="1:12" x14ac:dyDescent="0.25">
      <c r="A46" s="140"/>
      <c r="B46" s="119"/>
      <c r="C46" s="119"/>
      <c r="D46" s="119"/>
      <c r="E46" s="119"/>
      <c r="F46" s="119"/>
      <c r="G46" s="23"/>
      <c r="H46" s="23"/>
      <c r="I46" s="11"/>
      <c r="J46" s="121"/>
      <c r="K46" s="11"/>
      <c r="L46" s="121"/>
    </row>
    <row r="47" spans="1:12" x14ac:dyDescent="0.25">
      <c r="A47" s="140"/>
      <c r="B47" s="123"/>
      <c r="C47" s="124"/>
      <c r="D47" s="124"/>
      <c r="E47" s="124"/>
      <c r="F47" s="125"/>
      <c r="G47" s="23"/>
      <c r="H47" s="23"/>
      <c r="I47" s="11"/>
      <c r="J47" s="121"/>
      <c r="K47" s="11"/>
      <c r="L47" s="121"/>
    </row>
    <row r="48" spans="1:12" x14ac:dyDescent="0.25">
      <c r="A48" s="141"/>
      <c r="B48" s="119"/>
      <c r="C48" s="119"/>
      <c r="D48" s="119"/>
      <c r="E48" s="119"/>
      <c r="F48" s="119"/>
      <c r="G48" s="23"/>
      <c r="H48" s="23"/>
      <c r="I48" s="11"/>
      <c r="J48" s="122"/>
      <c r="K48" s="11"/>
      <c r="L48" s="122"/>
    </row>
    <row r="49" spans="1:12" x14ac:dyDescent="0.25">
      <c r="A49" s="126" t="s">
        <v>22</v>
      </c>
      <c r="B49" s="129"/>
      <c r="C49" s="129"/>
      <c r="D49" s="129"/>
      <c r="E49" s="129"/>
      <c r="F49" s="129"/>
      <c r="G49" s="25"/>
      <c r="H49" s="25"/>
      <c r="I49" s="15"/>
      <c r="J49" s="130">
        <f t="shared" ref="J49:L49" si="1">SUM(I49:I51)</f>
        <v>0</v>
      </c>
      <c r="K49" s="15"/>
      <c r="L49" s="130">
        <f t="shared" si="1"/>
        <v>0</v>
      </c>
    </row>
    <row r="50" spans="1:12" x14ac:dyDescent="0.25">
      <c r="A50" s="127"/>
      <c r="B50" s="129"/>
      <c r="C50" s="129"/>
      <c r="D50" s="129"/>
      <c r="E50" s="129"/>
      <c r="F50" s="129"/>
      <c r="G50" s="25"/>
      <c r="H50" s="25"/>
      <c r="I50" s="15"/>
      <c r="J50" s="131"/>
      <c r="K50" s="15"/>
      <c r="L50" s="131"/>
    </row>
    <row r="51" spans="1:12" x14ac:dyDescent="0.25">
      <c r="A51" s="128"/>
      <c r="B51" s="129"/>
      <c r="C51" s="129"/>
      <c r="D51" s="129"/>
      <c r="E51" s="129"/>
      <c r="F51" s="129"/>
      <c r="G51" s="25"/>
      <c r="H51" s="25"/>
      <c r="I51" s="15"/>
      <c r="J51" s="132"/>
      <c r="K51" s="15"/>
      <c r="L51" s="132"/>
    </row>
  </sheetData>
  <mergeCells count="52">
    <mergeCell ref="A49:A51"/>
    <mergeCell ref="B49:F49"/>
    <mergeCell ref="J49:J51"/>
    <mergeCell ref="L49:L51"/>
    <mergeCell ref="B50:F50"/>
    <mergeCell ref="B51:F51"/>
    <mergeCell ref="A45:A48"/>
    <mergeCell ref="B45:F45"/>
    <mergeCell ref="J45:J48"/>
    <mergeCell ref="L45:L48"/>
    <mergeCell ref="B46:F46"/>
    <mergeCell ref="B48:F48"/>
    <mergeCell ref="B47:F47"/>
    <mergeCell ref="A34:A44"/>
    <mergeCell ref="B34:F34"/>
    <mergeCell ref="J34:J44"/>
    <mergeCell ref="L34:L44"/>
    <mergeCell ref="B35:F35"/>
    <mergeCell ref="B44:F44"/>
    <mergeCell ref="B36:F36"/>
    <mergeCell ref="B37:F37"/>
    <mergeCell ref="B40:F40"/>
    <mergeCell ref="B38:F38"/>
    <mergeCell ref="B39:F39"/>
    <mergeCell ref="B42:F42"/>
    <mergeCell ref="B43:F43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51 K25:K48 K50:K51">
    <cfRule type="cellIs" dxfId="279" priority="14" operator="lessThan">
      <formula>0</formula>
    </cfRule>
    <cfRule type="cellIs" dxfId="278" priority="15" operator="greaterThan">
      <formula>0</formula>
    </cfRule>
    <cfRule type="cellIs" dxfId="277" priority="16" operator="lessThan">
      <formula>0</formula>
    </cfRule>
  </conditionalFormatting>
  <conditionalFormatting sqref="D12:D17">
    <cfRule type="cellIs" dxfId="276" priority="11" operator="lessThan">
      <formula>0</formula>
    </cfRule>
    <cfRule type="cellIs" dxfId="275" priority="12" operator="greaterThan">
      <formula>0</formula>
    </cfRule>
    <cfRule type="cellIs" dxfId="274" priority="13" operator="lessThan">
      <formula>0</formula>
    </cfRule>
  </conditionalFormatting>
  <conditionalFormatting sqref="G12:G17">
    <cfRule type="cellIs" dxfId="273" priority="8" operator="lessThan">
      <formula>0</formula>
    </cfRule>
    <cfRule type="cellIs" dxfId="272" priority="9" operator="greaterThan">
      <formula>0</formula>
    </cfRule>
    <cfRule type="cellIs" dxfId="271" priority="10" operator="lessThan">
      <formula>0</formula>
    </cfRule>
  </conditionalFormatting>
  <conditionalFormatting sqref="I12:I17">
    <cfRule type="cellIs" dxfId="270" priority="6" operator="lessThan">
      <formula>0</formula>
    </cfRule>
    <cfRule type="cellIs" dxfId="269" priority="7" operator="greaterThan">
      <formula>0</formula>
    </cfRule>
  </conditionalFormatting>
  <conditionalFormatting sqref="J12:J17">
    <cfRule type="containsText" dxfId="268" priority="4" operator="containsText" text="OK">
      <formula>NOT(ISERROR(SEARCH("OK",J12)))</formula>
    </cfRule>
    <cfRule type="containsText" dxfId="267" priority="5" operator="containsText" text="ALERTA">
      <formula>NOT(ISERROR(SEARCH("ALERTA",J12)))</formula>
    </cfRule>
  </conditionalFormatting>
  <conditionalFormatting sqref="K49">
    <cfRule type="cellIs" dxfId="266" priority="1" operator="lessThan">
      <formula>0</formula>
    </cfRule>
    <cfRule type="cellIs" dxfId="265" priority="2" operator="greaterThan">
      <formula>0</formula>
    </cfRule>
    <cfRule type="cellIs" dxfId="264" priority="3" operator="lessThan">
      <formula>0</formula>
    </cfRule>
  </conditionalFormatting>
  <hyperlinks>
    <hyperlink ref="B8" r:id="rId1" xr:uid="{00000000-0004-0000-0E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43"/>
  <sheetViews>
    <sheetView topLeftCell="A4" workbookViewId="0">
      <selection activeCell="L14" sqref="L14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12" t="s">
        <v>181</v>
      </c>
      <c r="C5" s="112"/>
      <c r="D5" s="112"/>
      <c r="E5" s="112"/>
      <c r="F5" s="112"/>
    </row>
    <row r="6" spans="1:12" x14ac:dyDescent="0.25">
      <c r="A6" s="3" t="s">
        <v>2</v>
      </c>
      <c r="B6" s="112" t="s">
        <v>139</v>
      </c>
      <c r="C6" s="112"/>
      <c r="D6" s="112"/>
      <c r="E6" s="112"/>
      <c r="F6" s="112"/>
    </row>
    <row r="7" spans="1:12" x14ac:dyDescent="0.25">
      <c r="A7" s="3" t="s">
        <v>3</v>
      </c>
      <c r="B7" s="114"/>
      <c r="C7" s="113"/>
      <c r="D7" s="113"/>
      <c r="E7" s="113"/>
      <c r="F7" s="113"/>
    </row>
    <row r="8" spans="1:12" x14ac:dyDescent="0.25">
      <c r="A8" s="3" t="s">
        <v>4</v>
      </c>
      <c r="B8" s="114"/>
      <c r="C8" s="113"/>
      <c r="D8" s="113"/>
      <c r="E8" s="113"/>
      <c r="F8" s="113"/>
    </row>
    <row r="10" spans="1:12" ht="23.25" x14ac:dyDescent="0.35">
      <c r="A10" s="110" t="s">
        <v>176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170</v>
      </c>
      <c r="D11" s="7" t="s">
        <v>171</v>
      </c>
      <c r="E11" s="8" t="s">
        <v>167</v>
      </c>
      <c r="F11" s="6" t="s">
        <v>172</v>
      </c>
      <c r="G11" s="7" t="s">
        <v>173</v>
      </c>
      <c r="H11" s="8" t="s">
        <v>168</v>
      </c>
      <c r="I11" s="4" t="s">
        <v>14</v>
      </c>
      <c r="J11" s="7"/>
    </row>
    <row r="12" spans="1:12" x14ac:dyDescent="0.25">
      <c r="A12" s="9" t="s">
        <v>165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3000</v>
      </c>
      <c r="D13" s="15"/>
      <c r="E13" s="15">
        <f>J28</f>
        <v>-1791.18</v>
      </c>
      <c r="F13" s="15"/>
      <c r="G13" s="15"/>
      <c r="H13" s="15"/>
      <c r="I13" s="10">
        <f t="shared" ref="I13:I17" si="0">(C13+F13)+(E13+H13)+D13+G13</f>
        <v>1208.82</v>
      </c>
      <c r="J13" s="7"/>
      <c r="K13" s="12"/>
      <c r="L13" s="12"/>
    </row>
    <row r="14" spans="1:12" x14ac:dyDescent="0.25">
      <c r="A14" s="9" t="s">
        <v>19</v>
      </c>
      <c r="B14" s="10"/>
      <c r="C14" s="11">
        <v>2000</v>
      </c>
      <c r="D14" s="11"/>
      <c r="E14" s="11">
        <f>J31</f>
        <v>-5948.85</v>
      </c>
      <c r="F14" s="11"/>
      <c r="G14" s="11"/>
      <c r="H14" s="11"/>
      <c r="I14" s="10">
        <f t="shared" si="0"/>
        <v>-3948.8500000000004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1000</v>
      </c>
      <c r="D15" s="15"/>
      <c r="E15" s="15">
        <f>J34</f>
        <v>-1000</v>
      </c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5000</v>
      </c>
      <c r="D16" s="11"/>
      <c r="E16" s="11">
        <f>J37</f>
        <v>-4762</v>
      </c>
      <c r="F16" s="11"/>
      <c r="G16" s="11"/>
      <c r="H16" s="11"/>
      <c r="I16" s="10">
        <f t="shared" si="0"/>
        <v>238</v>
      </c>
      <c r="J16" s="7"/>
      <c r="K16" s="12"/>
      <c r="L16" s="12"/>
    </row>
    <row r="17" spans="1:12" x14ac:dyDescent="0.25">
      <c r="A17" s="13" t="s">
        <v>22</v>
      </c>
      <c r="B17" s="14"/>
      <c r="C17" s="15">
        <v>4000</v>
      </c>
      <c r="D17" s="15"/>
      <c r="E17" s="15">
        <f>J41</f>
        <v>-810</v>
      </c>
      <c r="F17" s="15"/>
      <c r="G17" s="15"/>
      <c r="H17" s="15">
        <f>L41</f>
        <v>0</v>
      </c>
      <c r="I17" s="10">
        <f t="shared" si="0"/>
        <v>3190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15000</v>
      </c>
      <c r="E18" s="12">
        <f>SUM(E12:E17)</f>
        <v>-14312.03</v>
      </c>
      <c r="F18" s="12">
        <f>SUM(F12:F17)</f>
        <v>0</v>
      </c>
      <c r="H18" s="12">
        <f>SUM(H12:H17)</f>
        <v>0</v>
      </c>
      <c r="I18" s="19">
        <f>SUM(I12:I17)</f>
        <v>687.96999999999935</v>
      </c>
      <c r="L18" s="12"/>
    </row>
    <row r="23" spans="1:12" ht="23.25" x14ac:dyDescent="0.35">
      <c r="A23" s="110" t="s">
        <v>26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25">
      <c r="A24" s="20" t="s">
        <v>27</v>
      </c>
      <c r="B24" s="115" t="s">
        <v>28</v>
      </c>
      <c r="C24" s="115"/>
      <c r="D24" s="115"/>
      <c r="E24" s="115"/>
      <c r="F24" s="115"/>
      <c r="G24" s="20" t="s">
        <v>29</v>
      </c>
      <c r="H24" s="20" t="s">
        <v>30</v>
      </c>
      <c r="I24" s="21" t="s">
        <v>167</v>
      </c>
      <c r="J24" s="21" t="s">
        <v>174</v>
      </c>
      <c r="K24" s="21" t="s">
        <v>168</v>
      </c>
      <c r="L24" s="21" t="s">
        <v>175</v>
      </c>
    </row>
    <row r="25" spans="1:12" x14ac:dyDescent="0.25">
      <c r="A25" s="116" t="s">
        <v>17</v>
      </c>
      <c r="B25" s="119"/>
      <c r="C25" s="119"/>
      <c r="D25" s="119"/>
      <c r="E25" s="119"/>
      <c r="F25" s="119"/>
      <c r="G25" s="22"/>
      <c r="H25" s="23"/>
      <c r="I25" s="11"/>
      <c r="J25" s="120">
        <f>SUM(I25:I27)</f>
        <v>0</v>
      </c>
      <c r="K25" s="11"/>
      <c r="L25" s="120">
        <f>SUM(K25:K27)</f>
        <v>0</v>
      </c>
    </row>
    <row r="26" spans="1:12" x14ac:dyDescent="0.25">
      <c r="A26" s="117"/>
      <c r="B26" s="123"/>
      <c r="C26" s="124"/>
      <c r="D26" s="124"/>
      <c r="E26" s="124"/>
      <c r="F26" s="125"/>
      <c r="G26" s="22"/>
      <c r="H26" s="23"/>
      <c r="I26" s="11"/>
      <c r="J26" s="121"/>
      <c r="K26" s="11"/>
      <c r="L26" s="121"/>
    </row>
    <row r="27" spans="1:12" x14ac:dyDescent="0.25">
      <c r="A27" s="118"/>
      <c r="B27" s="119"/>
      <c r="C27" s="119"/>
      <c r="D27" s="119"/>
      <c r="E27" s="119"/>
      <c r="F27" s="119"/>
      <c r="G27" s="22"/>
      <c r="H27" s="23"/>
      <c r="I27" s="11"/>
      <c r="J27" s="122"/>
      <c r="K27" s="11"/>
      <c r="L27" s="122"/>
    </row>
    <row r="28" spans="1:12" x14ac:dyDescent="0.25">
      <c r="A28" s="126" t="s">
        <v>18</v>
      </c>
      <c r="B28" s="129" t="s">
        <v>204</v>
      </c>
      <c r="C28" s="129"/>
      <c r="D28" s="129"/>
      <c r="E28" s="129"/>
      <c r="F28" s="129"/>
      <c r="G28" s="24"/>
      <c r="H28" s="25"/>
      <c r="I28" s="15">
        <v>-169.98</v>
      </c>
      <c r="J28" s="130">
        <f>SUM(I28:I30)</f>
        <v>-1791.18</v>
      </c>
      <c r="K28" s="15"/>
      <c r="L28" s="130">
        <f>SUM(K28:K30)</f>
        <v>0</v>
      </c>
    </row>
    <row r="29" spans="1:12" x14ac:dyDescent="0.25">
      <c r="A29" s="127"/>
      <c r="B29" s="129" t="s">
        <v>212</v>
      </c>
      <c r="C29" s="129"/>
      <c r="D29" s="129"/>
      <c r="E29" s="129"/>
      <c r="F29" s="129"/>
      <c r="G29" s="24"/>
      <c r="H29" s="25"/>
      <c r="I29" s="15">
        <v>-921.2</v>
      </c>
      <c r="J29" s="131"/>
      <c r="K29" s="15"/>
      <c r="L29" s="131"/>
    </row>
    <row r="30" spans="1:12" x14ac:dyDescent="0.25">
      <c r="A30" s="128"/>
      <c r="B30" s="129" t="s">
        <v>348</v>
      </c>
      <c r="C30" s="129"/>
      <c r="D30" s="129"/>
      <c r="E30" s="129"/>
      <c r="F30" s="129"/>
      <c r="G30" s="24"/>
      <c r="H30" s="25"/>
      <c r="I30" s="15">
        <v>-700</v>
      </c>
      <c r="J30" s="132"/>
      <c r="K30" s="15"/>
      <c r="L30" s="132"/>
    </row>
    <row r="31" spans="1:12" x14ac:dyDescent="0.25">
      <c r="A31" s="116" t="s">
        <v>19</v>
      </c>
      <c r="B31" s="119" t="s">
        <v>245</v>
      </c>
      <c r="C31" s="119"/>
      <c r="D31" s="119"/>
      <c r="E31" s="119"/>
      <c r="F31" s="119"/>
      <c r="G31" s="22"/>
      <c r="H31" s="23"/>
      <c r="I31" s="11">
        <v>-4871.6000000000004</v>
      </c>
      <c r="J31" s="120">
        <f>SUM(I31:I33)</f>
        <v>-5948.85</v>
      </c>
      <c r="K31" s="11"/>
      <c r="L31" s="120">
        <f>SUM(K31:K33)</f>
        <v>0</v>
      </c>
    </row>
    <row r="32" spans="1:12" x14ac:dyDescent="0.25">
      <c r="A32" s="117"/>
      <c r="B32" s="119" t="s">
        <v>245</v>
      </c>
      <c r="C32" s="119"/>
      <c r="D32" s="119"/>
      <c r="E32" s="119"/>
      <c r="F32" s="119"/>
      <c r="G32" s="22"/>
      <c r="H32" s="23"/>
      <c r="I32" s="11">
        <v>-1077.25</v>
      </c>
      <c r="J32" s="121"/>
      <c r="K32" s="11"/>
      <c r="L32" s="121"/>
    </row>
    <row r="33" spans="1:12" x14ac:dyDescent="0.25">
      <c r="A33" s="118"/>
      <c r="B33" s="119"/>
      <c r="C33" s="119"/>
      <c r="D33" s="119"/>
      <c r="E33" s="119"/>
      <c r="F33" s="119"/>
      <c r="G33" s="22"/>
      <c r="H33" s="23"/>
      <c r="I33" s="11"/>
      <c r="J33" s="122"/>
      <c r="K33" s="11"/>
      <c r="L33" s="122"/>
    </row>
    <row r="34" spans="1:12" x14ac:dyDescent="0.25">
      <c r="A34" s="136" t="s">
        <v>20</v>
      </c>
      <c r="B34" s="129" t="s">
        <v>347</v>
      </c>
      <c r="C34" s="129"/>
      <c r="D34" s="129"/>
      <c r="E34" s="129"/>
      <c r="F34" s="129"/>
      <c r="G34" s="25"/>
      <c r="H34" s="25"/>
      <c r="I34" s="15">
        <v>-1000</v>
      </c>
      <c r="J34" s="130">
        <f>I34</f>
        <v>-1000</v>
      </c>
      <c r="K34" s="15"/>
      <c r="L34" s="130">
        <f>SUM(K34:K36)</f>
        <v>0</v>
      </c>
    </row>
    <row r="35" spans="1:12" x14ac:dyDescent="0.25">
      <c r="A35" s="137"/>
      <c r="B35" s="129"/>
      <c r="C35" s="129"/>
      <c r="D35" s="129"/>
      <c r="E35" s="129"/>
      <c r="F35" s="129"/>
      <c r="G35" s="25"/>
      <c r="H35" s="25"/>
      <c r="I35" s="15"/>
      <c r="J35" s="131"/>
      <c r="K35" s="15"/>
      <c r="L35" s="131"/>
    </row>
    <row r="36" spans="1:12" x14ac:dyDescent="0.25">
      <c r="A36" s="138"/>
      <c r="B36" s="129"/>
      <c r="C36" s="129"/>
      <c r="D36" s="129"/>
      <c r="E36" s="129"/>
      <c r="F36" s="129"/>
      <c r="G36" s="25"/>
      <c r="H36" s="25"/>
      <c r="I36" s="15"/>
      <c r="J36" s="131"/>
      <c r="K36" s="15"/>
      <c r="L36" s="131"/>
    </row>
    <row r="37" spans="1:12" x14ac:dyDescent="0.25">
      <c r="A37" s="139" t="s">
        <v>21</v>
      </c>
      <c r="B37" s="119" t="s">
        <v>235</v>
      </c>
      <c r="C37" s="119"/>
      <c r="D37" s="119"/>
      <c r="E37" s="119"/>
      <c r="F37" s="119"/>
      <c r="G37" s="23"/>
      <c r="H37" s="23"/>
      <c r="I37" s="11">
        <v>-2000</v>
      </c>
      <c r="J37" s="120">
        <f>I37+I38+I39+I40</f>
        <v>-4762</v>
      </c>
      <c r="K37" s="11"/>
      <c r="L37" s="120">
        <f>SUM(K37:K40)</f>
        <v>0</v>
      </c>
    </row>
    <row r="38" spans="1:12" x14ac:dyDescent="0.25">
      <c r="A38" s="140"/>
      <c r="B38" s="119" t="s">
        <v>228</v>
      </c>
      <c r="C38" s="119"/>
      <c r="D38" s="119"/>
      <c r="E38" s="119"/>
      <c r="F38" s="119"/>
      <c r="G38" s="23"/>
      <c r="H38" s="23"/>
      <c r="I38" s="11">
        <v>-362</v>
      </c>
      <c r="J38" s="121"/>
      <c r="K38" s="11"/>
      <c r="L38" s="121"/>
    </row>
    <row r="39" spans="1:12" x14ac:dyDescent="0.25">
      <c r="A39" s="140"/>
      <c r="B39" s="123" t="s">
        <v>244</v>
      </c>
      <c r="C39" s="124"/>
      <c r="D39" s="124"/>
      <c r="E39" s="124"/>
      <c r="F39" s="125"/>
      <c r="G39" s="23"/>
      <c r="H39" s="23"/>
      <c r="I39" s="11">
        <v>-1800</v>
      </c>
      <c r="J39" s="121"/>
      <c r="K39" s="11"/>
      <c r="L39" s="121"/>
    </row>
    <row r="40" spans="1:12" x14ac:dyDescent="0.25">
      <c r="A40" s="141"/>
      <c r="B40" s="119" t="s">
        <v>319</v>
      </c>
      <c r="C40" s="119"/>
      <c r="D40" s="119"/>
      <c r="E40" s="119"/>
      <c r="F40" s="119"/>
      <c r="G40" s="23"/>
      <c r="H40" s="23"/>
      <c r="I40" s="11">
        <v>-600</v>
      </c>
      <c r="J40" s="122"/>
      <c r="K40" s="11"/>
      <c r="L40" s="122"/>
    </row>
    <row r="41" spans="1:12" x14ac:dyDescent="0.25">
      <c r="A41" s="126" t="s">
        <v>22</v>
      </c>
      <c r="B41" s="129" t="s">
        <v>203</v>
      </c>
      <c r="C41" s="129"/>
      <c r="D41" s="129"/>
      <c r="E41" s="129"/>
      <c r="F41" s="129"/>
      <c r="G41" s="25"/>
      <c r="H41" s="25"/>
      <c r="I41" s="15">
        <v>-810</v>
      </c>
      <c r="J41" s="130">
        <f t="shared" ref="J41:L41" si="1">SUM(I41:I43)</f>
        <v>-810</v>
      </c>
      <c r="K41" s="15"/>
      <c r="L41" s="130">
        <f t="shared" si="1"/>
        <v>0</v>
      </c>
    </row>
    <row r="42" spans="1:12" x14ac:dyDescent="0.25">
      <c r="A42" s="127"/>
      <c r="B42" s="129"/>
      <c r="C42" s="129"/>
      <c r="D42" s="129"/>
      <c r="E42" s="129"/>
      <c r="F42" s="129"/>
      <c r="G42" s="25"/>
      <c r="H42" s="25"/>
      <c r="I42" s="15"/>
      <c r="J42" s="131"/>
      <c r="K42" s="15"/>
      <c r="L42" s="131"/>
    </row>
    <row r="43" spans="1:12" x14ac:dyDescent="0.25">
      <c r="A43" s="128"/>
      <c r="B43" s="129"/>
      <c r="C43" s="129"/>
      <c r="D43" s="129"/>
      <c r="E43" s="129"/>
      <c r="F43" s="129"/>
      <c r="G43" s="25"/>
      <c r="H43" s="25"/>
      <c r="I43" s="15"/>
      <c r="J43" s="132"/>
      <c r="K43" s="15"/>
      <c r="L43" s="132"/>
    </row>
  </sheetData>
  <mergeCells count="45">
    <mergeCell ref="A41:A43"/>
    <mergeCell ref="B41:F41"/>
    <mergeCell ref="J41:J43"/>
    <mergeCell ref="L41:L43"/>
    <mergeCell ref="B42:F42"/>
    <mergeCell ref="B43:F43"/>
    <mergeCell ref="A37:A40"/>
    <mergeCell ref="B37:F37"/>
    <mergeCell ref="J37:J40"/>
    <mergeCell ref="L37:L40"/>
    <mergeCell ref="B38:F38"/>
    <mergeCell ref="B40:F40"/>
    <mergeCell ref="B39:F39"/>
    <mergeCell ref="A34:A36"/>
    <mergeCell ref="B34:F34"/>
    <mergeCell ref="J34:J36"/>
    <mergeCell ref="L34:L36"/>
    <mergeCell ref="B35:F35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3 K25:K43">
    <cfRule type="cellIs" dxfId="263" priority="11" operator="lessThan">
      <formula>0</formula>
    </cfRule>
    <cfRule type="cellIs" dxfId="262" priority="12" operator="greaterThan">
      <formula>0</formula>
    </cfRule>
    <cfRule type="cellIs" dxfId="261" priority="13" operator="lessThan">
      <formula>0</formula>
    </cfRule>
  </conditionalFormatting>
  <conditionalFormatting sqref="D12:D17">
    <cfRule type="cellIs" dxfId="260" priority="8" operator="lessThan">
      <formula>0</formula>
    </cfRule>
    <cfRule type="cellIs" dxfId="259" priority="9" operator="greaterThan">
      <formula>0</formula>
    </cfRule>
    <cfRule type="cellIs" dxfId="258" priority="10" operator="lessThan">
      <formula>0</formula>
    </cfRule>
  </conditionalFormatting>
  <conditionalFormatting sqref="G12:G17">
    <cfRule type="cellIs" dxfId="257" priority="5" operator="lessThan">
      <formula>0</formula>
    </cfRule>
    <cfRule type="cellIs" dxfId="256" priority="6" operator="greaterThan">
      <formula>0</formula>
    </cfRule>
    <cfRule type="cellIs" dxfId="255" priority="7" operator="lessThan">
      <formula>0</formula>
    </cfRule>
  </conditionalFormatting>
  <conditionalFormatting sqref="I12:I17">
    <cfRule type="cellIs" dxfId="254" priority="3" operator="lessThan">
      <formula>0</formula>
    </cfRule>
    <cfRule type="cellIs" dxfId="253" priority="4" operator="greaterThan">
      <formula>0</formula>
    </cfRule>
  </conditionalFormatting>
  <conditionalFormatting sqref="J12:J17">
    <cfRule type="containsText" dxfId="252" priority="1" operator="containsText" text="OK">
      <formula>NOT(ISERROR(SEARCH("OK",J12)))</formula>
    </cfRule>
    <cfRule type="containsText" dxfId="251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41"/>
  <sheetViews>
    <sheetView topLeftCell="A7" workbookViewId="0">
      <selection activeCell="I30" sqref="I30:I31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12" t="s">
        <v>156</v>
      </c>
      <c r="C5" s="112"/>
      <c r="D5" s="112"/>
      <c r="E5" s="112"/>
      <c r="F5" s="112"/>
    </row>
    <row r="6" spans="1:12" x14ac:dyDescent="0.25">
      <c r="A6" s="3" t="s">
        <v>2</v>
      </c>
      <c r="B6" s="112" t="s">
        <v>155</v>
      </c>
      <c r="C6" s="112"/>
      <c r="D6" s="112"/>
      <c r="E6" s="112"/>
      <c r="F6" s="112"/>
    </row>
    <row r="7" spans="1:12" x14ac:dyDescent="0.25">
      <c r="A7" s="3" t="s">
        <v>3</v>
      </c>
      <c r="B7" s="113"/>
      <c r="C7" s="113"/>
      <c r="D7" s="113"/>
      <c r="E7" s="113"/>
      <c r="F7" s="113"/>
    </row>
    <row r="8" spans="1:12" x14ac:dyDescent="0.25">
      <c r="A8" s="3" t="s">
        <v>4</v>
      </c>
      <c r="B8" s="113"/>
      <c r="C8" s="113"/>
      <c r="D8" s="113"/>
      <c r="E8" s="113"/>
      <c r="F8" s="113"/>
    </row>
    <row r="10" spans="1:12" ht="23.25" x14ac:dyDescent="0.35">
      <c r="A10" s="110" t="s">
        <v>176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170</v>
      </c>
      <c r="D11" s="7" t="s">
        <v>171</v>
      </c>
      <c r="E11" s="8" t="s">
        <v>167</v>
      </c>
      <c r="F11" s="6" t="s">
        <v>172</v>
      </c>
      <c r="G11" s="7" t="s">
        <v>173</v>
      </c>
      <c r="H11" s="8" t="s">
        <v>168</v>
      </c>
      <c r="I11" s="4" t="s">
        <v>14</v>
      </c>
      <c r="J11" s="7"/>
    </row>
    <row r="12" spans="1:12" x14ac:dyDescent="0.25">
      <c r="A12" s="9" t="s">
        <v>165</v>
      </c>
      <c r="B12" s="10"/>
      <c r="C12" s="11"/>
      <c r="D12" s="11"/>
      <c r="E12" s="11">
        <f>J24</f>
        <v>0</v>
      </c>
      <c r="F12" s="11"/>
      <c r="G12" s="11"/>
      <c r="H12" s="11">
        <f>L24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275</v>
      </c>
      <c r="D13" s="15"/>
      <c r="E13" s="15">
        <f>J27</f>
        <v>0</v>
      </c>
      <c r="F13" s="15"/>
      <c r="G13" s="15"/>
      <c r="H13" s="15"/>
      <c r="I13" s="10">
        <f t="shared" ref="I13:I17" si="0">(C13+F13)+(E13+H13)+D13+G13</f>
        <v>275</v>
      </c>
      <c r="J13" s="7"/>
      <c r="K13" s="12"/>
      <c r="L13" s="12"/>
    </row>
    <row r="14" spans="1:12" x14ac:dyDescent="0.25">
      <c r="A14" s="9" t="s">
        <v>19</v>
      </c>
      <c r="B14" s="10"/>
      <c r="C14" s="11">
        <v>7200</v>
      </c>
      <c r="D14" s="11"/>
      <c r="E14" s="11">
        <f>J30</f>
        <v>-4627.29</v>
      </c>
      <c r="F14" s="11"/>
      <c r="G14" s="11"/>
      <c r="H14" s="11">
        <f>L30</f>
        <v>0</v>
      </c>
      <c r="I14" s="10">
        <f t="shared" si="0"/>
        <v>2572.71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J33</f>
        <v>0</v>
      </c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1275</v>
      </c>
      <c r="D16" s="11"/>
      <c r="E16" s="11">
        <f>J36</f>
        <v>0</v>
      </c>
      <c r="F16" s="11"/>
      <c r="G16" s="11"/>
      <c r="H16" s="11"/>
      <c r="I16" s="10">
        <f t="shared" si="0"/>
        <v>1275</v>
      </c>
      <c r="J16" s="7"/>
      <c r="K16" s="12"/>
      <c r="L16" s="12"/>
    </row>
    <row r="17" spans="1:12" x14ac:dyDescent="0.25">
      <c r="A17" s="13" t="s">
        <v>22</v>
      </c>
      <c r="B17" s="14"/>
      <c r="C17" s="15">
        <v>750</v>
      </c>
      <c r="D17" s="15"/>
      <c r="E17" s="15">
        <f>J39</f>
        <v>0</v>
      </c>
      <c r="F17" s="15"/>
      <c r="G17" s="15"/>
      <c r="H17" s="15"/>
      <c r="I17" s="10">
        <f t="shared" si="0"/>
        <v>750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SUM(C13:C17)</f>
        <v>9500</v>
      </c>
      <c r="E18" s="12">
        <f>SUM(E12:E17)</f>
        <v>-4627.29</v>
      </c>
      <c r="F18" s="12">
        <f>SUM(F13:F17)</f>
        <v>0</v>
      </c>
      <c r="H18" s="12"/>
      <c r="I18" s="19">
        <f>SUM(I12:I17)</f>
        <v>4872.71</v>
      </c>
      <c r="L18" s="12"/>
    </row>
    <row r="22" spans="1:12" ht="23.25" x14ac:dyDescent="0.35">
      <c r="A22" s="110" t="s">
        <v>26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</row>
    <row r="23" spans="1:12" x14ac:dyDescent="0.25">
      <c r="A23" s="20" t="s">
        <v>27</v>
      </c>
      <c r="B23" s="115" t="s">
        <v>28</v>
      </c>
      <c r="C23" s="115"/>
      <c r="D23" s="115"/>
      <c r="E23" s="115"/>
      <c r="F23" s="115"/>
      <c r="G23" s="20" t="s">
        <v>29</v>
      </c>
      <c r="H23" s="20" t="s">
        <v>30</v>
      </c>
      <c r="I23" s="21" t="s">
        <v>167</v>
      </c>
      <c r="J23" s="21" t="s">
        <v>174</v>
      </c>
      <c r="K23" s="21" t="s">
        <v>168</v>
      </c>
      <c r="L23" s="21" t="s">
        <v>175</v>
      </c>
    </row>
    <row r="24" spans="1:12" x14ac:dyDescent="0.25">
      <c r="A24" s="116" t="s">
        <v>17</v>
      </c>
      <c r="B24" s="119"/>
      <c r="C24" s="119"/>
      <c r="D24" s="119"/>
      <c r="E24" s="119"/>
      <c r="F24" s="119"/>
      <c r="G24" s="22"/>
      <c r="H24" s="23"/>
      <c r="I24" s="11"/>
      <c r="J24" s="120">
        <f>SUM(I24:I26)</f>
        <v>0</v>
      </c>
      <c r="K24" s="11"/>
      <c r="L24" s="120">
        <f>SUM(K24:K26)</f>
        <v>0</v>
      </c>
    </row>
    <row r="25" spans="1:12" x14ac:dyDescent="0.25">
      <c r="A25" s="117"/>
      <c r="B25" s="123"/>
      <c r="C25" s="124"/>
      <c r="D25" s="124"/>
      <c r="E25" s="124"/>
      <c r="F25" s="125"/>
      <c r="G25" s="22"/>
      <c r="H25" s="23"/>
      <c r="I25" s="11"/>
      <c r="J25" s="121"/>
      <c r="K25" s="11"/>
      <c r="L25" s="121"/>
    </row>
    <row r="26" spans="1:12" x14ac:dyDescent="0.25">
      <c r="A26" s="118"/>
      <c r="B26" s="119"/>
      <c r="C26" s="119"/>
      <c r="D26" s="119"/>
      <c r="E26" s="119"/>
      <c r="F26" s="119"/>
      <c r="G26" s="22"/>
      <c r="H26" s="23"/>
      <c r="I26" s="11"/>
      <c r="J26" s="122"/>
      <c r="K26" s="11"/>
      <c r="L26" s="122"/>
    </row>
    <row r="27" spans="1:12" x14ac:dyDescent="0.25">
      <c r="A27" s="126" t="s">
        <v>18</v>
      </c>
      <c r="B27" s="129"/>
      <c r="C27" s="129"/>
      <c r="D27" s="129"/>
      <c r="E27" s="129"/>
      <c r="F27" s="129"/>
      <c r="G27" s="24"/>
      <c r="H27" s="25"/>
      <c r="I27" s="15"/>
      <c r="J27" s="130">
        <f>SUM(I27:I29)</f>
        <v>0</v>
      </c>
      <c r="K27" s="15"/>
      <c r="L27" s="130">
        <f>SUM(K27:K29)</f>
        <v>0</v>
      </c>
    </row>
    <row r="28" spans="1:12" x14ac:dyDescent="0.25">
      <c r="A28" s="127"/>
      <c r="B28" s="129"/>
      <c r="C28" s="129"/>
      <c r="D28" s="129"/>
      <c r="E28" s="129"/>
      <c r="F28" s="129"/>
      <c r="G28" s="24"/>
      <c r="H28" s="25"/>
      <c r="I28" s="15"/>
      <c r="J28" s="131"/>
      <c r="K28" s="15"/>
      <c r="L28" s="131"/>
    </row>
    <row r="29" spans="1:12" x14ac:dyDescent="0.25">
      <c r="A29" s="128"/>
      <c r="B29" s="129"/>
      <c r="C29" s="129"/>
      <c r="D29" s="129"/>
      <c r="E29" s="129"/>
      <c r="F29" s="129"/>
      <c r="G29" s="24"/>
      <c r="H29" s="25"/>
      <c r="I29" s="15"/>
      <c r="J29" s="132"/>
      <c r="K29" s="15"/>
      <c r="L29" s="132"/>
    </row>
    <row r="30" spans="1:12" x14ac:dyDescent="0.25">
      <c r="A30" s="116" t="s">
        <v>19</v>
      </c>
      <c r="B30" s="119" t="s">
        <v>351</v>
      </c>
      <c r="C30" s="119"/>
      <c r="D30" s="119"/>
      <c r="E30" s="119"/>
      <c r="F30" s="119"/>
      <c r="G30" s="22"/>
      <c r="H30" s="23"/>
      <c r="I30" s="11">
        <v>-4123.58</v>
      </c>
      <c r="J30" s="120">
        <f>SUM(I30:I32)</f>
        <v>-4627.29</v>
      </c>
      <c r="K30" s="11"/>
      <c r="L30" s="120">
        <f>SUM(K30:K32)</f>
        <v>0</v>
      </c>
    </row>
    <row r="31" spans="1:12" x14ac:dyDescent="0.25">
      <c r="A31" s="117"/>
      <c r="B31" s="119" t="s">
        <v>352</v>
      </c>
      <c r="C31" s="119"/>
      <c r="D31" s="119"/>
      <c r="E31" s="119"/>
      <c r="F31" s="119"/>
      <c r="G31" s="22"/>
      <c r="H31" s="23"/>
      <c r="I31" s="11">
        <v>-503.71</v>
      </c>
      <c r="J31" s="121"/>
      <c r="K31" s="11"/>
      <c r="L31" s="121"/>
    </row>
    <row r="32" spans="1:12" x14ac:dyDescent="0.25">
      <c r="A32" s="118"/>
      <c r="B32" s="119"/>
      <c r="C32" s="119"/>
      <c r="D32" s="119"/>
      <c r="E32" s="119"/>
      <c r="F32" s="119"/>
      <c r="G32" s="22"/>
      <c r="H32" s="23"/>
      <c r="I32" s="11"/>
      <c r="J32" s="122"/>
      <c r="K32" s="11"/>
      <c r="L32" s="122"/>
    </row>
    <row r="33" spans="1:12" x14ac:dyDescent="0.25">
      <c r="A33" s="136" t="s">
        <v>20</v>
      </c>
      <c r="B33" s="129"/>
      <c r="C33" s="129"/>
      <c r="D33" s="129"/>
      <c r="E33" s="129"/>
      <c r="F33" s="129"/>
      <c r="G33" s="25"/>
      <c r="H33" s="25"/>
      <c r="I33" s="15"/>
      <c r="J33" s="130">
        <f>SUM(I33:I35)</f>
        <v>0</v>
      </c>
      <c r="K33" s="15"/>
      <c r="L33" s="130">
        <f>SUM(K33:K35)</f>
        <v>0</v>
      </c>
    </row>
    <row r="34" spans="1:12" x14ac:dyDescent="0.25">
      <c r="A34" s="137"/>
      <c r="B34" s="129"/>
      <c r="C34" s="129"/>
      <c r="D34" s="129"/>
      <c r="E34" s="129"/>
      <c r="F34" s="129"/>
      <c r="G34" s="25"/>
      <c r="H34" s="25"/>
      <c r="I34" s="15"/>
      <c r="J34" s="131"/>
      <c r="K34" s="15"/>
      <c r="L34" s="131"/>
    </row>
    <row r="35" spans="1:12" x14ac:dyDescent="0.25">
      <c r="A35" s="138"/>
      <c r="B35" s="129"/>
      <c r="C35" s="129"/>
      <c r="D35" s="129"/>
      <c r="E35" s="129"/>
      <c r="F35" s="129"/>
      <c r="G35" s="25"/>
      <c r="H35" s="25"/>
      <c r="I35" s="15"/>
      <c r="J35" s="131"/>
      <c r="K35" s="15"/>
      <c r="L35" s="131"/>
    </row>
    <row r="36" spans="1:12" x14ac:dyDescent="0.25">
      <c r="A36" s="139" t="s">
        <v>21</v>
      </c>
      <c r="B36" s="119"/>
      <c r="C36" s="119"/>
      <c r="D36" s="119"/>
      <c r="E36" s="119"/>
      <c r="F36" s="119"/>
      <c r="G36" s="23"/>
      <c r="H36" s="23"/>
      <c r="I36" s="11"/>
      <c r="J36" s="120">
        <f>SUM(I36:I38)</f>
        <v>0</v>
      </c>
      <c r="K36" s="11"/>
      <c r="L36" s="120">
        <f>SUM(K36:K38)</f>
        <v>0</v>
      </c>
    </row>
    <row r="37" spans="1:12" x14ac:dyDescent="0.25">
      <c r="A37" s="140"/>
      <c r="B37" s="119"/>
      <c r="C37" s="119"/>
      <c r="D37" s="119"/>
      <c r="E37" s="119"/>
      <c r="F37" s="119"/>
      <c r="G37" s="23"/>
      <c r="H37" s="23"/>
      <c r="I37" s="11"/>
      <c r="J37" s="121"/>
      <c r="K37" s="11"/>
      <c r="L37" s="121"/>
    </row>
    <row r="38" spans="1:12" x14ac:dyDescent="0.25">
      <c r="A38" s="141"/>
      <c r="B38" s="119"/>
      <c r="C38" s="119"/>
      <c r="D38" s="119"/>
      <c r="E38" s="119"/>
      <c r="F38" s="119"/>
      <c r="G38" s="23"/>
      <c r="H38" s="23"/>
      <c r="I38" s="11"/>
      <c r="J38" s="122"/>
      <c r="K38" s="11"/>
      <c r="L38" s="122"/>
    </row>
    <row r="39" spans="1:12" x14ac:dyDescent="0.25">
      <c r="A39" s="126" t="s">
        <v>22</v>
      </c>
      <c r="B39" s="129"/>
      <c r="C39" s="129"/>
      <c r="D39" s="129"/>
      <c r="E39" s="129"/>
      <c r="F39" s="129"/>
      <c r="G39" s="25"/>
      <c r="H39" s="25"/>
      <c r="I39" s="15"/>
      <c r="J39" s="130">
        <f t="shared" ref="J39:L39" si="1">SUM(I39:I41)</f>
        <v>0</v>
      </c>
      <c r="K39" s="15"/>
      <c r="L39" s="130">
        <f t="shared" si="1"/>
        <v>0</v>
      </c>
    </row>
    <row r="40" spans="1:12" x14ac:dyDescent="0.25">
      <c r="A40" s="127"/>
      <c r="B40" s="129"/>
      <c r="C40" s="129"/>
      <c r="D40" s="129"/>
      <c r="E40" s="129"/>
      <c r="F40" s="129"/>
      <c r="G40" s="25"/>
      <c r="H40" s="25"/>
      <c r="I40" s="15"/>
      <c r="J40" s="131"/>
      <c r="K40" s="15"/>
      <c r="L40" s="131"/>
    </row>
    <row r="41" spans="1:12" x14ac:dyDescent="0.25">
      <c r="A41" s="128"/>
      <c r="B41" s="129"/>
      <c r="C41" s="129"/>
      <c r="D41" s="129"/>
      <c r="E41" s="129"/>
      <c r="F41" s="129"/>
      <c r="G41" s="25"/>
      <c r="H41" s="25"/>
      <c r="I41" s="15"/>
      <c r="J41" s="132"/>
      <c r="K41" s="15"/>
      <c r="L41" s="132"/>
    </row>
  </sheetData>
  <mergeCells count="44">
    <mergeCell ref="A39:A41"/>
    <mergeCell ref="B39:F39"/>
    <mergeCell ref="J39:J41"/>
    <mergeCell ref="L39:L41"/>
    <mergeCell ref="B40:F40"/>
    <mergeCell ref="B41:F41"/>
    <mergeCell ref="A36:A38"/>
    <mergeCell ref="B36:F36"/>
    <mergeCell ref="J36:J38"/>
    <mergeCell ref="L36:L38"/>
    <mergeCell ref="B37:F37"/>
    <mergeCell ref="B38:F38"/>
    <mergeCell ref="A33:A35"/>
    <mergeCell ref="B33:F33"/>
    <mergeCell ref="J33:J35"/>
    <mergeCell ref="L33:L35"/>
    <mergeCell ref="B34:F34"/>
    <mergeCell ref="B35:F35"/>
    <mergeCell ref="A30:A32"/>
    <mergeCell ref="B30:F30"/>
    <mergeCell ref="J30:J32"/>
    <mergeCell ref="L30:L32"/>
    <mergeCell ref="B31:F31"/>
    <mergeCell ref="B32:F32"/>
    <mergeCell ref="A27:A29"/>
    <mergeCell ref="B27:F27"/>
    <mergeCell ref="J27:J29"/>
    <mergeCell ref="L27:L29"/>
    <mergeCell ref="B28:F28"/>
    <mergeCell ref="B29:F29"/>
    <mergeCell ref="A22:L22"/>
    <mergeCell ref="B23:F23"/>
    <mergeCell ref="A24:A26"/>
    <mergeCell ref="B24:F24"/>
    <mergeCell ref="J24:J26"/>
    <mergeCell ref="L24:L26"/>
    <mergeCell ref="B25:F25"/>
    <mergeCell ref="B26:F26"/>
    <mergeCell ref="A10:G10"/>
    <mergeCell ref="A1:L3"/>
    <mergeCell ref="B5:F5"/>
    <mergeCell ref="B6:F6"/>
    <mergeCell ref="B7:F7"/>
    <mergeCell ref="B8:F8"/>
  </mergeCells>
  <conditionalFormatting sqref="C12:C17 E12:F17 H12:H17 I24:I41 K24:K41">
    <cfRule type="cellIs" dxfId="250" priority="11" operator="lessThan">
      <formula>0</formula>
    </cfRule>
    <cfRule type="cellIs" dxfId="249" priority="12" operator="greaterThan">
      <formula>0</formula>
    </cfRule>
    <cfRule type="cellIs" dxfId="248" priority="13" operator="lessThan">
      <formula>0</formula>
    </cfRule>
  </conditionalFormatting>
  <conditionalFormatting sqref="D12:D17">
    <cfRule type="cellIs" dxfId="247" priority="8" operator="lessThan">
      <formula>0</formula>
    </cfRule>
    <cfRule type="cellIs" dxfId="246" priority="9" operator="greaterThan">
      <formula>0</formula>
    </cfRule>
    <cfRule type="cellIs" dxfId="245" priority="10" operator="lessThan">
      <formula>0</formula>
    </cfRule>
  </conditionalFormatting>
  <conditionalFormatting sqref="G12:G17">
    <cfRule type="cellIs" dxfId="244" priority="5" operator="lessThan">
      <formula>0</formula>
    </cfRule>
    <cfRule type="cellIs" dxfId="243" priority="6" operator="greaterThan">
      <formula>0</formula>
    </cfRule>
    <cfRule type="cellIs" dxfId="242" priority="7" operator="lessThan">
      <formula>0</formula>
    </cfRule>
  </conditionalFormatting>
  <conditionalFormatting sqref="I12:I17">
    <cfRule type="cellIs" dxfId="241" priority="3" operator="lessThan">
      <formula>0</formula>
    </cfRule>
    <cfRule type="cellIs" dxfId="240" priority="4" operator="greaterThan">
      <formula>0</formula>
    </cfRule>
  </conditionalFormatting>
  <conditionalFormatting sqref="J12:J17">
    <cfRule type="containsText" dxfId="239" priority="1" operator="containsText" text="OK">
      <formula>NOT(ISERROR(SEARCH("OK",J12)))</formula>
    </cfRule>
    <cfRule type="containsText" dxfId="238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42"/>
  <sheetViews>
    <sheetView topLeftCell="A7" workbookViewId="0">
      <selection activeCell="O29" sqref="O29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6.7109375" style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12" t="s">
        <v>182</v>
      </c>
      <c r="C5" s="112"/>
      <c r="D5" s="112"/>
      <c r="E5" s="112"/>
      <c r="F5" s="112"/>
    </row>
    <row r="6" spans="1:12" x14ac:dyDescent="0.25">
      <c r="A6" s="3" t="s">
        <v>2</v>
      </c>
      <c r="B6" s="112" t="s">
        <v>141</v>
      </c>
      <c r="C6" s="112"/>
      <c r="D6" s="112"/>
      <c r="E6" s="112"/>
      <c r="F6" s="112"/>
    </row>
    <row r="7" spans="1:12" x14ac:dyDescent="0.25">
      <c r="A7" s="3" t="s">
        <v>3</v>
      </c>
      <c r="B7" s="113"/>
      <c r="C7" s="113"/>
      <c r="D7" s="113"/>
      <c r="E7" s="113"/>
      <c r="F7" s="113"/>
    </row>
    <row r="8" spans="1:12" x14ac:dyDescent="0.25">
      <c r="A8" s="3" t="s">
        <v>4</v>
      </c>
      <c r="B8" s="114"/>
      <c r="C8" s="113"/>
      <c r="D8" s="113"/>
      <c r="E8" s="113"/>
      <c r="F8" s="113"/>
    </row>
    <row r="10" spans="1:12" ht="23.25" x14ac:dyDescent="0.35">
      <c r="A10" s="110" t="s">
        <v>176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170</v>
      </c>
      <c r="D11" s="7" t="s">
        <v>171</v>
      </c>
      <c r="E11" s="8" t="s">
        <v>167</v>
      </c>
      <c r="F11" s="6" t="s">
        <v>172</v>
      </c>
      <c r="G11" s="7" t="s">
        <v>173</v>
      </c>
      <c r="H11" s="8" t="s">
        <v>168</v>
      </c>
      <c r="I11" s="4" t="s">
        <v>14</v>
      </c>
      <c r="J11" s="7"/>
    </row>
    <row r="12" spans="1:12" x14ac:dyDescent="0.25">
      <c r="A12" s="9" t="s">
        <v>165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-7496</v>
      </c>
      <c r="F13" s="15"/>
      <c r="G13" s="15"/>
      <c r="H13" s="15">
        <f>L28</f>
        <v>0</v>
      </c>
      <c r="I13" s="10">
        <f t="shared" ref="I13:I17" si="0">(C13+F13)+(E13+H13)+D13+G13</f>
        <v>-7496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J31</f>
        <v>0</v>
      </c>
      <c r="F14" s="11"/>
      <c r="G14" s="11"/>
      <c r="H14" s="11">
        <f>L31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J34</f>
        <v>0</v>
      </c>
      <c r="F15" s="15"/>
      <c r="G15" s="15"/>
      <c r="H15" s="15">
        <f>L34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7500</v>
      </c>
      <c r="D16" s="11"/>
      <c r="E16" s="11">
        <f>J37</f>
        <v>0</v>
      </c>
      <c r="F16" s="11"/>
      <c r="G16" s="11"/>
      <c r="H16" s="11">
        <f>L37</f>
        <v>0</v>
      </c>
      <c r="I16" s="10">
        <f t="shared" si="0"/>
        <v>7500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J40</f>
        <v>0</v>
      </c>
      <c r="F17" s="15"/>
      <c r="G17" s="15"/>
      <c r="H17" s="15"/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7500</v>
      </c>
      <c r="E18" s="12">
        <f>SUM(E12:E17)</f>
        <v>-7496</v>
      </c>
      <c r="F18" s="12">
        <f>SUM(F14:F17)</f>
        <v>0</v>
      </c>
      <c r="H18" s="12">
        <f>SUM(H12:H17)</f>
        <v>0</v>
      </c>
      <c r="I18" s="19">
        <f>SUM(I12:I17)</f>
        <v>4</v>
      </c>
      <c r="L18" s="12"/>
    </row>
    <row r="23" spans="1:12" ht="23.25" x14ac:dyDescent="0.35">
      <c r="A23" s="110" t="s">
        <v>26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25">
      <c r="A24" s="20" t="s">
        <v>27</v>
      </c>
      <c r="B24" s="115" t="s">
        <v>28</v>
      </c>
      <c r="C24" s="115"/>
      <c r="D24" s="115"/>
      <c r="E24" s="115"/>
      <c r="F24" s="115"/>
      <c r="G24" s="20" t="s">
        <v>29</v>
      </c>
      <c r="H24" s="20" t="s">
        <v>30</v>
      </c>
      <c r="I24" s="21" t="s">
        <v>167</v>
      </c>
      <c r="J24" s="21" t="s">
        <v>174</v>
      </c>
      <c r="K24" s="21" t="s">
        <v>168</v>
      </c>
      <c r="L24" s="21" t="s">
        <v>175</v>
      </c>
    </row>
    <row r="25" spans="1:12" x14ac:dyDescent="0.25">
      <c r="A25" s="116" t="s">
        <v>17</v>
      </c>
      <c r="B25" s="119"/>
      <c r="C25" s="119"/>
      <c r="D25" s="119"/>
      <c r="E25" s="119"/>
      <c r="F25" s="119"/>
      <c r="G25" s="22"/>
      <c r="H25" s="23"/>
      <c r="I25" s="11"/>
      <c r="J25" s="120">
        <f>SUM(I25:I27)</f>
        <v>0</v>
      </c>
      <c r="K25" s="11"/>
      <c r="L25" s="120">
        <f>SUM(K25:K27)</f>
        <v>0</v>
      </c>
    </row>
    <row r="26" spans="1:12" x14ac:dyDescent="0.25">
      <c r="A26" s="117"/>
      <c r="B26" s="123"/>
      <c r="C26" s="124"/>
      <c r="D26" s="124"/>
      <c r="E26" s="124"/>
      <c r="F26" s="125"/>
      <c r="G26" s="22"/>
      <c r="H26" s="23"/>
      <c r="I26" s="11"/>
      <c r="J26" s="121"/>
      <c r="K26" s="11"/>
      <c r="L26" s="121"/>
    </row>
    <row r="27" spans="1:12" x14ac:dyDescent="0.25">
      <c r="A27" s="118"/>
      <c r="B27" s="119"/>
      <c r="C27" s="119"/>
      <c r="D27" s="119"/>
      <c r="E27" s="119"/>
      <c r="F27" s="119"/>
      <c r="G27" s="22"/>
      <c r="H27" s="23"/>
      <c r="I27" s="11"/>
      <c r="J27" s="122"/>
      <c r="K27" s="11"/>
      <c r="L27" s="122"/>
    </row>
    <row r="28" spans="1:12" x14ac:dyDescent="0.25">
      <c r="A28" s="126" t="s">
        <v>18</v>
      </c>
      <c r="B28" s="129" t="s">
        <v>273</v>
      </c>
      <c r="C28" s="129"/>
      <c r="D28" s="129"/>
      <c r="E28" s="129"/>
      <c r="F28" s="129"/>
      <c r="G28" s="24"/>
      <c r="H28" s="25"/>
      <c r="I28" s="15">
        <v>-4760</v>
      </c>
      <c r="J28" s="130">
        <f>I28+I29</f>
        <v>-7496</v>
      </c>
      <c r="K28" s="15"/>
      <c r="L28" s="130">
        <f>SUM(K28:K30)</f>
        <v>0</v>
      </c>
    </row>
    <row r="29" spans="1:12" x14ac:dyDescent="0.25">
      <c r="A29" s="127"/>
      <c r="B29" s="129" t="s">
        <v>315</v>
      </c>
      <c r="C29" s="129"/>
      <c r="D29" s="129"/>
      <c r="E29" s="129"/>
      <c r="F29" s="129"/>
      <c r="G29" s="24"/>
      <c r="H29" s="25"/>
      <c r="I29" s="15">
        <v>-2736</v>
      </c>
      <c r="J29" s="131"/>
      <c r="K29" s="15"/>
      <c r="L29" s="131"/>
    </row>
    <row r="30" spans="1:12" x14ac:dyDescent="0.25">
      <c r="A30" s="128"/>
      <c r="B30" s="129"/>
      <c r="C30" s="129"/>
      <c r="D30" s="129"/>
      <c r="E30" s="129"/>
      <c r="F30" s="129"/>
      <c r="G30" s="24"/>
      <c r="H30" s="25"/>
      <c r="I30" s="15"/>
      <c r="J30" s="132"/>
      <c r="K30" s="15"/>
      <c r="L30" s="132"/>
    </row>
    <row r="31" spans="1:12" x14ac:dyDescent="0.25">
      <c r="A31" s="116" t="s">
        <v>19</v>
      </c>
      <c r="B31" s="119"/>
      <c r="C31" s="119"/>
      <c r="D31" s="119"/>
      <c r="E31" s="119"/>
      <c r="F31" s="119"/>
      <c r="G31" s="22"/>
      <c r="H31" s="23"/>
      <c r="I31" s="11"/>
      <c r="J31" s="120"/>
      <c r="K31" s="11"/>
      <c r="L31" s="120">
        <f>SUM(K31:K33)</f>
        <v>0</v>
      </c>
    </row>
    <row r="32" spans="1:12" x14ac:dyDescent="0.25">
      <c r="A32" s="117"/>
      <c r="B32" s="119"/>
      <c r="C32" s="119"/>
      <c r="D32" s="119"/>
      <c r="E32" s="119"/>
      <c r="F32" s="119"/>
      <c r="G32" s="22"/>
      <c r="H32" s="23"/>
      <c r="I32" s="11"/>
      <c r="J32" s="121"/>
      <c r="K32" s="11"/>
      <c r="L32" s="121"/>
    </row>
    <row r="33" spans="1:12" x14ac:dyDescent="0.25">
      <c r="A33" s="118"/>
      <c r="B33" s="119"/>
      <c r="C33" s="119"/>
      <c r="D33" s="119"/>
      <c r="E33" s="119"/>
      <c r="F33" s="119"/>
      <c r="G33" s="22"/>
      <c r="H33" s="23"/>
      <c r="I33" s="11"/>
      <c r="J33" s="122"/>
      <c r="K33" s="11"/>
      <c r="L33" s="122"/>
    </row>
    <row r="34" spans="1:12" x14ac:dyDescent="0.25">
      <c r="A34" s="136" t="s">
        <v>20</v>
      </c>
      <c r="B34" s="129"/>
      <c r="C34" s="129"/>
      <c r="D34" s="129"/>
      <c r="E34" s="129"/>
      <c r="F34" s="129"/>
      <c r="G34" s="25"/>
      <c r="H34" s="25"/>
      <c r="I34" s="15"/>
      <c r="J34" s="130"/>
      <c r="K34" s="15"/>
      <c r="L34" s="130">
        <f>SUM(K34:K36)</f>
        <v>0</v>
      </c>
    </row>
    <row r="35" spans="1:12" x14ac:dyDescent="0.25">
      <c r="A35" s="137"/>
      <c r="B35" s="129"/>
      <c r="C35" s="129"/>
      <c r="D35" s="129"/>
      <c r="E35" s="129"/>
      <c r="F35" s="129"/>
      <c r="G35" s="25"/>
      <c r="H35" s="25"/>
      <c r="I35" s="15"/>
      <c r="J35" s="131"/>
      <c r="K35" s="15"/>
      <c r="L35" s="131"/>
    </row>
    <row r="36" spans="1:12" x14ac:dyDescent="0.25">
      <c r="A36" s="138"/>
      <c r="B36" s="129"/>
      <c r="C36" s="129"/>
      <c r="D36" s="129"/>
      <c r="E36" s="129"/>
      <c r="F36" s="129"/>
      <c r="G36" s="25"/>
      <c r="H36" s="25"/>
      <c r="I36" s="15"/>
      <c r="J36" s="131"/>
      <c r="K36" s="15"/>
      <c r="L36" s="131"/>
    </row>
    <row r="37" spans="1:12" x14ac:dyDescent="0.25">
      <c r="A37" s="139" t="s">
        <v>21</v>
      </c>
      <c r="B37" s="119"/>
      <c r="C37" s="119"/>
      <c r="D37" s="119"/>
      <c r="E37" s="119"/>
      <c r="F37" s="119"/>
      <c r="G37" s="23"/>
      <c r="H37" s="23"/>
      <c r="I37" s="11"/>
      <c r="J37" s="120"/>
      <c r="K37" s="11"/>
      <c r="L37" s="120">
        <f>SUM(K37:K39)</f>
        <v>0</v>
      </c>
    </row>
    <row r="38" spans="1:12" x14ac:dyDescent="0.25">
      <c r="A38" s="140"/>
      <c r="B38" s="119"/>
      <c r="C38" s="119"/>
      <c r="D38" s="119"/>
      <c r="E38" s="119"/>
      <c r="F38" s="119"/>
      <c r="G38" s="23"/>
      <c r="H38" s="23"/>
      <c r="I38" s="11"/>
      <c r="J38" s="121"/>
      <c r="K38" s="11"/>
      <c r="L38" s="121"/>
    </row>
    <row r="39" spans="1:12" x14ac:dyDescent="0.25">
      <c r="A39" s="141"/>
      <c r="B39" s="119"/>
      <c r="C39" s="119"/>
      <c r="D39" s="119"/>
      <c r="E39" s="119"/>
      <c r="F39" s="119"/>
      <c r="G39" s="23"/>
      <c r="H39" s="23"/>
      <c r="I39" s="11"/>
      <c r="J39" s="122"/>
      <c r="K39" s="11"/>
      <c r="L39" s="122"/>
    </row>
    <row r="40" spans="1:12" x14ac:dyDescent="0.25">
      <c r="A40" s="126" t="s">
        <v>22</v>
      </c>
      <c r="B40" s="129"/>
      <c r="C40" s="129"/>
      <c r="D40" s="129"/>
      <c r="E40" s="129"/>
      <c r="F40" s="129"/>
      <c r="G40" s="25"/>
      <c r="H40" s="25"/>
      <c r="I40" s="15"/>
      <c r="J40" s="130">
        <f t="shared" ref="J40:L40" si="1">SUM(I40:I42)</f>
        <v>0</v>
      </c>
      <c r="K40" s="15"/>
      <c r="L40" s="130">
        <f t="shared" si="1"/>
        <v>0</v>
      </c>
    </row>
    <row r="41" spans="1:12" x14ac:dyDescent="0.25">
      <c r="A41" s="127"/>
      <c r="B41" s="129"/>
      <c r="C41" s="129"/>
      <c r="D41" s="129"/>
      <c r="E41" s="129"/>
      <c r="F41" s="129"/>
      <c r="G41" s="25"/>
      <c r="H41" s="25"/>
      <c r="I41" s="15"/>
      <c r="J41" s="131"/>
      <c r="K41" s="15"/>
      <c r="L41" s="131"/>
    </row>
    <row r="42" spans="1:12" x14ac:dyDescent="0.25">
      <c r="A42" s="128"/>
      <c r="B42" s="129"/>
      <c r="C42" s="129"/>
      <c r="D42" s="129"/>
      <c r="E42" s="129"/>
      <c r="F42" s="129"/>
      <c r="G42" s="25"/>
      <c r="H42" s="25"/>
      <c r="I42" s="15"/>
      <c r="J42" s="132"/>
      <c r="K42" s="15"/>
      <c r="L42" s="132"/>
    </row>
  </sheetData>
  <mergeCells count="44"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2 K25:K42">
    <cfRule type="cellIs" dxfId="237" priority="11" operator="lessThan">
      <formula>0</formula>
    </cfRule>
    <cfRule type="cellIs" dxfId="236" priority="12" operator="greaterThan">
      <formula>0</formula>
    </cfRule>
    <cfRule type="cellIs" dxfId="235" priority="13" operator="lessThan">
      <formula>0</formula>
    </cfRule>
  </conditionalFormatting>
  <conditionalFormatting sqref="D12:D17">
    <cfRule type="cellIs" dxfId="234" priority="8" operator="lessThan">
      <formula>0</formula>
    </cfRule>
    <cfRule type="cellIs" dxfId="233" priority="9" operator="greaterThan">
      <formula>0</formula>
    </cfRule>
    <cfRule type="cellIs" dxfId="232" priority="10" operator="lessThan">
      <formula>0</formula>
    </cfRule>
  </conditionalFormatting>
  <conditionalFormatting sqref="G12:G17">
    <cfRule type="cellIs" dxfId="231" priority="5" operator="lessThan">
      <formula>0</formula>
    </cfRule>
    <cfRule type="cellIs" dxfId="230" priority="6" operator="greaterThan">
      <formula>0</formula>
    </cfRule>
    <cfRule type="cellIs" dxfId="229" priority="7" operator="lessThan">
      <formula>0</formula>
    </cfRule>
  </conditionalFormatting>
  <conditionalFormatting sqref="I12:I17">
    <cfRule type="cellIs" dxfId="228" priority="3" operator="lessThan">
      <formula>0</formula>
    </cfRule>
    <cfRule type="cellIs" dxfId="227" priority="4" operator="greaterThan">
      <formula>0</formula>
    </cfRule>
  </conditionalFormatting>
  <conditionalFormatting sqref="J12:J17">
    <cfRule type="containsText" dxfId="226" priority="1" operator="containsText" text="OK">
      <formula>NOT(ISERROR(SEARCH("OK",J12)))</formula>
    </cfRule>
    <cfRule type="containsText" dxfId="225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53"/>
  <sheetViews>
    <sheetView topLeftCell="A4" workbookViewId="0">
      <selection activeCell="M41" sqref="M41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1" width="29" style="1" bestFit="1" customWidth="1"/>
    <col min="12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12" t="s">
        <v>47</v>
      </c>
      <c r="C5" s="112"/>
      <c r="D5" s="112"/>
      <c r="E5" s="112"/>
      <c r="F5" s="112"/>
    </row>
    <row r="6" spans="1:12" x14ac:dyDescent="0.25">
      <c r="A6" s="3" t="s">
        <v>2</v>
      </c>
      <c r="B6" s="112" t="s">
        <v>142</v>
      </c>
      <c r="C6" s="112"/>
      <c r="D6" s="112"/>
      <c r="E6" s="112"/>
      <c r="F6" s="112"/>
    </row>
    <row r="7" spans="1:12" x14ac:dyDescent="0.25">
      <c r="A7" s="3" t="s">
        <v>3</v>
      </c>
      <c r="B7" s="113" t="s">
        <v>108</v>
      </c>
      <c r="C7" s="113"/>
      <c r="D7" s="113"/>
      <c r="E7" s="113"/>
      <c r="F7" s="113"/>
    </row>
    <row r="8" spans="1:12" x14ac:dyDescent="0.25">
      <c r="A8" s="3" t="s">
        <v>4</v>
      </c>
      <c r="B8" s="114" t="s">
        <v>166</v>
      </c>
      <c r="C8" s="113"/>
      <c r="D8" s="113"/>
      <c r="E8" s="113"/>
      <c r="F8" s="113"/>
    </row>
    <row r="10" spans="1:12" ht="23.25" x14ac:dyDescent="0.35">
      <c r="A10" s="110" t="s">
        <v>169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170</v>
      </c>
      <c r="D11" s="7" t="s">
        <v>171</v>
      </c>
      <c r="E11" s="8" t="s">
        <v>167</v>
      </c>
      <c r="F11" s="6" t="s">
        <v>172</v>
      </c>
      <c r="G11" s="7" t="s">
        <v>173</v>
      </c>
      <c r="H11" s="8" t="s">
        <v>168</v>
      </c>
      <c r="I11" s="4" t="s">
        <v>14</v>
      </c>
      <c r="J11" s="7"/>
    </row>
    <row r="12" spans="1:12" x14ac:dyDescent="0.25">
      <c r="A12" s="9" t="s">
        <v>165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2490</v>
      </c>
      <c r="D13" s="15"/>
      <c r="E13" s="15">
        <f>J28</f>
        <v>-8471</v>
      </c>
      <c r="F13" s="15"/>
      <c r="G13" s="15"/>
      <c r="H13" s="15">
        <f>L28</f>
        <v>0</v>
      </c>
      <c r="I13" s="10">
        <f t="shared" ref="I13:I17" si="0">(C13+F13)+(E13+H13)+D13+G13</f>
        <v>-5981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J37</f>
        <v>0</v>
      </c>
      <c r="F14" s="11"/>
      <c r="G14" s="11"/>
      <c r="H14" s="11">
        <f>L37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8510</v>
      </c>
      <c r="D15" s="15"/>
      <c r="E15" s="15">
        <f>J40</f>
        <v>-6600</v>
      </c>
      <c r="F15" s="15"/>
      <c r="G15" s="15"/>
      <c r="H15" s="15">
        <f>L40</f>
        <v>0</v>
      </c>
      <c r="I15" s="10">
        <f t="shared" si="0"/>
        <v>1910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J47</f>
        <v>-1505.3200000000002</v>
      </c>
      <c r="F16" s="11"/>
      <c r="G16" s="11"/>
      <c r="H16" s="11">
        <f>L47</f>
        <v>0</v>
      </c>
      <c r="I16" s="10">
        <f t="shared" si="0"/>
        <v>-1505.3200000000002</v>
      </c>
      <c r="J16" s="7"/>
      <c r="K16" s="12"/>
      <c r="L16" s="12"/>
    </row>
    <row r="17" spans="1:12" x14ac:dyDescent="0.25">
      <c r="A17" s="13" t="s">
        <v>22</v>
      </c>
      <c r="B17" s="14"/>
      <c r="C17" s="15">
        <v>6500</v>
      </c>
      <c r="D17" s="15"/>
      <c r="E17" s="15">
        <f>J51</f>
        <v>0</v>
      </c>
      <c r="F17" s="15"/>
      <c r="G17" s="15"/>
      <c r="H17" s="15">
        <f>L51</f>
        <v>0</v>
      </c>
      <c r="I17" s="10">
        <f t="shared" si="0"/>
        <v>6500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17500</v>
      </c>
      <c r="E18" s="12">
        <f>SUM(E12:E17)</f>
        <v>-16576.32</v>
      </c>
      <c r="F18" s="12">
        <f>SUM(F12:F17)</f>
        <v>0</v>
      </c>
      <c r="H18" s="12">
        <f>SUM(H12:H17)</f>
        <v>0</v>
      </c>
      <c r="I18" s="19">
        <f>SUM(I12:I17)</f>
        <v>923.68000000000029</v>
      </c>
      <c r="L18" s="12"/>
    </row>
    <row r="19" spans="1:12" x14ac:dyDescent="0.25">
      <c r="L19" s="12"/>
    </row>
    <row r="23" spans="1:12" ht="23.25" x14ac:dyDescent="0.35">
      <c r="A23" s="110" t="s">
        <v>26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25">
      <c r="A24" s="20" t="s">
        <v>27</v>
      </c>
      <c r="B24" s="115" t="s">
        <v>28</v>
      </c>
      <c r="C24" s="115"/>
      <c r="D24" s="115"/>
      <c r="E24" s="115"/>
      <c r="F24" s="115"/>
      <c r="G24" s="20" t="s">
        <v>29</v>
      </c>
      <c r="H24" s="20" t="s">
        <v>30</v>
      </c>
      <c r="I24" s="21" t="s">
        <v>167</v>
      </c>
      <c r="J24" s="21" t="s">
        <v>174</v>
      </c>
      <c r="K24" s="21" t="s">
        <v>168</v>
      </c>
      <c r="L24" s="21" t="s">
        <v>175</v>
      </c>
    </row>
    <row r="25" spans="1:12" x14ac:dyDescent="0.25">
      <c r="A25" s="116" t="s">
        <v>17</v>
      </c>
      <c r="B25" s="119"/>
      <c r="C25" s="119"/>
      <c r="D25" s="119"/>
      <c r="E25" s="119"/>
      <c r="F25" s="119"/>
      <c r="G25" s="22"/>
      <c r="H25" s="23"/>
      <c r="I25" s="11"/>
      <c r="J25" s="120">
        <f>SUM(I25:I27)</f>
        <v>0</v>
      </c>
      <c r="K25" s="11"/>
      <c r="L25" s="120">
        <f>SUM(K25:K27)</f>
        <v>0</v>
      </c>
    </row>
    <row r="26" spans="1:12" x14ac:dyDescent="0.25">
      <c r="A26" s="117"/>
      <c r="B26" s="123"/>
      <c r="C26" s="124"/>
      <c r="D26" s="124"/>
      <c r="E26" s="124"/>
      <c r="F26" s="125"/>
      <c r="G26" s="22"/>
      <c r="H26" s="23"/>
      <c r="I26" s="11"/>
      <c r="J26" s="121"/>
      <c r="K26" s="11"/>
      <c r="L26" s="121"/>
    </row>
    <row r="27" spans="1:12" x14ac:dyDescent="0.25">
      <c r="A27" s="118"/>
      <c r="B27" s="119"/>
      <c r="C27" s="119"/>
      <c r="D27" s="119"/>
      <c r="E27" s="119"/>
      <c r="F27" s="119"/>
      <c r="G27" s="22"/>
      <c r="H27" s="23"/>
      <c r="I27" s="11"/>
      <c r="J27" s="122"/>
      <c r="K27" s="11"/>
      <c r="L27" s="122"/>
    </row>
    <row r="28" spans="1:12" x14ac:dyDescent="0.25">
      <c r="A28" s="126" t="s">
        <v>18</v>
      </c>
      <c r="B28" s="129" t="s">
        <v>223</v>
      </c>
      <c r="C28" s="129"/>
      <c r="D28" s="129"/>
      <c r="E28" s="129"/>
      <c r="F28" s="129"/>
      <c r="G28" s="24"/>
      <c r="H28" s="25"/>
      <c r="I28" s="15">
        <v>-516</v>
      </c>
      <c r="J28" s="130">
        <f>I28+I29+I30</f>
        <v>-8471</v>
      </c>
      <c r="K28" s="15"/>
      <c r="L28" s="130">
        <f>SUM(K28:K36)</f>
        <v>0</v>
      </c>
    </row>
    <row r="29" spans="1:12" x14ac:dyDescent="0.25">
      <c r="A29" s="127"/>
      <c r="B29" s="129" t="s">
        <v>224</v>
      </c>
      <c r="C29" s="129"/>
      <c r="D29" s="129"/>
      <c r="E29" s="129"/>
      <c r="F29" s="129"/>
      <c r="G29" s="24"/>
      <c r="H29" s="25"/>
      <c r="I29" s="15">
        <v>-4700</v>
      </c>
      <c r="J29" s="131"/>
      <c r="K29" s="15"/>
      <c r="L29" s="131"/>
    </row>
    <row r="30" spans="1:12" x14ac:dyDescent="0.25">
      <c r="A30" s="127"/>
      <c r="B30" s="143" t="s">
        <v>312</v>
      </c>
      <c r="C30" s="144"/>
      <c r="D30" s="144"/>
      <c r="E30" s="144"/>
      <c r="F30" s="145"/>
      <c r="G30" s="24"/>
      <c r="H30" s="25"/>
      <c r="I30" s="15">
        <v>-3255</v>
      </c>
      <c r="J30" s="131"/>
      <c r="K30" s="15"/>
      <c r="L30" s="131"/>
    </row>
    <row r="31" spans="1:12" x14ac:dyDescent="0.25">
      <c r="A31" s="127"/>
      <c r="B31" s="133"/>
      <c r="C31" s="134"/>
      <c r="D31" s="134"/>
      <c r="E31" s="134"/>
      <c r="F31" s="135"/>
      <c r="G31" s="24"/>
      <c r="H31" s="25"/>
      <c r="I31" s="15"/>
      <c r="J31" s="131"/>
      <c r="K31" s="15"/>
      <c r="L31" s="131"/>
    </row>
    <row r="32" spans="1:12" x14ac:dyDescent="0.25">
      <c r="A32" s="127"/>
      <c r="B32" s="77"/>
      <c r="C32" s="78"/>
      <c r="D32" s="78"/>
      <c r="E32" s="78"/>
      <c r="F32" s="79"/>
      <c r="G32" s="24"/>
      <c r="H32" s="25"/>
      <c r="I32" s="15"/>
      <c r="J32" s="131"/>
      <c r="K32" s="15"/>
      <c r="L32" s="131"/>
    </row>
    <row r="33" spans="1:12" x14ac:dyDescent="0.25">
      <c r="A33" s="127"/>
      <c r="B33" s="80"/>
      <c r="C33" s="81"/>
      <c r="D33" s="81"/>
      <c r="E33" s="81"/>
      <c r="F33" s="82"/>
      <c r="G33" s="24"/>
      <c r="H33" s="25"/>
      <c r="I33" s="15"/>
      <c r="J33" s="131"/>
      <c r="K33" s="15"/>
      <c r="L33" s="131"/>
    </row>
    <row r="34" spans="1:12" x14ac:dyDescent="0.25">
      <c r="A34" s="127"/>
      <c r="B34" s="80"/>
      <c r="C34" s="81"/>
      <c r="D34" s="81"/>
      <c r="E34" s="81"/>
      <c r="F34" s="82"/>
      <c r="G34" s="24"/>
      <c r="H34" s="25"/>
      <c r="I34" s="15"/>
      <c r="J34" s="131"/>
      <c r="K34" s="15"/>
      <c r="L34" s="131"/>
    </row>
    <row r="35" spans="1:12" x14ac:dyDescent="0.25">
      <c r="A35" s="127"/>
      <c r="B35" s="83"/>
      <c r="C35" s="84"/>
      <c r="D35" s="84"/>
      <c r="E35" s="84"/>
      <c r="F35" s="85"/>
      <c r="G35" s="24"/>
      <c r="H35" s="25"/>
      <c r="I35" s="15"/>
      <c r="J35" s="131"/>
      <c r="K35" s="15"/>
      <c r="L35" s="131"/>
    </row>
    <row r="36" spans="1:12" x14ac:dyDescent="0.25">
      <c r="A36" s="128"/>
      <c r="B36" s="129"/>
      <c r="C36" s="129"/>
      <c r="D36" s="129"/>
      <c r="E36" s="129"/>
      <c r="F36" s="129"/>
      <c r="G36" s="24"/>
      <c r="H36" s="25"/>
      <c r="I36" s="15"/>
      <c r="J36" s="132"/>
      <c r="K36" s="15"/>
      <c r="L36" s="132"/>
    </row>
    <row r="37" spans="1:12" x14ac:dyDescent="0.25">
      <c r="A37" s="116" t="s">
        <v>19</v>
      </c>
      <c r="B37" s="119"/>
      <c r="C37" s="119"/>
      <c r="D37" s="119"/>
      <c r="E37" s="119"/>
      <c r="F37" s="119"/>
      <c r="G37" s="22"/>
      <c r="H37" s="23"/>
      <c r="I37" s="11"/>
      <c r="J37" s="120">
        <f>SUM(I37,I38,I39)</f>
        <v>0</v>
      </c>
      <c r="K37" s="11"/>
      <c r="L37" s="120">
        <f>SUM(K37,K38,K39)</f>
        <v>0</v>
      </c>
    </row>
    <row r="38" spans="1:12" x14ac:dyDescent="0.25">
      <c r="A38" s="117"/>
      <c r="B38" s="119"/>
      <c r="C38" s="119"/>
      <c r="D38" s="119"/>
      <c r="E38" s="119"/>
      <c r="F38" s="119"/>
      <c r="G38" s="22"/>
      <c r="H38" s="23"/>
      <c r="I38" s="11"/>
      <c r="J38" s="121"/>
      <c r="K38" s="11"/>
      <c r="L38" s="121"/>
    </row>
    <row r="39" spans="1:12" x14ac:dyDescent="0.25">
      <c r="A39" s="118"/>
      <c r="B39" s="119"/>
      <c r="C39" s="119"/>
      <c r="D39" s="119"/>
      <c r="E39" s="119"/>
      <c r="F39" s="119"/>
      <c r="G39" s="22"/>
      <c r="H39" s="23"/>
      <c r="I39" s="11"/>
      <c r="J39" s="122"/>
      <c r="K39" s="11"/>
      <c r="L39" s="122"/>
    </row>
    <row r="40" spans="1:12" x14ac:dyDescent="0.25">
      <c r="A40" s="136" t="s">
        <v>20</v>
      </c>
      <c r="B40" s="155" t="s">
        <v>234</v>
      </c>
      <c r="C40" s="155"/>
      <c r="D40" s="155"/>
      <c r="E40" s="155"/>
      <c r="F40" s="155"/>
      <c r="G40" s="25"/>
      <c r="H40" s="25"/>
      <c r="I40" s="15">
        <v>-6600</v>
      </c>
      <c r="J40" s="130">
        <f>I40</f>
        <v>-6600</v>
      </c>
      <c r="K40" s="15"/>
      <c r="L40" s="130">
        <f>SUM(K40:K46)</f>
        <v>0</v>
      </c>
    </row>
    <row r="41" spans="1:12" x14ac:dyDescent="0.25">
      <c r="A41" s="137"/>
      <c r="B41" s="129"/>
      <c r="C41" s="129"/>
      <c r="D41" s="129"/>
      <c r="E41" s="129"/>
      <c r="F41" s="129"/>
      <c r="G41" s="25"/>
      <c r="H41" s="25"/>
      <c r="I41" s="15"/>
      <c r="J41" s="131"/>
      <c r="K41" s="15"/>
      <c r="L41" s="131"/>
    </row>
    <row r="42" spans="1:12" x14ac:dyDescent="0.25">
      <c r="A42" s="137"/>
      <c r="B42" s="133"/>
      <c r="C42" s="134"/>
      <c r="D42" s="134"/>
      <c r="E42" s="134"/>
      <c r="F42" s="135"/>
      <c r="G42" s="25"/>
      <c r="H42" s="25"/>
      <c r="I42" s="15"/>
      <c r="J42" s="131"/>
      <c r="K42" s="15"/>
      <c r="L42" s="131"/>
    </row>
    <row r="43" spans="1:12" x14ac:dyDescent="0.25">
      <c r="A43" s="137"/>
      <c r="B43" s="133"/>
      <c r="C43" s="134"/>
      <c r="D43" s="134"/>
      <c r="E43" s="134"/>
      <c r="F43" s="135"/>
      <c r="G43" s="25"/>
      <c r="H43" s="25"/>
      <c r="I43" s="15"/>
      <c r="J43" s="131"/>
      <c r="K43" s="15"/>
      <c r="L43" s="131"/>
    </row>
    <row r="44" spans="1:12" x14ac:dyDescent="0.25">
      <c r="A44" s="137"/>
      <c r="B44" s="59"/>
      <c r="C44" s="60"/>
      <c r="D44" s="60"/>
      <c r="E44" s="60"/>
      <c r="F44" s="61"/>
      <c r="G44" s="25"/>
      <c r="H44" s="25"/>
      <c r="I44" s="15"/>
      <c r="J44" s="131"/>
      <c r="K44" s="15"/>
      <c r="L44" s="131"/>
    </row>
    <row r="45" spans="1:12" x14ac:dyDescent="0.25">
      <c r="A45" s="137"/>
      <c r="B45" s="156"/>
      <c r="C45" s="157"/>
      <c r="D45" s="157"/>
      <c r="E45" s="157"/>
      <c r="F45" s="158"/>
      <c r="G45" s="25"/>
      <c r="H45" s="25"/>
      <c r="I45" s="15"/>
      <c r="J45" s="131"/>
      <c r="K45" s="15"/>
      <c r="L45" s="131"/>
    </row>
    <row r="46" spans="1:12" x14ac:dyDescent="0.25">
      <c r="A46" s="138"/>
      <c r="B46" s="129"/>
      <c r="C46" s="129"/>
      <c r="D46" s="129"/>
      <c r="E46" s="129"/>
      <c r="F46" s="129"/>
      <c r="G46" s="25"/>
      <c r="H46" s="25"/>
      <c r="I46" s="15"/>
      <c r="J46" s="131"/>
      <c r="K46" s="15"/>
      <c r="L46" s="131"/>
    </row>
    <row r="47" spans="1:12" x14ac:dyDescent="0.25">
      <c r="A47" s="139" t="s">
        <v>21</v>
      </c>
      <c r="B47" s="119" t="s">
        <v>282</v>
      </c>
      <c r="C47" s="119"/>
      <c r="D47" s="119"/>
      <c r="E47" s="119"/>
      <c r="F47" s="119"/>
      <c r="G47" s="23"/>
      <c r="H47" s="23"/>
      <c r="I47" s="11">
        <v>-311.92</v>
      </c>
      <c r="J47" s="120">
        <f>I47+I48</f>
        <v>-1505.3200000000002</v>
      </c>
      <c r="K47" s="11"/>
      <c r="L47" s="120">
        <f>SUM(K47:K50)</f>
        <v>0</v>
      </c>
    </row>
    <row r="48" spans="1:12" x14ac:dyDescent="0.25">
      <c r="A48" s="140"/>
      <c r="B48" s="123" t="s">
        <v>349</v>
      </c>
      <c r="C48" s="124"/>
      <c r="D48" s="124"/>
      <c r="E48" s="124"/>
      <c r="F48" s="125"/>
      <c r="G48" s="23"/>
      <c r="H48" s="23"/>
      <c r="I48" s="11">
        <v>-1193.4000000000001</v>
      </c>
      <c r="J48" s="121"/>
      <c r="K48" s="11"/>
      <c r="L48" s="121"/>
    </row>
    <row r="49" spans="1:12" x14ac:dyDescent="0.25">
      <c r="A49" s="140"/>
      <c r="B49" s="119"/>
      <c r="C49" s="119"/>
      <c r="D49" s="119"/>
      <c r="E49" s="119"/>
      <c r="F49" s="119"/>
      <c r="G49" s="23"/>
      <c r="H49" s="23"/>
      <c r="I49" s="11"/>
      <c r="J49" s="121"/>
      <c r="K49" s="11"/>
      <c r="L49" s="121"/>
    </row>
    <row r="50" spans="1:12" x14ac:dyDescent="0.25">
      <c r="A50" s="141"/>
      <c r="B50" s="119"/>
      <c r="C50" s="119"/>
      <c r="D50" s="119"/>
      <c r="E50" s="119"/>
      <c r="F50" s="119"/>
      <c r="G50" s="23"/>
      <c r="H50" s="23"/>
      <c r="I50" s="11"/>
      <c r="J50" s="122"/>
      <c r="K50" s="11"/>
      <c r="L50" s="122"/>
    </row>
    <row r="51" spans="1:12" x14ac:dyDescent="0.25">
      <c r="A51" s="126" t="s">
        <v>22</v>
      </c>
      <c r="B51" s="129"/>
      <c r="C51" s="129"/>
      <c r="D51" s="129"/>
      <c r="E51" s="129"/>
      <c r="F51" s="129"/>
      <c r="G51" s="25"/>
      <c r="H51" s="25"/>
      <c r="I51" s="15"/>
      <c r="J51" s="130">
        <f>SUM(I51,I52,I53)</f>
        <v>0</v>
      </c>
      <c r="K51" s="15"/>
      <c r="L51" s="130">
        <f t="shared" ref="L51" si="1">SUM(K51:K53)</f>
        <v>0</v>
      </c>
    </row>
    <row r="52" spans="1:12" x14ac:dyDescent="0.25">
      <c r="A52" s="127"/>
      <c r="B52" s="129"/>
      <c r="C52" s="129"/>
      <c r="D52" s="129"/>
      <c r="E52" s="129"/>
      <c r="F52" s="129"/>
      <c r="G52" s="25"/>
      <c r="H52" s="25"/>
      <c r="I52" s="15"/>
      <c r="J52" s="131"/>
      <c r="K52" s="15"/>
      <c r="L52" s="131"/>
    </row>
    <row r="53" spans="1:12" x14ac:dyDescent="0.25">
      <c r="A53" s="128"/>
      <c r="B53" s="129"/>
      <c r="C53" s="129"/>
      <c r="D53" s="129"/>
      <c r="E53" s="129"/>
      <c r="F53" s="129"/>
      <c r="G53" s="25"/>
      <c r="H53" s="25"/>
      <c r="I53" s="15"/>
      <c r="J53" s="132"/>
      <c r="K53" s="15"/>
      <c r="L53" s="132"/>
    </row>
  </sheetData>
  <mergeCells count="50">
    <mergeCell ref="A51:A53"/>
    <mergeCell ref="B51:F51"/>
    <mergeCell ref="J51:J53"/>
    <mergeCell ref="L51:L53"/>
    <mergeCell ref="B52:F52"/>
    <mergeCell ref="B53:F53"/>
    <mergeCell ref="A47:A50"/>
    <mergeCell ref="B47:F47"/>
    <mergeCell ref="J47:J50"/>
    <mergeCell ref="L47:L50"/>
    <mergeCell ref="B49:F49"/>
    <mergeCell ref="B50:F50"/>
    <mergeCell ref="B48:F48"/>
    <mergeCell ref="A40:A46"/>
    <mergeCell ref="B40:F40"/>
    <mergeCell ref="J40:J46"/>
    <mergeCell ref="L40:L46"/>
    <mergeCell ref="B41:F41"/>
    <mergeCell ref="B46:F46"/>
    <mergeCell ref="B42:F42"/>
    <mergeCell ref="B45:F45"/>
    <mergeCell ref="B43:F43"/>
    <mergeCell ref="A37:A39"/>
    <mergeCell ref="B37:F37"/>
    <mergeCell ref="J37:J39"/>
    <mergeCell ref="L37:L39"/>
    <mergeCell ref="B38:F38"/>
    <mergeCell ref="B39:F39"/>
    <mergeCell ref="A28:A36"/>
    <mergeCell ref="B28:F28"/>
    <mergeCell ref="J28:J36"/>
    <mergeCell ref="L28:L36"/>
    <mergeCell ref="B29:F29"/>
    <mergeCell ref="B36:F36"/>
    <mergeCell ref="B30:F30"/>
    <mergeCell ref="B31:F31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H12:H17 I25:I53 K25:K53 F12:F17">
    <cfRule type="cellIs" dxfId="224" priority="14" operator="lessThan">
      <formula>0</formula>
    </cfRule>
    <cfRule type="cellIs" dxfId="223" priority="15" operator="greaterThan">
      <formula>0</formula>
    </cfRule>
    <cfRule type="cellIs" dxfId="222" priority="16" operator="lessThan">
      <formula>0</formula>
    </cfRule>
  </conditionalFormatting>
  <conditionalFormatting sqref="D12:D17">
    <cfRule type="cellIs" dxfId="221" priority="11" operator="lessThan">
      <formula>0</formula>
    </cfRule>
    <cfRule type="cellIs" dxfId="220" priority="12" operator="greaterThan">
      <formula>0</formula>
    </cfRule>
    <cfRule type="cellIs" dxfId="219" priority="13" operator="lessThan">
      <formula>0</formula>
    </cfRule>
  </conditionalFormatting>
  <conditionalFormatting sqref="G12:G17">
    <cfRule type="cellIs" dxfId="218" priority="8" operator="lessThan">
      <formula>0</formula>
    </cfRule>
    <cfRule type="cellIs" dxfId="217" priority="9" operator="greaterThan">
      <formula>0</formula>
    </cfRule>
    <cfRule type="cellIs" dxfId="216" priority="10" operator="lessThan">
      <formula>0</formula>
    </cfRule>
  </conditionalFormatting>
  <conditionalFormatting sqref="I12:I17">
    <cfRule type="cellIs" dxfId="215" priority="6" operator="lessThan">
      <formula>0</formula>
    </cfRule>
    <cfRule type="cellIs" dxfId="214" priority="7" operator="greaterThan">
      <formula>0</formula>
    </cfRule>
  </conditionalFormatting>
  <conditionalFormatting sqref="J12:J17">
    <cfRule type="containsText" dxfId="213" priority="4" operator="containsText" text="OK">
      <formula>NOT(ISERROR(SEARCH("OK",J12)))</formula>
    </cfRule>
    <cfRule type="containsText" dxfId="212" priority="5" operator="containsText" text="ALERTA">
      <formula>NOT(ISERROR(SEARCH("ALERTA",J12)))</formula>
    </cfRule>
  </conditionalFormatting>
  <conditionalFormatting sqref="E12:E17">
    <cfRule type="cellIs" dxfId="211" priority="1" operator="lessThan">
      <formula>0</formula>
    </cfRule>
    <cfRule type="cellIs" dxfId="210" priority="2" operator="greaterThan">
      <formula>0</formula>
    </cfRule>
    <cfRule type="cellIs" dxfId="209" priority="3" operator="lessThan">
      <formula>0</formula>
    </cfRule>
  </conditionalFormatting>
  <hyperlinks>
    <hyperlink ref="B8" r:id="rId1" xr:uid="{00000000-0004-0000-1200-000000000000}"/>
  </hyperlinks>
  <pageMargins left="0.511811024" right="0.511811024" top="0.78740157499999996" bottom="0.78740157499999996" header="0.31496062000000002" footer="0.31496062000000002"/>
  <pageSetup paperSize="9" scale="5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0"/>
  <sheetViews>
    <sheetView topLeftCell="A4" workbookViewId="0">
      <selection activeCell="F20" sqref="F20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12" t="s">
        <v>35</v>
      </c>
      <c r="C5" s="112"/>
      <c r="D5" s="112"/>
      <c r="E5" s="112"/>
      <c r="F5" s="112"/>
    </row>
    <row r="6" spans="1:12" x14ac:dyDescent="0.25">
      <c r="A6" s="3" t="s">
        <v>2</v>
      </c>
      <c r="B6" s="112" t="s">
        <v>36</v>
      </c>
      <c r="C6" s="112"/>
      <c r="D6" s="112"/>
      <c r="E6" s="112"/>
      <c r="F6" s="112"/>
    </row>
    <row r="7" spans="1:12" x14ac:dyDescent="0.25">
      <c r="A7" s="3" t="s">
        <v>3</v>
      </c>
      <c r="B7" s="113" t="s">
        <v>93</v>
      </c>
      <c r="C7" s="113"/>
      <c r="D7" s="113"/>
      <c r="E7" s="113"/>
      <c r="F7" s="113"/>
    </row>
    <row r="8" spans="1:12" x14ac:dyDescent="0.25">
      <c r="A8" s="3" t="s">
        <v>4</v>
      </c>
      <c r="B8" s="114" t="s">
        <v>92</v>
      </c>
      <c r="C8" s="113"/>
      <c r="D8" s="113"/>
      <c r="E8" s="113"/>
      <c r="F8" s="113"/>
    </row>
    <row r="10" spans="1:12" ht="23.25" x14ac:dyDescent="0.35">
      <c r="A10" s="110" t="s">
        <v>176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170</v>
      </c>
      <c r="D11" s="7" t="s">
        <v>171</v>
      </c>
      <c r="E11" s="8" t="s">
        <v>167</v>
      </c>
      <c r="F11" s="6" t="s">
        <v>172</v>
      </c>
      <c r="G11" s="7" t="s">
        <v>173</v>
      </c>
      <c r="H11" s="8" t="s">
        <v>168</v>
      </c>
      <c r="I11" s="4" t="s">
        <v>14</v>
      </c>
      <c r="J11" s="7"/>
    </row>
    <row r="12" spans="1:12" x14ac:dyDescent="0.25">
      <c r="A12" s="9" t="s">
        <v>165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-116.66</v>
      </c>
      <c r="F13" s="15"/>
      <c r="G13" s="15"/>
      <c r="H13" s="15"/>
      <c r="I13" s="10">
        <f t="shared" ref="I13:I17" si="0">(C13+F13)+(E13+H13)+D13+G13</f>
        <v>-116.66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J31</f>
        <v>-5485.7099999999991</v>
      </c>
      <c r="F14" s="11"/>
      <c r="G14" s="11"/>
      <c r="H14" s="11">
        <f>L31</f>
        <v>0</v>
      </c>
      <c r="I14" s="10">
        <f t="shared" si="0"/>
        <v>-5485.7099999999991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4500</v>
      </c>
      <c r="D15" s="15"/>
      <c r="E15" s="15">
        <f>J37</f>
        <v>-2056.7799999999997</v>
      </c>
      <c r="F15" s="15"/>
      <c r="G15" s="15"/>
      <c r="H15" s="15">
        <f>L37</f>
        <v>0</v>
      </c>
      <c r="I15" s="10">
        <f t="shared" si="0"/>
        <v>2443.2200000000003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J44</f>
        <v>-340.85</v>
      </c>
      <c r="F16" s="11"/>
      <c r="G16" s="11"/>
      <c r="H16" s="11">
        <f>L44</f>
        <v>0</v>
      </c>
      <c r="I16" s="10">
        <f t="shared" si="0"/>
        <v>-340.85</v>
      </c>
      <c r="J16" s="7"/>
      <c r="K16" s="12"/>
      <c r="L16" s="12"/>
    </row>
    <row r="17" spans="1:12" x14ac:dyDescent="0.25">
      <c r="A17" s="13" t="s">
        <v>22</v>
      </c>
      <c r="B17" s="14"/>
      <c r="C17" s="15">
        <v>3500</v>
      </c>
      <c r="D17" s="15"/>
      <c r="E17" s="15">
        <f>J48</f>
        <v>0</v>
      </c>
      <c r="F17" s="15"/>
      <c r="G17" s="15"/>
      <c r="H17" s="15">
        <f>L48</f>
        <v>0</v>
      </c>
      <c r="I17" s="10">
        <f t="shared" si="0"/>
        <v>3500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SUM(C14:C17)</f>
        <v>8000</v>
      </c>
      <c r="E18" s="12">
        <f>SUM(E12:E17)</f>
        <v>-7999.9999999999991</v>
      </c>
      <c r="F18" s="12">
        <f>SUM(F14:F17)</f>
        <v>0</v>
      </c>
      <c r="H18" s="12">
        <f>SUM(H12:H17)</f>
        <v>0</v>
      </c>
      <c r="I18" s="19">
        <f>SUM(I12:I17)</f>
        <v>0</v>
      </c>
      <c r="L18" s="12"/>
    </row>
    <row r="23" spans="1:12" ht="23.25" x14ac:dyDescent="0.35">
      <c r="A23" s="110" t="s">
        <v>26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25">
      <c r="A24" s="20" t="s">
        <v>27</v>
      </c>
      <c r="B24" s="115" t="s">
        <v>28</v>
      </c>
      <c r="C24" s="115"/>
      <c r="D24" s="115"/>
      <c r="E24" s="115"/>
      <c r="F24" s="115"/>
      <c r="G24" s="20" t="s">
        <v>29</v>
      </c>
      <c r="H24" s="20" t="s">
        <v>30</v>
      </c>
      <c r="I24" s="21" t="s">
        <v>167</v>
      </c>
      <c r="J24" s="21" t="s">
        <v>174</v>
      </c>
      <c r="K24" s="21" t="s">
        <v>168</v>
      </c>
      <c r="L24" s="21" t="s">
        <v>175</v>
      </c>
    </row>
    <row r="25" spans="1:12" x14ac:dyDescent="0.25">
      <c r="A25" s="116" t="s">
        <v>17</v>
      </c>
      <c r="B25" s="119"/>
      <c r="C25" s="119"/>
      <c r="D25" s="119"/>
      <c r="E25" s="119"/>
      <c r="F25" s="119"/>
      <c r="G25" s="22"/>
      <c r="H25" s="23"/>
      <c r="I25" s="11"/>
      <c r="J25" s="120">
        <f>SUM(I25:I27)</f>
        <v>0</v>
      </c>
      <c r="K25" s="11"/>
      <c r="L25" s="120">
        <f>SUM(K25:K27)</f>
        <v>0</v>
      </c>
    </row>
    <row r="26" spans="1:12" x14ac:dyDescent="0.25">
      <c r="A26" s="117"/>
      <c r="B26" s="123"/>
      <c r="C26" s="124"/>
      <c r="D26" s="124"/>
      <c r="E26" s="124"/>
      <c r="F26" s="125"/>
      <c r="G26" s="22"/>
      <c r="H26" s="23"/>
      <c r="I26" s="11"/>
      <c r="J26" s="121"/>
      <c r="K26" s="11"/>
      <c r="L26" s="121"/>
    </row>
    <row r="27" spans="1:12" x14ac:dyDescent="0.25">
      <c r="A27" s="118"/>
      <c r="B27" s="119"/>
      <c r="C27" s="119"/>
      <c r="D27" s="119"/>
      <c r="E27" s="119"/>
      <c r="F27" s="119"/>
      <c r="G27" s="22"/>
      <c r="H27" s="23"/>
      <c r="I27" s="11"/>
      <c r="J27" s="122"/>
      <c r="K27" s="11"/>
      <c r="L27" s="122"/>
    </row>
    <row r="28" spans="1:12" x14ac:dyDescent="0.25">
      <c r="A28" s="126" t="s">
        <v>18</v>
      </c>
      <c r="B28" s="129" t="s">
        <v>264</v>
      </c>
      <c r="C28" s="129"/>
      <c r="D28" s="129"/>
      <c r="E28" s="129"/>
      <c r="F28" s="129"/>
      <c r="G28" s="24"/>
      <c r="H28" s="25"/>
      <c r="I28" s="15">
        <v>-116.66</v>
      </c>
      <c r="J28" s="130">
        <f>I28</f>
        <v>-116.66</v>
      </c>
      <c r="K28" s="15"/>
      <c r="L28" s="130">
        <f>SUM(K28:K30)</f>
        <v>0</v>
      </c>
    </row>
    <row r="29" spans="1:12" x14ac:dyDescent="0.25">
      <c r="A29" s="127"/>
      <c r="B29" s="129"/>
      <c r="C29" s="129"/>
      <c r="D29" s="129"/>
      <c r="E29" s="129"/>
      <c r="F29" s="129"/>
      <c r="G29" s="24"/>
      <c r="H29" s="25"/>
      <c r="I29" s="15"/>
      <c r="J29" s="131"/>
      <c r="K29" s="15"/>
      <c r="L29" s="131"/>
    </row>
    <row r="30" spans="1:12" x14ac:dyDescent="0.25">
      <c r="A30" s="128"/>
      <c r="B30" s="129"/>
      <c r="C30" s="129"/>
      <c r="D30" s="129"/>
      <c r="E30" s="129"/>
      <c r="F30" s="129"/>
      <c r="G30" s="24"/>
      <c r="H30" s="25"/>
      <c r="I30" s="15"/>
      <c r="J30" s="132"/>
      <c r="K30" s="15"/>
      <c r="L30" s="132"/>
    </row>
    <row r="31" spans="1:12" x14ac:dyDescent="0.25">
      <c r="A31" s="116" t="s">
        <v>19</v>
      </c>
      <c r="B31" s="119" t="s">
        <v>291</v>
      </c>
      <c r="C31" s="119"/>
      <c r="D31" s="119"/>
      <c r="E31" s="119"/>
      <c r="F31" s="119"/>
      <c r="G31" s="22"/>
      <c r="H31" s="23"/>
      <c r="I31" s="11">
        <v>-965.77</v>
      </c>
      <c r="J31" s="120">
        <f>I31+I32</f>
        <v>-5485.7099999999991</v>
      </c>
      <c r="K31" s="11"/>
      <c r="L31" s="120">
        <f>SUM(K31:K36)</f>
        <v>0</v>
      </c>
    </row>
    <row r="32" spans="1:12" x14ac:dyDescent="0.25">
      <c r="A32" s="117"/>
      <c r="B32" s="123" t="s">
        <v>292</v>
      </c>
      <c r="C32" s="124"/>
      <c r="D32" s="124"/>
      <c r="E32" s="124"/>
      <c r="F32" s="125"/>
      <c r="G32" s="22"/>
      <c r="H32" s="23"/>
      <c r="I32" s="11">
        <v>-4519.9399999999996</v>
      </c>
      <c r="J32" s="121"/>
      <c r="K32" s="11"/>
      <c r="L32" s="121"/>
    </row>
    <row r="33" spans="1:12" x14ac:dyDescent="0.25">
      <c r="A33" s="117"/>
      <c r="B33" s="123"/>
      <c r="C33" s="124"/>
      <c r="D33" s="124"/>
      <c r="E33" s="124"/>
      <c r="F33" s="125"/>
      <c r="G33" s="22"/>
      <c r="H33" s="23"/>
      <c r="I33" s="11"/>
      <c r="J33" s="121"/>
      <c r="K33" s="11"/>
      <c r="L33" s="121"/>
    </row>
    <row r="34" spans="1:12" x14ac:dyDescent="0.25">
      <c r="A34" s="117"/>
      <c r="B34" s="123"/>
      <c r="C34" s="124"/>
      <c r="D34" s="124"/>
      <c r="E34" s="124"/>
      <c r="F34" s="125"/>
      <c r="G34" s="22"/>
      <c r="H34" s="23"/>
      <c r="I34" s="11"/>
      <c r="J34" s="121"/>
      <c r="K34" s="11"/>
      <c r="L34" s="121"/>
    </row>
    <row r="35" spans="1:12" x14ac:dyDescent="0.25">
      <c r="A35" s="117"/>
      <c r="B35" s="119"/>
      <c r="C35" s="119"/>
      <c r="D35" s="119"/>
      <c r="E35" s="119"/>
      <c r="F35" s="119"/>
      <c r="G35" s="22"/>
      <c r="H35" s="23"/>
      <c r="I35" s="11"/>
      <c r="J35" s="121"/>
      <c r="K35" s="11"/>
      <c r="L35" s="121"/>
    </row>
    <row r="36" spans="1:12" x14ac:dyDescent="0.25">
      <c r="A36" s="118"/>
      <c r="B36" s="119"/>
      <c r="C36" s="119"/>
      <c r="D36" s="119"/>
      <c r="E36" s="119"/>
      <c r="F36" s="119"/>
      <c r="G36" s="22"/>
      <c r="H36" s="23"/>
      <c r="I36" s="11"/>
      <c r="J36" s="122"/>
      <c r="K36" s="11"/>
      <c r="L36" s="122"/>
    </row>
    <row r="37" spans="1:12" x14ac:dyDescent="0.25">
      <c r="A37" s="136" t="s">
        <v>20</v>
      </c>
      <c r="B37" s="129" t="s">
        <v>214</v>
      </c>
      <c r="C37" s="129"/>
      <c r="D37" s="129"/>
      <c r="E37" s="129"/>
      <c r="F37" s="129"/>
      <c r="G37" s="25"/>
      <c r="H37" s="25"/>
      <c r="I37" s="15">
        <v>-500</v>
      </c>
      <c r="J37" s="130">
        <f>I37+I38+I39+I40+I41</f>
        <v>-2056.7799999999997</v>
      </c>
      <c r="K37" s="15"/>
      <c r="L37" s="130">
        <f>SUM(K37:K43)</f>
        <v>0</v>
      </c>
    </row>
    <row r="38" spans="1:12" x14ac:dyDescent="0.25">
      <c r="A38" s="137"/>
      <c r="B38" s="129" t="s">
        <v>217</v>
      </c>
      <c r="C38" s="129"/>
      <c r="D38" s="129"/>
      <c r="E38" s="129"/>
      <c r="F38" s="129"/>
      <c r="G38" s="25"/>
      <c r="H38" s="25"/>
      <c r="I38" s="15">
        <v>-300</v>
      </c>
      <c r="J38" s="131"/>
      <c r="K38" s="15"/>
      <c r="L38" s="131"/>
    </row>
    <row r="39" spans="1:12" x14ac:dyDescent="0.25">
      <c r="A39" s="137"/>
      <c r="B39" s="129" t="s">
        <v>226</v>
      </c>
      <c r="C39" s="129"/>
      <c r="D39" s="129"/>
      <c r="E39" s="129"/>
      <c r="F39" s="129"/>
      <c r="G39" s="25"/>
      <c r="H39" s="25"/>
      <c r="I39" s="15">
        <v>-700</v>
      </c>
      <c r="J39" s="131"/>
      <c r="K39" s="15"/>
      <c r="L39" s="131"/>
    </row>
    <row r="40" spans="1:12" x14ac:dyDescent="0.25">
      <c r="A40" s="137"/>
      <c r="B40" s="133" t="s">
        <v>237</v>
      </c>
      <c r="C40" s="134"/>
      <c r="D40" s="134"/>
      <c r="E40" s="134"/>
      <c r="F40" s="135"/>
      <c r="G40" s="25"/>
      <c r="H40" s="25"/>
      <c r="I40" s="15">
        <v>-300</v>
      </c>
      <c r="J40" s="131"/>
      <c r="K40" s="15"/>
      <c r="L40" s="131"/>
    </row>
    <row r="41" spans="1:12" x14ac:dyDescent="0.25">
      <c r="A41" s="137"/>
      <c r="B41" s="129" t="s">
        <v>258</v>
      </c>
      <c r="C41" s="129"/>
      <c r="D41" s="129"/>
      <c r="E41" s="129"/>
      <c r="F41" s="129"/>
      <c r="G41" s="25"/>
      <c r="H41" s="25"/>
      <c r="I41" s="15">
        <v>-256.77999999999997</v>
      </c>
      <c r="J41" s="131"/>
      <c r="K41" s="15"/>
      <c r="L41" s="131"/>
    </row>
    <row r="42" spans="1:12" x14ac:dyDescent="0.25">
      <c r="A42" s="137"/>
      <c r="B42" s="133"/>
      <c r="C42" s="134"/>
      <c r="D42" s="134"/>
      <c r="E42" s="134"/>
      <c r="F42" s="135"/>
      <c r="G42" s="25"/>
      <c r="H42" s="25"/>
      <c r="I42" s="15"/>
      <c r="J42" s="131"/>
      <c r="K42" s="15"/>
      <c r="L42" s="131"/>
    </row>
    <row r="43" spans="1:12" x14ac:dyDescent="0.25">
      <c r="A43" s="138"/>
      <c r="B43" s="129"/>
      <c r="C43" s="129"/>
      <c r="D43" s="129"/>
      <c r="E43" s="129"/>
      <c r="F43" s="129"/>
      <c r="G43" s="25"/>
      <c r="H43" s="25"/>
      <c r="I43" s="15"/>
      <c r="J43" s="131"/>
      <c r="K43" s="15"/>
      <c r="L43" s="131"/>
    </row>
    <row r="44" spans="1:12" x14ac:dyDescent="0.25">
      <c r="A44" s="139" t="s">
        <v>21</v>
      </c>
      <c r="B44" s="119" t="s">
        <v>275</v>
      </c>
      <c r="C44" s="119"/>
      <c r="D44" s="119"/>
      <c r="E44" s="119"/>
      <c r="F44" s="119"/>
      <c r="G44" s="23"/>
      <c r="H44" s="23"/>
      <c r="I44" s="11">
        <v>-340.85</v>
      </c>
      <c r="J44" s="120">
        <f>SUM(I44:I47)</f>
        <v>-340.85</v>
      </c>
      <c r="K44" s="11"/>
      <c r="L44" s="120">
        <f>SUM(K44:K47)</f>
        <v>0</v>
      </c>
    </row>
    <row r="45" spans="1:12" x14ac:dyDescent="0.25">
      <c r="A45" s="140"/>
      <c r="B45" s="119"/>
      <c r="C45" s="119"/>
      <c r="D45" s="119"/>
      <c r="E45" s="119"/>
      <c r="F45" s="119"/>
      <c r="G45" s="23"/>
      <c r="H45" s="23"/>
      <c r="I45" s="11"/>
      <c r="J45" s="121"/>
      <c r="K45" s="11"/>
      <c r="L45" s="121"/>
    </row>
    <row r="46" spans="1:12" x14ac:dyDescent="0.25">
      <c r="A46" s="140"/>
      <c r="B46" s="123"/>
      <c r="C46" s="124"/>
      <c r="D46" s="124"/>
      <c r="E46" s="124"/>
      <c r="F46" s="125"/>
      <c r="G46" s="23"/>
      <c r="H46" s="23"/>
      <c r="I46" s="11"/>
      <c r="J46" s="121"/>
      <c r="K46" s="11"/>
      <c r="L46" s="121"/>
    </row>
    <row r="47" spans="1:12" x14ac:dyDescent="0.25">
      <c r="A47" s="141"/>
      <c r="B47" s="119"/>
      <c r="C47" s="119"/>
      <c r="D47" s="119"/>
      <c r="E47" s="119"/>
      <c r="F47" s="119"/>
      <c r="G47" s="23"/>
      <c r="H47" s="23"/>
      <c r="I47" s="11"/>
      <c r="J47" s="122"/>
      <c r="K47" s="11"/>
      <c r="L47" s="122"/>
    </row>
    <row r="48" spans="1:12" x14ac:dyDescent="0.25">
      <c r="A48" s="126" t="s">
        <v>22</v>
      </c>
      <c r="B48" s="129"/>
      <c r="C48" s="129"/>
      <c r="D48" s="129"/>
      <c r="E48" s="129"/>
      <c r="F48" s="129"/>
      <c r="G48" s="25"/>
      <c r="H48" s="25"/>
      <c r="I48" s="15"/>
      <c r="J48" s="130">
        <f t="shared" ref="J48:L48" si="1">SUM(I48:I50)</f>
        <v>0</v>
      </c>
      <c r="K48" s="15"/>
      <c r="L48" s="130">
        <f t="shared" si="1"/>
        <v>0</v>
      </c>
    </row>
    <row r="49" spans="1:12" x14ac:dyDescent="0.25">
      <c r="A49" s="127"/>
      <c r="B49" s="129"/>
      <c r="C49" s="129"/>
      <c r="D49" s="129"/>
      <c r="E49" s="129"/>
      <c r="F49" s="129"/>
      <c r="G49" s="25"/>
      <c r="H49" s="25"/>
      <c r="I49" s="15"/>
      <c r="J49" s="131"/>
      <c r="K49" s="15"/>
      <c r="L49" s="131"/>
    </row>
    <row r="50" spans="1:12" x14ac:dyDescent="0.25">
      <c r="A50" s="128"/>
      <c r="B50" s="129"/>
      <c r="C50" s="129"/>
      <c r="D50" s="129"/>
      <c r="E50" s="129"/>
      <c r="F50" s="129"/>
      <c r="G50" s="25"/>
      <c r="H50" s="25"/>
      <c r="I50" s="15"/>
      <c r="J50" s="132"/>
      <c r="K50" s="15"/>
      <c r="L50" s="132"/>
    </row>
  </sheetData>
  <mergeCells count="52">
    <mergeCell ref="A48:A50"/>
    <mergeCell ref="B48:F48"/>
    <mergeCell ref="J48:J50"/>
    <mergeCell ref="L48:L50"/>
    <mergeCell ref="B49:F49"/>
    <mergeCell ref="B50:F50"/>
    <mergeCell ref="A44:A47"/>
    <mergeCell ref="B44:F44"/>
    <mergeCell ref="J44:J47"/>
    <mergeCell ref="L44:L47"/>
    <mergeCell ref="B45:F45"/>
    <mergeCell ref="B47:F47"/>
    <mergeCell ref="B46:F46"/>
    <mergeCell ref="A37:A43"/>
    <mergeCell ref="B37:F37"/>
    <mergeCell ref="J37:J43"/>
    <mergeCell ref="L37:L43"/>
    <mergeCell ref="B38:F38"/>
    <mergeCell ref="B43:F43"/>
    <mergeCell ref="B39:F39"/>
    <mergeCell ref="B41:F41"/>
    <mergeCell ref="B42:F42"/>
    <mergeCell ref="B40:F40"/>
    <mergeCell ref="A31:A36"/>
    <mergeCell ref="B31:F31"/>
    <mergeCell ref="J31:J36"/>
    <mergeCell ref="L31:L36"/>
    <mergeCell ref="B35:F35"/>
    <mergeCell ref="B36:F36"/>
    <mergeCell ref="B32:F32"/>
    <mergeCell ref="B33:F33"/>
    <mergeCell ref="B34:F34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50 K25:K50">
    <cfRule type="cellIs" dxfId="457" priority="11" operator="lessThan">
      <formula>0</formula>
    </cfRule>
    <cfRule type="cellIs" dxfId="456" priority="12" operator="greaterThan">
      <formula>0</formula>
    </cfRule>
    <cfRule type="cellIs" dxfId="455" priority="13" operator="lessThan">
      <formula>0</formula>
    </cfRule>
  </conditionalFormatting>
  <conditionalFormatting sqref="D12:D17">
    <cfRule type="cellIs" dxfId="454" priority="8" operator="lessThan">
      <formula>0</formula>
    </cfRule>
    <cfRule type="cellIs" dxfId="453" priority="9" operator="greaterThan">
      <formula>0</formula>
    </cfRule>
    <cfRule type="cellIs" dxfId="452" priority="10" operator="lessThan">
      <formula>0</formula>
    </cfRule>
  </conditionalFormatting>
  <conditionalFormatting sqref="G12:G17">
    <cfRule type="cellIs" dxfId="451" priority="5" operator="lessThan">
      <formula>0</formula>
    </cfRule>
    <cfRule type="cellIs" dxfId="450" priority="6" operator="greaterThan">
      <formula>0</formula>
    </cfRule>
    <cfRule type="cellIs" dxfId="449" priority="7" operator="lessThan">
      <formula>0</formula>
    </cfRule>
  </conditionalFormatting>
  <conditionalFormatting sqref="I12:I17">
    <cfRule type="cellIs" dxfId="448" priority="3" operator="lessThan">
      <formula>0</formula>
    </cfRule>
    <cfRule type="cellIs" dxfId="447" priority="4" operator="greaterThan">
      <formula>0</formula>
    </cfRule>
  </conditionalFormatting>
  <conditionalFormatting sqref="J12:J17">
    <cfRule type="containsText" dxfId="446" priority="1" operator="containsText" text="OK">
      <formula>NOT(ISERROR(SEARCH("OK",J12)))</formula>
    </cfRule>
    <cfRule type="containsText" dxfId="445" priority="2" operator="containsText" text="ALERTA">
      <formula>NOT(ISERROR(SEARCH("ALERTA",J12)))</formula>
    </cfRule>
  </conditionalFormatting>
  <hyperlinks>
    <hyperlink ref="B8" r:id="rId1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52"/>
  <sheetViews>
    <sheetView topLeftCell="A7" workbookViewId="0">
      <selection activeCell="A23" sqref="A23:L23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12" t="s">
        <v>188</v>
      </c>
      <c r="C5" s="112"/>
      <c r="D5" s="112"/>
      <c r="E5" s="112"/>
      <c r="F5" s="112"/>
    </row>
    <row r="6" spans="1:12" x14ac:dyDescent="0.25">
      <c r="A6" s="3" t="s">
        <v>2</v>
      </c>
      <c r="B6" s="112" t="s">
        <v>189</v>
      </c>
      <c r="C6" s="112"/>
      <c r="D6" s="112"/>
      <c r="E6" s="112"/>
      <c r="F6" s="112"/>
    </row>
    <row r="7" spans="1:12" x14ac:dyDescent="0.25">
      <c r="A7" s="3" t="s">
        <v>3</v>
      </c>
      <c r="B7" s="113"/>
      <c r="C7" s="113"/>
      <c r="D7" s="113"/>
      <c r="E7" s="113"/>
      <c r="F7" s="113"/>
    </row>
    <row r="8" spans="1:12" x14ac:dyDescent="0.25">
      <c r="A8" s="3" t="s">
        <v>4</v>
      </c>
      <c r="B8" s="114"/>
      <c r="C8" s="113"/>
      <c r="D8" s="113"/>
      <c r="E8" s="113"/>
      <c r="F8" s="113"/>
    </row>
    <row r="10" spans="1:12" ht="23.25" x14ac:dyDescent="0.35">
      <c r="A10" s="110" t="s">
        <v>176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170</v>
      </c>
      <c r="D11" s="7" t="s">
        <v>171</v>
      </c>
      <c r="E11" s="8" t="s">
        <v>167</v>
      </c>
      <c r="F11" s="6" t="s">
        <v>172</v>
      </c>
      <c r="G11" s="7" t="s">
        <v>173</v>
      </c>
      <c r="H11" s="8" t="s">
        <v>168</v>
      </c>
      <c r="I11" s="4" t="s">
        <v>14</v>
      </c>
      <c r="J11" s="7"/>
    </row>
    <row r="12" spans="1:12" x14ac:dyDescent="0.25">
      <c r="A12" s="9" t="s">
        <v>165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2700</v>
      </c>
      <c r="D13" s="15"/>
      <c r="E13" s="15">
        <f>J28</f>
        <v>-3529.7400000000002</v>
      </c>
      <c r="F13" s="15"/>
      <c r="G13" s="15"/>
      <c r="H13" s="15"/>
      <c r="I13" s="10">
        <f t="shared" ref="I13:I17" si="0">(C13+F13)+(E13+H13)+D13+G13</f>
        <v>-829.74000000000024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J41</f>
        <v>0</v>
      </c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J44</f>
        <v>0</v>
      </c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J47</f>
        <v>0</v>
      </c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4800</v>
      </c>
      <c r="D17" s="15"/>
      <c r="E17" s="15">
        <f>J50</f>
        <v>0</v>
      </c>
      <c r="F17" s="15"/>
      <c r="G17" s="15"/>
      <c r="H17" s="15"/>
      <c r="I17" s="10">
        <f t="shared" si="0"/>
        <v>4800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7500</v>
      </c>
      <c r="E18" s="12">
        <f>SUM(E12:E17)</f>
        <v>-3529.7400000000002</v>
      </c>
      <c r="F18" s="12"/>
      <c r="H18" s="12"/>
      <c r="I18" s="19">
        <f>SUM(I12:I17)</f>
        <v>3970.2599999999998</v>
      </c>
      <c r="L18" s="12"/>
    </row>
    <row r="23" spans="1:12" ht="23.25" x14ac:dyDescent="0.35">
      <c r="A23" s="110" t="s">
        <v>26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25">
      <c r="A24" s="20" t="s">
        <v>27</v>
      </c>
      <c r="B24" s="115" t="s">
        <v>28</v>
      </c>
      <c r="C24" s="115"/>
      <c r="D24" s="115"/>
      <c r="E24" s="115"/>
      <c r="F24" s="115"/>
      <c r="G24" s="20" t="s">
        <v>29</v>
      </c>
      <c r="H24" s="20" t="s">
        <v>30</v>
      </c>
      <c r="I24" s="21" t="s">
        <v>167</v>
      </c>
      <c r="J24" s="21" t="s">
        <v>174</v>
      </c>
      <c r="K24" s="21" t="s">
        <v>168</v>
      </c>
      <c r="L24" s="21" t="s">
        <v>175</v>
      </c>
    </row>
    <row r="25" spans="1:12" x14ac:dyDescent="0.25">
      <c r="A25" s="116" t="s">
        <v>17</v>
      </c>
      <c r="B25" s="119"/>
      <c r="C25" s="119"/>
      <c r="D25" s="119"/>
      <c r="E25" s="119"/>
      <c r="F25" s="119"/>
      <c r="G25" s="22"/>
      <c r="H25" s="23"/>
      <c r="I25" s="11"/>
      <c r="J25" s="120">
        <f>SUM(I25:I27)</f>
        <v>0</v>
      </c>
      <c r="K25" s="11"/>
      <c r="L25" s="120">
        <f>SUM(K25:K27)</f>
        <v>0</v>
      </c>
    </row>
    <row r="26" spans="1:12" x14ac:dyDescent="0.25">
      <c r="A26" s="117"/>
      <c r="B26" s="123"/>
      <c r="C26" s="124"/>
      <c r="D26" s="124"/>
      <c r="E26" s="124"/>
      <c r="F26" s="125"/>
      <c r="G26" s="22"/>
      <c r="H26" s="23"/>
      <c r="I26" s="11"/>
      <c r="J26" s="121"/>
      <c r="K26" s="11"/>
      <c r="L26" s="121"/>
    </row>
    <row r="27" spans="1:12" x14ac:dyDescent="0.25">
      <c r="A27" s="118"/>
      <c r="B27" s="119"/>
      <c r="C27" s="119"/>
      <c r="D27" s="119"/>
      <c r="E27" s="119"/>
      <c r="F27" s="119"/>
      <c r="G27" s="22"/>
      <c r="H27" s="23"/>
      <c r="I27" s="11"/>
      <c r="J27" s="122"/>
      <c r="K27" s="11"/>
      <c r="L27" s="122"/>
    </row>
    <row r="28" spans="1:12" x14ac:dyDescent="0.25">
      <c r="A28" s="126" t="s">
        <v>18</v>
      </c>
      <c r="B28" s="129" t="s">
        <v>246</v>
      </c>
      <c r="C28" s="129"/>
      <c r="D28" s="129"/>
      <c r="E28" s="129"/>
      <c r="F28" s="129"/>
      <c r="G28" s="24"/>
      <c r="H28" s="25"/>
      <c r="I28" s="15">
        <v>-382.5</v>
      </c>
      <c r="J28" s="130">
        <f>I28+I29+I30+I31+I32+I33+I34+I35+I36+I37+I38</f>
        <v>-3529.7400000000002</v>
      </c>
      <c r="K28" s="15"/>
      <c r="L28" s="130">
        <f>SUM(K28:K40)</f>
        <v>0</v>
      </c>
    </row>
    <row r="29" spans="1:12" x14ac:dyDescent="0.25">
      <c r="A29" s="127"/>
      <c r="B29" s="129" t="s">
        <v>247</v>
      </c>
      <c r="C29" s="129"/>
      <c r="D29" s="129"/>
      <c r="E29" s="129"/>
      <c r="F29" s="129"/>
      <c r="G29" s="24"/>
      <c r="H29" s="25"/>
      <c r="I29" s="15">
        <v>-564</v>
      </c>
      <c r="J29" s="131"/>
      <c r="K29" s="15"/>
      <c r="L29" s="131"/>
    </row>
    <row r="30" spans="1:12" x14ac:dyDescent="0.25">
      <c r="A30" s="127"/>
      <c r="B30" s="133" t="s">
        <v>252</v>
      </c>
      <c r="C30" s="134"/>
      <c r="D30" s="134"/>
      <c r="E30" s="134"/>
      <c r="F30" s="135"/>
      <c r="G30" s="24"/>
      <c r="H30" s="25"/>
      <c r="I30" s="15">
        <v>-40.5</v>
      </c>
      <c r="J30" s="131"/>
      <c r="K30" s="15"/>
      <c r="L30" s="131"/>
    </row>
    <row r="31" spans="1:12" x14ac:dyDescent="0.25">
      <c r="A31" s="127"/>
      <c r="B31" s="133" t="s">
        <v>260</v>
      </c>
      <c r="C31" s="134"/>
      <c r="D31" s="134"/>
      <c r="E31" s="134"/>
      <c r="F31" s="135"/>
      <c r="G31" s="24"/>
      <c r="H31" s="25"/>
      <c r="I31" s="15">
        <v>-68</v>
      </c>
      <c r="J31" s="131"/>
      <c r="K31" s="15"/>
      <c r="L31" s="131"/>
    </row>
    <row r="32" spans="1:12" x14ac:dyDescent="0.25">
      <c r="A32" s="127"/>
      <c r="B32" s="133" t="s">
        <v>270</v>
      </c>
      <c r="C32" s="134"/>
      <c r="D32" s="134"/>
      <c r="E32" s="134"/>
      <c r="F32" s="135"/>
      <c r="G32" s="24"/>
      <c r="H32" s="25"/>
      <c r="I32" s="15">
        <v>-36.630000000000003</v>
      </c>
      <c r="J32" s="131"/>
      <c r="K32" s="15"/>
      <c r="L32" s="131"/>
    </row>
    <row r="33" spans="1:12" x14ac:dyDescent="0.25">
      <c r="A33" s="127"/>
      <c r="B33" s="90" t="s">
        <v>278</v>
      </c>
      <c r="C33" s="91"/>
      <c r="D33" s="91"/>
      <c r="E33" s="91"/>
      <c r="F33" s="92"/>
      <c r="G33" s="24"/>
      <c r="H33" s="25"/>
      <c r="I33" s="15">
        <v>-58.6</v>
      </c>
      <c r="J33" s="131"/>
      <c r="K33" s="15"/>
      <c r="L33" s="131"/>
    </row>
    <row r="34" spans="1:12" x14ac:dyDescent="0.25">
      <c r="A34" s="127"/>
      <c r="B34" s="95" t="s">
        <v>294</v>
      </c>
      <c r="C34" s="93"/>
      <c r="D34" s="88"/>
      <c r="E34" s="88"/>
      <c r="F34" s="89"/>
      <c r="G34" s="24"/>
      <c r="H34" s="25"/>
      <c r="I34" s="15">
        <v>-564</v>
      </c>
      <c r="J34" s="131"/>
      <c r="K34" s="15"/>
      <c r="L34" s="131"/>
    </row>
    <row r="35" spans="1:12" x14ac:dyDescent="0.25">
      <c r="A35" s="127"/>
      <c r="B35" s="95" t="s">
        <v>297</v>
      </c>
      <c r="C35" s="93"/>
      <c r="D35" s="93"/>
      <c r="E35" s="93"/>
      <c r="F35" s="94"/>
      <c r="G35" s="24"/>
      <c r="H35" s="25"/>
      <c r="I35" s="15">
        <v>-146</v>
      </c>
      <c r="J35" s="131"/>
      <c r="K35" s="15"/>
      <c r="L35" s="131"/>
    </row>
    <row r="36" spans="1:12" x14ac:dyDescent="0.25">
      <c r="A36" s="127"/>
      <c r="B36" s="95" t="s">
        <v>298</v>
      </c>
      <c r="C36" s="93"/>
      <c r="D36" s="93"/>
      <c r="E36" s="93"/>
      <c r="F36" s="94"/>
      <c r="G36" s="24"/>
      <c r="H36" s="25"/>
      <c r="I36" s="15">
        <v>-278.33999999999997</v>
      </c>
      <c r="J36" s="131"/>
      <c r="K36" s="15"/>
      <c r="L36" s="131"/>
    </row>
    <row r="37" spans="1:12" x14ac:dyDescent="0.25">
      <c r="A37" s="127"/>
      <c r="B37" s="95" t="s">
        <v>299</v>
      </c>
      <c r="C37" s="93"/>
      <c r="D37" s="93"/>
      <c r="E37" s="93"/>
      <c r="F37" s="94"/>
      <c r="G37" s="24"/>
      <c r="H37" s="25"/>
      <c r="I37" s="15">
        <v>-979.75</v>
      </c>
      <c r="J37" s="131"/>
      <c r="K37" s="15"/>
      <c r="L37" s="131"/>
    </row>
    <row r="38" spans="1:12" x14ac:dyDescent="0.25">
      <c r="A38" s="127"/>
      <c r="B38" s="95" t="s">
        <v>300</v>
      </c>
      <c r="C38" s="93"/>
      <c r="D38" s="93"/>
      <c r="E38" s="93"/>
      <c r="F38" s="94"/>
      <c r="G38" s="24"/>
      <c r="H38" s="25"/>
      <c r="I38" s="15">
        <v>-411.42</v>
      </c>
      <c r="J38" s="131"/>
      <c r="K38" s="15"/>
      <c r="L38" s="131"/>
    </row>
    <row r="39" spans="1:12" x14ac:dyDescent="0.25">
      <c r="A39" s="127"/>
      <c r="B39" s="95"/>
      <c r="C39" s="93"/>
      <c r="D39" s="93"/>
      <c r="E39" s="93"/>
      <c r="F39" s="94"/>
      <c r="G39" s="24"/>
      <c r="H39" s="25"/>
      <c r="I39" s="15"/>
      <c r="J39" s="131"/>
      <c r="K39" s="15"/>
      <c r="L39" s="131"/>
    </row>
    <row r="40" spans="1:12" x14ac:dyDescent="0.25">
      <c r="A40" s="128"/>
      <c r="B40" s="129"/>
      <c r="C40" s="129"/>
      <c r="D40" s="129"/>
      <c r="E40" s="129"/>
      <c r="F40" s="129"/>
      <c r="G40" s="24"/>
      <c r="H40" s="25"/>
      <c r="I40" s="15"/>
      <c r="J40" s="132"/>
      <c r="K40" s="15"/>
      <c r="L40" s="132"/>
    </row>
    <row r="41" spans="1:12" x14ac:dyDescent="0.25">
      <c r="A41" s="116" t="s">
        <v>19</v>
      </c>
      <c r="B41" s="119"/>
      <c r="C41" s="119"/>
      <c r="D41" s="119"/>
      <c r="E41" s="119"/>
      <c r="F41" s="119"/>
      <c r="G41" s="22"/>
      <c r="H41" s="23"/>
      <c r="I41" s="11"/>
      <c r="J41" s="120">
        <f>SUM(I41:I43)</f>
        <v>0</v>
      </c>
      <c r="K41" s="11"/>
      <c r="L41" s="120">
        <f>SUM(K41:K43)</f>
        <v>0</v>
      </c>
    </row>
    <row r="42" spans="1:12" x14ac:dyDescent="0.25">
      <c r="A42" s="117"/>
      <c r="B42" s="119"/>
      <c r="C42" s="119"/>
      <c r="D42" s="119"/>
      <c r="E42" s="119"/>
      <c r="F42" s="119"/>
      <c r="G42" s="22"/>
      <c r="H42" s="23"/>
      <c r="I42" s="11"/>
      <c r="J42" s="121"/>
      <c r="K42" s="11"/>
      <c r="L42" s="121"/>
    </row>
    <row r="43" spans="1:12" x14ac:dyDescent="0.25">
      <c r="A43" s="118"/>
      <c r="B43" s="119"/>
      <c r="C43" s="119"/>
      <c r="D43" s="119"/>
      <c r="E43" s="119"/>
      <c r="F43" s="119"/>
      <c r="G43" s="22"/>
      <c r="H43" s="23"/>
      <c r="I43" s="11"/>
      <c r="J43" s="122"/>
      <c r="K43" s="11"/>
      <c r="L43" s="122"/>
    </row>
    <row r="44" spans="1:12" x14ac:dyDescent="0.25">
      <c r="A44" s="136" t="s">
        <v>20</v>
      </c>
      <c r="B44" s="129"/>
      <c r="C44" s="129"/>
      <c r="D44" s="129"/>
      <c r="E44" s="129"/>
      <c r="F44" s="129"/>
      <c r="G44" s="25"/>
      <c r="H44" s="25"/>
      <c r="I44" s="15"/>
      <c r="J44" s="130">
        <f>SUM(I44:I46)</f>
        <v>0</v>
      </c>
      <c r="K44" s="15"/>
      <c r="L44" s="130">
        <f>SUM(K44:K46)</f>
        <v>0</v>
      </c>
    </row>
    <row r="45" spans="1:12" x14ac:dyDescent="0.25">
      <c r="A45" s="137"/>
      <c r="B45" s="129"/>
      <c r="C45" s="129"/>
      <c r="D45" s="129"/>
      <c r="E45" s="129"/>
      <c r="F45" s="129"/>
      <c r="G45" s="25"/>
      <c r="H45" s="25"/>
      <c r="I45" s="15"/>
      <c r="J45" s="131"/>
      <c r="K45" s="15"/>
      <c r="L45" s="131"/>
    </row>
    <row r="46" spans="1:12" x14ac:dyDescent="0.25">
      <c r="A46" s="138"/>
      <c r="B46" s="129"/>
      <c r="C46" s="129"/>
      <c r="D46" s="129"/>
      <c r="E46" s="129"/>
      <c r="F46" s="129"/>
      <c r="G46" s="25"/>
      <c r="H46" s="25"/>
      <c r="I46" s="15"/>
      <c r="J46" s="131"/>
      <c r="K46" s="15"/>
      <c r="L46" s="131"/>
    </row>
    <row r="47" spans="1:12" x14ac:dyDescent="0.25">
      <c r="A47" s="139" t="s">
        <v>21</v>
      </c>
      <c r="B47" s="119"/>
      <c r="C47" s="119"/>
      <c r="D47" s="119"/>
      <c r="E47" s="119"/>
      <c r="F47" s="119"/>
      <c r="G47" s="23"/>
      <c r="H47" s="23"/>
      <c r="I47" s="11"/>
      <c r="J47" s="120">
        <f>SUM(I47:I49)</f>
        <v>0</v>
      </c>
      <c r="K47" s="11"/>
      <c r="L47" s="120">
        <f>SUM(K47:K49)</f>
        <v>0</v>
      </c>
    </row>
    <row r="48" spans="1:12" x14ac:dyDescent="0.25">
      <c r="A48" s="140"/>
      <c r="B48" s="119"/>
      <c r="C48" s="119"/>
      <c r="D48" s="119"/>
      <c r="E48" s="119"/>
      <c r="F48" s="119"/>
      <c r="G48" s="23"/>
      <c r="H48" s="23"/>
      <c r="I48" s="11"/>
      <c r="J48" s="121"/>
      <c r="K48" s="11"/>
      <c r="L48" s="121"/>
    </row>
    <row r="49" spans="1:12" x14ac:dyDescent="0.25">
      <c r="A49" s="141"/>
      <c r="B49" s="119"/>
      <c r="C49" s="119"/>
      <c r="D49" s="119"/>
      <c r="E49" s="119"/>
      <c r="F49" s="119"/>
      <c r="G49" s="23"/>
      <c r="H49" s="23"/>
      <c r="I49" s="11"/>
      <c r="J49" s="122"/>
      <c r="K49" s="11"/>
      <c r="L49" s="122"/>
    </row>
    <row r="50" spans="1:12" x14ac:dyDescent="0.25">
      <c r="A50" s="126" t="s">
        <v>22</v>
      </c>
      <c r="B50" s="129"/>
      <c r="C50" s="129"/>
      <c r="D50" s="129"/>
      <c r="E50" s="129"/>
      <c r="F50" s="129"/>
      <c r="G50" s="25"/>
      <c r="H50" s="25"/>
      <c r="I50" s="15"/>
      <c r="J50" s="130">
        <f t="shared" ref="J50:L50" si="1">SUM(I50:I52)</f>
        <v>0</v>
      </c>
      <c r="K50" s="15"/>
      <c r="L50" s="130">
        <f t="shared" si="1"/>
        <v>0</v>
      </c>
    </row>
    <row r="51" spans="1:12" x14ac:dyDescent="0.25">
      <c r="A51" s="127"/>
      <c r="B51" s="129"/>
      <c r="C51" s="129"/>
      <c r="D51" s="129"/>
      <c r="E51" s="129"/>
      <c r="F51" s="129"/>
      <c r="G51" s="25"/>
      <c r="H51" s="25"/>
      <c r="I51" s="15"/>
      <c r="J51" s="131"/>
      <c r="K51" s="15"/>
      <c r="L51" s="131"/>
    </row>
    <row r="52" spans="1:12" x14ac:dyDescent="0.25">
      <c r="A52" s="128"/>
      <c r="B52" s="129"/>
      <c r="C52" s="129"/>
      <c r="D52" s="129"/>
      <c r="E52" s="129"/>
      <c r="F52" s="129"/>
      <c r="G52" s="25"/>
      <c r="H52" s="25"/>
      <c r="I52" s="15"/>
      <c r="J52" s="132"/>
      <c r="K52" s="15"/>
      <c r="L52" s="132"/>
    </row>
  </sheetData>
  <mergeCells count="47">
    <mergeCell ref="A50:A52"/>
    <mergeCell ref="B50:F50"/>
    <mergeCell ref="J50:J52"/>
    <mergeCell ref="L50:L52"/>
    <mergeCell ref="B51:F51"/>
    <mergeCell ref="B52:F52"/>
    <mergeCell ref="A47:A49"/>
    <mergeCell ref="B47:F47"/>
    <mergeCell ref="J47:J49"/>
    <mergeCell ref="L47:L49"/>
    <mergeCell ref="B48:F48"/>
    <mergeCell ref="B49:F49"/>
    <mergeCell ref="A44:A46"/>
    <mergeCell ref="B44:F44"/>
    <mergeCell ref="J44:J46"/>
    <mergeCell ref="L44:L46"/>
    <mergeCell ref="B45:F45"/>
    <mergeCell ref="B46:F46"/>
    <mergeCell ref="A41:A43"/>
    <mergeCell ref="B41:F41"/>
    <mergeCell ref="J41:J43"/>
    <mergeCell ref="L41:L43"/>
    <mergeCell ref="B42:F42"/>
    <mergeCell ref="B43:F43"/>
    <mergeCell ref="A28:A40"/>
    <mergeCell ref="B28:F28"/>
    <mergeCell ref="J28:J40"/>
    <mergeCell ref="L28:L40"/>
    <mergeCell ref="B29:F29"/>
    <mergeCell ref="B40:F40"/>
    <mergeCell ref="B30:F30"/>
    <mergeCell ref="B31:F31"/>
    <mergeCell ref="B32:F32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52 K25:K52">
    <cfRule type="cellIs" dxfId="208" priority="11" operator="lessThan">
      <formula>0</formula>
    </cfRule>
    <cfRule type="cellIs" dxfId="207" priority="12" operator="greaterThan">
      <formula>0</formula>
    </cfRule>
    <cfRule type="cellIs" dxfId="206" priority="13" operator="lessThan">
      <formula>0</formula>
    </cfRule>
  </conditionalFormatting>
  <conditionalFormatting sqref="D12:D17">
    <cfRule type="cellIs" dxfId="205" priority="8" operator="lessThan">
      <formula>0</formula>
    </cfRule>
    <cfRule type="cellIs" dxfId="204" priority="9" operator="greaterThan">
      <formula>0</formula>
    </cfRule>
    <cfRule type="cellIs" dxfId="203" priority="10" operator="lessThan">
      <formula>0</formula>
    </cfRule>
  </conditionalFormatting>
  <conditionalFormatting sqref="G12:G17">
    <cfRule type="cellIs" dxfId="202" priority="5" operator="lessThan">
      <formula>0</formula>
    </cfRule>
    <cfRule type="cellIs" dxfId="201" priority="6" operator="greaterThan">
      <formula>0</formula>
    </cfRule>
    <cfRule type="cellIs" dxfId="200" priority="7" operator="lessThan">
      <formula>0</formula>
    </cfRule>
  </conditionalFormatting>
  <conditionalFormatting sqref="I12:I17">
    <cfRule type="cellIs" dxfId="199" priority="3" operator="lessThan">
      <formula>0</formula>
    </cfRule>
    <cfRule type="cellIs" dxfId="198" priority="4" operator="greaterThan">
      <formula>0</formula>
    </cfRule>
  </conditionalFormatting>
  <conditionalFormatting sqref="J12:J17">
    <cfRule type="containsText" dxfId="197" priority="1" operator="containsText" text="OK">
      <formula>NOT(ISERROR(SEARCH("OK",J12)))</formula>
    </cfRule>
    <cfRule type="containsText" dxfId="196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42"/>
  <sheetViews>
    <sheetView topLeftCell="A19" workbookViewId="0">
      <selection activeCell="J49" sqref="J49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12" t="s">
        <v>152</v>
      </c>
      <c r="C5" s="112"/>
      <c r="D5" s="112"/>
      <c r="E5" s="112"/>
      <c r="F5" s="112"/>
    </row>
    <row r="6" spans="1:12" x14ac:dyDescent="0.25">
      <c r="A6" s="3" t="s">
        <v>2</v>
      </c>
      <c r="B6" s="112" t="s">
        <v>48</v>
      </c>
      <c r="C6" s="112"/>
      <c r="D6" s="112"/>
      <c r="E6" s="112"/>
      <c r="F6" s="112"/>
    </row>
    <row r="7" spans="1:12" x14ac:dyDescent="0.25">
      <c r="A7" s="3" t="s">
        <v>3</v>
      </c>
      <c r="B7" s="113">
        <v>4888086867</v>
      </c>
      <c r="C7" s="113"/>
      <c r="D7" s="113"/>
      <c r="E7" s="113"/>
      <c r="F7" s="113"/>
    </row>
    <row r="8" spans="1:12" x14ac:dyDescent="0.25">
      <c r="A8" s="3" t="s">
        <v>4</v>
      </c>
      <c r="B8" s="114" t="s">
        <v>109</v>
      </c>
      <c r="C8" s="113"/>
      <c r="D8" s="113"/>
      <c r="E8" s="113"/>
      <c r="F8" s="113"/>
    </row>
    <row r="10" spans="1:12" ht="23.25" x14ac:dyDescent="0.35">
      <c r="A10" s="110" t="s">
        <v>176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170</v>
      </c>
      <c r="D11" s="7" t="s">
        <v>171</v>
      </c>
      <c r="E11" s="8" t="s">
        <v>167</v>
      </c>
      <c r="F11" s="6" t="s">
        <v>172</v>
      </c>
      <c r="G11" s="7" t="s">
        <v>173</v>
      </c>
      <c r="H11" s="8" t="s">
        <v>168</v>
      </c>
      <c r="I11" s="4" t="s">
        <v>14</v>
      </c>
      <c r="J11" s="7"/>
    </row>
    <row r="12" spans="1:12" x14ac:dyDescent="0.25">
      <c r="A12" s="9" t="s">
        <v>17</v>
      </c>
      <c r="B12" s="10"/>
      <c r="C12" s="11"/>
      <c r="D12" s="11"/>
      <c r="E12" s="11"/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-562.66</v>
      </c>
      <c r="F13" s="15"/>
      <c r="G13" s="15"/>
      <c r="H13" s="15"/>
      <c r="I13" s="10">
        <f t="shared" ref="I13:I17" si="0">(C13+F13)+(E13+H13)+D13+G13</f>
        <v>-562.66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J31</f>
        <v>0</v>
      </c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J34</f>
        <v>-1925.8</v>
      </c>
      <c r="F15" s="15"/>
      <c r="G15" s="15"/>
      <c r="H15" s="15"/>
      <c r="I15" s="10">
        <f t="shared" si="0"/>
        <v>-1925.8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J37</f>
        <v>0</v>
      </c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7000</v>
      </c>
      <c r="D17" s="15"/>
      <c r="E17" s="15">
        <f>J40</f>
        <v>0</v>
      </c>
      <c r="F17" s="15"/>
      <c r="G17" s="15"/>
      <c r="H17" s="15"/>
      <c r="I17" s="10">
        <f t="shared" si="0"/>
        <v>7000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7000</v>
      </c>
      <c r="E18" s="12">
        <f>SUM(E12:E17)</f>
        <v>-2488.46</v>
      </c>
      <c r="F18" s="12"/>
      <c r="H18" s="12"/>
      <c r="I18" s="19">
        <f>SUM(I12:I17)</f>
        <v>4511.54</v>
      </c>
      <c r="L18" s="12"/>
    </row>
    <row r="23" spans="1:12" ht="23.25" x14ac:dyDescent="0.35">
      <c r="A23" s="110" t="s">
        <v>26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25">
      <c r="A24" s="20" t="s">
        <v>27</v>
      </c>
      <c r="B24" s="115" t="s">
        <v>28</v>
      </c>
      <c r="C24" s="115"/>
      <c r="D24" s="115"/>
      <c r="E24" s="115"/>
      <c r="F24" s="115"/>
      <c r="G24" s="20" t="s">
        <v>29</v>
      </c>
      <c r="H24" s="20" t="s">
        <v>30</v>
      </c>
      <c r="I24" s="21" t="s">
        <v>167</v>
      </c>
      <c r="J24" s="21" t="s">
        <v>174</v>
      </c>
      <c r="K24" s="21" t="s">
        <v>168</v>
      </c>
      <c r="L24" s="21" t="s">
        <v>175</v>
      </c>
    </row>
    <row r="25" spans="1:12" x14ac:dyDescent="0.25">
      <c r="A25" s="116" t="s">
        <v>165</v>
      </c>
      <c r="B25" s="119"/>
      <c r="C25" s="119"/>
      <c r="D25" s="119"/>
      <c r="E25" s="119"/>
      <c r="F25" s="119"/>
      <c r="G25" s="22"/>
      <c r="H25" s="23"/>
      <c r="I25" s="11"/>
      <c r="J25" s="120">
        <f>SUM(I25:I27)</f>
        <v>0</v>
      </c>
      <c r="K25" s="11"/>
      <c r="L25" s="120">
        <f>SUM(K25:K27)</f>
        <v>0</v>
      </c>
    </row>
    <row r="26" spans="1:12" x14ac:dyDescent="0.25">
      <c r="A26" s="117"/>
      <c r="B26" s="123"/>
      <c r="C26" s="124"/>
      <c r="D26" s="124"/>
      <c r="E26" s="124"/>
      <c r="F26" s="125"/>
      <c r="G26" s="22"/>
      <c r="H26" s="23"/>
      <c r="I26" s="11"/>
      <c r="J26" s="121"/>
      <c r="K26" s="11"/>
      <c r="L26" s="121"/>
    </row>
    <row r="27" spans="1:12" x14ac:dyDescent="0.25">
      <c r="A27" s="118"/>
      <c r="B27" s="119"/>
      <c r="C27" s="119"/>
      <c r="D27" s="119"/>
      <c r="E27" s="119"/>
      <c r="F27" s="119"/>
      <c r="G27" s="22"/>
      <c r="H27" s="23"/>
      <c r="I27" s="11"/>
      <c r="J27" s="122"/>
      <c r="K27" s="11"/>
      <c r="L27" s="122"/>
    </row>
    <row r="28" spans="1:12" x14ac:dyDescent="0.25">
      <c r="A28" s="126" t="s">
        <v>18</v>
      </c>
      <c r="B28" s="129" t="s">
        <v>313</v>
      </c>
      <c r="C28" s="129"/>
      <c r="D28" s="129"/>
      <c r="E28" s="129"/>
      <c r="F28" s="129"/>
      <c r="G28" s="24"/>
      <c r="H28" s="25"/>
      <c r="I28" s="15">
        <v>-186.66</v>
      </c>
      <c r="J28" s="130">
        <f>SUM(I28:I30)</f>
        <v>-562.66</v>
      </c>
      <c r="K28" s="15"/>
      <c r="L28" s="130">
        <f>SUM(K28:K30)</f>
        <v>0</v>
      </c>
    </row>
    <row r="29" spans="1:12" x14ac:dyDescent="0.25">
      <c r="A29" s="127"/>
      <c r="B29" s="129" t="s">
        <v>314</v>
      </c>
      <c r="C29" s="129"/>
      <c r="D29" s="129"/>
      <c r="E29" s="129"/>
      <c r="F29" s="129"/>
      <c r="G29" s="24"/>
      <c r="H29" s="25"/>
      <c r="I29" s="15">
        <v>-376</v>
      </c>
      <c r="J29" s="131"/>
      <c r="K29" s="15"/>
      <c r="L29" s="131"/>
    </row>
    <row r="30" spans="1:12" x14ac:dyDescent="0.25">
      <c r="A30" s="128"/>
      <c r="B30" s="129"/>
      <c r="C30" s="129"/>
      <c r="D30" s="129"/>
      <c r="E30" s="129"/>
      <c r="F30" s="129"/>
      <c r="G30" s="24"/>
      <c r="H30" s="25"/>
      <c r="I30" s="15"/>
      <c r="J30" s="132"/>
      <c r="K30" s="15"/>
      <c r="L30" s="132"/>
    </row>
    <row r="31" spans="1:12" x14ac:dyDescent="0.25">
      <c r="A31" s="116" t="s">
        <v>19</v>
      </c>
      <c r="B31" s="119"/>
      <c r="C31" s="119"/>
      <c r="D31" s="119"/>
      <c r="E31" s="119"/>
      <c r="F31" s="119"/>
      <c r="G31" s="22"/>
      <c r="H31" s="23"/>
      <c r="I31" s="11"/>
      <c r="J31" s="120">
        <f>SUM(I31:I33)</f>
        <v>0</v>
      </c>
      <c r="K31" s="11"/>
      <c r="L31" s="120">
        <f>SUM(K31:K33)</f>
        <v>0</v>
      </c>
    </row>
    <row r="32" spans="1:12" x14ac:dyDescent="0.25">
      <c r="A32" s="117"/>
      <c r="B32" s="119"/>
      <c r="C32" s="119"/>
      <c r="D32" s="119"/>
      <c r="E32" s="119"/>
      <c r="F32" s="119"/>
      <c r="G32" s="22"/>
      <c r="H32" s="23"/>
      <c r="I32" s="11"/>
      <c r="J32" s="121"/>
      <c r="K32" s="11"/>
      <c r="L32" s="121"/>
    </row>
    <row r="33" spans="1:12" x14ac:dyDescent="0.25">
      <c r="A33" s="118"/>
      <c r="B33" s="119"/>
      <c r="C33" s="119"/>
      <c r="D33" s="119"/>
      <c r="E33" s="119"/>
      <c r="F33" s="119"/>
      <c r="G33" s="22"/>
      <c r="H33" s="23"/>
      <c r="I33" s="11"/>
      <c r="J33" s="122"/>
      <c r="K33" s="11"/>
      <c r="L33" s="122"/>
    </row>
    <row r="34" spans="1:12" x14ac:dyDescent="0.25">
      <c r="A34" s="136" t="s">
        <v>20</v>
      </c>
      <c r="B34" s="129" t="s">
        <v>271</v>
      </c>
      <c r="C34" s="129"/>
      <c r="D34" s="129"/>
      <c r="E34" s="129"/>
      <c r="F34" s="129"/>
      <c r="G34" s="25"/>
      <c r="H34" s="25"/>
      <c r="I34" s="15">
        <v>-1925.8</v>
      </c>
      <c r="J34" s="130">
        <f>SUM(I34:I36)</f>
        <v>-1925.8</v>
      </c>
      <c r="K34" s="15"/>
      <c r="L34" s="130">
        <f>SUM(K34:K36)</f>
        <v>0</v>
      </c>
    </row>
    <row r="35" spans="1:12" x14ac:dyDescent="0.25">
      <c r="A35" s="137"/>
      <c r="B35" s="129"/>
      <c r="C35" s="129"/>
      <c r="D35" s="129"/>
      <c r="E35" s="129"/>
      <c r="F35" s="129"/>
      <c r="G35" s="25"/>
      <c r="H35" s="25"/>
      <c r="I35" s="15"/>
      <c r="J35" s="131"/>
      <c r="K35" s="15"/>
      <c r="L35" s="131"/>
    </row>
    <row r="36" spans="1:12" x14ac:dyDescent="0.25">
      <c r="A36" s="138"/>
      <c r="B36" s="129"/>
      <c r="C36" s="129"/>
      <c r="D36" s="129"/>
      <c r="E36" s="129"/>
      <c r="F36" s="129"/>
      <c r="G36" s="25"/>
      <c r="H36" s="25"/>
      <c r="I36" s="15"/>
      <c r="J36" s="131"/>
      <c r="K36" s="15"/>
      <c r="L36" s="131"/>
    </row>
    <row r="37" spans="1:12" x14ac:dyDescent="0.25">
      <c r="A37" s="139" t="s">
        <v>21</v>
      </c>
      <c r="B37" s="119"/>
      <c r="C37" s="119"/>
      <c r="D37" s="119"/>
      <c r="E37" s="119"/>
      <c r="F37" s="119"/>
      <c r="G37" s="23"/>
      <c r="H37" s="23"/>
      <c r="I37" s="11"/>
      <c r="J37" s="120"/>
      <c r="K37" s="11"/>
      <c r="L37" s="120">
        <f>SUM(K37:K39)</f>
        <v>0</v>
      </c>
    </row>
    <row r="38" spans="1:12" x14ac:dyDescent="0.25">
      <c r="A38" s="140"/>
      <c r="B38" s="119"/>
      <c r="C38" s="119"/>
      <c r="D38" s="119"/>
      <c r="E38" s="119"/>
      <c r="F38" s="119"/>
      <c r="G38" s="23"/>
      <c r="H38" s="23"/>
      <c r="I38" s="11"/>
      <c r="J38" s="121"/>
      <c r="K38" s="11"/>
      <c r="L38" s="121"/>
    </row>
    <row r="39" spans="1:12" x14ac:dyDescent="0.25">
      <c r="A39" s="141"/>
      <c r="B39" s="119"/>
      <c r="C39" s="119"/>
      <c r="D39" s="119"/>
      <c r="E39" s="119"/>
      <c r="F39" s="119"/>
      <c r="G39" s="23"/>
      <c r="H39" s="23"/>
      <c r="I39" s="11"/>
      <c r="J39" s="122"/>
      <c r="K39" s="11"/>
      <c r="L39" s="122"/>
    </row>
    <row r="40" spans="1:12" x14ac:dyDescent="0.25">
      <c r="A40" s="126" t="s">
        <v>22</v>
      </c>
      <c r="B40" s="129"/>
      <c r="C40" s="129"/>
      <c r="D40" s="129"/>
      <c r="E40" s="129"/>
      <c r="F40" s="129"/>
      <c r="G40" s="25"/>
      <c r="H40" s="25"/>
      <c r="I40" s="15"/>
      <c r="J40" s="130">
        <f t="shared" ref="J40:L40" si="1">SUM(I40:I42)</f>
        <v>0</v>
      </c>
      <c r="K40" s="15"/>
      <c r="L40" s="130">
        <f t="shared" si="1"/>
        <v>0</v>
      </c>
    </row>
    <row r="41" spans="1:12" x14ac:dyDescent="0.25">
      <c r="A41" s="127"/>
      <c r="B41" s="129"/>
      <c r="C41" s="129"/>
      <c r="D41" s="129"/>
      <c r="E41" s="129"/>
      <c r="F41" s="129"/>
      <c r="G41" s="25"/>
      <c r="H41" s="25"/>
      <c r="I41" s="15"/>
      <c r="J41" s="131"/>
      <c r="K41" s="15"/>
      <c r="L41" s="131"/>
    </row>
    <row r="42" spans="1:12" x14ac:dyDescent="0.25">
      <c r="A42" s="128"/>
      <c r="B42" s="129"/>
      <c r="C42" s="129"/>
      <c r="D42" s="129"/>
      <c r="E42" s="129"/>
      <c r="F42" s="129"/>
      <c r="G42" s="25"/>
      <c r="H42" s="25"/>
      <c r="I42" s="15"/>
      <c r="J42" s="132"/>
      <c r="K42" s="15"/>
      <c r="L42" s="132"/>
    </row>
  </sheetData>
  <mergeCells count="44"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2 K25:K42">
    <cfRule type="cellIs" dxfId="195" priority="11" operator="lessThan">
      <formula>0</formula>
    </cfRule>
    <cfRule type="cellIs" dxfId="194" priority="12" operator="greaterThan">
      <formula>0</formula>
    </cfRule>
    <cfRule type="cellIs" dxfId="193" priority="13" operator="lessThan">
      <formula>0</formula>
    </cfRule>
  </conditionalFormatting>
  <conditionalFormatting sqref="D12:D17">
    <cfRule type="cellIs" dxfId="192" priority="8" operator="lessThan">
      <formula>0</formula>
    </cfRule>
    <cfRule type="cellIs" dxfId="191" priority="9" operator="greaterThan">
      <formula>0</formula>
    </cfRule>
    <cfRule type="cellIs" dxfId="190" priority="10" operator="lessThan">
      <formula>0</formula>
    </cfRule>
  </conditionalFormatting>
  <conditionalFormatting sqref="G12:G17">
    <cfRule type="cellIs" dxfId="189" priority="5" operator="lessThan">
      <formula>0</formula>
    </cfRule>
    <cfRule type="cellIs" dxfId="188" priority="6" operator="greaterThan">
      <formula>0</formula>
    </cfRule>
    <cfRule type="cellIs" dxfId="187" priority="7" operator="lessThan">
      <formula>0</formula>
    </cfRule>
  </conditionalFormatting>
  <conditionalFormatting sqref="I12:I17">
    <cfRule type="cellIs" dxfId="186" priority="3" operator="lessThan">
      <formula>0</formula>
    </cfRule>
    <cfRule type="cellIs" dxfId="185" priority="4" operator="greaterThan">
      <formula>0</formula>
    </cfRule>
  </conditionalFormatting>
  <conditionalFormatting sqref="J12:J17">
    <cfRule type="containsText" dxfId="184" priority="1" operator="containsText" text="OK">
      <formula>NOT(ISERROR(SEARCH("OK",J12)))</formula>
    </cfRule>
    <cfRule type="containsText" dxfId="183" priority="2" operator="containsText" text="ALERTA">
      <formula>NOT(ISERROR(SEARCH("ALERTA",J12)))</formula>
    </cfRule>
  </conditionalFormatting>
  <hyperlinks>
    <hyperlink ref="B8" r:id="rId1" xr:uid="{00000000-0004-0000-14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42"/>
  <sheetViews>
    <sheetView topLeftCell="A16" workbookViewId="0">
      <selection activeCell="S23" sqref="S23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12" t="s">
        <v>183</v>
      </c>
      <c r="C5" s="112"/>
      <c r="D5" s="112"/>
      <c r="E5" s="112"/>
      <c r="F5" s="112"/>
    </row>
    <row r="6" spans="1:12" x14ac:dyDescent="0.25">
      <c r="A6" s="3" t="s">
        <v>2</v>
      </c>
      <c r="B6" s="112" t="s">
        <v>49</v>
      </c>
      <c r="C6" s="112"/>
      <c r="D6" s="112"/>
      <c r="E6" s="112"/>
      <c r="F6" s="112"/>
    </row>
    <row r="7" spans="1:12" x14ac:dyDescent="0.25">
      <c r="A7" s="3" t="s">
        <v>3</v>
      </c>
      <c r="B7" s="113" t="s">
        <v>111</v>
      </c>
      <c r="C7" s="113"/>
      <c r="D7" s="113"/>
      <c r="E7" s="113"/>
      <c r="F7" s="113"/>
    </row>
    <row r="8" spans="1:12" x14ac:dyDescent="0.25">
      <c r="A8" s="3" t="s">
        <v>4</v>
      </c>
      <c r="B8" s="114" t="s">
        <v>110</v>
      </c>
      <c r="C8" s="113"/>
      <c r="D8" s="113"/>
      <c r="E8" s="113"/>
      <c r="F8" s="113"/>
    </row>
    <row r="10" spans="1:12" ht="23.25" x14ac:dyDescent="0.35">
      <c r="A10" s="110" t="s">
        <v>176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170</v>
      </c>
      <c r="D11" s="7" t="s">
        <v>171</v>
      </c>
      <c r="E11" s="8" t="s">
        <v>167</v>
      </c>
      <c r="F11" s="6" t="s">
        <v>172</v>
      </c>
      <c r="G11" s="7" t="s">
        <v>173</v>
      </c>
      <c r="H11" s="8" t="s">
        <v>168</v>
      </c>
      <c r="I11" s="4" t="s">
        <v>14</v>
      </c>
      <c r="J11" s="7"/>
    </row>
    <row r="12" spans="1:12" x14ac:dyDescent="0.25">
      <c r="A12" s="9" t="s">
        <v>165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J31</f>
        <v>0</v>
      </c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1500</v>
      </c>
      <c r="D15" s="15"/>
      <c r="E15" s="15">
        <f>J34</f>
        <v>0</v>
      </c>
      <c r="F15" s="15"/>
      <c r="G15" s="15"/>
      <c r="H15" s="15"/>
      <c r="I15" s="10">
        <f t="shared" si="0"/>
        <v>1500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2500</v>
      </c>
      <c r="D16" s="11"/>
      <c r="E16" s="11">
        <f>J37</f>
        <v>0</v>
      </c>
      <c r="F16" s="11"/>
      <c r="G16" s="11"/>
      <c r="H16" s="11"/>
      <c r="I16" s="10">
        <f t="shared" si="0"/>
        <v>2500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2500</v>
      </c>
      <c r="D17" s="15"/>
      <c r="E17" s="15">
        <f>J40</f>
        <v>0</v>
      </c>
      <c r="F17" s="15"/>
      <c r="G17" s="15"/>
      <c r="H17" s="15"/>
      <c r="I17" s="10">
        <f t="shared" si="0"/>
        <v>2500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6500</v>
      </c>
      <c r="E18" s="12">
        <f>SUM(E12:E17)</f>
        <v>0</v>
      </c>
      <c r="F18" s="12"/>
      <c r="H18" s="12"/>
      <c r="I18" s="19">
        <f>SUM(I12:I17)</f>
        <v>6500</v>
      </c>
      <c r="L18" s="12"/>
    </row>
    <row r="23" spans="1:12" ht="23.25" x14ac:dyDescent="0.35">
      <c r="A23" s="110" t="s">
        <v>26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25">
      <c r="A24" s="20" t="s">
        <v>27</v>
      </c>
      <c r="B24" s="115" t="s">
        <v>28</v>
      </c>
      <c r="C24" s="115"/>
      <c r="D24" s="115"/>
      <c r="E24" s="115"/>
      <c r="F24" s="115"/>
      <c r="G24" s="20" t="s">
        <v>29</v>
      </c>
      <c r="H24" s="20" t="s">
        <v>30</v>
      </c>
      <c r="I24" s="21" t="s">
        <v>167</v>
      </c>
      <c r="J24" s="21" t="s">
        <v>174</v>
      </c>
      <c r="K24" s="21" t="s">
        <v>168</v>
      </c>
      <c r="L24" s="21" t="s">
        <v>175</v>
      </c>
    </row>
    <row r="25" spans="1:12" x14ac:dyDescent="0.25">
      <c r="A25" s="116" t="s">
        <v>17</v>
      </c>
      <c r="B25" s="119"/>
      <c r="C25" s="119"/>
      <c r="D25" s="119"/>
      <c r="E25" s="119"/>
      <c r="F25" s="119"/>
      <c r="G25" s="22"/>
      <c r="H25" s="23"/>
      <c r="I25" s="11"/>
      <c r="J25" s="120">
        <f>SUM(I25:I27)</f>
        <v>0</v>
      </c>
      <c r="K25" s="11"/>
      <c r="L25" s="120">
        <f>SUM(K25:K27)</f>
        <v>0</v>
      </c>
    </row>
    <row r="26" spans="1:12" x14ac:dyDescent="0.25">
      <c r="A26" s="117"/>
      <c r="B26" s="123"/>
      <c r="C26" s="124"/>
      <c r="D26" s="124"/>
      <c r="E26" s="124"/>
      <c r="F26" s="125"/>
      <c r="G26" s="22"/>
      <c r="H26" s="23"/>
      <c r="I26" s="11"/>
      <c r="J26" s="121"/>
      <c r="K26" s="11"/>
      <c r="L26" s="121"/>
    </row>
    <row r="27" spans="1:12" x14ac:dyDescent="0.25">
      <c r="A27" s="118"/>
      <c r="B27" s="119"/>
      <c r="C27" s="119"/>
      <c r="D27" s="119"/>
      <c r="E27" s="119"/>
      <c r="F27" s="119"/>
      <c r="G27" s="22"/>
      <c r="H27" s="23"/>
      <c r="I27" s="11"/>
      <c r="J27" s="122"/>
      <c r="K27" s="11"/>
      <c r="L27" s="122"/>
    </row>
    <row r="28" spans="1:12" x14ac:dyDescent="0.25">
      <c r="A28" s="126" t="s">
        <v>18</v>
      </c>
      <c r="B28" s="129"/>
      <c r="C28" s="129"/>
      <c r="D28" s="129"/>
      <c r="E28" s="129"/>
      <c r="F28" s="129"/>
      <c r="G28" s="24"/>
      <c r="H28" s="25"/>
      <c r="I28" s="15"/>
      <c r="J28" s="130">
        <f>SUM(I28:I30)</f>
        <v>0</v>
      </c>
      <c r="K28" s="15"/>
      <c r="L28" s="130">
        <f>SUM(K28:K30)</f>
        <v>0</v>
      </c>
    </row>
    <row r="29" spans="1:12" x14ac:dyDescent="0.25">
      <c r="A29" s="127"/>
      <c r="B29" s="129"/>
      <c r="C29" s="129"/>
      <c r="D29" s="129"/>
      <c r="E29" s="129"/>
      <c r="F29" s="129"/>
      <c r="G29" s="24"/>
      <c r="H29" s="25"/>
      <c r="I29" s="15"/>
      <c r="J29" s="131"/>
      <c r="K29" s="15"/>
      <c r="L29" s="131"/>
    </row>
    <row r="30" spans="1:12" x14ac:dyDescent="0.25">
      <c r="A30" s="128"/>
      <c r="B30" s="129"/>
      <c r="C30" s="129"/>
      <c r="D30" s="129"/>
      <c r="E30" s="129"/>
      <c r="F30" s="129"/>
      <c r="G30" s="24"/>
      <c r="H30" s="25"/>
      <c r="I30" s="15"/>
      <c r="J30" s="132"/>
      <c r="K30" s="15"/>
      <c r="L30" s="132"/>
    </row>
    <row r="31" spans="1:12" x14ac:dyDescent="0.25">
      <c r="A31" s="116" t="s">
        <v>19</v>
      </c>
      <c r="B31" s="119"/>
      <c r="C31" s="119"/>
      <c r="D31" s="119"/>
      <c r="E31" s="119"/>
      <c r="F31" s="119"/>
      <c r="G31" s="22"/>
      <c r="H31" s="23"/>
      <c r="I31" s="11"/>
      <c r="J31" s="120">
        <f>SUM(I31:I33)</f>
        <v>0</v>
      </c>
      <c r="K31" s="11"/>
      <c r="L31" s="120">
        <f>SUM(K31:K33)</f>
        <v>0</v>
      </c>
    </row>
    <row r="32" spans="1:12" x14ac:dyDescent="0.25">
      <c r="A32" s="117"/>
      <c r="B32" s="119"/>
      <c r="C32" s="119"/>
      <c r="D32" s="119"/>
      <c r="E32" s="119"/>
      <c r="F32" s="119"/>
      <c r="G32" s="22"/>
      <c r="H32" s="23"/>
      <c r="I32" s="11"/>
      <c r="J32" s="121"/>
      <c r="K32" s="11"/>
      <c r="L32" s="121"/>
    </row>
    <row r="33" spans="1:12" x14ac:dyDescent="0.25">
      <c r="A33" s="118"/>
      <c r="B33" s="119"/>
      <c r="C33" s="119"/>
      <c r="D33" s="119"/>
      <c r="E33" s="119"/>
      <c r="F33" s="119"/>
      <c r="G33" s="22"/>
      <c r="H33" s="23"/>
      <c r="I33" s="11"/>
      <c r="J33" s="122"/>
      <c r="K33" s="11"/>
      <c r="L33" s="122"/>
    </row>
    <row r="34" spans="1:12" x14ac:dyDescent="0.25">
      <c r="A34" s="136" t="s">
        <v>20</v>
      </c>
      <c r="B34" s="129"/>
      <c r="C34" s="129"/>
      <c r="D34" s="129"/>
      <c r="E34" s="129"/>
      <c r="F34" s="129"/>
      <c r="G34" s="25"/>
      <c r="H34" s="25"/>
      <c r="I34" s="15"/>
      <c r="J34" s="130">
        <f>SUM(I34:I36)</f>
        <v>0</v>
      </c>
      <c r="K34" s="15"/>
      <c r="L34" s="130">
        <f>SUM(K34:K36)</f>
        <v>0</v>
      </c>
    </row>
    <row r="35" spans="1:12" x14ac:dyDescent="0.25">
      <c r="A35" s="137"/>
      <c r="B35" s="129"/>
      <c r="C35" s="129"/>
      <c r="D35" s="129"/>
      <c r="E35" s="129"/>
      <c r="F35" s="129"/>
      <c r="G35" s="25"/>
      <c r="H35" s="25"/>
      <c r="I35" s="15"/>
      <c r="J35" s="131"/>
      <c r="K35" s="15"/>
      <c r="L35" s="131"/>
    </row>
    <row r="36" spans="1:12" x14ac:dyDescent="0.25">
      <c r="A36" s="138"/>
      <c r="B36" s="129"/>
      <c r="C36" s="129"/>
      <c r="D36" s="129"/>
      <c r="E36" s="129"/>
      <c r="F36" s="129"/>
      <c r="G36" s="25"/>
      <c r="H36" s="25"/>
      <c r="I36" s="15"/>
      <c r="J36" s="131"/>
      <c r="K36" s="15"/>
      <c r="L36" s="131"/>
    </row>
    <row r="37" spans="1:12" x14ac:dyDescent="0.25">
      <c r="A37" s="139" t="s">
        <v>21</v>
      </c>
      <c r="B37" s="119"/>
      <c r="C37" s="119"/>
      <c r="D37" s="119"/>
      <c r="E37" s="119"/>
      <c r="F37" s="119"/>
      <c r="G37" s="23"/>
      <c r="H37" s="23"/>
      <c r="I37" s="11"/>
      <c r="J37" s="120"/>
      <c r="K37" s="11"/>
      <c r="L37" s="120">
        <f>SUM(K37:K39)</f>
        <v>0</v>
      </c>
    </row>
    <row r="38" spans="1:12" x14ac:dyDescent="0.25">
      <c r="A38" s="140"/>
      <c r="B38" s="119"/>
      <c r="C38" s="119"/>
      <c r="D38" s="119"/>
      <c r="E38" s="119"/>
      <c r="F38" s="119"/>
      <c r="G38" s="23"/>
      <c r="H38" s="23"/>
      <c r="I38" s="11"/>
      <c r="J38" s="121"/>
      <c r="K38" s="11"/>
      <c r="L38" s="121"/>
    </row>
    <row r="39" spans="1:12" x14ac:dyDescent="0.25">
      <c r="A39" s="141"/>
      <c r="B39" s="119"/>
      <c r="C39" s="119"/>
      <c r="D39" s="119"/>
      <c r="E39" s="119"/>
      <c r="F39" s="119"/>
      <c r="G39" s="23"/>
      <c r="H39" s="23"/>
      <c r="I39" s="11"/>
      <c r="J39" s="122"/>
      <c r="K39" s="11"/>
      <c r="L39" s="122"/>
    </row>
    <row r="40" spans="1:12" x14ac:dyDescent="0.25">
      <c r="A40" s="126" t="s">
        <v>22</v>
      </c>
      <c r="B40" s="129"/>
      <c r="C40" s="129"/>
      <c r="D40" s="129"/>
      <c r="E40" s="129"/>
      <c r="F40" s="129"/>
      <c r="G40" s="25"/>
      <c r="H40" s="25"/>
      <c r="I40" s="15"/>
      <c r="J40" s="130">
        <f t="shared" ref="J40:L40" si="1">SUM(I40:I42)</f>
        <v>0</v>
      </c>
      <c r="K40" s="15"/>
      <c r="L40" s="130">
        <f t="shared" si="1"/>
        <v>0</v>
      </c>
    </row>
    <row r="41" spans="1:12" x14ac:dyDescent="0.25">
      <c r="A41" s="127"/>
      <c r="B41" s="129"/>
      <c r="C41" s="129"/>
      <c r="D41" s="129"/>
      <c r="E41" s="129"/>
      <c r="F41" s="129"/>
      <c r="G41" s="25"/>
      <c r="H41" s="25"/>
      <c r="I41" s="15"/>
      <c r="J41" s="131"/>
      <c r="K41" s="15"/>
      <c r="L41" s="131"/>
    </row>
    <row r="42" spans="1:12" x14ac:dyDescent="0.25">
      <c r="A42" s="128"/>
      <c r="B42" s="129"/>
      <c r="C42" s="129"/>
      <c r="D42" s="129"/>
      <c r="E42" s="129"/>
      <c r="F42" s="129"/>
      <c r="G42" s="25"/>
      <c r="H42" s="25"/>
      <c r="I42" s="15"/>
      <c r="J42" s="132"/>
      <c r="K42" s="15"/>
      <c r="L42" s="132"/>
    </row>
  </sheetData>
  <mergeCells count="44"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2 K25:K42">
    <cfRule type="cellIs" dxfId="182" priority="11" operator="lessThan">
      <formula>0</formula>
    </cfRule>
    <cfRule type="cellIs" dxfId="181" priority="12" operator="greaterThan">
      <formula>0</formula>
    </cfRule>
    <cfRule type="cellIs" dxfId="180" priority="13" operator="lessThan">
      <formula>0</formula>
    </cfRule>
  </conditionalFormatting>
  <conditionalFormatting sqref="D12:D17">
    <cfRule type="cellIs" dxfId="179" priority="8" operator="lessThan">
      <formula>0</formula>
    </cfRule>
    <cfRule type="cellIs" dxfId="178" priority="9" operator="greaterThan">
      <formula>0</formula>
    </cfRule>
    <cfRule type="cellIs" dxfId="177" priority="10" operator="lessThan">
      <formula>0</formula>
    </cfRule>
  </conditionalFormatting>
  <conditionalFormatting sqref="G12:G17">
    <cfRule type="cellIs" dxfId="176" priority="5" operator="lessThan">
      <formula>0</formula>
    </cfRule>
    <cfRule type="cellIs" dxfId="175" priority="6" operator="greaterThan">
      <formula>0</formula>
    </cfRule>
    <cfRule type="cellIs" dxfId="174" priority="7" operator="lessThan">
      <formula>0</formula>
    </cfRule>
  </conditionalFormatting>
  <conditionalFormatting sqref="I12:I17">
    <cfRule type="cellIs" dxfId="173" priority="3" operator="lessThan">
      <formula>0</formula>
    </cfRule>
    <cfRule type="cellIs" dxfId="172" priority="4" operator="greaterThan">
      <formula>0</formula>
    </cfRule>
  </conditionalFormatting>
  <conditionalFormatting sqref="J12:J17">
    <cfRule type="containsText" dxfId="171" priority="1" operator="containsText" text="OK">
      <formula>NOT(ISERROR(SEARCH("OK",J12)))</formula>
    </cfRule>
    <cfRule type="containsText" dxfId="170" priority="2" operator="containsText" text="ALERTA">
      <formula>NOT(ISERROR(SEARCH("ALERTA",J12)))</formula>
    </cfRule>
  </conditionalFormatting>
  <hyperlinks>
    <hyperlink ref="B8" r:id="rId1" xr:uid="{00000000-0004-0000-15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8"/>
  <sheetViews>
    <sheetView topLeftCell="A16" workbookViewId="0">
      <selection activeCell="I27" sqref="I27:I37"/>
    </sheetView>
  </sheetViews>
  <sheetFormatPr defaultColWidth="9.140625" defaultRowHeight="15" x14ac:dyDescent="0.25"/>
  <cols>
    <col min="1" max="1" width="51.1406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3" width="9.140625" style="1"/>
    <col min="14" max="14" width="10.5703125" style="1" bestFit="1" customWidth="1"/>
    <col min="15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59" t="s">
        <v>50</v>
      </c>
      <c r="C5" s="160"/>
      <c r="D5" s="160"/>
      <c r="E5" s="160"/>
      <c r="F5" s="161"/>
    </row>
    <row r="6" spans="1:12" x14ac:dyDescent="0.25">
      <c r="A6" s="3" t="s">
        <v>2</v>
      </c>
      <c r="B6" s="159" t="s">
        <v>51</v>
      </c>
      <c r="C6" s="160"/>
      <c r="D6" s="160"/>
      <c r="E6" s="160"/>
      <c r="F6" s="161"/>
    </row>
    <row r="7" spans="1:12" x14ac:dyDescent="0.25">
      <c r="A7" s="3" t="s">
        <v>3</v>
      </c>
      <c r="B7" s="152" t="s">
        <v>113</v>
      </c>
      <c r="C7" s="153"/>
      <c r="D7" s="153"/>
      <c r="E7" s="153"/>
      <c r="F7" s="154"/>
    </row>
    <row r="8" spans="1:12" x14ac:dyDescent="0.25">
      <c r="A8" s="3" t="s">
        <v>4</v>
      </c>
      <c r="B8" s="114" t="s">
        <v>112</v>
      </c>
      <c r="C8" s="113"/>
      <c r="D8" s="113"/>
      <c r="E8" s="113"/>
      <c r="F8" s="113"/>
    </row>
    <row r="10" spans="1:12" ht="23.25" x14ac:dyDescent="0.35">
      <c r="A10" s="110" t="s">
        <v>176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170</v>
      </c>
      <c r="D11" s="7" t="s">
        <v>171</v>
      </c>
      <c r="E11" s="8" t="s">
        <v>167</v>
      </c>
      <c r="F11" s="6" t="s">
        <v>172</v>
      </c>
      <c r="G11" s="7" t="s">
        <v>173</v>
      </c>
      <c r="H11" s="8" t="s">
        <v>168</v>
      </c>
      <c r="I11" s="4" t="s">
        <v>14</v>
      </c>
      <c r="J11" s="7"/>
    </row>
    <row r="12" spans="1:12" ht="42" customHeight="1" x14ac:dyDescent="0.25">
      <c r="A12" s="9" t="s">
        <v>165</v>
      </c>
      <c r="B12" s="10"/>
      <c r="C12" s="11"/>
      <c r="D12" s="11"/>
      <c r="E12" s="11">
        <f>J24</f>
        <v>0</v>
      </c>
      <c r="F12" s="11"/>
      <c r="G12" s="11"/>
      <c r="H12" s="11">
        <f>L24</f>
        <v>0</v>
      </c>
      <c r="I12" s="10">
        <f t="shared" ref="I12:I17" si="0"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625</v>
      </c>
      <c r="D13" s="15"/>
      <c r="E13" s="15">
        <f>J27</f>
        <v>-1740</v>
      </c>
      <c r="F13" s="15"/>
      <c r="G13" s="15"/>
      <c r="H13" s="15"/>
      <c r="I13" s="10">
        <f t="shared" si="0"/>
        <v>-1115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J34</f>
        <v>-3474.65</v>
      </c>
      <c r="F14" s="11"/>
      <c r="G14" s="11"/>
      <c r="H14" s="11"/>
      <c r="I14" s="10">
        <f t="shared" si="0"/>
        <v>-3474.65</v>
      </c>
      <c r="J14" s="7"/>
      <c r="K14" s="12"/>
      <c r="L14" s="12"/>
    </row>
    <row r="15" spans="1:12" x14ac:dyDescent="0.25">
      <c r="A15" s="16" t="s">
        <v>20</v>
      </c>
      <c r="B15" s="14"/>
      <c r="C15" s="15">
        <v>3937.5</v>
      </c>
      <c r="D15" s="15"/>
      <c r="E15" s="15">
        <f>J37</f>
        <v>-3000</v>
      </c>
      <c r="F15" s="15"/>
      <c r="G15" s="15"/>
      <c r="H15" s="15"/>
      <c r="I15" s="10">
        <f t="shared" si="0"/>
        <v>937.5</v>
      </c>
      <c r="J15" s="7"/>
      <c r="K15" s="12"/>
      <c r="L15" s="12"/>
    </row>
    <row r="16" spans="1:12" x14ac:dyDescent="0.25">
      <c r="A16" s="17" t="s">
        <v>21</v>
      </c>
      <c r="B16" s="10"/>
      <c r="C16" s="11">
        <v>3937.5</v>
      </c>
      <c r="D16" s="11"/>
      <c r="E16" s="11">
        <f>J40</f>
        <v>0</v>
      </c>
      <c r="F16" s="11"/>
      <c r="G16" s="11"/>
      <c r="H16" s="11"/>
      <c r="I16" s="10">
        <f t="shared" si="0"/>
        <v>3937.5</v>
      </c>
      <c r="J16" s="7"/>
      <c r="K16" s="12"/>
      <c r="L16" s="12"/>
    </row>
    <row r="17" spans="1:14" x14ac:dyDescent="0.25">
      <c r="A17" s="13" t="s">
        <v>22</v>
      </c>
      <c r="B17" s="14"/>
      <c r="C17" s="15"/>
      <c r="D17" s="15"/>
      <c r="E17" s="15">
        <f>J44</f>
        <v>0</v>
      </c>
      <c r="F17" s="15"/>
      <c r="G17" s="15"/>
      <c r="H17" s="15"/>
      <c r="I17" s="10">
        <f t="shared" si="0"/>
        <v>0</v>
      </c>
      <c r="J17" s="7"/>
      <c r="K17" s="12"/>
      <c r="L17" s="12"/>
    </row>
    <row r="18" spans="1:14" x14ac:dyDescent="0.25">
      <c r="A18" s="18" t="s">
        <v>25</v>
      </c>
      <c r="B18" s="19">
        <f>SUM(B12:B17)</f>
        <v>0</v>
      </c>
      <c r="C18" s="12">
        <f>SUM(C12:C17)</f>
        <v>8500</v>
      </c>
      <c r="D18" s="12">
        <f>SUM(D12:D17)</f>
        <v>0</v>
      </c>
      <c r="E18" s="12">
        <f>SUM(E12:E17)</f>
        <v>-8214.65</v>
      </c>
      <c r="F18" s="12"/>
      <c r="H18" s="12"/>
      <c r="I18" s="19">
        <f>SUM(I12:I17)</f>
        <v>285.35000000000036</v>
      </c>
      <c r="L18" s="12"/>
    </row>
    <row r="22" spans="1:14" ht="23.25" x14ac:dyDescent="0.35">
      <c r="A22" s="110" t="s">
        <v>26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</row>
    <row r="23" spans="1:14" x14ac:dyDescent="0.25">
      <c r="A23" s="20" t="s">
        <v>27</v>
      </c>
      <c r="B23" s="115" t="s">
        <v>28</v>
      </c>
      <c r="C23" s="115"/>
      <c r="D23" s="115"/>
      <c r="E23" s="115"/>
      <c r="F23" s="115"/>
      <c r="G23" s="20" t="s">
        <v>29</v>
      </c>
      <c r="H23" s="20" t="s">
        <v>30</v>
      </c>
      <c r="I23" s="21" t="s">
        <v>167</v>
      </c>
      <c r="J23" s="21" t="s">
        <v>174</v>
      </c>
      <c r="K23" s="21" t="s">
        <v>168</v>
      </c>
      <c r="L23" s="21" t="s">
        <v>175</v>
      </c>
    </row>
    <row r="24" spans="1:14" x14ac:dyDescent="0.25">
      <c r="A24" s="116" t="s">
        <v>17</v>
      </c>
      <c r="B24" s="119"/>
      <c r="C24" s="119"/>
      <c r="D24" s="119"/>
      <c r="E24" s="119"/>
      <c r="F24" s="119"/>
      <c r="G24" s="22"/>
      <c r="H24" s="23"/>
      <c r="I24" s="11"/>
      <c r="J24" s="120">
        <f>SUM(I24:I26)</f>
        <v>0</v>
      </c>
      <c r="K24" s="11"/>
      <c r="L24" s="120">
        <f>SUM(K24:K26)</f>
        <v>0</v>
      </c>
    </row>
    <row r="25" spans="1:14" x14ac:dyDescent="0.25">
      <c r="A25" s="117"/>
      <c r="B25" s="123"/>
      <c r="C25" s="124"/>
      <c r="D25" s="124"/>
      <c r="E25" s="124"/>
      <c r="F25" s="125"/>
      <c r="G25" s="22"/>
      <c r="H25" s="23"/>
      <c r="I25" s="11"/>
      <c r="J25" s="121"/>
      <c r="K25" s="11"/>
      <c r="L25" s="121"/>
    </row>
    <row r="26" spans="1:14" x14ac:dyDescent="0.25">
      <c r="A26" s="118"/>
      <c r="B26" s="119"/>
      <c r="C26" s="119"/>
      <c r="D26" s="119"/>
      <c r="E26" s="119"/>
      <c r="F26" s="119"/>
      <c r="G26" s="22"/>
      <c r="H26" s="23"/>
      <c r="I26" s="11"/>
      <c r="J26" s="122"/>
      <c r="K26" s="11"/>
      <c r="L26" s="122"/>
    </row>
    <row r="27" spans="1:14" x14ac:dyDescent="0.25">
      <c r="A27" s="126" t="s">
        <v>18</v>
      </c>
      <c r="B27" s="129" t="s">
        <v>263</v>
      </c>
      <c r="C27" s="129"/>
      <c r="D27" s="129"/>
      <c r="E27" s="129"/>
      <c r="F27" s="129"/>
      <c r="G27" s="24"/>
      <c r="H27" s="25"/>
      <c r="I27" s="15">
        <v>-1410</v>
      </c>
      <c r="J27" s="130">
        <f>SUM(I27:I30)</f>
        <v>-1740</v>
      </c>
      <c r="K27" s="15"/>
      <c r="L27" s="130">
        <f>SUM(K27:K33)</f>
        <v>0</v>
      </c>
    </row>
    <row r="28" spans="1:14" x14ac:dyDescent="0.25">
      <c r="A28" s="127"/>
      <c r="B28" s="129" t="s">
        <v>336</v>
      </c>
      <c r="C28" s="129"/>
      <c r="D28" s="129"/>
      <c r="E28" s="129"/>
      <c r="F28" s="129"/>
      <c r="G28" s="24"/>
      <c r="H28" s="25"/>
      <c r="I28" s="15">
        <v>-330</v>
      </c>
      <c r="J28" s="131"/>
      <c r="K28" s="15"/>
      <c r="L28" s="131"/>
    </row>
    <row r="29" spans="1:14" x14ac:dyDescent="0.25">
      <c r="A29" s="127"/>
      <c r="B29" s="162"/>
      <c r="C29" s="163"/>
      <c r="D29" s="163"/>
      <c r="E29" s="163"/>
      <c r="F29" s="164"/>
      <c r="G29" s="24"/>
      <c r="H29" s="25"/>
      <c r="I29" s="15"/>
      <c r="J29" s="131"/>
      <c r="K29" s="15"/>
      <c r="L29" s="131"/>
    </row>
    <row r="30" spans="1:14" x14ac:dyDescent="0.25">
      <c r="A30" s="127"/>
      <c r="B30" s="156"/>
      <c r="C30" s="157"/>
      <c r="D30" s="157"/>
      <c r="E30" s="157"/>
      <c r="F30" s="158"/>
      <c r="G30" s="24"/>
      <c r="H30" s="25"/>
      <c r="I30" s="15"/>
      <c r="J30" s="131"/>
      <c r="K30" s="15"/>
      <c r="L30" s="131"/>
    </row>
    <row r="31" spans="1:14" x14ac:dyDescent="0.25">
      <c r="A31" s="127"/>
      <c r="B31" s="47"/>
      <c r="C31" s="48"/>
      <c r="D31" s="48"/>
      <c r="E31" s="48"/>
      <c r="F31" s="49"/>
      <c r="G31" s="24"/>
      <c r="H31" s="25"/>
      <c r="I31" s="15"/>
      <c r="J31" s="131"/>
      <c r="K31" s="15"/>
      <c r="L31" s="131"/>
    </row>
    <row r="32" spans="1:14" x14ac:dyDescent="0.25">
      <c r="A32" s="127"/>
      <c r="B32" s="129"/>
      <c r="C32" s="129"/>
      <c r="D32" s="129"/>
      <c r="E32" s="129"/>
      <c r="F32" s="129"/>
      <c r="G32" s="24"/>
      <c r="H32" s="25"/>
      <c r="I32" s="15"/>
      <c r="J32" s="131"/>
      <c r="K32" s="15"/>
      <c r="L32" s="131"/>
      <c r="N32" s="12"/>
    </row>
    <row r="33" spans="1:12" x14ac:dyDescent="0.25">
      <c r="A33" s="128"/>
      <c r="B33" s="129"/>
      <c r="C33" s="129"/>
      <c r="D33" s="129"/>
      <c r="E33" s="129"/>
      <c r="F33" s="129"/>
      <c r="G33" s="24"/>
      <c r="H33" s="25"/>
      <c r="I33" s="15"/>
      <c r="J33" s="132"/>
      <c r="K33" s="15"/>
      <c r="L33" s="132"/>
    </row>
    <row r="34" spans="1:12" x14ac:dyDescent="0.25">
      <c r="A34" s="116" t="s">
        <v>19</v>
      </c>
      <c r="B34" s="119" t="s">
        <v>266</v>
      </c>
      <c r="C34" s="119"/>
      <c r="D34" s="119"/>
      <c r="E34" s="119"/>
      <c r="F34" s="119"/>
      <c r="G34" s="22"/>
      <c r="H34" s="23"/>
      <c r="I34" s="11">
        <v>-3474.65</v>
      </c>
      <c r="J34" s="120">
        <f>SUM(I34:I36)</f>
        <v>-3474.65</v>
      </c>
      <c r="K34" s="11"/>
      <c r="L34" s="120">
        <f>SUM(K34:K36)</f>
        <v>0</v>
      </c>
    </row>
    <row r="35" spans="1:12" x14ac:dyDescent="0.25">
      <c r="A35" s="117"/>
      <c r="B35" s="119"/>
      <c r="C35" s="119"/>
      <c r="D35" s="119"/>
      <c r="E35" s="119"/>
      <c r="F35" s="119"/>
      <c r="G35" s="22"/>
      <c r="H35" s="23"/>
      <c r="I35" s="11"/>
      <c r="J35" s="121"/>
      <c r="K35" s="11"/>
      <c r="L35" s="121"/>
    </row>
    <row r="36" spans="1:12" x14ac:dyDescent="0.25">
      <c r="A36" s="118"/>
      <c r="B36" s="119"/>
      <c r="C36" s="119"/>
      <c r="D36" s="119"/>
      <c r="E36" s="119"/>
      <c r="F36" s="119"/>
      <c r="G36" s="22"/>
      <c r="H36" s="23"/>
      <c r="I36" s="11"/>
      <c r="J36" s="122"/>
      <c r="K36" s="11"/>
      <c r="L36" s="122"/>
    </row>
    <row r="37" spans="1:12" x14ac:dyDescent="0.25">
      <c r="A37" s="136" t="s">
        <v>20</v>
      </c>
      <c r="B37" s="129" t="s">
        <v>220</v>
      </c>
      <c r="C37" s="129"/>
      <c r="D37" s="129"/>
      <c r="E37" s="129"/>
      <c r="F37" s="129"/>
      <c r="G37" s="25"/>
      <c r="H37" s="25"/>
      <c r="I37" s="15">
        <v>-3000</v>
      </c>
      <c r="J37" s="130">
        <f>I37</f>
        <v>-3000</v>
      </c>
      <c r="K37" s="15"/>
      <c r="L37" s="130">
        <f>SUM(K37:K39)</f>
        <v>0</v>
      </c>
    </row>
    <row r="38" spans="1:12" x14ac:dyDescent="0.25">
      <c r="A38" s="137"/>
      <c r="B38" s="129"/>
      <c r="C38" s="129"/>
      <c r="D38" s="129"/>
      <c r="E38" s="129"/>
      <c r="F38" s="129"/>
      <c r="G38" s="25"/>
      <c r="H38" s="25"/>
      <c r="I38" s="15"/>
      <c r="J38" s="131"/>
      <c r="K38" s="15"/>
      <c r="L38" s="131"/>
    </row>
    <row r="39" spans="1:12" x14ac:dyDescent="0.25">
      <c r="A39" s="138"/>
      <c r="B39" s="129"/>
      <c r="C39" s="129"/>
      <c r="D39" s="129"/>
      <c r="E39" s="129"/>
      <c r="F39" s="129"/>
      <c r="G39" s="25"/>
      <c r="H39" s="25"/>
      <c r="I39" s="15"/>
      <c r="J39" s="131"/>
      <c r="K39" s="15"/>
      <c r="L39" s="131"/>
    </row>
    <row r="40" spans="1:12" ht="34.5" customHeight="1" x14ac:dyDescent="0.25">
      <c r="A40" s="139" t="s">
        <v>21</v>
      </c>
      <c r="B40" s="119"/>
      <c r="C40" s="119"/>
      <c r="D40" s="119"/>
      <c r="E40" s="119"/>
      <c r="F40" s="119"/>
      <c r="G40" s="23"/>
      <c r="H40" s="23"/>
      <c r="I40" s="11"/>
      <c r="J40" s="120"/>
      <c r="K40" s="11"/>
      <c r="L40" s="120">
        <f>SUM(K40:K43)</f>
        <v>0</v>
      </c>
    </row>
    <row r="41" spans="1:12" x14ac:dyDescent="0.25">
      <c r="A41" s="140"/>
      <c r="B41" s="123"/>
      <c r="C41" s="124"/>
      <c r="D41" s="124"/>
      <c r="E41" s="124"/>
      <c r="F41" s="125"/>
      <c r="G41" s="23"/>
      <c r="H41" s="23"/>
      <c r="I41" s="11"/>
      <c r="J41" s="121"/>
      <c r="K41" s="11"/>
      <c r="L41" s="121"/>
    </row>
    <row r="42" spans="1:12" x14ac:dyDescent="0.25">
      <c r="A42" s="140"/>
      <c r="B42" s="119"/>
      <c r="C42" s="119"/>
      <c r="D42" s="119"/>
      <c r="E42" s="119"/>
      <c r="F42" s="119"/>
      <c r="G42" s="23"/>
      <c r="H42" s="23"/>
      <c r="I42" s="11"/>
      <c r="J42" s="121"/>
      <c r="K42" s="11"/>
      <c r="L42" s="121"/>
    </row>
    <row r="43" spans="1:12" x14ac:dyDescent="0.25">
      <c r="A43" s="141"/>
      <c r="B43" s="119"/>
      <c r="C43" s="119"/>
      <c r="D43" s="119"/>
      <c r="E43" s="119"/>
      <c r="F43" s="119"/>
      <c r="G43" s="23"/>
      <c r="H43" s="23"/>
      <c r="I43" s="11"/>
      <c r="J43" s="122"/>
      <c r="K43" s="11"/>
      <c r="L43" s="122"/>
    </row>
    <row r="44" spans="1:12" x14ac:dyDescent="0.25">
      <c r="A44" s="126" t="s">
        <v>22</v>
      </c>
      <c r="B44" s="129"/>
      <c r="C44" s="129"/>
      <c r="D44" s="129"/>
      <c r="E44" s="129"/>
      <c r="F44" s="129"/>
      <c r="G44" s="25"/>
      <c r="H44" s="25"/>
      <c r="I44" s="15"/>
      <c r="J44" s="130">
        <f t="shared" ref="J44:L44" si="1">SUM(I44:I46)</f>
        <v>0</v>
      </c>
      <c r="K44" s="15"/>
      <c r="L44" s="130">
        <f t="shared" si="1"/>
        <v>0</v>
      </c>
    </row>
    <row r="45" spans="1:12" x14ac:dyDescent="0.25">
      <c r="A45" s="127"/>
      <c r="B45" s="129"/>
      <c r="C45" s="129"/>
      <c r="D45" s="129"/>
      <c r="E45" s="129"/>
      <c r="F45" s="129"/>
      <c r="G45" s="25"/>
      <c r="H45" s="25"/>
      <c r="I45" s="15"/>
      <c r="J45" s="131"/>
      <c r="K45" s="15"/>
      <c r="L45" s="131"/>
    </row>
    <row r="46" spans="1:12" x14ac:dyDescent="0.25">
      <c r="A46" s="128"/>
      <c r="B46" s="129"/>
      <c r="C46" s="129"/>
      <c r="D46" s="129"/>
      <c r="E46" s="129"/>
      <c r="F46" s="129"/>
      <c r="G46" s="25"/>
      <c r="H46" s="25"/>
      <c r="I46" s="15"/>
      <c r="J46" s="132"/>
      <c r="K46" s="15"/>
      <c r="L46" s="132"/>
    </row>
    <row r="48" spans="1:12" x14ac:dyDescent="0.25">
      <c r="A48" s="1" t="s">
        <v>133</v>
      </c>
    </row>
  </sheetData>
  <mergeCells count="48">
    <mergeCell ref="A44:A46"/>
    <mergeCell ref="B44:F44"/>
    <mergeCell ref="J44:J46"/>
    <mergeCell ref="L44:L46"/>
    <mergeCell ref="B45:F45"/>
    <mergeCell ref="B46:F46"/>
    <mergeCell ref="A40:A43"/>
    <mergeCell ref="B40:F40"/>
    <mergeCell ref="J40:J43"/>
    <mergeCell ref="L40:L43"/>
    <mergeCell ref="B42:F42"/>
    <mergeCell ref="B43:F43"/>
    <mergeCell ref="B41:F41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27:A33"/>
    <mergeCell ref="B27:F27"/>
    <mergeCell ref="J27:J33"/>
    <mergeCell ref="L27:L33"/>
    <mergeCell ref="B28:F28"/>
    <mergeCell ref="B33:F33"/>
    <mergeCell ref="B32:F32"/>
    <mergeCell ref="B29:F29"/>
    <mergeCell ref="B30:F30"/>
    <mergeCell ref="A22:L22"/>
    <mergeCell ref="B23:F23"/>
    <mergeCell ref="A24:A26"/>
    <mergeCell ref="B24:F24"/>
    <mergeCell ref="J24:J26"/>
    <mergeCell ref="L24:L26"/>
    <mergeCell ref="B25:F25"/>
    <mergeCell ref="B26:F26"/>
    <mergeCell ref="A10:G10"/>
    <mergeCell ref="A1:L3"/>
    <mergeCell ref="B5:F5"/>
    <mergeCell ref="B6:F6"/>
    <mergeCell ref="B7:F7"/>
    <mergeCell ref="B8:F8"/>
  </mergeCells>
  <conditionalFormatting sqref="C12:C17 E12:F17 H12:H17 I24:I46 K24:K46">
    <cfRule type="cellIs" dxfId="169" priority="11" operator="lessThan">
      <formula>0</formula>
    </cfRule>
    <cfRule type="cellIs" dxfId="168" priority="12" operator="greaterThan">
      <formula>0</formula>
    </cfRule>
    <cfRule type="cellIs" dxfId="167" priority="13" operator="lessThan">
      <formula>0</formula>
    </cfRule>
  </conditionalFormatting>
  <conditionalFormatting sqref="D12:D17">
    <cfRule type="cellIs" dxfId="166" priority="8" operator="lessThan">
      <formula>0</formula>
    </cfRule>
    <cfRule type="cellIs" dxfId="165" priority="9" operator="greaterThan">
      <formula>0</formula>
    </cfRule>
    <cfRule type="cellIs" dxfId="164" priority="10" operator="lessThan">
      <formula>0</formula>
    </cfRule>
  </conditionalFormatting>
  <conditionalFormatting sqref="G12:G17">
    <cfRule type="cellIs" dxfId="163" priority="5" operator="lessThan">
      <formula>0</formula>
    </cfRule>
    <cfRule type="cellIs" dxfId="162" priority="6" operator="greaterThan">
      <formula>0</formula>
    </cfRule>
    <cfRule type="cellIs" dxfId="161" priority="7" operator="lessThan">
      <formula>0</formula>
    </cfRule>
  </conditionalFormatting>
  <conditionalFormatting sqref="I12:I17">
    <cfRule type="cellIs" dxfId="160" priority="3" operator="lessThan">
      <formula>0</formula>
    </cfRule>
    <cfRule type="cellIs" dxfId="159" priority="4" operator="greaterThan">
      <formula>0</formula>
    </cfRule>
  </conditionalFormatting>
  <conditionalFormatting sqref="J12:J17">
    <cfRule type="containsText" dxfId="158" priority="1" operator="containsText" text="OK">
      <formula>NOT(ISERROR(SEARCH("OK",J12)))</formula>
    </cfRule>
    <cfRule type="containsText" dxfId="157" priority="2" operator="containsText" text="ALERTA">
      <formula>NOT(ISERROR(SEARCH("ALERTA",J12)))</formula>
    </cfRule>
  </conditionalFormatting>
  <hyperlinks>
    <hyperlink ref="B8" r:id="rId1" xr:uid="{00000000-0004-0000-16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54"/>
  <sheetViews>
    <sheetView topLeftCell="A28" workbookViewId="0">
      <selection activeCell="I28" sqref="I28:I50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12" t="s">
        <v>52</v>
      </c>
      <c r="C5" s="112"/>
      <c r="D5" s="112"/>
      <c r="E5" s="112"/>
      <c r="F5" s="112"/>
    </row>
    <row r="6" spans="1:12" x14ac:dyDescent="0.25">
      <c r="A6" s="3" t="s">
        <v>2</v>
      </c>
      <c r="B6" s="112" t="s">
        <v>53</v>
      </c>
      <c r="C6" s="112"/>
      <c r="D6" s="112"/>
      <c r="E6" s="112"/>
      <c r="F6" s="112"/>
    </row>
    <row r="7" spans="1:12" x14ac:dyDescent="0.25">
      <c r="A7" s="3" t="s">
        <v>3</v>
      </c>
      <c r="B7" s="113" t="s">
        <v>115</v>
      </c>
      <c r="C7" s="113"/>
      <c r="D7" s="113"/>
      <c r="E7" s="113"/>
      <c r="F7" s="113"/>
    </row>
    <row r="8" spans="1:12" x14ac:dyDescent="0.25">
      <c r="A8" s="3" t="s">
        <v>4</v>
      </c>
      <c r="B8" s="114" t="s">
        <v>114</v>
      </c>
      <c r="C8" s="113"/>
      <c r="D8" s="113"/>
      <c r="E8" s="113"/>
      <c r="F8" s="113"/>
    </row>
    <row r="10" spans="1:12" ht="23.25" x14ac:dyDescent="0.35">
      <c r="A10" s="110" t="s">
        <v>169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170</v>
      </c>
      <c r="D11" s="7" t="s">
        <v>171</v>
      </c>
      <c r="E11" s="8" t="s">
        <v>167</v>
      </c>
      <c r="F11" s="6" t="s">
        <v>172</v>
      </c>
      <c r="G11" s="7" t="s">
        <v>173</v>
      </c>
      <c r="H11" s="8" t="s">
        <v>168</v>
      </c>
      <c r="I11" s="4" t="s">
        <v>14</v>
      </c>
      <c r="J11" s="7"/>
    </row>
    <row r="12" spans="1:12" x14ac:dyDescent="0.25">
      <c r="A12" s="9" t="s">
        <v>165</v>
      </c>
      <c r="B12" s="10"/>
      <c r="C12" s="11"/>
      <c r="D12" s="11"/>
      <c r="E12" s="11">
        <f>J25</f>
        <v>0</v>
      </c>
      <c r="F12" s="11"/>
      <c r="G12" s="11"/>
      <c r="H12" s="11"/>
      <c r="I12" s="10">
        <f>H12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7000</v>
      </c>
      <c r="D13" s="15"/>
      <c r="E13" s="15">
        <f>J28</f>
        <v>-2549.41</v>
      </c>
      <c r="F13" s="15"/>
      <c r="G13" s="15"/>
      <c r="H13" s="15"/>
      <c r="I13" s="10">
        <f>(C13+F13)+(E13+H13)+D13+G13</f>
        <v>4450.59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J39</f>
        <v>0</v>
      </c>
      <c r="F14" s="11"/>
      <c r="G14" s="11"/>
      <c r="H14" s="11"/>
      <c r="I14" s="10">
        <f t="shared" ref="I14:I17" si="0">(C14+F14)+(E14+H14)+D14+G14</f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J42</f>
        <v>0</v>
      </c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J49</f>
        <v>-733.1</v>
      </c>
      <c r="F16" s="11"/>
      <c r="G16" s="11"/>
      <c r="H16" s="11"/>
      <c r="I16" s="10">
        <f t="shared" si="0"/>
        <v>-733.1</v>
      </c>
      <c r="J16" s="7"/>
      <c r="K16" s="12"/>
      <c r="L16" s="12"/>
    </row>
    <row r="17" spans="1:12" x14ac:dyDescent="0.25">
      <c r="A17" s="13" t="s">
        <v>22</v>
      </c>
      <c r="B17" s="14"/>
      <c r="C17" s="15">
        <v>10500</v>
      </c>
      <c r="D17" s="15"/>
      <c r="E17" s="15">
        <f>J52</f>
        <v>0</v>
      </c>
      <c r="F17" s="15"/>
      <c r="G17" s="15"/>
      <c r="H17" s="15"/>
      <c r="I17" s="10">
        <f t="shared" si="0"/>
        <v>10500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17500</v>
      </c>
      <c r="E18" s="12">
        <f>SUM(E12:E17)</f>
        <v>-3282.5099999999998</v>
      </c>
      <c r="F18" s="12"/>
      <c r="H18" s="12"/>
      <c r="I18" s="19">
        <f>SUM(I12:I17)</f>
        <v>14217.49</v>
      </c>
      <c r="L18" s="12"/>
    </row>
    <row r="23" spans="1:12" ht="23.25" x14ac:dyDescent="0.35">
      <c r="A23" s="110" t="s">
        <v>26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25">
      <c r="A24" s="20" t="s">
        <v>27</v>
      </c>
      <c r="B24" s="115" t="s">
        <v>28</v>
      </c>
      <c r="C24" s="115"/>
      <c r="D24" s="115"/>
      <c r="E24" s="115"/>
      <c r="F24" s="115"/>
      <c r="G24" s="20" t="s">
        <v>29</v>
      </c>
      <c r="H24" s="20" t="s">
        <v>30</v>
      </c>
      <c r="I24" s="21" t="s">
        <v>167</v>
      </c>
      <c r="J24" s="21" t="s">
        <v>174</v>
      </c>
      <c r="K24" s="21" t="s">
        <v>168</v>
      </c>
      <c r="L24" s="21" t="s">
        <v>175</v>
      </c>
    </row>
    <row r="25" spans="1:12" x14ac:dyDescent="0.25">
      <c r="A25" s="116" t="s">
        <v>17</v>
      </c>
      <c r="B25" s="119"/>
      <c r="C25" s="119"/>
      <c r="D25" s="119"/>
      <c r="E25" s="119"/>
      <c r="F25" s="119"/>
      <c r="G25" s="22"/>
      <c r="H25" s="23"/>
      <c r="I25" s="11"/>
      <c r="J25" s="120"/>
      <c r="K25" s="11"/>
      <c r="L25" s="120">
        <f>SUM(K25:K27)</f>
        <v>0</v>
      </c>
    </row>
    <row r="26" spans="1:12" x14ac:dyDescent="0.25">
      <c r="A26" s="117"/>
      <c r="B26" s="123"/>
      <c r="C26" s="124"/>
      <c r="D26" s="124"/>
      <c r="E26" s="124"/>
      <c r="F26" s="125"/>
      <c r="G26" s="22"/>
      <c r="H26" s="23"/>
      <c r="I26" s="11"/>
      <c r="J26" s="121"/>
      <c r="K26" s="11"/>
      <c r="L26" s="121"/>
    </row>
    <row r="27" spans="1:12" x14ac:dyDescent="0.25">
      <c r="A27" s="118"/>
      <c r="B27" s="119"/>
      <c r="C27" s="119"/>
      <c r="D27" s="119"/>
      <c r="E27" s="119"/>
      <c r="F27" s="119"/>
      <c r="G27" s="22"/>
      <c r="H27" s="23"/>
      <c r="I27" s="11"/>
      <c r="J27" s="122"/>
      <c r="K27" s="11"/>
      <c r="L27" s="122"/>
    </row>
    <row r="28" spans="1:12" x14ac:dyDescent="0.25">
      <c r="A28" s="126" t="s">
        <v>18</v>
      </c>
      <c r="B28" s="129" t="s">
        <v>206</v>
      </c>
      <c r="C28" s="129"/>
      <c r="D28" s="129"/>
      <c r="E28" s="129"/>
      <c r="F28" s="129"/>
      <c r="G28" s="24">
        <v>1</v>
      </c>
      <c r="H28" s="25">
        <v>510.2</v>
      </c>
      <c r="I28" s="15">
        <v>-510.2</v>
      </c>
      <c r="J28" s="130">
        <f>I28+I29+I30+I31+I32+I33</f>
        <v>-2549.41</v>
      </c>
      <c r="K28" s="15"/>
      <c r="L28" s="130">
        <f>SUM(K28:K38)</f>
        <v>0</v>
      </c>
    </row>
    <row r="29" spans="1:12" x14ac:dyDescent="0.25">
      <c r="A29" s="127"/>
      <c r="B29" s="133" t="s">
        <v>249</v>
      </c>
      <c r="C29" s="134"/>
      <c r="D29" s="134"/>
      <c r="E29" s="134"/>
      <c r="F29" s="135"/>
      <c r="G29" s="24"/>
      <c r="H29" s="25"/>
      <c r="I29" s="15">
        <v>-300</v>
      </c>
      <c r="J29" s="131"/>
      <c r="K29" s="15"/>
      <c r="L29" s="131"/>
    </row>
    <row r="30" spans="1:12" x14ac:dyDescent="0.25">
      <c r="A30" s="127"/>
      <c r="B30" s="129" t="s">
        <v>329</v>
      </c>
      <c r="C30" s="129"/>
      <c r="D30" s="129"/>
      <c r="E30" s="129"/>
      <c r="F30" s="129"/>
      <c r="G30" s="24"/>
      <c r="H30" s="25"/>
      <c r="I30" s="15">
        <v>-186.04</v>
      </c>
      <c r="J30" s="131"/>
      <c r="K30" s="15"/>
      <c r="L30" s="131"/>
    </row>
    <row r="31" spans="1:12" x14ac:dyDescent="0.25">
      <c r="A31" s="127"/>
      <c r="B31" s="133" t="s">
        <v>330</v>
      </c>
      <c r="C31" s="134"/>
      <c r="D31" s="134"/>
      <c r="E31" s="134"/>
      <c r="F31" s="135"/>
      <c r="G31" s="24"/>
      <c r="H31" s="25"/>
      <c r="I31" s="15">
        <v>-137.13999999999999</v>
      </c>
      <c r="J31" s="131"/>
      <c r="K31" s="15"/>
      <c r="L31" s="131"/>
    </row>
    <row r="32" spans="1:12" x14ac:dyDescent="0.25">
      <c r="A32" s="127"/>
      <c r="B32" s="133" t="s">
        <v>354</v>
      </c>
      <c r="C32" s="134"/>
      <c r="D32" s="134"/>
      <c r="E32" s="134"/>
      <c r="F32" s="135"/>
      <c r="G32" s="24"/>
      <c r="H32" s="25"/>
      <c r="I32" s="15">
        <v>-66.03</v>
      </c>
      <c r="J32" s="131"/>
      <c r="K32" s="15"/>
      <c r="L32" s="131"/>
    </row>
    <row r="33" spans="1:12" x14ac:dyDescent="0.25">
      <c r="A33" s="127"/>
      <c r="B33" s="133" t="s">
        <v>331</v>
      </c>
      <c r="C33" s="134"/>
      <c r="D33" s="134"/>
      <c r="E33" s="134"/>
      <c r="F33" s="135"/>
      <c r="G33" s="24"/>
      <c r="H33" s="25"/>
      <c r="I33" s="15">
        <v>-1350</v>
      </c>
      <c r="J33" s="131"/>
      <c r="K33" s="15"/>
      <c r="L33" s="131"/>
    </row>
    <row r="34" spans="1:12" x14ac:dyDescent="0.25">
      <c r="A34" s="127"/>
      <c r="B34" s="133"/>
      <c r="C34" s="134"/>
      <c r="D34" s="134"/>
      <c r="E34" s="134"/>
      <c r="F34" s="135"/>
      <c r="G34" s="24"/>
      <c r="H34" s="25"/>
      <c r="I34" s="15"/>
      <c r="J34" s="131"/>
      <c r="K34" s="15"/>
      <c r="L34" s="131"/>
    </row>
    <row r="35" spans="1:12" x14ac:dyDescent="0.25">
      <c r="A35" s="127"/>
      <c r="B35" s="133"/>
      <c r="C35" s="134"/>
      <c r="D35" s="134"/>
      <c r="E35" s="134"/>
      <c r="F35" s="135"/>
      <c r="G35" s="24"/>
      <c r="H35" s="25"/>
      <c r="I35" s="15"/>
      <c r="J35" s="131"/>
      <c r="K35" s="15"/>
      <c r="L35" s="131"/>
    </row>
    <row r="36" spans="1:12" x14ac:dyDescent="0.25">
      <c r="A36" s="127"/>
      <c r="B36" s="68"/>
      <c r="C36" s="69"/>
      <c r="D36" s="69"/>
      <c r="E36" s="69"/>
      <c r="F36" s="70"/>
      <c r="G36" s="24"/>
      <c r="H36" s="25"/>
      <c r="I36" s="15"/>
      <c r="J36" s="131"/>
      <c r="K36" s="15"/>
      <c r="L36" s="131"/>
    </row>
    <row r="37" spans="1:12" x14ac:dyDescent="0.25">
      <c r="A37" s="127"/>
      <c r="B37" s="68"/>
      <c r="C37" s="69"/>
      <c r="D37" s="69"/>
      <c r="E37" s="69"/>
      <c r="F37" s="70"/>
      <c r="G37" s="24"/>
      <c r="H37" s="25"/>
      <c r="I37" s="15"/>
      <c r="J37" s="131"/>
      <c r="K37" s="15"/>
      <c r="L37" s="131"/>
    </row>
    <row r="38" spans="1:12" x14ac:dyDescent="0.25">
      <c r="A38" s="128"/>
      <c r="B38" s="129"/>
      <c r="C38" s="129"/>
      <c r="D38" s="129"/>
      <c r="E38" s="129"/>
      <c r="F38" s="129"/>
      <c r="G38" s="24"/>
      <c r="H38" s="25"/>
      <c r="I38" s="15"/>
      <c r="J38" s="132"/>
      <c r="K38" s="15"/>
      <c r="L38" s="132"/>
    </row>
    <row r="39" spans="1:12" x14ac:dyDescent="0.25">
      <c r="A39" s="116" t="s">
        <v>19</v>
      </c>
      <c r="B39" s="119"/>
      <c r="C39" s="119"/>
      <c r="D39" s="119"/>
      <c r="E39" s="119"/>
      <c r="F39" s="119"/>
      <c r="G39" s="22"/>
      <c r="H39" s="23"/>
      <c r="I39" s="11"/>
      <c r="J39" s="120"/>
      <c r="K39" s="11"/>
      <c r="L39" s="120">
        <f>SUM(K39:K41)</f>
        <v>0</v>
      </c>
    </row>
    <row r="40" spans="1:12" x14ac:dyDescent="0.25">
      <c r="A40" s="117"/>
      <c r="B40" s="119"/>
      <c r="C40" s="119"/>
      <c r="D40" s="119"/>
      <c r="E40" s="119"/>
      <c r="F40" s="119"/>
      <c r="G40" s="22"/>
      <c r="H40" s="23"/>
      <c r="I40" s="11"/>
      <c r="J40" s="121"/>
      <c r="K40" s="11"/>
      <c r="L40" s="121"/>
    </row>
    <row r="41" spans="1:12" x14ac:dyDescent="0.25">
      <c r="A41" s="118"/>
      <c r="B41" s="119"/>
      <c r="C41" s="119"/>
      <c r="D41" s="119"/>
      <c r="E41" s="119"/>
      <c r="F41" s="119"/>
      <c r="G41" s="22"/>
      <c r="H41" s="23"/>
      <c r="I41" s="11"/>
      <c r="J41" s="122"/>
      <c r="K41" s="11"/>
      <c r="L41" s="122"/>
    </row>
    <row r="42" spans="1:12" x14ac:dyDescent="0.25">
      <c r="A42" s="136" t="s">
        <v>20</v>
      </c>
      <c r="B42" s="129"/>
      <c r="C42" s="129"/>
      <c r="D42" s="129"/>
      <c r="E42" s="129"/>
      <c r="F42" s="129"/>
      <c r="G42" s="25"/>
      <c r="H42" s="25"/>
      <c r="I42" s="15"/>
      <c r="J42" s="130"/>
      <c r="K42" s="15"/>
      <c r="L42" s="130">
        <f>SUM(K42:K48)</f>
        <v>0</v>
      </c>
    </row>
    <row r="43" spans="1:12" x14ac:dyDescent="0.25">
      <c r="A43" s="137"/>
      <c r="B43" s="129"/>
      <c r="C43" s="129"/>
      <c r="D43" s="129"/>
      <c r="E43" s="129"/>
      <c r="F43" s="129"/>
      <c r="G43" s="25"/>
      <c r="H43" s="25"/>
      <c r="I43" s="15"/>
      <c r="J43" s="131"/>
      <c r="K43" s="15"/>
      <c r="L43" s="131"/>
    </row>
    <row r="44" spans="1:12" x14ac:dyDescent="0.25">
      <c r="A44" s="137"/>
      <c r="B44" s="129"/>
      <c r="C44" s="129"/>
      <c r="D44" s="129"/>
      <c r="E44" s="129"/>
      <c r="F44" s="129"/>
      <c r="G44" s="25"/>
      <c r="H44" s="25"/>
      <c r="I44" s="15"/>
      <c r="J44" s="131"/>
      <c r="K44" s="15"/>
      <c r="L44" s="131"/>
    </row>
    <row r="45" spans="1:12" x14ac:dyDescent="0.25">
      <c r="A45" s="137"/>
      <c r="B45" s="129"/>
      <c r="C45" s="129"/>
      <c r="D45" s="129"/>
      <c r="E45" s="129"/>
      <c r="F45" s="129"/>
      <c r="G45" s="25"/>
      <c r="H45" s="25"/>
      <c r="I45" s="15"/>
      <c r="J45" s="131"/>
      <c r="K45" s="15"/>
      <c r="L45" s="131"/>
    </row>
    <row r="46" spans="1:12" x14ac:dyDescent="0.25">
      <c r="A46" s="137"/>
      <c r="B46" s="129"/>
      <c r="C46" s="129"/>
      <c r="D46" s="129"/>
      <c r="E46" s="129"/>
      <c r="F46" s="129"/>
      <c r="G46" s="25"/>
      <c r="H46" s="25"/>
      <c r="I46" s="15"/>
      <c r="J46" s="131"/>
      <c r="K46" s="15"/>
      <c r="L46" s="131"/>
    </row>
    <row r="47" spans="1:12" x14ac:dyDescent="0.25">
      <c r="A47" s="137"/>
      <c r="B47" s="129"/>
      <c r="C47" s="129"/>
      <c r="D47" s="129"/>
      <c r="E47" s="129"/>
      <c r="F47" s="129"/>
      <c r="G47" s="25"/>
      <c r="H47" s="25"/>
      <c r="I47" s="15"/>
      <c r="J47" s="131"/>
      <c r="K47" s="15"/>
      <c r="L47" s="131"/>
    </row>
    <row r="48" spans="1:12" x14ac:dyDescent="0.25">
      <c r="A48" s="138"/>
      <c r="B48" s="129"/>
      <c r="C48" s="129"/>
      <c r="D48" s="129"/>
      <c r="E48" s="129"/>
      <c r="F48" s="129"/>
      <c r="G48" s="25"/>
      <c r="H48" s="25"/>
      <c r="I48" s="15"/>
      <c r="J48" s="131"/>
      <c r="K48" s="15"/>
      <c r="L48" s="131"/>
    </row>
    <row r="49" spans="1:12" x14ac:dyDescent="0.25">
      <c r="A49" s="139" t="s">
        <v>21</v>
      </c>
      <c r="B49" s="119" t="s">
        <v>329</v>
      </c>
      <c r="C49" s="119"/>
      <c r="D49" s="119"/>
      <c r="E49" s="119"/>
      <c r="F49" s="119"/>
      <c r="G49" s="23"/>
      <c r="H49" s="23"/>
      <c r="I49" s="11">
        <v>-733.1</v>
      </c>
      <c r="J49" s="120">
        <f>I49</f>
        <v>-733.1</v>
      </c>
      <c r="K49" s="11"/>
      <c r="L49" s="120">
        <f>SUM(K49:K51)</f>
        <v>0</v>
      </c>
    </row>
    <row r="50" spans="1:12" x14ac:dyDescent="0.25">
      <c r="A50" s="140"/>
      <c r="B50" s="119"/>
      <c r="C50" s="119"/>
      <c r="D50" s="119"/>
      <c r="E50" s="119"/>
      <c r="F50" s="119"/>
      <c r="G50" s="23"/>
      <c r="H50" s="23"/>
      <c r="I50" s="11"/>
      <c r="J50" s="121"/>
      <c r="K50" s="11"/>
      <c r="L50" s="121"/>
    </row>
    <row r="51" spans="1:12" x14ac:dyDescent="0.25">
      <c r="A51" s="141"/>
      <c r="B51" s="119"/>
      <c r="C51" s="119"/>
      <c r="D51" s="119"/>
      <c r="E51" s="119"/>
      <c r="F51" s="119"/>
      <c r="G51" s="23"/>
      <c r="H51" s="23"/>
      <c r="I51" s="11"/>
      <c r="J51" s="122"/>
      <c r="K51" s="11"/>
      <c r="L51" s="122"/>
    </row>
    <row r="52" spans="1:12" x14ac:dyDescent="0.25">
      <c r="A52" s="126" t="s">
        <v>22</v>
      </c>
      <c r="B52" s="129"/>
      <c r="C52" s="129"/>
      <c r="D52" s="129"/>
      <c r="E52" s="129"/>
      <c r="F52" s="129"/>
      <c r="G52" s="25"/>
      <c r="H52" s="25"/>
      <c r="I52" s="15"/>
      <c r="J52" s="130"/>
      <c r="K52" s="15"/>
      <c r="L52" s="130">
        <f t="shared" ref="L52" si="1">SUM(K52:K54)</f>
        <v>0</v>
      </c>
    </row>
    <row r="53" spans="1:12" x14ac:dyDescent="0.25">
      <c r="A53" s="127"/>
      <c r="B53" s="129"/>
      <c r="C53" s="129"/>
      <c r="D53" s="129"/>
      <c r="E53" s="129"/>
      <c r="F53" s="129"/>
      <c r="G53" s="25"/>
      <c r="H53" s="25"/>
      <c r="I53" s="15"/>
      <c r="J53" s="131"/>
      <c r="K53" s="15"/>
      <c r="L53" s="131"/>
    </row>
    <row r="54" spans="1:12" x14ac:dyDescent="0.25">
      <c r="A54" s="128"/>
      <c r="B54" s="129"/>
      <c r="C54" s="129"/>
      <c r="D54" s="129"/>
      <c r="E54" s="129"/>
      <c r="F54" s="129"/>
      <c r="G54" s="25"/>
      <c r="H54" s="25"/>
      <c r="I54" s="15"/>
      <c r="J54" s="132"/>
      <c r="K54" s="15"/>
      <c r="L54" s="132"/>
    </row>
  </sheetData>
  <mergeCells count="54">
    <mergeCell ref="A52:A54"/>
    <mergeCell ref="B52:F52"/>
    <mergeCell ref="J52:J54"/>
    <mergeCell ref="L52:L54"/>
    <mergeCell ref="B53:F53"/>
    <mergeCell ref="B54:F54"/>
    <mergeCell ref="A49:A51"/>
    <mergeCell ref="B49:F49"/>
    <mergeCell ref="J49:J51"/>
    <mergeCell ref="L49:L51"/>
    <mergeCell ref="B50:F50"/>
    <mergeCell ref="B51:F51"/>
    <mergeCell ref="A42:A48"/>
    <mergeCell ref="B42:F42"/>
    <mergeCell ref="J42:J48"/>
    <mergeCell ref="L42:L48"/>
    <mergeCell ref="B43:F43"/>
    <mergeCell ref="B48:F48"/>
    <mergeCell ref="B44:F44"/>
    <mergeCell ref="B45:F45"/>
    <mergeCell ref="B47:F47"/>
    <mergeCell ref="B46:F46"/>
    <mergeCell ref="A39:A41"/>
    <mergeCell ref="B39:F39"/>
    <mergeCell ref="J39:J41"/>
    <mergeCell ref="L39:L41"/>
    <mergeCell ref="B40:F40"/>
    <mergeCell ref="B41:F41"/>
    <mergeCell ref="A28:A38"/>
    <mergeCell ref="B28:F28"/>
    <mergeCell ref="J28:J38"/>
    <mergeCell ref="L28:L38"/>
    <mergeCell ref="B30:F30"/>
    <mergeCell ref="B38:F38"/>
    <mergeCell ref="B29:F29"/>
    <mergeCell ref="B31:F31"/>
    <mergeCell ref="B32:F32"/>
    <mergeCell ref="B33:F33"/>
    <mergeCell ref="B34:F34"/>
    <mergeCell ref="B35:F35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54 K25:K54">
    <cfRule type="cellIs" dxfId="156" priority="11" operator="lessThan">
      <formula>0</formula>
    </cfRule>
    <cfRule type="cellIs" dxfId="155" priority="12" operator="greaterThan">
      <formula>0</formula>
    </cfRule>
    <cfRule type="cellIs" dxfId="154" priority="13" operator="lessThan">
      <formula>0</formula>
    </cfRule>
  </conditionalFormatting>
  <conditionalFormatting sqref="D12:D17">
    <cfRule type="cellIs" dxfId="153" priority="8" operator="lessThan">
      <formula>0</formula>
    </cfRule>
    <cfRule type="cellIs" dxfId="152" priority="9" operator="greaterThan">
      <formula>0</formula>
    </cfRule>
    <cfRule type="cellIs" dxfId="151" priority="10" operator="lessThan">
      <formula>0</formula>
    </cfRule>
  </conditionalFormatting>
  <conditionalFormatting sqref="G12:G17">
    <cfRule type="cellIs" dxfId="150" priority="5" operator="lessThan">
      <formula>0</formula>
    </cfRule>
    <cfRule type="cellIs" dxfId="149" priority="6" operator="greaterThan">
      <formula>0</formula>
    </cfRule>
    <cfRule type="cellIs" dxfId="148" priority="7" operator="lessThan">
      <formula>0</formula>
    </cfRule>
  </conditionalFormatting>
  <conditionalFormatting sqref="I12:I17">
    <cfRule type="cellIs" dxfId="147" priority="3" operator="lessThan">
      <formula>0</formula>
    </cfRule>
    <cfRule type="cellIs" dxfId="146" priority="4" operator="greaterThan">
      <formula>0</formula>
    </cfRule>
  </conditionalFormatting>
  <conditionalFormatting sqref="J12:J17">
    <cfRule type="containsText" dxfId="145" priority="1" operator="containsText" text="OK">
      <formula>NOT(ISERROR(SEARCH("OK",J12)))</formula>
    </cfRule>
    <cfRule type="containsText" dxfId="144" priority="2" operator="containsText" text="ALERTA">
      <formula>NOT(ISERROR(SEARCH("ALERTA",J12)))</formula>
    </cfRule>
  </conditionalFormatting>
  <hyperlinks>
    <hyperlink ref="B8" r:id="rId1" xr:uid="{00000000-0004-0000-17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42"/>
  <sheetViews>
    <sheetView view="pageBreakPreview" topLeftCell="A19" zoomScaleNormal="100" zoomScaleSheetLayoutView="100" workbookViewId="0">
      <selection activeCell="I31" sqref="I31:I37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12" t="s">
        <v>54</v>
      </c>
      <c r="C5" s="112"/>
      <c r="D5" s="112"/>
      <c r="E5" s="112"/>
      <c r="F5" s="112"/>
    </row>
    <row r="6" spans="1:12" x14ac:dyDescent="0.25">
      <c r="A6" s="3" t="s">
        <v>2</v>
      </c>
      <c r="B6" s="112" t="s">
        <v>55</v>
      </c>
      <c r="C6" s="112"/>
      <c r="D6" s="112"/>
      <c r="E6" s="112"/>
      <c r="F6" s="112"/>
    </row>
    <row r="7" spans="1:12" x14ac:dyDescent="0.25">
      <c r="A7" s="3" t="s">
        <v>3</v>
      </c>
      <c r="B7" s="113" t="s">
        <v>117</v>
      </c>
      <c r="C7" s="113"/>
      <c r="D7" s="113"/>
      <c r="E7" s="113"/>
      <c r="F7" s="113"/>
    </row>
    <row r="8" spans="1:12" x14ac:dyDescent="0.25">
      <c r="A8" s="3" t="s">
        <v>4</v>
      </c>
      <c r="B8" s="114" t="s">
        <v>116</v>
      </c>
      <c r="C8" s="113"/>
      <c r="D8" s="113"/>
      <c r="E8" s="113"/>
      <c r="F8" s="113"/>
    </row>
    <row r="10" spans="1:12" ht="23.25" x14ac:dyDescent="0.35">
      <c r="A10" s="110" t="s">
        <v>176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170</v>
      </c>
      <c r="D11" s="7" t="s">
        <v>171</v>
      </c>
      <c r="E11" s="8" t="s">
        <v>167</v>
      </c>
      <c r="F11" s="6" t="s">
        <v>172</v>
      </c>
      <c r="G11" s="7" t="s">
        <v>173</v>
      </c>
      <c r="H11" s="8" t="s">
        <v>168</v>
      </c>
      <c r="I11" s="4" t="s">
        <v>14</v>
      </c>
      <c r="J11" s="7"/>
    </row>
    <row r="12" spans="1:12" x14ac:dyDescent="0.25">
      <c r="A12" s="9" t="s">
        <v>17</v>
      </c>
      <c r="B12" s="10"/>
      <c r="C12" s="11"/>
      <c r="D12" s="11"/>
      <c r="E12" s="11"/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7600</v>
      </c>
      <c r="D13" s="15"/>
      <c r="E13" s="15"/>
      <c r="F13" s="15"/>
      <c r="G13" s="15"/>
      <c r="H13" s="15"/>
      <c r="I13" s="10">
        <f t="shared" ref="I13:I17" si="0">(C13+F13)+(E13+H13)+D13+G13</f>
        <v>7600</v>
      </c>
      <c r="J13" s="7"/>
      <c r="K13" s="12"/>
      <c r="L13" s="12"/>
    </row>
    <row r="14" spans="1:12" x14ac:dyDescent="0.25">
      <c r="A14" s="9" t="s">
        <v>19</v>
      </c>
      <c r="B14" s="10"/>
      <c r="C14" s="11">
        <v>5400</v>
      </c>
      <c r="D14" s="11"/>
      <c r="E14" s="11">
        <f>J31</f>
        <v>-6503.47</v>
      </c>
      <c r="F14" s="11"/>
      <c r="G14" s="11"/>
      <c r="H14" s="11"/>
      <c r="I14" s="10">
        <f t="shared" si="0"/>
        <v>-1103.4700000000003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2000</v>
      </c>
      <c r="D15" s="15"/>
      <c r="E15" s="15"/>
      <c r="F15" s="15"/>
      <c r="G15" s="15"/>
      <c r="H15" s="15"/>
      <c r="I15" s="10">
        <f t="shared" si="0"/>
        <v>2000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2500</v>
      </c>
      <c r="D16" s="11"/>
      <c r="E16" s="11">
        <f>J37</f>
        <v>-10996.53</v>
      </c>
      <c r="F16" s="11"/>
      <c r="G16" s="11"/>
      <c r="H16" s="11">
        <f>L37</f>
        <v>0</v>
      </c>
      <c r="I16" s="10">
        <f t="shared" si="0"/>
        <v>-8496.5300000000007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J40</f>
        <v>0</v>
      </c>
      <c r="F17" s="15"/>
      <c r="G17" s="15"/>
      <c r="H17" s="15">
        <f>L40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17500</v>
      </c>
      <c r="E18" s="12">
        <f>SUM(E12:E17)</f>
        <v>-17500</v>
      </c>
      <c r="F18" s="12"/>
      <c r="H18" s="12">
        <f>SUM(H12:H17)</f>
        <v>0</v>
      </c>
      <c r="I18" s="19">
        <f>SUM(I12:I17)</f>
        <v>-1.8189894035458565E-12</v>
      </c>
      <c r="L18" s="12"/>
    </row>
    <row r="23" spans="1:12" ht="23.25" x14ac:dyDescent="0.35">
      <c r="A23" s="110" t="s">
        <v>26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25">
      <c r="A24" s="20" t="s">
        <v>27</v>
      </c>
      <c r="B24" s="115" t="s">
        <v>28</v>
      </c>
      <c r="C24" s="115"/>
      <c r="D24" s="115"/>
      <c r="E24" s="115"/>
      <c r="F24" s="115"/>
      <c r="G24" s="20" t="s">
        <v>29</v>
      </c>
      <c r="H24" s="20" t="s">
        <v>30</v>
      </c>
      <c r="I24" s="21" t="s">
        <v>167</v>
      </c>
      <c r="J24" s="21" t="s">
        <v>174</v>
      </c>
      <c r="K24" s="21" t="s">
        <v>168</v>
      </c>
      <c r="L24" s="21" t="s">
        <v>175</v>
      </c>
    </row>
    <row r="25" spans="1:12" x14ac:dyDescent="0.25">
      <c r="A25" s="116" t="s">
        <v>17</v>
      </c>
      <c r="B25" s="119"/>
      <c r="C25" s="119"/>
      <c r="D25" s="119"/>
      <c r="E25" s="119"/>
      <c r="F25" s="119"/>
      <c r="G25" s="22"/>
      <c r="H25" s="23"/>
      <c r="I25" s="11"/>
      <c r="J25" s="120">
        <f>SUM(I25:I27)</f>
        <v>0</v>
      </c>
      <c r="K25" s="11"/>
      <c r="L25" s="120">
        <f>SUM(K25:K27)</f>
        <v>0</v>
      </c>
    </row>
    <row r="26" spans="1:12" x14ac:dyDescent="0.25">
      <c r="A26" s="117"/>
      <c r="B26" s="123"/>
      <c r="C26" s="124"/>
      <c r="D26" s="124"/>
      <c r="E26" s="124"/>
      <c r="F26" s="125"/>
      <c r="G26" s="22"/>
      <c r="H26" s="23"/>
      <c r="I26" s="11"/>
      <c r="J26" s="121"/>
      <c r="K26" s="11"/>
      <c r="L26" s="121"/>
    </row>
    <row r="27" spans="1:12" x14ac:dyDescent="0.25">
      <c r="A27" s="118"/>
      <c r="B27" s="119"/>
      <c r="C27" s="119"/>
      <c r="D27" s="119"/>
      <c r="E27" s="119"/>
      <c r="F27" s="119"/>
      <c r="G27" s="22"/>
      <c r="H27" s="23"/>
      <c r="I27" s="11"/>
      <c r="J27" s="122"/>
      <c r="K27" s="11"/>
      <c r="L27" s="122"/>
    </row>
    <row r="28" spans="1:12" ht="30.75" customHeight="1" x14ac:dyDescent="0.25">
      <c r="A28" s="126" t="s">
        <v>18</v>
      </c>
      <c r="B28" s="129"/>
      <c r="C28" s="129"/>
      <c r="D28" s="129"/>
      <c r="E28" s="129"/>
      <c r="F28" s="129"/>
      <c r="G28" s="24"/>
      <c r="H28" s="25"/>
      <c r="I28" s="15"/>
      <c r="J28" s="130">
        <f>SUM(I28:I30)</f>
        <v>0</v>
      </c>
      <c r="K28" s="15"/>
      <c r="L28" s="130">
        <f>SUM(K28:K30)</f>
        <v>0</v>
      </c>
    </row>
    <row r="29" spans="1:12" ht="33.75" customHeight="1" x14ac:dyDescent="0.25">
      <c r="A29" s="127"/>
      <c r="B29" s="129"/>
      <c r="C29" s="129"/>
      <c r="D29" s="129"/>
      <c r="E29" s="129"/>
      <c r="F29" s="129"/>
      <c r="G29" s="24"/>
      <c r="H29" s="25"/>
      <c r="I29" s="15"/>
      <c r="J29" s="131"/>
      <c r="K29" s="15"/>
      <c r="L29" s="131"/>
    </row>
    <row r="30" spans="1:12" x14ac:dyDescent="0.25">
      <c r="A30" s="128"/>
      <c r="B30" s="129"/>
      <c r="C30" s="129"/>
      <c r="D30" s="129"/>
      <c r="E30" s="129"/>
      <c r="F30" s="129"/>
      <c r="G30" s="24"/>
      <c r="H30" s="25"/>
      <c r="I30" s="15"/>
      <c r="J30" s="132"/>
      <c r="K30" s="15"/>
      <c r="L30" s="132"/>
    </row>
    <row r="31" spans="1:12" x14ac:dyDescent="0.25">
      <c r="A31" s="116" t="s">
        <v>19</v>
      </c>
      <c r="B31" s="119" t="s">
        <v>262</v>
      </c>
      <c r="C31" s="119"/>
      <c r="D31" s="119"/>
      <c r="E31" s="119"/>
      <c r="F31" s="119"/>
      <c r="G31" s="22"/>
      <c r="H31" s="23"/>
      <c r="I31" s="11">
        <v>-6503.47</v>
      </c>
      <c r="J31" s="120">
        <f>I31+I32+I33</f>
        <v>-6503.47</v>
      </c>
      <c r="K31" s="11"/>
      <c r="L31" s="120">
        <f>SUM(K31:K33)</f>
        <v>0</v>
      </c>
    </row>
    <row r="32" spans="1:12" x14ac:dyDescent="0.25">
      <c r="A32" s="117"/>
      <c r="B32" s="119"/>
      <c r="C32" s="119"/>
      <c r="D32" s="119"/>
      <c r="E32" s="119"/>
      <c r="F32" s="119"/>
      <c r="G32" s="22"/>
      <c r="H32" s="23"/>
      <c r="I32" s="11"/>
      <c r="J32" s="121"/>
      <c r="K32" s="11"/>
      <c r="L32" s="121"/>
    </row>
    <row r="33" spans="1:12" x14ac:dyDescent="0.25">
      <c r="A33" s="118"/>
      <c r="B33" s="119"/>
      <c r="C33" s="119"/>
      <c r="D33" s="119"/>
      <c r="E33" s="119"/>
      <c r="F33" s="119"/>
      <c r="G33" s="22"/>
      <c r="H33" s="23"/>
      <c r="I33" s="11"/>
      <c r="J33" s="122"/>
      <c r="K33" s="11"/>
      <c r="L33" s="122"/>
    </row>
    <row r="34" spans="1:12" x14ac:dyDescent="0.25">
      <c r="A34" s="136" t="s">
        <v>20</v>
      </c>
      <c r="B34" s="129"/>
      <c r="C34" s="129"/>
      <c r="D34" s="129"/>
      <c r="E34" s="129"/>
      <c r="F34" s="129"/>
      <c r="G34" s="25"/>
      <c r="H34" s="25"/>
      <c r="I34" s="15"/>
      <c r="J34" s="130">
        <f>SUM(I34:I36)</f>
        <v>0</v>
      </c>
      <c r="K34" s="15"/>
      <c r="L34" s="130">
        <f>SUM(K34:K36)</f>
        <v>0</v>
      </c>
    </row>
    <row r="35" spans="1:12" x14ac:dyDescent="0.25">
      <c r="A35" s="137"/>
      <c r="B35" s="129"/>
      <c r="C35" s="129"/>
      <c r="D35" s="129"/>
      <c r="E35" s="129"/>
      <c r="F35" s="129"/>
      <c r="G35" s="25"/>
      <c r="H35" s="25"/>
      <c r="I35" s="15"/>
      <c r="J35" s="131"/>
      <c r="K35" s="15"/>
      <c r="L35" s="131"/>
    </row>
    <row r="36" spans="1:12" x14ac:dyDescent="0.25">
      <c r="A36" s="138"/>
      <c r="B36" s="129"/>
      <c r="C36" s="129"/>
      <c r="D36" s="129"/>
      <c r="E36" s="129"/>
      <c r="F36" s="129"/>
      <c r="G36" s="25"/>
      <c r="H36" s="25"/>
      <c r="I36" s="15"/>
      <c r="J36" s="131"/>
      <c r="K36" s="15"/>
      <c r="L36" s="131"/>
    </row>
    <row r="37" spans="1:12" x14ac:dyDescent="0.25">
      <c r="A37" s="139" t="s">
        <v>21</v>
      </c>
      <c r="B37" s="119" t="s">
        <v>215</v>
      </c>
      <c r="C37" s="119"/>
      <c r="D37" s="119"/>
      <c r="E37" s="119"/>
      <c r="F37" s="119"/>
      <c r="G37" s="23"/>
      <c r="H37" s="23"/>
      <c r="I37" s="11">
        <v>-10996.53</v>
      </c>
      <c r="J37" s="120">
        <f>SUM(I37:I39)</f>
        <v>-10996.53</v>
      </c>
      <c r="K37" s="11"/>
      <c r="L37" s="120">
        <f>SUM(K37:K39)</f>
        <v>0</v>
      </c>
    </row>
    <row r="38" spans="1:12" x14ac:dyDescent="0.25">
      <c r="A38" s="140"/>
      <c r="B38" s="119"/>
      <c r="C38" s="119"/>
      <c r="D38" s="119"/>
      <c r="E38" s="119"/>
      <c r="F38" s="119"/>
      <c r="G38" s="23"/>
      <c r="H38" s="23"/>
      <c r="I38" s="11"/>
      <c r="J38" s="121"/>
      <c r="K38" s="11"/>
      <c r="L38" s="121"/>
    </row>
    <row r="39" spans="1:12" x14ac:dyDescent="0.25">
      <c r="A39" s="141"/>
      <c r="B39" s="119"/>
      <c r="C39" s="119"/>
      <c r="D39" s="119"/>
      <c r="E39" s="119"/>
      <c r="F39" s="119"/>
      <c r="G39" s="23"/>
      <c r="H39" s="23"/>
      <c r="I39" s="11"/>
      <c r="J39" s="122"/>
      <c r="K39" s="11"/>
      <c r="L39" s="122"/>
    </row>
    <row r="40" spans="1:12" x14ac:dyDescent="0.25">
      <c r="A40" s="126" t="s">
        <v>22</v>
      </c>
      <c r="B40" s="129"/>
      <c r="C40" s="129"/>
      <c r="D40" s="129"/>
      <c r="E40" s="129"/>
      <c r="F40" s="129"/>
      <c r="G40" s="25"/>
      <c r="H40" s="25"/>
      <c r="I40" s="15"/>
      <c r="J40" s="130">
        <f t="shared" ref="J40:L40" si="1">SUM(I40:I42)</f>
        <v>0</v>
      </c>
      <c r="K40" s="15"/>
      <c r="L40" s="130">
        <f t="shared" si="1"/>
        <v>0</v>
      </c>
    </row>
    <row r="41" spans="1:12" x14ac:dyDescent="0.25">
      <c r="A41" s="127"/>
      <c r="B41" s="129"/>
      <c r="C41" s="129"/>
      <c r="D41" s="129"/>
      <c r="E41" s="129"/>
      <c r="F41" s="129"/>
      <c r="G41" s="25"/>
      <c r="H41" s="25"/>
      <c r="I41" s="15"/>
      <c r="J41" s="131"/>
      <c r="K41" s="15"/>
      <c r="L41" s="131"/>
    </row>
    <row r="42" spans="1:12" x14ac:dyDescent="0.25">
      <c r="A42" s="128"/>
      <c r="B42" s="129"/>
      <c r="C42" s="129"/>
      <c r="D42" s="129"/>
      <c r="E42" s="129"/>
      <c r="F42" s="129"/>
      <c r="G42" s="25"/>
      <c r="H42" s="25"/>
      <c r="I42" s="15"/>
      <c r="J42" s="132"/>
      <c r="K42" s="15"/>
      <c r="L42" s="132"/>
    </row>
  </sheetData>
  <mergeCells count="44"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2 K25:K42">
    <cfRule type="cellIs" dxfId="143" priority="11" operator="lessThan">
      <formula>0</formula>
    </cfRule>
    <cfRule type="cellIs" dxfId="142" priority="12" operator="greaterThan">
      <formula>0</formula>
    </cfRule>
    <cfRule type="cellIs" dxfId="141" priority="13" operator="lessThan">
      <formula>0</formula>
    </cfRule>
  </conditionalFormatting>
  <conditionalFormatting sqref="D12:D17">
    <cfRule type="cellIs" dxfId="140" priority="8" operator="lessThan">
      <formula>0</formula>
    </cfRule>
    <cfRule type="cellIs" dxfId="139" priority="9" operator="greaterThan">
      <formula>0</formula>
    </cfRule>
    <cfRule type="cellIs" dxfId="138" priority="10" operator="lessThan">
      <formula>0</formula>
    </cfRule>
  </conditionalFormatting>
  <conditionalFormatting sqref="G12:G17">
    <cfRule type="cellIs" dxfId="137" priority="5" operator="lessThan">
      <formula>0</formula>
    </cfRule>
    <cfRule type="cellIs" dxfId="136" priority="6" operator="greaterThan">
      <formula>0</formula>
    </cfRule>
    <cfRule type="cellIs" dxfId="135" priority="7" operator="lessThan">
      <formula>0</formula>
    </cfRule>
  </conditionalFormatting>
  <conditionalFormatting sqref="I12:I17">
    <cfRule type="cellIs" dxfId="134" priority="3" operator="lessThan">
      <formula>0</formula>
    </cfRule>
    <cfRule type="cellIs" dxfId="133" priority="4" operator="greaterThan">
      <formula>0</formula>
    </cfRule>
  </conditionalFormatting>
  <conditionalFormatting sqref="J12:J17">
    <cfRule type="containsText" dxfId="132" priority="1" operator="containsText" text="OK">
      <formula>NOT(ISERROR(SEARCH("OK",J12)))</formula>
    </cfRule>
    <cfRule type="containsText" dxfId="131" priority="2" operator="containsText" text="ALERTA">
      <formula>NOT(ISERROR(SEARCH("ALERTA",J12)))</formula>
    </cfRule>
  </conditionalFormatting>
  <hyperlinks>
    <hyperlink ref="B8" r:id="rId1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45"/>
  <sheetViews>
    <sheetView topLeftCell="A16" workbookViewId="0">
      <selection activeCell="I28" sqref="I28:I40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29" style="1" customWidth="1"/>
    <col min="11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12" t="s">
        <v>190</v>
      </c>
      <c r="C5" s="112"/>
      <c r="D5" s="112"/>
      <c r="E5" s="112"/>
      <c r="F5" s="112"/>
    </row>
    <row r="6" spans="1:12" x14ac:dyDescent="0.25">
      <c r="A6" s="3" t="s">
        <v>2</v>
      </c>
      <c r="B6" s="112" t="s">
        <v>191</v>
      </c>
      <c r="C6" s="112"/>
      <c r="D6" s="112"/>
      <c r="E6" s="112"/>
      <c r="F6" s="112"/>
    </row>
    <row r="7" spans="1:12" x14ac:dyDescent="0.25">
      <c r="A7" s="3" t="s">
        <v>3</v>
      </c>
      <c r="B7" s="113"/>
      <c r="C7" s="113"/>
      <c r="D7" s="113"/>
      <c r="E7" s="113"/>
      <c r="F7" s="113"/>
    </row>
    <row r="8" spans="1:12" x14ac:dyDescent="0.25">
      <c r="A8" s="3" t="s">
        <v>4</v>
      </c>
      <c r="B8" s="114"/>
      <c r="C8" s="113"/>
      <c r="D8" s="113"/>
      <c r="E8" s="113"/>
      <c r="F8" s="113"/>
    </row>
    <row r="10" spans="1:12" ht="23.25" x14ac:dyDescent="0.35">
      <c r="A10" s="110" t="s">
        <v>176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170</v>
      </c>
      <c r="D11" s="7" t="s">
        <v>171</v>
      </c>
      <c r="E11" s="8" t="s">
        <v>167</v>
      </c>
      <c r="F11" s="6" t="s">
        <v>172</v>
      </c>
      <c r="G11" s="7" t="s">
        <v>173</v>
      </c>
      <c r="H11" s="8" t="s">
        <v>168</v>
      </c>
      <c r="I11" s="4" t="s">
        <v>14</v>
      </c>
      <c r="J11" s="7"/>
    </row>
    <row r="12" spans="1:12" x14ac:dyDescent="0.25">
      <c r="A12" s="9" t="s">
        <v>165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3621.5</v>
      </c>
      <c r="D13" s="15"/>
      <c r="E13" s="15">
        <f>J28</f>
        <v>-3266.2799999999997</v>
      </c>
      <c r="F13" s="15"/>
      <c r="G13" s="15"/>
      <c r="H13" s="15"/>
      <c r="I13" s="10">
        <f>SUM(C13:H13)</f>
        <v>355.22000000000025</v>
      </c>
      <c r="J13" s="7"/>
      <c r="K13" s="12"/>
      <c r="L13" s="12"/>
    </row>
    <row r="14" spans="1:12" x14ac:dyDescent="0.25">
      <c r="A14" s="9" t="s">
        <v>19</v>
      </c>
      <c r="B14" s="10"/>
      <c r="C14" s="11">
        <v>800</v>
      </c>
      <c r="D14" s="11"/>
      <c r="E14" s="11">
        <f>J34</f>
        <v>-1526.17</v>
      </c>
      <c r="F14" s="11"/>
      <c r="G14" s="11"/>
      <c r="H14" s="11"/>
      <c r="I14" s="10">
        <f t="shared" ref="I14:I17" si="0">SUM(C14:H14)</f>
        <v>-726.17000000000007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500</v>
      </c>
      <c r="D15" s="15"/>
      <c r="E15" s="15"/>
      <c r="F15" s="15"/>
      <c r="G15" s="15"/>
      <c r="H15" s="15"/>
      <c r="I15" s="10">
        <f t="shared" si="0"/>
        <v>500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500</v>
      </c>
      <c r="D16" s="11"/>
      <c r="E16" s="11">
        <f>J40</f>
        <v>-1600</v>
      </c>
      <c r="F16" s="11"/>
      <c r="G16" s="11"/>
      <c r="H16" s="11"/>
      <c r="I16" s="10">
        <f t="shared" si="0"/>
        <v>-1100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1578.5</v>
      </c>
      <c r="D17" s="15"/>
      <c r="E17" s="15">
        <f>J43</f>
        <v>0</v>
      </c>
      <c r="F17" s="15"/>
      <c r="G17" s="15"/>
      <c r="H17" s="15"/>
      <c r="I17" s="10">
        <f t="shared" si="0"/>
        <v>1578.5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7000</v>
      </c>
      <c r="E18" s="12">
        <f>SUM(E12:E17)</f>
        <v>-6392.45</v>
      </c>
      <c r="F18" s="12"/>
      <c r="H18" s="12"/>
      <c r="I18" s="19">
        <f>SUM(I13:I17)</f>
        <v>607.55000000000018</v>
      </c>
      <c r="L18" s="12"/>
    </row>
    <row r="23" spans="1:12" ht="23.25" x14ac:dyDescent="0.35">
      <c r="A23" s="110" t="s">
        <v>26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25">
      <c r="A24" s="20" t="s">
        <v>27</v>
      </c>
      <c r="B24" s="115" t="s">
        <v>28</v>
      </c>
      <c r="C24" s="115"/>
      <c r="D24" s="115"/>
      <c r="E24" s="115"/>
      <c r="F24" s="115"/>
      <c r="G24" s="20" t="s">
        <v>29</v>
      </c>
      <c r="H24" s="20" t="s">
        <v>30</v>
      </c>
      <c r="I24" s="21" t="s">
        <v>167</v>
      </c>
      <c r="J24" s="21" t="s">
        <v>174</v>
      </c>
      <c r="K24" s="21" t="s">
        <v>168</v>
      </c>
      <c r="L24" s="21" t="s">
        <v>175</v>
      </c>
    </row>
    <row r="25" spans="1:12" x14ac:dyDescent="0.25">
      <c r="A25" s="116" t="s">
        <v>17</v>
      </c>
      <c r="B25" s="119"/>
      <c r="C25" s="119"/>
      <c r="D25" s="119"/>
      <c r="E25" s="119"/>
      <c r="F25" s="119"/>
      <c r="G25" s="22"/>
      <c r="H25" s="23"/>
      <c r="I25" s="11"/>
      <c r="J25" s="120">
        <f>SUM(I25:I27)</f>
        <v>0</v>
      </c>
      <c r="K25" s="11"/>
      <c r="L25" s="120">
        <f>SUM(K25:K27)</f>
        <v>0</v>
      </c>
    </row>
    <row r="26" spans="1:12" x14ac:dyDescent="0.25">
      <c r="A26" s="117"/>
      <c r="B26" s="123"/>
      <c r="C26" s="124"/>
      <c r="D26" s="124"/>
      <c r="E26" s="124"/>
      <c r="F26" s="125"/>
      <c r="G26" s="22"/>
      <c r="H26" s="23"/>
      <c r="I26" s="11"/>
      <c r="J26" s="121"/>
      <c r="K26" s="11"/>
      <c r="L26" s="121"/>
    </row>
    <row r="27" spans="1:12" x14ac:dyDescent="0.25">
      <c r="A27" s="118"/>
      <c r="B27" s="119"/>
      <c r="C27" s="119"/>
      <c r="D27" s="119"/>
      <c r="E27" s="119"/>
      <c r="F27" s="119"/>
      <c r="G27" s="22"/>
      <c r="H27" s="23"/>
      <c r="I27" s="11"/>
      <c r="J27" s="122"/>
      <c r="K27" s="11"/>
      <c r="L27" s="122"/>
    </row>
    <row r="28" spans="1:12" x14ac:dyDescent="0.25">
      <c r="A28" s="126" t="s">
        <v>18</v>
      </c>
      <c r="B28" s="129" t="s">
        <v>305</v>
      </c>
      <c r="C28" s="129"/>
      <c r="D28" s="129"/>
      <c r="E28" s="129"/>
      <c r="F28" s="129"/>
      <c r="G28" s="24"/>
      <c r="H28" s="25"/>
      <c r="I28" s="15">
        <v>-1386.56</v>
      </c>
      <c r="J28" s="130">
        <f>I28+I29+I30+I31+I32</f>
        <v>-3266.2799999999997</v>
      </c>
      <c r="K28" s="15"/>
      <c r="L28" s="130">
        <f>SUM(K28:K33)</f>
        <v>0</v>
      </c>
    </row>
    <row r="29" spans="1:12" x14ac:dyDescent="0.25">
      <c r="A29" s="127"/>
      <c r="B29" s="129" t="s">
        <v>306</v>
      </c>
      <c r="C29" s="129"/>
      <c r="D29" s="129"/>
      <c r="E29" s="129"/>
      <c r="F29" s="129"/>
      <c r="G29" s="24"/>
      <c r="H29" s="25"/>
      <c r="I29" s="15">
        <v>-397.72</v>
      </c>
      <c r="J29" s="131"/>
      <c r="K29" s="15"/>
      <c r="L29" s="131"/>
    </row>
    <row r="30" spans="1:12" x14ac:dyDescent="0.25">
      <c r="A30" s="127"/>
      <c r="B30" s="143" t="s">
        <v>307</v>
      </c>
      <c r="C30" s="144"/>
      <c r="D30" s="144"/>
      <c r="E30" s="144"/>
      <c r="F30" s="145"/>
      <c r="G30" s="24"/>
      <c r="H30" s="25"/>
      <c r="I30" s="15">
        <v>-752</v>
      </c>
      <c r="J30" s="131"/>
      <c r="K30" s="15"/>
      <c r="L30" s="131"/>
    </row>
    <row r="31" spans="1:12" x14ac:dyDescent="0.25">
      <c r="A31" s="127"/>
      <c r="B31" s="98" t="s">
        <v>309</v>
      </c>
      <c r="C31" s="99"/>
      <c r="D31" s="99"/>
      <c r="E31" s="99"/>
      <c r="F31" s="100"/>
      <c r="G31" s="24"/>
      <c r="H31" s="25"/>
      <c r="I31" s="15">
        <v>-400</v>
      </c>
      <c r="J31" s="131"/>
      <c r="K31" s="15"/>
      <c r="L31" s="131"/>
    </row>
    <row r="32" spans="1:12" x14ac:dyDescent="0.25">
      <c r="A32" s="127"/>
      <c r="B32" s="98" t="s">
        <v>310</v>
      </c>
      <c r="C32" s="99"/>
      <c r="D32" s="99"/>
      <c r="E32" s="99"/>
      <c r="F32" s="100"/>
      <c r="G32" s="24"/>
      <c r="H32" s="25"/>
      <c r="I32" s="15">
        <v>-330</v>
      </c>
      <c r="J32" s="131"/>
      <c r="K32" s="15"/>
      <c r="L32" s="131"/>
    </row>
    <row r="33" spans="1:12" x14ac:dyDescent="0.25">
      <c r="A33" s="128"/>
      <c r="B33" s="129"/>
      <c r="C33" s="129"/>
      <c r="D33" s="129"/>
      <c r="E33" s="129"/>
      <c r="F33" s="129"/>
      <c r="G33" s="24"/>
      <c r="H33" s="25"/>
      <c r="I33" s="15"/>
      <c r="J33" s="132"/>
      <c r="K33" s="15"/>
      <c r="L33" s="132"/>
    </row>
    <row r="34" spans="1:12" x14ac:dyDescent="0.25">
      <c r="A34" s="116" t="s">
        <v>19</v>
      </c>
      <c r="B34" s="119" t="s">
        <v>245</v>
      </c>
      <c r="C34" s="119"/>
      <c r="D34" s="119"/>
      <c r="E34" s="119"/>
      <c r="F34" s="119"/>
      <c r="G34" s="22"/>
      <c r="H34" s="23"/>
      <c r="I34" s="11">
        <v>-1526.17</v>
      </c>
      <c r="J34" s="120">
        <f>I34</f>
        <v>-1526.17</v>
      </c>
      <c r="K34" s="11"/>
      <c r="L34" s="120">
        <f>SUM(K34:K36)</f>
        <v>0</v>
      </c>
    </row>
    <row r="35" spans="1:12" x14ac:dyDescent="0.25">
      <c r="A35" s="117"/>
      <c r="B35" s="119"/>
      <c r="C35" s="119"/>
      <c r="D35" s="119"/>
      <c r="E35" s="119"/>
      <c r="F35" s="119"/>
      <c r="G35" s="22"/>
      <c r="H35" s="23"/>
      <c r="I35" s="11"/>
      <c r="J35" s="121"/>
      <c r="K35" s="11"/>
      <c r="L35" s="121"/>
    </row>
    <row r="36" spans="1:12" x14ac:dyDescent="0.25">
      <c r="A36" s="118"/>
      <c r="B36" s="119"/>
      <c r="C36" s="119"/>
      <c r="D36" s="119"/>
      <c r="E36" s="119"/>
      <c r="F36" s="119"/>
      <c r="G36" s="22"/>
      <c r="H36" s="23"/>
      <c r="I36" s="11"/>
      <c r="J36" s="122"/>
      <c r="K36" s="11"/>
      <c r="L36" s="122"/>
    </row>
    <row r="37" spans="1:12" x14ac:dyDescent="0.25">
      <c r="A37" s="136" t="s">
        <v>20</v>
      </c>
      <c r="B37" s="129"/>
      <c r="C37" s="129"/>
      <c r="D37" s="129"/>
      <c r="E37" s="129"/>
      <c r="F37" s="129"/>
      <c r="G37" s="25"/>
      <c r="H37" s="25"/>
      <c r="I37" s="15"/>
      <c r="J37" s="130">
        <f>SUM(I37:I39)</f>
        <v>0</v>
      </c>
      <c r="K37" s="15"/>
      <c r="L37" s="130">
        <f>SUM(K37:K39)</f>
        <v>0</v>
      </c>
    </row>
    <row r="38" spans="1:12" x14ac:dyDescent="0.25">
      <c r="A38" s="137"/>
      <c r="B38" s="129"/>
      <c r="C38" s="129"/>
      <c r="D38" s="129"/>
      <c r="E38" s="129"/>
      <c r="F38" s="129"/>
      <c r="G38" s="25"/>
      <c r="H38" s="25"/>
      <c r="I38" s="15"/>
      <c r="J38" s="131"/>
      <c r="K38" s="15"/>
      <c r="L38" s="131"/>
    </row>
    <row r="39" spans="1:12" x14ac:dyDescent="0.25">
      <c r="A39" s="138"/>
      <c r="B39" s="129"/>
      <c r="C39" s="129"/>
      <c r="D39" s="129"/>
      <c r="E39" s="129"/>
      <c r="F39" s="129"/>
      <c r="G39" s="25"/>
      <c r="H39" s="25"/>
      <c r="I39" s="15"/>
      <c r="J39" s="131"/>
      <c r="K39" s="15"/>
      <c r="L39" s="131"/>
    </row>
    <row r="40" spans="1:12" x14ac:dyDescent="0.25">
      <c r="A40" s="139" t="s">
        <v>21</v>
      </c>
      <c r="B40" s="119" t="s">
        <v>318</v>
      </c>
      <c r="C40" s="119"/>
      <c r="D40" s="119"/>
      <c r="E40" s="119"/>
      <c r="F40" s="119"/>
      <c r="G40" s="23"/>
      <c r="H40" s="23"/>
      <c r="I40" s="11">
        <v>-1600</v>
      </c>
      <c r="J40" s="120">
        <f>SUM(I40:I42)</f>
        <v>-1600</v>
      </c>
      <c r="K40" s="11"/>
      <c r="L40" s="120">
        <f>SUM(K40:K42)</f>
        <v>0</v>
      </c>
    </row>
    <row r="41" spans="1:12" x14ac:dyDescent="0.25">
      <c r="A41" s="140"/>
      <c r="B41" s="119"/>
      <c r="C41" s="119"/>
      <c r="D41" s="119"/>
      <c r="E41" s="119"/>
      <c r="F41" s="119"/>
      <c r="G41" s="23"/>
      <c r="H41" s="23"/>
      <c r="I41" s="11"/>
      <c r="J41" s="121"/>
      <c r="K41" s="11"/>
      <c r="L41" s="121"/>
    </row>
    <row r="42" spans="1:12" x14ac:dyDescent="0.25">
      <c r="A42" s="141"/>
      <c r="B42" s="119"/>
      <c r="C42" s="119"/>
      <c r="D42" s="119"/>
      <c r="E42" s="119"/>
      <c r="F42" s="119"/>
      <c r="G42" s="23"/>
      <c r="H42" s="23"/>
      <c r="I42" s="11"/>
      <c r="J42" s="122"/>
      <c r="K42" s="11"/>
      <c r="L42" s="122"/>
    </row>
    <row r="43" spans="1:12" x14ac:dyDescent="0.25">
      <c r="A43" s="126" t="s">
        <v>22</v>
      </c>
      <c r="B43" s="129"/>
      <c r="C43" s="129"/>
      <c r="D43" s="129"/>
      <c r="E43" s="129"/>
      <c r="F43" s="129"/>
      <c r="G43" s="25"/>
      <c r="H43" s="25"/>
      <c r="I43" s="15"/>
      <c r="J43" s="130">
        <f t="shared" ref="J43:L43" si="1">SUM(I43:I45)</f>
        <v>0</v>
      </c>
      <c r="K43" s="15"/>
      <c r="L43" s="130">
        <f t="shared" si="1"/>
        <v>0</v>
      </c>
    </row>
    <row r="44" spans="1:12" x14ac:dyDescent="0.25">
      <c r="A44" s="127"/>
      <c r="B44" s="129"/>
      <c r="C44" s="129"/>
      <c r="D44" s="129"/>
      <c r="E44" s="129"/>
      <c r="F44" s="129"/>
      <c r="G44" s="25"/>
      <c r="H44" s="25"/>
      <c r="I44" s="15"/>
      <c r="J44" s="131"/>
      <c r="K44" s="15"/>
      <c r="L44" s="131"/>
    </row>
    <row r="45" spans="1:12" x14ac:dyDescent="0.25">
      <c r="A45" s="128"/>
      <c r="B45" s="129"/>
      <c r="C45" s="129"/>
      <c r="D45" s="129"/>
      <c r="E45" s="129"/>
      <c r="F45" s="129"/>
      <c r="G45" s="25"/>
      <c r="H45" s="25"/>
      <c r="I45" s="15"/>
      <c r="J45" s="132"/>
      <c r="K45" s="15"/>
      <c r="L45" s="132"/>
    </row>
  </sheetData>
  <mergeCells count="45">
    <mergeCell ref="A43:A45"/>
    <mergeCell ref="B43:F43"/>
    <mergeCell ref="J43:J45"/>
    <mergeCell ref="L43:L45"/>
    <mergeCell ref="B44:F44"/>
    <mergeCell ref="B45:F45"/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28:A33"/>
    <mergeCell ref="B28:F28"/>
    <mergeCell ref="J28:J33"/>
    <mergeCell ref="L28:L33"/>
    <mergeCell ref="B29:F29"/>
    <mergeCell ref="B33:F33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5 K25:K45">
    <cfRule type="cellIs" dxfId="130" priority="11" operator="lessThan">
      <formula>0</formula>
    </cfRule>
    <cfRule type="cellIs" dxfId="129" priority="12" operator="greaterThan">
      <formula>0</formula>
    </cfRule>
    <cfRule type="cellIs" dxfId="128" priority="13" operator="lessThan">
      <formula>0</formula>
    </cfRule>
  </conditionalFormatting>
  <conditionalFormatting sqref="D12:D17">
    <cfRule type="cellIs" dxfId="127" priority="8" operator="lessThan">
      <formula>0</formula>
    </cfRule>
    <cfRule type="cellIs" dxfId="126" priority="9" operator="greaterThan">
      <formula>0</formula>
    </cfRule>
    <cfRule type="cellIs" dxfId="125" priority="10" operator="lessThan">
      <formula>0</formula>
    </cfRule>
  </conditionalFormatting>
  <conditionalFormatting sqref="G12:G17">
    <cfRule type="cellIs" dxfId="124" priority="5" operator="lessThan">
      <formula>0</formula>
    </cfRule>
    <cfRule type="cellIs" dxfId="123" priority="6" operator="greaterThan">
      <formula>0</formula>
    </cfRule>
    <cfRule type="cellIs" dxfId="122" priority="7" operator="lessThan">
      <formula>0</formula>
    </cfRule>
  </conditionalFormatting>
  <conditionalFormatting sqref="I12:I17">
    <cfRule type="cellIs" dxfId="121" priority="3" operator="lessThan">
      <formula>0</formula>
    </cfRule>
    <cfRule type="cellIs" dxfId="120" priority="4" operator="greaterThan">
      <formula>0</formula>
    </cfRule>
  </conditionalFormatting>
  <conditionalFormatting sqref="J12:J17">
    <cfRule type="containsText" dxfId="119" priority="1" operator="containsText" text="OK">
      <formula>NOT(ISERROR(SEARCH("OK",J12)))</formula>
    </cfRule>
    <cfRule type="containsText" dxfId="118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42"/>
  <sheetViews>
    <sheetView topLeftCell="A16" workbookViewId="0">
      <selection activeCell="R16" sqref="R16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12" t="s">
        <v>56</v>
      </c>
      <c r="C5" s="112"/>
      <c r="D5" s="112"/>
      <c r="E5" s="112"/>
      <c r="F5" s="112"/>
    </row>
    <row r="6" spans="1:12" x14ac:dyDescent="0.25">
      <c r="A6" s="3" t="s">
        <v>2</v>
      </c>
      <c r="B6" s="112" t="s">
        <v>153</v>
      </c>
      <c r="C6" s="112"/>
      <c r="D6" s="112"/>
      <c r="E6" s="112"/>
      <c r="F6" s="112"/>
    </row>
    <row r="7" spans="1:12" x14ac:dyDescent="0.25">
      <c r="A7" s="3" t="s">
        <v>3</v>
      </c>
      <c r="B7" s="113" t="s">
        <v>118</v>
      </c>
      <c r="C7" s="113"/>
      <c r="D7" s="113"/>
      <c r="E7" s="113"/>
      <c r="F7" s="113"/>
    </row>
    <row r="8" spans="1:12" x14ac:dyDescent="0.25">
      <c r="A8" s="3" t="s">
        <v>4</v>
      </c>
      <c r="B8" s="114"/>
      <c r="C8" s="113"/>
      <c r="D8" s="113"/>
      <c r="E8" s="113"/>
      <c r="F8" s="113"/>
    </row>
    <row r="10" spans="1:12" ht="23.25" x14ac:dyDescent="0.35">
      <c r="A10" s="110" t="s">
        <v>169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170</v>
      </c>
      <c r="D11" s="7" t="s">
        <v>171</v>
      </c>
      <c r="E11" s="8" t="s">
        <v>167</v>
      </c>
      <c r="F11" s="6" t="s">
        <v>172</v>
      </c>
      <c r="G11" s="7" t="s">
        <v>173</v>
      </c>
      <c r="H11" s="8" t="s">
        <v>168</v>
      </c>
      <c r="I11" s="4" t="s">
        <v>14</v>
      </c>
      <c r="J11" s="7"/>
    </row>
    <row r="12" spans="1:12" x14ac:dyDescent="0.25">
      <c r="A12" s="9" t="s">
        <v>165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J31</f>
        <v>0</v>
      </c>
      <c r="F14" s="11"/>
      <c r="G14" s="11"/>
      <c r="H14" s="11">
        <f>L31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J34</f>
        <v>0</v>
      </c>
      <c r="F15" s="15"/>
      <c r="G15" s="15"/>
      <c r="H15" s="15">
        <f>L34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17500</v>
      </c>
      <c r="D16" s="11"/>
      <c r="E16" s="11">
        <f>J37</f>
        <v>-17500</v>
      </c>
      <c r="F16" s="11"/>
      <c r="G16" s="11"/>
      <c r="H16" s="11">
        <f>L37</f>
        <v>0</v>
      </c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J40</f>
        <v>0</v>
      </c>
      <c r="F17" s="15"/>
      <c r="G17" s="15"/>
      <c r="H17" s="15">
        <f>L40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17500</v>
      </c>
      <c r="E18" s="12">
        <f>SUM(E12:E17)</f>
        <v>-17500</v>
      </c>
      <c r="F18" s="12"/>
      <c r="H18" s="12">
        <f>SUM(H12:H17)</f>
        <v>0</v>
      </c>
      <c r="I18" s="19">
        <f>SUM(I12:I17)</f>
        <v>0</v>
      </c>
      <c r="L18" s="12"/>
    </row>
    <row r="23" spans="1:12" ht="23.25" x14ac:dyDescent="0.35">
      <c r="A23" s="110" t="s">
        <v>26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25">
      <c r="A24" s="20" t="s">
        <v>27</v>
      </c>
      <c r="B24" s="115" t="s">
        <v>28</v>
      </c>
      <c r="C24" s="115"/>
      <c r="D24" s="115"/>
      <c r="E24" s="115"/>
      <c r="F24" s="115"/>
      <c r="G24" s="20" t="s">
        <v>29</v>
      </c>
      <c r="H24" s="20" t="s">
        <v>30</v>
      </c>
      <c r="I24" s="21" t="s">
        <v>167</v>
      </c>
      <c r="J24" s="21" t="s">
        <v>174</v>
      </c>
      <c r="K24" s="21" t="s">
        <v>168</v>
      </c>
      <c r="L24" s="21" t="s">
        <v>175</v>
      </c>
    </row>
    <row r="25" spans="1:12" x14ac:dyDescent="0.25">
      <c r="A25" s="116" t="s">
        <v>17</v>
      </c>
      <c r="B25" s="119"/>
      <c r="C25" s="119"/>
      <c r="D25" s="119"/>
      <c r="E25" s="119"/>
      <c r="F25" s="119"/>
      <c r="G25" s="22"/>
      <c r="H25" s="23"/>
      <c r="I25" s="11"/>
      <c r="J25" s="120">
        <f>SUM(I25:I27)</f>
        <v>0</v>
      </c>
      <c r="K25" s="11"/>
      <c r="L25" s="120">
        <f>SUM(K25:K27)</f>
        <v>0</v>
      </c>
    </row>
    <row r="26" spans="1:12" x14ac:dyDescent="0.25">
      <c r="A26" s="117"/>
      <c r="B26" s="123"/>
      <c r="C26" s="124"/>
      <c r="D26" s="124"/>
      <c r="E26" s="124"/>
      <c r="F26" s="125"/>
      <c r="G26" s="22"/>
      <c r="H26" s="23"/>
      <c r="I26" s="11"/>
      <c r="J26" s="121"/>
      <c r="K26" s="11"/>
      <c r="L26" s="121"/>
    </row>
    <row r="27" spans="1:12" x14ac:dyDescent="0.25">
      <c r="A27" s="118"/>
      <c r="B27" s="119"/>
      <c r="C27" s="119"/>
      <c r="D27" s="119"/>
      <c r="E27" s="119"/>
      <c r="F27" s="119"/>
      <c r="G27" s="22"/>
      <c r="H27" s="23"/>
      <c r="I27" s="11"/>
      <c r="J27" s="122"/>
      <c r="K27" s="11"/>
      <c r="L27" s="122"/>
    </row>
    <row r="28" spans="1:12" x14ac:dyDescent="0.25">
      <c r="A28" s="126" t="s">
        <v>18</v>
      </c>
      <c r="B28" s="129"/>
      <c r="C28" s="129"/>
      <c r="D28" s="129"/>
      <c r="E28" s="129"/>
      <c r="F28" s="129"/>
      <c r="G28" s="24"/>
      <c r="H28" s="25"/>
      <c r="I28" s="15"/>
      <c r="J28" s="130">
        <f>SUM(I28:I30)</f>
        <v>0</v>
      </c>
      <c r="K28" s="15"/>
      <c r="L28" s="130">
        <f>SUM(K28:K30)</f>
        <v>0</v>
      </c>
    </row>
    <row r="29" spans="1:12" x14ac:dyDescent="0.25">
      <c r="A29" s="127"/>
      <c r="B29" s="129"/>
      <c r="C29" s="129"/>
      <c r="D29" s="129"/>
      <c r="E29" s="129"/>
      <c r="F29" s="129"/>
      <c r="G29" s="24"/>
      <c r="H29" s="25"/>
      <c r="I29" s="15"/>
      <c r="J29" s="131"/>
      <c r="K29" s="15"/>
      <c r="L29" s="131"/>
    </row>
    <row r="30" spans="1:12" x14ac:dyDescent="0.25">
      <c r="A30" s="128"/>
      <c r="B30" s="129"/>
      <c r="C30" s="129"/>
      <c r="D30" s="129"/>
      <c r="E30" s="129"/>
      <c r="F30" s="129"/>
      <c r="G30" s="24"/>
      <c r="H30" s="25"/>
      <c r="I30" s="15"/>
      <c r="J30" s="132"/>
      <c r="K30" s="15"/>
      <c r="L30" s="132"/>
    </row>
    <row r="31" spans="1:12" x14ac:dyDescent="0.25">
      <c r="A31" s="116" t="s">
        <v>19</v>
      </c>
      <c r="B31" s="119"/>
      <c r="C31" s="119"/>
      <c r="D31" s="119"/>
      <c r="E31" s="119"/>
      <c r="F31" s="119"/>
      <c r="G31" s="22"/>
      <c r="H31" s="23"/>
      <c r="I31" s="11"/>
      <c r="J31" s="120">
        <f>SUM(I31:I33)</f>
        <v>0</v>
      </c>
      <c r="K31" s="11"/>
      <c r="L31" s="120">
        <f>SUM(K31:K33)</f>
        <v>0</v>
      </c>
    </row>
    <row r="32" spans="1:12" x14ac:dyDescent="0.25">
      <c r="A32" s="117"/>
      <c r="B32" s="119"/>
      <c r="C32" s="119"/>
      <c r="D32" s="119"/>
      <c r="E32" s="119"/>
      <c r="F32" s="119"/>
      <c r="G32" s="22"/>
      <c r="H32" s="23"/>
      <c r="I32" s="11"/>
      <c r="J32" s="121"/>
      <c r="K32" s="11"/>
      <c r="L32" s="121"/>
    </row>
    <row r="33" spans="1:12" x14ac:dyDescent="0.25">
      <c r="A33" s="118"/>
      <c r="B33" s="119"/>
      <c r="C33" s="119"/>
      <c r="D33" s="119"/>
      <c r="E33" s="119"/>
      <c r="F33" s="119"/>
      <c r="G33" s="22"/>
      <c r="H33" s="23"/>
      <c r="I33" s="11"/>
      <c r="J33" s="122"/>
      <c r="K33" s="11"/>
      <c r="L33" s="122"/>
    </row>
    <row r="34" spans="1:12" x14ac:dyDescent="0.25">
      <c r="A34" s="136" t="s">
        <v>20</v>
      </c>
      <c r="B34" s="129"/>
      <c r="C34" s="129"/>
      <c r="D34" s="129"/>
      <c r="E34" s="129"/>
      <c r="F34" s="129"/>
      <c r="G34" s="25"/>
      <c r="H34" s="25"/>
      <c r="I34" s="15"/>
      <c r="J34" s="130">
        <f>SUM(I34:I36)</f>
        <v>0</v>
      </c>
      <c r="K34" s="15"/>
      <c r="L34" s="130">
        <f>SUM(K34:K36)</f>
        <v>0</v>
      </c>
    </row>
    <row r="35" spans="1:12" x14ac:dyDescent="0.25">
      <c r="A35" s="137"/>
      <c r="B35" s="129"/>
      <c r="C35" s="129"/>
      <c r="D35" s="129"/>
      <c r="E35" s="129"/>
      <c r="F35" s="129"/>
      <c r="G35" s="25"/>
      <c r="H35" s="25"/>
      <c r="I35" s="15"/>
      <c r="J35" s="131"/>
      <c r="K35" s="15"/>
      <c r="L35" s="131"/>
    </row>
    <row r="36" spans="1:12" x14ac:dyDescent="0.25">
      <c r="A36" s="138"/>
      <c r="B36" s="129"/>
      <c r="C36" s="129"/>
      <c r="D36" s="129"/>
      <c r="E36" s="129"/>
      <c r="F36" s="129"/>
      <c r="G36" s="25"/>
      <c r="H36" s="25"/>
      <c r="I36" s="15"/>
      <c r="J36" s="131"/>
      <c r="K36" s="15"/>
      <c r="L36" s="131"/>
    </row>
    <row r="37" spans="1:12" x14ac:dyDescent="0.25">
      <c r="A37" s="139" t="s">
        <v>21</v>
      </c>
      <c r="B37" s="119" t="s">
        <v>210</v>
      </c>
      <c r="C37" s="119"/>
      <c r="D37" s="119"/>
      <c r="E37" s="119"/>
      <c r="F37" s="119"/>
      <c r="G37" s="23"/>
      <c r="H37" s="23"/>
      <c r="I37" s="11">
        <v>-17500</v>
      </c>
      <c r="J37" s="120">
        <f>I37</f>
        <v>-17500</v>
      </c>
      <c r="K37" s="11"/>
      <c r="L37" s="120">
        <f>SUM(K37:K39)</f>
        <v>0</v>
      </c>
    </row>
    <row r="38" spans="1:12" x14ac:dyDescent="0.25">
      <c r="A38" s="140"/>
      <c r="B38" s="119"/>
      <c r="C38" s="119"/>
      <c r="D38" s="119"/>
      <c r="E38" s="119"/>
      <c r="F38" s="119"/>
      <c r="G38" s="23"/>
      <c r="H38" s="23"/>
      <c r="I38" s="11"/>
      <c r="J38" s="121"/>
      <c r="K38" s="11"/>
      <c r="L38" s="121"/>
    </row>
    <row r="39" spans="1:12" x14ac:dyDescent="0.25">
      <c r="A39" s="141"/>
      <c r="B39" s="119"/>
      <c r="C39" s="119"/>
      <c r="D39" s="119"/>
      <c r="E39" s="119"/>
      <c r="F39" s="119"/>
      <c r="G39" s="23"/>
      <c r="H39" s="23"/>
      <c r="I39" s="11"/>
      <c r="J39" s="122"/>
      <c r="K39" s="11"/>
      <c r="L39" s="122"/>
    </row>
    <row r="40" spans="1:12" x14ac:dyDescent="0.25">
      <c r="A40" s="126" t="s">
        <v>22</v>
      </c>
      <c r="B40" s="129"/>
      <c r="C40" s="129"/>
      <c r="D40" s="129"/>
      <c r="E40" s="129"/>
      <c r="F40" s="129"/>
      <c r="G40" s="25"/>
      <c r="H40" s="25"/>
      <c r="I40" s="15"/>
      <c r="J40" s="130">
        <f t="shared" ref="J40:L40" si="1">SUM(I40:I42)</f>
        <v>0</v>
      </c>
      <c r="K40" s="15"/>
      <c r="L40" s="130">
        <f t="shared" si="1"/>
        <v>0</v>
      </c>
    </row>
    <row r="41" spans="1:12" x14ac:dyDescent="0.25">
      <c r="A41" s="127"/>
      <c r="B41" s="129"/>
      <c r="C41" s="129"/>
      <c r="D41" s="129"/>
      <c r="E41" s="129"/>
      <c r="F41" s="129"/>
      <c r="G41" s="25"/>
      <c r="H41" s="25"/>
      <c r="I41" s="15"/>
      <c r="J41" s="131"/>
      <c r="K41" s="15"/>
      <c r="L41" s="131"/>
    </row>
    <row r="42" spans="1:12" x14ac:dyDescent="0.25">
      <c r="A42" s="128"/>
      <c r="B42" s="129"/>
      <c r="C42" s="129"/>
      <c r="D42" s="129"/>
      <c r="E42" s="129"/>
      <c r="F42" s="129"/>
      <c r="G42" s="25"/>
      <c r="H42" s="25"/>
      <c r="I42" s="15"/>
      <c r="J42" s="132"/>
      <c r="K42" s="15"/>
      <c r="L42" s="132"/>
    </row>
  </sheetData>
  <mergeCells count="44"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2 K25:K42">
    <cfRule type="cellIs" dxfId="117" priority="11" operator="lessThan">
      <formula>0</formula>
    </cfRule>
    <cfRule type="cellIs" dxfId="116" priority="12" operator="greaterThan">
      <formula>0</formula>
    </cfRule>
    <cfRule type="cellIs" dxfId="115" priority="13" operator="lessThan">
      <formula>0</formula>
    </cfRule>
  </conditionalFormatting>
  <conditionalFormatting sqref="D12:D17">
    <cfRule type="cellIs" dxfId="114" priority="8" operator="lessThan">
      <formula>0</formula>
    </cfRule>
    <cfRule type="cellIs" dxfId="113" priority="9" operator="greaterThan">
      <formula>0</formula>
    </cfRule>
    <cfRule type="cellIs" dxfId="112" priority="10" operator="lessThan">
      <formula>0</formula>
    </cfRule>
  </conditionalFormatting>
  <conditionalFormatting sqref="G12:G17">
    <cfRule type="cellIs" dxfId="111" priority="5" operator="lessThan">
      <formula>0</formula>
    </cfRule>
    <cfRule type="cellIs" dxfId="110" priority="6" operator="greaterThan">
      <formula>0</formula>
    </cfRule>
    <cfRule type="cellIs" dxfId="109" priority="7" operator="lessThan">
      <formula>0</formula>
    </cfRule>
  </conditionalFormatting>
  <conditionalFormatting sqref="I12:I17">
    <cfRule type="cellIs" dxfId="108" priority="3" operator="lessThan">
      <formula>0</formula>
    </cfRule>
    <cfRule type="cellIs" dxfId="107" priority="4" operator="greaterThan">
      <formula>0</formula>
    </cfRule>
  </conditionalFormatting>
  <conditionalFormatting sqref="J12:J17">
    <cfRule type="containsText" dxfId="106" priority="1" operator="containsText" text="OK">
      <formula>NOT(ISERROR(SEARCH("OK",J12)))</formula>
    </cfRule>
    <cfRule type="containsText" dxfId="105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49"/>
  <sheetViews>
    <sheetView topLeftCell="A5" workbookViewId="0">
      <selection activeCell="E20" sqref="E20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12" t="s">
        <v>59</v>
      </c>
      <c r="C5" s="112"/>
      <c r="D5" s="112"/>
      <c r="E5" s="112"/>
      <c r="F5" s="112"/>
    </row>
    <row r="6" spans="1:12" x14ac:dyDescent="0.25">
      <c r="A6" s="3" t="s">
        <v>2</v>
      </c>
      <c r="B6" s="112" t="s">
        <v>242</v>
      </c>
      <c r="C6" s="112"/>
      <c r="D6" s="112"/>
      <c r="E6" s="112"/>
      <c r="F6" s="112"/>
    </row>
    <row r="7" spans="1:12" x14ac:dyDescent="0.25">
      <c r="A7" s="3" t="s">
        <v>3</v>
      </c>
      <c r="B7" s="113" t="s">
        <v>121</v>
      </c>
      <c r="C7" s="113"/>
      <c r="D7" s="113"/>
      <c r="E7" s="113"/>
      <c r="F7" s="113"/>
    </row>
    <row r="8" spans="1:12" x14ac:dyDescent="0.25">
      <c r="A8" s="3" t="s">
        <v>4</v>
      </c>
      <c r="B8" s="114"/>
      <c r="C8" s="113"/>
      <c r="D8" s="113"/>
      <c r="E8" s="113"/>
      <c r="F8" s="113"/>
    </row>
    <row r="10" spans="1:12" ht="23.25" x14ac:dyDescent="0.35">
      <c r="A10" s="110" t="s">
        <v>176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170</v>
      </c>
      <c r="D11" s="7" t="s">
        <v>171</v>
      </c>
      <c r="E11" s="8" t="s">
        <v>167</v>
      </c>
      <c r="F11" s="6" t="s">
        <v>172</v>
      </c>
      <c r="G11" s="7" t="s">
        <v>173</v>
      </c>
      <c r="H11" s="8" t="s">
        <v>168</v>
      </c>
      <c r="I11" s="4" t="s">
        <v>14</v>
      </c>
      <c r="J11" s="7"/>
    </row>
    <row r="12" spans="1:12" x14ac:dyDescent="0.25">
      <c r="A12" s="9" t="s">
        <v>165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1">
        <f>J28</f>
        <v>-1571.5</v>
      </c>
      <c r="F13" s="15"/>
      <c r="G13" s="15"/>
      <c r="H13" s="15"/>
      <c r="I13" s="10">
        <f>(C13+F13)+(E13+H13)+D13+G13</f>
        <v>-1571.5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 t="shared" ref="E14" si="0">J27</f>
        <v>0</v>
      </c>
      <c r="F14" s="11"/>
      <c r="G14" s="11"/>
      <c r="H14" s="11"/>
      <c r="I14" s="10">
        <f t="shared" ref="I14:I17" si="1">(C14+F14)+(E14+H14)+D14+G14</f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4000</v>
      </c>
      <c r="D15" s="15"/>
      <c r="E15" s="11">
        <f>J34</f>
        <v>-4050</v>
      </c>
      <c r="F15" s="15"/>
      <c r="G15" s="15"/>
      <c r="H15" s="15"/>
      <c r="I15" s="10">
        <f t="shared" si="1"/>
        <v>-50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3500</v>
      </c>
      <c r="D16" s="11"/>
      <c r="E16" s="11">
        <f>J38</f>
        <v>-1878.5</v>
      </c>
      <c r="F16" s="11"/>
      <c r="G16" s="11"/>
      <c r="H16" s="11"/>
      <c r="I16" s="10">
        <f t="shared" si="1"/>
        <v>1621.5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J41</f>
        <v>0</v>
      </c>
      <c r="F17" s="15"/>
      <c r="G17" s="15"/>
      <c r="H17" s="15">
        <f>L41</f>
        <v>0</v>
      </c>
      <c r="I17" s="10">
        <f t="shared" si="1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7500</v>
      </c>
      <c r="E18" s="12">
        <f>SUM(E13:E16)</f>
        <v>-7500</v>
      </c>
      <c r="F18" s="12">
        <f>SUM(F12:F17)</f>
        <v>0</v>
      </c>
      <c r="H18" s="12">
        <f>SUM(H12:H17)</f>
        <v>0</v>
      </c>
      <c r="I18" s="19">
        <f>SUM(I12:I17)</f>
        <v>0</v>
      </c>
      <c r="L18" s="12"/>
    </row>
    <row r="23" spans="1:12" ht="23.25" x14ac:dyDescent="0.35">
      <c r="A23" s="110" t="s">
        <v>26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25">
      <c r="A24" s="20" t="s">
        <v>27</v>
      </c>
      <c r="B24" s="115" t="s">
        <v>28</v>
      </c>
      <c r="C24" s="115"/>
      <c r="D24" s="115"/>
      <c r="E24" s="115"/>
      <c r="F24" s="115"/>
      <c r="G24" s="20" t="s">
        <v>29</v>
      </c>
      <c r="H24" s="20" t="s">
        <v>30</v>
      </c>
      <c r="I24" s="21" t="s">
        <v>167</v>
      </c>
      <c r="J24" s="21" t="s">
        <v>174</v>
      </c>
      <c r="K24" s="21" t="s">
        <v>168</v>
      </c>
      <c r="L24" s="21" t="s">
        <v>175</v>
      </c>
    </row>
    <row r="25" spans="1:12" x14ac:dyDescent="0.25">
      <c r="A25" s="116" t="s">
        <v>17</v>
      </c>
      <c r="B25" s="119"/>
      <c r="C25" s="119"/>
      <c r="D25" s="119"/>
      <c r="E25" s="119"/>
      <c r="F25" s="119"/>
      <c r="G25" s="22"/>
      <c r="H25" s="23"/>
      <c r="I25" s="11"/>
      <c r="J25" s="120">
        <f>SUM(I25:I27)</f>
        <v>0</v>
      </c>
      <c r="K25" s="11"/>
      <c r="L25" s="120">
        <f>SUM(K25:K27)</f>
        <v>0</v>
      </c>
    </row>
    <row r="26" spans="1:12" x14ac:dyDescent="0.25">
      <c r="A26" s="117"/>
      <c r="B26" s="123"/>
      <c r="C26" s="124"/>
      <c r="D26" s="124"/>
      <c r="E26" s="124"/>
      <c r="F26" s="125"/>
      <c r="G26" s="22"/>
      <c r="H26" s="23"/>
      <c r="I26" s="11"/>
      <c r="J26" s="121"/>
      <c r="K26" s="11"/>
      <c r="L26" s="121"/>
    </row>
    <row r="27" spans="1:12" x14ac:dyDescent="0.25">
      <c r="A27" s="118"/>
      <c r="B27" s="119"/>
      <c r="C27" s="119"/>
      <c r="D27" s="119"/>
      <c r="E27" s="119"/>
      <c r="F27" s="119"/>
      <c r="G27" s="22"/>
      <c r="H27" s="23"/>
      <c r="I27" s="11"/>
      <c r="J27" s="122"/>
      <c r="K27" s="11"/>
      <c r="L27" s="122"/>
    </row>
    <row r="28" spans="1:12" x14ac:dyDescent="0.25">
      <c r="A28" s="126" t="s">
        <v>18</v>
      </c>
      <c r="B28" s="129" t="s">
        <v>211</v>
      </c>
      <c r="C28" s="129"/>
      <c r="D28" s="129"/>
      <c r="E28" s="129"/>
      <c r="F28" s="129"/>
      <c r="G28" s="24"/>
      <c r="H28" s="25"/>
      <c r="I28" s="15">
        <v>-789.6</v>
      </c>
      <c r="J28" s="120">
        <f>SUM(I28:I30)</f>
        <v>-1571.5</v>
      </c>
      <c r="K28" s="15"/>
      <c r="L28" s="130">
        <f>SUM(K28:K30)</f>
        <v>0</v>
      </c>
    </row>
    <row r="29" spans="1:12" x14ac:dyDescent="0.25">
      <c r="A29" s="127"/>
      <c r="B29" s="129" t="s">
        <v>229</v>
      </c>
      <c r="C29" s="129"/>
      <c r="D29" s="129"/>
      <c r="E29" s="129"/>
      <c r="F29" s="129"/>
      <c r="G29" s="24"/>
      <c r="H29" s="25"/>
      <c r="I29" s="15">
        <v>-781.9</v>
      </c>
      <c r="J29" s="121"/>
      <c r="K29" s="15"/>
      <c r="L29" s="131"/>
    </row>
    <row r="30" spans="1:12" x14ac:dyDescent="0.25">
      <c r="A30" s="128"/>
      <c r="B30" s="129"/>
      <c r="C30" s="129"/>
      <c r="D30" s="129"/>
      <c r="E30" s="129"/>
      <c r="F30" s="129"/>
      <c r="G30" s="24"/>
      <c r="H30" s="25"/>
      <c r="I30" s="15"/>
      <c r="J30" s="122"/>
      <c r="K30" s="15"/>
      <c r="L30" s="132"/>
    </row>
    <row r="31" spans="1:12" x14ac:dyDescent="0.25">
      <c r="A31" s="116" t="s">
        <v>19</v>
      </c>
      <c r="B31" s="119"/>
      <c r="C31" s="119"/>
      <c r="D31" s="119"/>
      <c r="E31" s="119"/>
      <c r="F31" s="119"/>
      <c r="G31" s="22"/>
      <c r="H31" s="23"/>
      <c r="I31" s="11"/>
      <c r="J31" s="120"/>
      <c r="K31" s="11"/>
      <c r="L31" s="120">
        <f>SUM(K31:K33)</f>
        <v>0</v>
      </c>
    </row>
    <row r="32" spans="1:12" x14ac:dyDescent="0.25">
      <c r="A32" s="117"/>
      <c r="B32" s="119"/>
      <c r="C32" s="119"/>
      <c r="D32" s="119"/>
      <c r="E32" s="119"/>
      <c r="F32" s="119"/>
      <c r="G32" s="22"/>
      <c r="H32" s="23"/>
      <c r="I32" s="11"/>
      <c r="J32" s="121"/>
      <c r="K32" s="11"/>
      <c r="L32" s="121"/>
    </row>
    <row r="33" spans="1:12" x14ac:dyDescent="0.25">
      <c r="A33" s="118"/>
      <c r="B33" s="119"/>
      <c r="C33" s="119"/>
      <c r="D33" s="119"/>
      <c r="E33" s="119"/>
      <c r="F33" s="119"/>
      <c r="G33" s="22"/>
      <c r="H33" s="23"/>
      <c r="I33" s="11"/>
      <c r="J33" s="122"/>
      <c r="K33" s="11"/>
      <c r="L33" s="122"/>
    </row>
    <row r="34" spans="1:12" x14ac:dyDescent="0.25">
      <c r="A34" s="136" t="s">
        <v>20</v>
      </c>
      <c r="B34" s="129" t="s">
        <v>243</v>
      </c>
      <c r="C34" s="129"/>
      <c r="D34" s="129"/>
      <c r="E34" s="129"/>
      <c r="F34" s="129"/>
      <c r="G34" s="25"/>
      <c r="H34" s="25"/>
      <c r="I34" s="15">
        <v>-4050</v>
      </c>
      <c r="J34" s="130">
        <f>I34</f>
        <v>-4050</v>
      </c>
      <c r="K34" s="15"/>
      <c r="L34" s="130">
        <f>SUM(K34:K37)</f>
        <v>0</v>
      </c>
    </row>
    <row r="35" spans="1:12" x14ac:dyDescent="0.25">
      <c r="A35" s="137"/>
      <c r="B35" s="129"/>
      <c r="C35" s="129"/>
      <c r="D35" s="129"/>
      <c r="E35" s="129"/>
      <c r="F35" s="129"/>
      <c r="G35" s="25"/>
      <c r="H35" s="25"/>
      <c r="I35" s="15"/>
      <c r="J35" s="131"/>
      <c r="K35" s="15"/>
      <c r="L35" s="131"/>
    </row>
    <row r="36" spans="1:12" x14ac:dyDescent="0.25">
      <c r="A36" s="137"/>
      <c r="B36" s="129"/>
      <c r="C36" s="129"/>
      <c r="D36" s="129"/>
      <c r="E36" s="129"/>
      <c r="F36" s="129"/>
      <c r="G36" s="25"/>
      <c r="H36" s="25"/>
      <c r="I36" s="15"/>
      <c r="J36" s="131"/>
      <c r="K36" s="15"/>
      <c r="L36" s="131"/>
    </row>
    <row r="37" spans="1:12" x14ac:dyDescent="0.25">
      <c r="A37" s="138"/>
      <c r="B37" s="129"/>
      <c r="C37" s="129"/>
      <c r="D37" s="129"/>
      <c r="E37" s="129"/>
      <c r="F37" s="129"/>
      <c r="G37" s="25"/>
      <c r="H37" s="25"/>
      <c r="I37" s="15"/>
      <c r="J37" s="131"/>
      <c r="K37" s="15"/>
      <c r="L37" s="131"/>
    </row>
    <row r="38" spans="1:12" x14ac:dyDescent="0.25">
      <c r="A38" s="139" t="s">
        <v>21</v>
      </c>
      <c r="B38" s="119" t="s">
        <v>338</v>
      </c>
      <c r="C38" s="119"/>
      <c r="D38" s="119"/>
      <c r="E38" s="119"/>
      <c r="F38" s="119"/>
      <c r="G38" s="23"/>
      <c r="H38" s="23"/>
      <c r="I38" s="11">
        <v>-1878.5</v>
      </c>
      <c r="J38" s="120">
        <f>I38</f>
        <v>-1878.5</v>
      </c>
      <c r="K38" s="11"/>
      <c r="L38" s="120">
        <f>SUM(K38:K40)</f>
        <v>0</v>
      </c>
    </row>
    <row r="39" spans="1:12" x14ac:dyDescent="0.25">
      <c r="A39" s="140"/>
      <c r="B39" s="119"/>
      <c r="C39" s="119"/>
      <c r="D39" s="119"/>
      <c r="E39" s="119"/>
      <c r="F39" s="119"/>
      <c r="G39" s="23"/>
      <c r="H39" s="23"/>
      <c r="I39" s="11"/>
      <c r="J39" s="121"/>
      <c r="K39" s="11"/>
      <c r="L39" s="121"/>
    </row>
    <row r="40" spans="1:12" x14ac:dyDescent="0.25">
      <c r="A40" s="141"/>
      <c r="B40" s="119"/>
      <c r="C40" s="119"/>
      <c r="D40" s="119"/>
      <c r="E40" s="119"/>
      <c r="F40" s="119"/>
      <c r="G40" s="23"/>
      <c r="H40" s="23"/>
      <c r="I40" s="11"/>
      <c r="J40" s="122"/>
      <c r="K40" s="11"/>
      <c r="L40" s="122"/>
    </row>
    <row r="41" spans="1:12" x14ac:dyDescent="0.25">
      <c r="A41" s="126" t="s">
        <v>22</v>
      </c>
      <c r="B41" s="129"/>
      <c r="C41" s="129"/>
      <c r="D41" s="129"/>
      <c r="E41" s="129"/>
      <c r="F41" s="129"/>
      <c r="G41" s="25"/>
      <c r="H41" s="25"/>
      <c r="I41" s="15"/>
      <c r="J41" s="130">
        <f t="shared" ref="J41:L41" si="2">SUM(I41:I43)</f>
        <v>0</v>
      </c>
      <c r="K41" s="15"/>
      <c r="L41" s="130">
        <f t="shared" si="2"/>
        <v>0</v>
      </c>
    </row>
    <row r="42" spans="1:12" x14ac:dyDescent="0.25">
      <c r="A42" s="127"/>
      <c r="B42" s="129"/>
      <c r="C42" s="129"/>
      <c r="D42" s="129"/>
      <c r="E42" s="129"/>
      <c r="F42" s="129"/>
      <c r="G42" s="25"/>
      <c r="H42" s="25"/>
      <c r="I42" s="15"/>
      <c r="J42" s="131"/>
      <c r="K42" s="15"/>
      <c r="L42" s="131"/>
    </row>
    <row r="43" spans="1:12" x14ac:dyDescent="0.25">
      <c r="A43" s="128"/>
      <c r="B43" s="129"/>
      <c r="C43" s="129"/>
      <c r="D43" s="129"/>
      <c r="E43" s="129"/>
      <c r="F43" s="129"/>
      <c r="G43" s="25"/>
      <c r="H43" s="25"/>
      <c r="I43" s="15"/>
      <c r="J43" s="132"/>
      <c r="K43" s="15"/>
      <c r="L43" s="132"/>
    </row>
    <row r="44" spans="1:12" x14ac:dyDescent="0.25">
      <c r="A44" s="116" t="s">
        <v>23</v>
      </c>
      <c r="B44" s="119"/>
      <c r="C44" s="119"/>
      <c r="D44" s="119"/>
      <c r="E44" s="119"/>
      <c r="F44" s="119"/>
      <c r="G44" s="23"/>
      <c r="H44" s="23"/>
      <c r="I44" s="11"/>
      <c r="J44" s="120">
        <f t="shared" ref="J44:L44" si="3">SUM(I44:I46)</f>
        <v>0</v>
      </c>
      <c r="K44" s="11"/>
      <c r="L44" s="120">
        <f t="shared" si="3"/>
        <v>0</v>
      </c>
    </row>
    <row r="45" spans="1:12" x14ac:dyDescent="0.25">
      <c r="A45" s="117"/>
      <c r="B45" s="119"/>
      <c r="C45" s="119"/>
      <c r="D45" s="119"/>
      <c r="E45" s="119"/>
      <c r="F45" s="119"/>
      <c r="G45" s="23"/>
      <c r="H45" s="23"/>
      <c r="I45" s="11"/>
      <c r="J45" s="121"/>
      <c r="K45" s="11"/>
      <c r="L45" s="121"/>
    </row>
    <row r="46" spans="1:12" x14ac:dyDescent="0.25">
      <c r="A46" s="118"/>
      <c r="B46" s="119"/>
      <c r="C46" s="119"/>
      <c r="D46" s="119"/>
      <c r="E46" s="119"/>
      <c r="F46" s="119"/>
      <c r="G46" s="23"/>
      <c r="H46" s="23"/>
      <c r="I46" s="11"/>
      <c r="J46" s="122"/>
      <c r="K46" s="11"/>
      <c r="L46" s="122"/>
    </row>
    <row r="47" spans="1:12" x14ac:dyDescent="0.25">
      <c r="A47" s="126" t="s">
        <v>24</v>
      </c>
      <c r="B47" s="129"/>
      <c r="C47" s="129"/>
      <c r="D47" s="129"/>
      <c r="E47" s="129"/>
      <c r="F47" s="129"/>
      <c r="G47" s="25"/>
      <c r="H47" s="25"/>
      <c r="I47" s="15"/>
      <c r="J47" s="130">
        <f t="shared" ref="J47:L47" si="4">SUM(I47:I49)</f>
        <v>0</v>
      </c>
      <c r="K47" s="15"/>
      <c r="L47" s="130">
        <f t="shared" si="4"/>
        <v>0</v>
      </c>
    </row>
    <row r="48" spans="1:12" x14ac:dyDescent="0.25">
      <c r="A48" s="127"/>
      <c r="B48" s="129"/>
      <c r="C48" s="129"/>
      <c r="D48" s="129"/>
      <c r="E48" s="129"/>
      <c r="F48" s="129"/>
      <c r="G48" s="25"/>
      <c r="H48" s="25"/>
      <c r="I48" s="15"/>
      <c r="J48" s="131"/>
      <c r="K48" s="15"/>
      <c r="L48" s="131"/>
    </row>
    <row r="49" spans="1:12" x14ac:dyDescent="0.25">
      <c r="A49" s="128"/>
      <c r="B49" s="129"/>
      <c r="C49" s="129"/>
      <c r="D49" s="129"/>
      <c r="E49" s="129"/>
      <c r="F49" s="129"/>
      <c r="G49" s="25"/>
      <c r="H49" s="25"/>
      <c r="I49" s="15"/>
      <c r="J49" s="132"/>
      <c r="K49" s="15"/>
      <c r="L49" s="132"/>
    </row>
  </sheetData>
  <mergeCells count="57">
    <mergeCell ref="A47:A49"/>
    <mergeCell ref="B47:F47"/>
    <mergeCell ref="J47:J49"/>
    <mergeCell ref="L47:L49"/>
    <mergeCell ref="B48:F48"/>
    <mergeCell ref="B49:F49"/>
    <mergeCell ref="A44:A46"/>
    <mergeCell ref="B44:F44"/>
    <mergeCell ref="J44:J46"/>
    <mergeCell ref="L44:L46"/>
    <mergeCell ref="B45:F45"/>
    <mergeCell ref="B46:F46"/>
    <mergeCell ref="A41:A43"/>
    <mergeCell ref="B41:F41"/>
    <mergeCell ref="J41:J43"/>
    <mergeCell ref="L41:L43"/>
    <mergeCell ref="B42:F42"/>
    <mergeCell ref="B43:F43"/>
    <mergeCell ref="A38:A40"/>
    <mergeCell ref="B38:F38"/>
    <mergeCell ref="J38:J40"/>
    <mergeCell ref="L38:L40"/>
    <mergeCell ref="B39:F39"/>
    <mergeCell ref="B40:F40"/>
    <mergeCell ref="A34:A37"/>
    <mergeCell ref="B34:F34"/>
    <mergeCell ref="J34:J37"/>
    <mergeCell ref="L34:L37"/>
    <mergeCell ref="B35:F35"/>
    <mergeCell ref="B37:F37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H12:H17 I25:I49 K25:K49 E12:F17">
    <cfRule type="cellIs" dxfId="104" priority="11" operator="lessThan">
      <formula>0</formula>
    </cfRule>
    <cfRule type="cellIs" dxfId="103" priority="12" operator="greaterThan">
      <formula>0</formula>
    </cfRule>
    <cfRule type="cellIs" dxfId="102" priority="13" operator="lessThan">
      <formula>0</formula>
    </cfRule>
  </conditionalFormatting>
  <conditionalFormatting sqref="D12:D17">
    <cfRule type="cellIs" dxfId="101" priority="8" operator="lessThan">
      <formula>0</formula>
    </cfRule>
    <cfRule type="cellIs" dxfId="100" priority="9" operator="greaterThan">
      <formula>0</formula>
    </cfRule>
    <cfRule type="cellIs" dxfId="99" priority="10" operator="lessThan">
      <formula>0</formula>
    </cfRule>
  </conditionalFormatting>
  <conditionalFormatting sqref="G12:G17">
    <cfRule type="cellIs" dxfId="98" priority="5" operator="lessThan">
      <formula>0</formula>
    </cfRule>
    <cfRule type="cellIs" dxfId="97" priority="6" operator="greaterThan">
      <formula>0</formula>
    </cfRule>
    <cfRule type="cellIs" dxfId="96" priority="7" operator="lessThan">
      <formula>0</formula>
    </cfRule>
  </conditionalFormatting>
  <conditionalFormatting sqref="I12:I17">
    <cfRule type="cellIs" dxfId="95" priority="3" operator="lessThan">
      <formula>0</formula>
    </cfRule>
    <cfRule type="cellIs" dxfId="94" priority="4" operator="greaterThan">
      <formula>0</formula>
    </cfRule>
  </conditionalFormatting>
  <conditionalFormatting sqref="J12:J17">
    <cfRule type="containsText" dxfId="93" priority="1" operator="containsText" text="OK">
      <formula>NOT(ISERROR(SEARCH("OK",J12)))</formula>
    </cfRule>
    <cfRule type="containsText" dxfId="92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42"/>
  <sheetViews>
    <sheetView topLeftCell="A16" workbookViewId="0">
      <selection activeCell="I40" sqref="I40:I41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12" t="s">
        <v>57</v>
      </c>
      <c r="C5" s="112"/>
      <c r="D5" s="112"/>
      <c r="E5" s="112"/>
      <c r="F5" s="112"/>
    </row>
    <row r="6" spans="1:12" x14ac:dyDescent="0.25">
      <c r="A6" s="3" t="s">
        <v>2</v>
      </c>
      <c r="B6" s="112" t="s">
        <v>58</v>
      </c>
      <c r="C6" s="112"/>
      <c r="D6" s="112"/>
      <c r="E6" s="112"/>
      <c r="F6" s="112"/>
    </row>
    <row r="7" spans="1:12" x14ac:dyDescent="0.25">
      <c r="A7" s="3" t="s">
        <v>3</v>
      </c>
      <c r="B7" s="119" t="s">
        <v>120</v>
      </c>
      <c r="C7" s="113"/>
      <c r="D7" s="113"/>
      <c r="E7" s="113"/>
      <c r="F7" s="113"/>
    </row>
    <row r="8" spans="1:12" x14ac:dyDescent="0.25">
      <c r="A8" s="3" t="s">
        <v>4</v>
      </c>
      <c r="B8" s="114" t="s">
        <v>119</v>
      </c>
      <c r="C8" s="113"/>
      <c r="D8" s="113"/>
      <c r="E8" s="113"/>
      <c r="F8" s="113"/>
    </row>
    <row r="10" spans="1:12" ht="23.25" x14ac:dyDescent="0.35">
      <c r="A10" s="110" t="s">
        <v>169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170</v>
      </c>
      <c r="D11" s="7" t="s">
        <v>171</v>
      </c>
      <c r="E11" s="8" t="s">
        <v>167</v>
      </c>
      <c r="F11" s="6" t="s">
        <v>172</v>
      </c>
      <c r="G11" s="7" t="s">
        <v>173</v>
      </c>
      <c r="H11" s="8" t="s">
        <v>168</v>
      </c>
      <c r="I11" s="4" t="s">
        <v>14</v>
      </c>
      <c r="J11" s="7"/>
    </row>
    <row r="12" spans="1:12" x14ac:dyDescent="0.25">
      <c r="A12" s="9" t="s">
        <v>165</v>
      </c>
      <c r="B12" s="10"/>
      <c r="C12" s="11"/>
      <c r="D12" s="11"/>
      <c r="E12" s="11">
        <f>J25</f>
        <v>0</v>
      </c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J31</f>
        <v>0</v>
      </c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J34</f>
        <v>0</v>
      </c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J37</f>
        <v>0</v>
      </c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8000</v>
      </c>
      <c r="D17" s="15"/>
      <c r="E17" s="15">
        <f>J40</f>
        <v>-8000</v>
      </c>
      <c r="F17" s="15"/>
      <c r="G17" s="15"/>
      <c r="H17" s="15">
        <f>L40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8000</v>
      </c>
      <c r="E18" s="12">
        <f>SUM(E12:E17)</f>
        <v>-8000</v>
      </c>
      <c r="F18" s="12">
        <f>SUM(F12:F17)</f>
        <v>0</v>
      </c>
      <c r="H18" s="12">
        <f>SUM(H12:H17)</f>
        <v>0</v>
      </c>
      <c r="I18" s="19">
        <f>SUM(I12:I17)</f>
        <v>0</v>
      </c>
      <c r="L18" s="12"/>
    </row>
    <row r="23" spans="1:12" ht="23.25" x14ac:dyDescent="0.35">
      <c r="A23" s="110" t="s">
        <v>26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25">
      <c r="A24" s="20" t="s">
        <v>27</v>
      </c>
      <c r="B24" s="115" t="s">
        <v>28</v>
      </c>
      <c r="C24" s="115"/>
      <c r="D24" s="115"/>
      <c r="E24" s="115"/>
      <c r="F24" s="115"/>
      <c r="G24" s="20" t="s">
        <v>29</v>
      </c>
      <c r="H24" s="20" t="s">
        <v>30</v>
      </c>
      <c r="I24" s="21" t="s">
        <v>167</v>
      </c>
      <c r="J24" s="21" t="s">
        <v>174</v>
      </c>
      <c r="K24" s="21" t="s">
        <v>168</v>
      </c>
      <c r="L24" s="21" t="s">
        <v>175</v>
      </c>
    </row>
    <row r="25" spans="1:12" x14ac:dyDescent="0.25">
      <c r="A25" s="116" t="s">
        <v>17</v>
      </c>
      <c r="B25" s="119"/>
      <c r="C25" s="119"/>
      <c r="D25" s="119"/>
      <c r="E25" s="119"/>
      <c r="F25" s="119"/>
      <c r="G25" s="22"/>
      <c r="H25" s="23"/>
      <c r="I25" s="11"/>
      <c r="J25" s="120">
        <f>SUM(I25:I27)</f>
        <v>0</v>
      </c>
      <c r="K25" s="11"/>
      <c r="L25" s="120">
        <f>SUM(K25:K27)</f>
        <v>0</v>
      </c>
    </row>
    <row r="26" spans="1:12" x14ac:dyDescent="0.25">
      <c r="A26" s="117"/>
      <c r="B26" s="123"/>
      <c r="C26" s="124"/>
      <c r="D26" s="124"/>
      <c r="E26" s="124"/>
      <c r="F26" s="125"/>
      <c r="G26" s="22"/>
      <c r="H26" s="23"/>
      <c r="I26" s="11"/>
      <c r="J26" s="121"/>
      <c r="K26" s="11"/>
      <c r="L26" s="121"/>
    </row>
    <row r="27" spans="1:12" x14ac:dyDescent="0.25">
      <c r="A27" s="118"/>
      <c r="B27" s="119"/>
      <c r="C27" s="119"/>
      <c r="D27" s="119"/>
      <c r="E27" s="119"/>
      <c r="F27" s="119"/>
      <c r="G27" s="22"/>
      <c r="H27" s="23"/>
      <c r="I27" s="11"/>
      <c r="J27" s="122"/>
      <c r="K27" s="11"/>
      <c r="L27" s="122"/>
    </row>
    <row r="28" spans="1:12" x14ac:dyDescent="0.25">
      <c r="A28" s="126" t="s">
        <v>18</v>
      </c>
      <c r="B28" s="129"/>
      <c r="C28" s="129"/>
      <c r="D28" s="129"/>
      <c r="E28" s="129"/>
      <c r="F28" s="129"/>
      <c r="G28" s="24"/>
      <c r="H28" s="25"/>
      <c r="I28" s="15"/>
      <c r="J28" s="130">
        <f>SUM(I28:I30)</f>
        <v>0</v>
      </c>
      <c r="K28" s="15"/>
      <c r="L28" s="130">
        <f>SUM(K28:K30)</f>
        <v>0</v>
      </c>
    </row>
    <row r="29" spans="1:12" x14ac:dyDescent="0.25">
      <c r="A29" s="127"/>
      <c r="B29" s="129"/>
      <c r="C29" s="129"/>
      <c r="D29" s="129"/>
      <c r="E29" s="129"/>
      <c r="F29" s="129"/>
      <c r="G29" s="24"/>
      <c r="H29" s="25"/>
      <c r="I29" s="15"/>
      <c r="J29" s="131"/>
      <c r="K29" s="15"/>
      <c r="L29" s="131"/>
    </row>
    <row r="30" spans="1:12" x14ac:dyDescent="0.25">
      <c r="A30" s="128"/>
      <c r="B30" s="129"/>
      <c r="C30" s="129"/>
      <c r="D30" s="129"/>
      <c r="E30" s="129"/>
      <c r="F30" s="129"/>
      <c r="G30" s="24"/>
      <c r="H30" s="25"/>
      <c r="I30" s="15"/>
      <c r="J30" s="132"/>
      <c r="K30" s="15"/>
      <c r="L30" s="132"/>
    </row>
    <row r="31" spans="1:12" x14ac:dyDescent="0.25">
      <c r="A31" s="116" t="s">
        <v>19</v>
      </c>
      <c r="B31" s="119"/>
      <c r="C31" s="119"/>
      <c r="D31" s="119"/>
      <c r="E31" s="119"/>
      <c r="F31" s="119"/>
      <c r="G31" s="22"/>
      <c r="H31" s="23"/>
      <c r="I31" s="11"/>
      <c r="J31" s="120"/>
      <c r="K31" s="11"/>
      <c r="L31" s="120">
        <f>SUM(K31:K33)</f>
        <v>0</v>
      </c>
    </row>
    <row r="32" spans="1:12" x14ac:dyDescent="0.25">
      <c r="A32" s="117"/>
      <c r="B32" s="119"/>
      <c r="C32" s="119"/>
      <c r="D32" s="119"/>
      <c r="E32" s="119"/>
      <c r="F32" s="119"/>
      <c r="G32" s="22"/>
      <c r="H32" s="23"/>
      <c r="I32" s="11"/>
      <c r="J32" s="121"/>
      <c r="K32" s="11"/>
      <c r="L32" s="121"/>
    </row>
    <row r="33" spans="1:12" x14ac:dyDescent="0.25">
      <c r="A33" s="118"/>
      <c r="B33" s="119"/>
      <c r="C33" s="119"/>
      <c r="D33" s="119"/>
      <c r="E33" s="119"/>
      <c r="F33" s="119"/>
      <c r="G33" s="22"/>
      <c r="H33" s="23"/>
      <c r="I33" s="11"/>
      <c r="J33" s="122"/>
      <c r="K33" s="11"/>
      <c r="L33" s="122"/>
    </row>
    <row r="34" spans="1:12" x14ac:dyDescent="0.25">
      <c r="A34" s="136" t="s">
        <v>20</v>
      </c>
      <c r="B34" s="129"/>
      <c r="C34" s="129"/>
      <c r="D34" s="129"/>
      <c r="E34" s="129"/>
      <c r="F34" s="129"/>
      <c r="G34" s="25"/>
      <c r="H34" s="25"/>
      <c r="I34" s="15"/>
      <c r="J34" s="130"/>
      <c r="K34" s="15"/>
      <c r="L34" s="130">
        <f>SUM(K34:K36)</f>
        <v>0</v>
      </c>
    </row>
    <row r="35" spans="1:12" x14ac:dyDescent="0.25">
      <c r="A35" s="137"/>
      <c r="B35" s="129"/>
      <c r="C35" s="129"/>
      <c r="D35" s="129"/>
      <c r="E35" s="129"/>
      <c r="F35" s="129"/>
      <c r="G35" s="25"/>
      <c r="H35" s="25"/>
      <c r="I35" s="15"/>
      <c r="J35" s="131"/>
      <c r="K35" s="15"/>
      <c r="L35" s="131"/>
    </row>
    <row r="36" spans="1:12" x14ac:dyDescent="0.25">
      <c r="A36" s="138"/>
      <c r="B36" s="129"/>
      <c r="C36" s="129"/>
      <c r="D36" s="129"/>
      <c r="E36" s="129"/>
      <c r="F36" s="129"/>
      <c r="G36" s="25"/>
      <c r="H36" s="25"/>
      <c r="I36" s="15"/>
      <c r="J36" s="131"/>
      <c r="K36" s="15"/>
      <c r="L36" s="131"/>
    </row>
    <row r="37" spans="1:12" x14ac:dyDescent="0.25">
      <c r="A37" s="139" t="s">
        <v>21</v>
      </c>
      <c r="B37" s="119"/>
      <c r="C37" s="119"/>
      <c r="D37" s="119"/>
      <c r="E37" s="119"/>
      <c r="F37" s="119"/>
      <c r="G37" s="23"/>
      <c r="H37" s="23"/>
      <c r="I37" s="11"/>
      <c r="J37" s="120"/>
      <c r="K37" s="11"/>
      <c r="L37" s="120">
        <f>SUM(K37:K39)</f>
        <v>0</v>
      </c>
    </row>
    <row r="38" spans="1:12" x14ac:dyDescent="0.25">
      <c r="A38" s="140"/>
      <c r="B38" s="119"/>
      <c r="C38" s="119"/>
      <c r="D38" s="119"/>
      <c r="E38" s="119"/>
      <c r="F38" s="119"/>
      <c r="G38" s="23"/>
      <c r="H38" s="23"/>
      <c r="I38" s="11"/>
      <c r="J38" s="121"/>
      <c r="K38" s="11"/>
      <c r="L38" s="121"/>
    </row>
    <row r="39" spans="1:12" x14ac:dyDescent="0.25">
      <c r="A39" s="141"/>
      <c r="B39" s="119"/>
      <c r="C39" s="119"/>
      <c r="D39" s="119"/>
      <c r="E39" s="119"/>
      <c r="F39" s="119"/>
      <c r="G39" s="23"/>
      <c r="H39" s="23"/>
      <c r="I39" s="11"/>
      <c r="J39" s="122"/>
      <c r="K39" s="11"/>
      <c r="L39" s="122"/>
    </row>
    <row r="40" spans="1:12" x14ac:dyDescent="0.25">
      <c r="A40" s="126" t="s">
        <v>22</v>
      </c>
      <c r="B40" s="129" t="s">
        <v>332</v>
      </c>
      <c r="C40" s="129"/>
      <c r="D40" s="129"/>
      <c r="E40" s="129"/>
      <c r="F40" s="129"/>
      <c r="G40" s="25"/>
      <c r="H40" s="25"/>
      <c r="I40" s="15">
        <v>-4295.3900000000003</v>
      </c>
      <c r="J40" s="130">
        <f>I40+I41</f>
        <v>-8000</v>
      </c>
      <c r="K40" s="15"/>
      <c r="L40" s="130">
        <f t="shared" ref="L40" si="1">SUM(K40:K42)</f>
        <v>0</v>
      </c>
    </row>
    <row r="41" spans="1:12" x14ac:dyDescent="0.25">
      <c r="A41" s="127"/>
      <c r="B41" s="129" t="s">
        <v>353</v>
      </c>
      <c r="C41" s="129"/>
      <c r="D41" s="129"/>
      <c r="E41" s="129"/>
      <c r="F41" s="129"/>
      <c r="G41" s="25"/>
      <c r="H41" s="25"/>
      <c r="I41" s="15">
        <v>-3704.61</v>
      </c>
      <c r="J41" s="131"/>
      <c r="K41" s="15"/>
      <c r="L41" s="131"/>
    </row>
    <row r="42" spans="1:12" x14ac:dyDescent="0.25">
      <c r="A42" s="128"/>
      <c r="B42" s="129"/>
      <c r="C42" s="129"/>
      <c r="D42" s="129"/>
      <c r="E42" s="129"/>
      <c r="F42" s="129"/>
      <c r="G42" s="25"/>
      <c r="H42" s="25"/>
      <c r="I42" s="15"/>
      <c r="J42" s="132"/>
      <c r="K42" s="15"/>
      <c r="L42" s="132"/>
    </row>
  </sheetData>
  <mergeCells count="44"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2 K25:K42">
    <cfRule type="cellIs" dxfId="91" priority="11" operator="lessThan">
      <formula>0</formula>
    </cfRule>
    <cfRule type="cellIs" dxfId="90" priority="12" operator="greaterThan">
      <formula>0</formula>
    </cfRule>
    <cfRule type="cellIs" dxfId="89" priority="13" operator="lessThan">
      <formula>0</formula>
    </cfRule>
  </conditionalFormatting>
  <conditionalFormatting sqref="D12:D17">
    <cfRule type="cellIs" dxfId="88" priority="8" operator="lessThan">
      <formula>0</formula>
    </cfRule>
    <cfRule type="cellIs" dxfId="87" priority="9" operator="greaterThan">
      <formula>0</formula>
    </cfRule>
    <cfRule type="cellIs" dxfId="86" priority="10" operator="lessThan">
      <formula>0</formula>
    </cfRule>
  </conditionalFormatting>
  <conditionalFormatting sqref="G12:G17">
    <cfRule type="cellIs" dxfId="85" priority="5" operator="lessThan">
      <formula>0</formula>
    </cfRule>
    <cfRule type="cellIs" dxfId="84" priority="6" operator="greaterThan">
      <formula>0</formula>
    </cfRule>
    <cfRule type="cellIs" dxfId="83" priority="7" operator="lessThan">
      <formula>0</formula>
    </cfRule>
  </conditionalFormatting>
  <conditionalFormatting sqref="I12:I17">
    <cfRule type="cellIs" dxfId="82" priority="3" operator="lessThan">
      <formula>0</formula>
    </cfRule>
    <cfRule type="cellIs" dxfId="81" priority="4" operator="greaterThan">
      <formula>0</formula>
    </cfRule>
  </conditionalFormatting>
  <conditionalFormatting sqref="J12:J17">
    <cfRule type="containsText" dxfId="80" priority="1" operator="containsText" text="OK">
      <formula>NOT(ISERROR(SEARCH("OK",J12)))</formula>
    </cfRule>
    <cfRule type="containsText" dxfId="79" priority="2" operator="containsText" text="ALERTA">
      <formula>NOT(ISERROR(SEARCH("ALERTA",J12)))</formula>
    </cfRule>
  </conditionalFormatting>
  <hyperlinks>
    <hyperlink ref="B8" r:id="rId1" xr:uid="{00000000-0004-0000-1C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3"/>
  <sheetViews>
    <sheetView topLeftCell="A22" workbookViewId="0">
      <selection activeCell="I28" sqref="I28:I41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30.75" customHeight="1" x14ac:dyDescent="0.25">
      <c r="A5" s="3" t="s">
        <v>1</v>
      </c>
      <c r="B5" s="142" t="s">
        <v>136</v>
      </c>
      <c r="C5" s="142"/>
      <c r="D5" s="142"/>
      <c r="E5" s="142"/>
      <c r="F5" s="142"/>
    </row>
    <row r="6" spans="1:12" x14ac:dyDescent="0.25">
      <c r="A6" s="3" t="s">
        <v>2</v>
      </c>
      <c r="B6" s="112" t="s">
        <v>137</v>
      </c>
      <c r="C6" s="112"/>
      <c r="D6" s="112"/>
      <c r="E6" s="112"/>
      <c r="F6" s="112"/>
    </row>
    <row r="7" spans="1:12" x14ac:dyDescent="0.25">
      <c r="A7" s="3" t="s">
        <v>3</v>
      </c>
      <c r="B7" s="113"/>
      <c r="C7" s="113"/>
      <c r="D7" s="113"/>
      <c r="E7" s="113"/>
      <c r="F7" s="113"/>
    </row>
    <row r="8" spans="1:12" x14ac:dyDescent="0.25">
      <c r="A8" s="3" t="s">
        <v>4</v>
      </c>
      <c r="B8" s="114"/>
      <c r="C8" s="113"/>
      <c r="D8" s="113"/>
      <c r="E8" s="113"/>
      <c r="F8" s="113"/>
    </row>
    <row r="10" spans="1:12" ht="23.25" x14ac:dyDescent="0.35">
      <c r="A10" s="110" t="s">
        <v>176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170</v>
      </c>
      <c r="D11" s="7" t="s">
        <v>171</v>
      </c>
      <c r="E11" s="8" t="s">
        <v>167</v>
      </c>
      <c r="F11" s="6" t="s">
        <v>172</v>
      </c>
      <c r="G11" s="7" t="s">
        <v>173</v>
      </c>
      <c r="H11" s="8" t="s">
        <v>168</v>
      </c>
      <c r="I11" s="4" t="s">
        <v>14</v>
      </c>
      <c r="J11" s="7"/>
    </row>
    <row r="12" spans="1:12" x14ac:dyDescent="0.25">
      <c r="A12" s="9" t="s">
        <v>165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-526</v>
      </c>
      <c r="F13" s="15"/>
      <c r="G13" s="15"/>
      <c r="H13" s="15">
        <f>L28</f>
        <v>0</v>
      </c>
      <c r="I13" s="10">
        <f t="shared" ref="I13:I17" si="0">(C13+F13)+(E13+H13)+D13+G13</f>
        <v>-526</v>
      </c>
      <c r="J13" s="7"/>
      <c r="K13" s="12"/>
      <c r="L13" s="12"/>
    </row>
    <row r="14" spans="1:12" x14ac:dyDescent="0.25">
      <c r="A14" s="9" t="s">
        <v>19</v>
      </c>
      <c r="B14" s="10"/>
      <c r="C14" s="11">
        <v>3050</v>
      </c>
      <c r="D14" s="11"/>
      <c r="E14" s="11"/>
      <c r="F14" s="11"/>
      <c r="G14" s="11"/>
      <c r="H14" s="11">
        <f>L31</f>
        <v>0</v>
      </c>
      <c r="I14" s="10">
        <f t="shared" si="0"/>
        <v>3050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3500</v>
      </c>
      <c r="D15" s="15"/>
      <c r="E15" s="15">
        <f>J34</f>
        <v>-1500</v>
      </c>
      <c r="F15" s="15"/>
      <c r="G15" s="15"/>
      <c r="H15" s="15">
        <f>L34</f>
        <v>0</v>
      </c>
      <c r="I15" s="10">
        <f t="shared" si="0"/>
        <v>2000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2450</v>
      </c>
      <c r="D16" s="11"/>
      <c r="E16" s="11">
        <f>J41</f>
        <v>-6144</v>
      </c>
      <c r="F16" s="11"/>
      <c r="G16" s="11"/>
      <c r="H16" s="11">
        <f>L41</f>
        <v>0</v>
      </c>
      <c r="I16" s="10">
        <f t="shared" si="0"/>
        <v>-3694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J45</f>
        <v>0</v>
      </c>
      <c r="F17" s="15"/>
      <c r="G17" s="15"/>
      <c r="H17" s="15">
        <f>L45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9000</v>
      </c>
      <c r="E18" s="12">
        <f>SUM(E12:E17)</f>
        <v>-8170</v>
      </c>
      <c r="F18" s="12">
        <f>SUM(F12:F17)</f>
        <v>0</v>
      </c>
      <c r="H18" s="12">
        <f>SUM(H12:H17)</f>
        <v>0</v>
      </c>
      <c r="I18" s="19">
        <f>SUM(I12:I17)</f>
        <v>830</v>
      </c>
      <c r="L18" s="12"/>
    </row>
    <row r="23" spans="1:12" ht="23.25" x14ac:dyDescent="0.35">
      <c r="A23" s="110" t="s">
        <v>26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25">
      <c r="A24" s="20" t="s">
        <v>27</v>
      </c>
      <c r="B24" s="115" t="s">
        <v>28</v>
      </c>
      <c r="C24" s="115"/>
      <c r="D24" s="115"/>
      <c r="E24" s="115"/>
      <c r="F24" s="115"/>
      <c r="G24" s="20" t="s">
        <v>29</v>
      </c>
      <c r="H24" s="20" t="s">
        <v>30</v>
      </c>
      <c r="I24" s="21" t="s">
        <v>167</v>
      </c>
      <c r="J24" s="21" t="s">
        <v>148</v>
      </c>
      <c r="K24" s="21" t="s">
        <v>168</v>
      </c>
      <c r="L24" s="21" t="s">
        <v>148</v>
      </c>
    </row>
    <row r="25" spans="1:12" x14ac:dyDescent="0.25">
      <c r="A25" s="116" t="s">
        <v>17</v>
      </c>
      <c r="B25" s="119"/>
      <c r="C25" s="119"/>
      <c r="D25" s="119"/>
      <c r="E25" s="119"/>
      <c r="F25" s="119"/>
      <c r="G25" s="22"/>
      <c r="H25" s="23"/>
      <c r="I25" s="11"/>
      <c r="J25" s="120">
        <f>SUM(I25:I27)</f>
        <v>0</v>
      </c>
      <c r="K25" s="11"/>
      <c r="L25" s="120">
        <f>SUM(K25:K27)</f>
        <v>0</v>
      </c>
    </row>
    <row r="26" spans="1:12" x14ac:dyDescent="0.25">
      <c r="A26" s="117"/>
      <c r="B26" s="123"/>
      <c r="C26" s="124"/>
      <c r="D26" s="124"/>
      <c r="E26" s="124"/>
      <c r="F26" s="125"/>
      <c r="G26" s="22"/>
      <c r="H26" s="23"/>
      <c r="I26" s="11"/>
      <c r="J26" s="121"/>
      <c r="K26" s="11"/>
      <c r="L26" s="121"/>
    </row>
    <row r="27" spans="1:12" x14ac:dyDescent="0.25">
      <c r="A27" s="118"/>
      <c r="B27" s="119"/>
      <c r="C27" s="119"/>
      <c r="D27" s="119"/>
      <c r="E27" s="119"/>
      <c r="F27" s="119"/>
      <c r="G27" s="22"/>
      <c r="H27" s="23"/>
      <c r="I27" s="11"/>
      <c r="J27" s="122"/>
      <c r="K27" s="11"/>
      <c r="L27" s="122"/>
    </row>
    <row r="28" spans="1:12" x14ac:dyDescent="0.25">
      <c r="A28" s="126" t="s">
        <v>18</v>
      </c>
      <c r="B28" s="129" t="s">
        <v>253</v>
      </c>
      <c r="C28" s="129"/>
      <c r="D28" s="129"/>
      <c r="E28" s="129"/>
      <c r="F28" s="129"/>
      <c r="G28" s="24"/>
      <c r="H28" s="25"/>
      <c r="I28" s="15">
        <v>-150</v>
      </c>
      <c r="J28" s="130">
        <f>I28+I29</f>
        <v>-526</v>
      </c>
      <c r="K28" s="15"/>
      <c r="L28" s="130"/>
    </row>
    <row r="29" spans="1:12" x14ac:dyDescent="0.25">
      <c r="A29" s="127"/>
      <c r="B29" s="129" t="s">
        <v>272</v>
      </c>
      <c r="C29" s="129"/>
      <c r="D29" s="129"/>
      <c r="E29" s="129"/>
      <c r="F29" s="129"/>
      <c r="G29" s="24"/>
      <c r="H29" s="25"/>
      <c r="I29" s="15">
        <v>-376</v>
      </c>
      <c r="J29" s="131"/>
      <c r="K29" s="15"/>
      <c r="L29" s="131"/>
    </row>
    <row r="30" spans="1:12" x14ac:dyDescent="0.25">
      <c r="A30" s="128"/>
      <c r="B30" s="129"/>
      <c r="C30" s="129"/>
      <c r="D30" s="129"/>
      <c r="E30" s="129"/>
      <c r="F30" s="129"/>
      <c r="G30" s="24"/>
      <c r="H30" s="25"/>
      <c r="I30" s="15"/>
      <c r="J30" s="132"/>
      <c r="K30" s="15"/>
      <c r="L30" s="132"/>
    </row>
    <row r="31" spans="1:12" x14ac:dyDescent="0.25">
      <c r="A31" s="116" t="s">
        <v>19</v>
      </c>
      <c r="B31" s="119"/>
      <c r="C31" s="119"/>
      <c r="D31" s="119"/>
      <c r="E31" s="119"/>
      <c r="F31" s="119"/>
      <c r="G31" s="22"/>
      <c r="H31" s="23"/>
      <c r="I31" s="11"/>
      <c r="J31" s="120"/>
      <c r="K31" s="11"/>
      <c r="L31" s="120"/>
    </row>
    <row r="32" spans="1:12" x14ac:dyDescent="0.25">
      <c r="A32" s="117"/>
      <c r="B32" s="119"/>
      <c r="C32" s="119"/>
      <c r="D32" s="119"/>
      <c r="E32" s="119"/>
      <c r="F32" s="119"/>
      <c r="G32" s="22"/>
      <c r="H32" s="23"/>
      <c r="I32" s="11"/>
      <c r="J32" s="121"/>
      <c r="K32" s="11"/>
      <c r="L32" s="121"/>
    </row>
    <row r="33" spans="1:12" x14ac:dyDescent="0.25">
      <c r="A33" s="118"/>
      <c r="B33" s="119"/>
      <c r="C33" s="119"/>
      <c r="D33" s="119"/>
      <c r="E33" s="119"/>
      <c r="F33" s="119"/>
      <c r="G33" s="22"/>
      <c r="H33" s="23"/>
      <c r="I33" s="11"/>
      <c r="J33" s="122"/>
      <c r="K33" s="11"/>
      <c r="L33" s="122"/>
    </row>
    <row r="34" spans="1:12" x14ac:dyDescent="0.25">
      <c r="A34" s="136" t="s">
        <v>20</v>
      </c>
      <c r="B34" s="129" t="s">
        <v>232</v>
      </c>
      <c r="C34" s="129"/>
      <c r="D34" s="129"/>
      <c r="E34" s="129"/>
      <c r="F34" s="129"/>
      <c r="G34" s="25"/>
      <c r="H34" s="25"/>
      <c r="I34" s="15">
        <v>-1500</v>
      </c>
      <c r="J34" s="130">
        <f>I34</f>
        <v>-1500</v>
      </c>
      <c r="K34" s="15"/>
      <c r="L34" s="130"/>
    </row>
    <row r="35" spans="1:12" x14ac:dyDescent="0.25">
      <c r="A35" s="137"/>
      <c r="B35" s="133"/>
      <c r="C35" s="134"/>
      <c r="D35" s="134"/>
      <c r="E35" s="134"/>
      <c r="F35" s="135"/>
      <c r="G35" s="25"/>
      <c r="H35" s="25"/>
      <c r="I35" s="15"/>
      <c r="J35" s="131"/>
      <c r="K35" s="15"/>
      <c r="L35" s="131"/>
    </row>
    <row r="36" spans="1:12" x14ac:dyDescent="0.25">
      <c r="A36" s="137"/>
      <c r="B36" s="133"/>
      <c r="C36" s="134"/>
      <c r="D36" s="134"/>
      <c r="E36" s="134"/>
      <c r="F36" s="135"/>
      <c r="G36" s="25"/>
      <c r="H36" s="25"/>
      <c r="I36" s="15"/>
      <c r="J36" s="131"/>
      <c r="K36" s="15"/>
      <c r="L36" s="131"/>
    </row>
    <row r="37" spans="1:12" x14ac:dyDescent="0.25">
      <c r="A37" s="137"/>
      <c r="B37" s="133"/>
      <c r="C37" s="134"/>
      <c r="D37" s="134"/>
      <c r="E37" s="134"/>
      <c r="F37" s="135"/>
      <c r="G37" s="25"/>
      <c r="H37" s="25"/>
      <c r="I37" s="15"/>
      <c r="J37" s="131"/>
      <c r="K37" s="15"/>
      <c r="L37" s="131"/>
    </row>
    <row r="38" spans="1:12" x14ac:dyDescent="0.25">
      <c r="A38" s="137"/>
      <c r="B38" s="65"/>
      <c r="C38" s="66"/>
      <c r="D38" s="66"/>
      <c r="E38" s="66"/>
      <c r="F38" s="67"/>
      <c r="G38" s="25"/>
      <c r="H38" s="25"/>
      <c r="I38" s="15"/>
      <c r="J38" s="131"/>
      <c r="K38" s="15"/>
      <c r="L38" s="131"/>
    </row>
    <row r="39" spans="1:12" x14ac:dyDescent="0.25">
      <c r="A39" s="137"/>
      <c r="B39" s="129"/>
      <c r="C39" s="129"/>
      <c r="D39" s="129"/>
      <c r="E39" s="129"/>
      <c r="F39" s="129"/>
      <c r="G39" s="25"/>
      <c r="H39" s="25"/>
      <c r="I39" s="15"/>
      <c r="J39" s="131"/>
      <c r="K39" s="15"/>
      <c r="L39" s="131"/>
    </row>
    <row r="40" spans="1:12" x14ac:dyDescent="0.25">
      <c r="A40" s="138"/>
      <c r="B40" s="129"/>
      <c r="C40" s="129"/>
      <c r="D40" s="129"/>
      <c r="E40" s="129"/>
      <c r="F40" s="129"/>
      <c r="G40" s="25"/>
      <c r="H40" s="25"/>
      <c r="I40" s="15"/>
      <c r="J40" s="131"/>
      <c r="K40" s="15"/>
      <c r="L40" s="131"/>
    </row>
    <row r="41" spans="1:12" x14ac:dyDescent="0.25">
      <c r="A41" s="139" t="s">
        <v>21</v>
      </c>
      <c r="B41" s="119" t="s">
        <v>339</v>
      </c>
      <c r="C41" s="119"/>
      <c r="D41" s="119"/>
      <c r="E41" s="119"/>
      <c r="F41" s="119"/>
      <c r="G41" s="23"/>
      <c r="H41" s="23"/>
      <c r="I41" s="11">
        <v>-6144</v>
      </c>
      <c r="J41" s="120">
        <f>I41</f>
        <v>-6144</v>
      </c>
      <c r="K41" s="11"/>
      <c r="L41" s="120"/>
    </row>
    <row r="42" spans="1:12" x14ac:dyDescent="0.25">
      <c r="A42" s="140"/>
      <c r="B42" s="119"/>
      <c r="C42" s="119"/>
      <c r="D42" s="119"/>
      <c r="E42" s="119"/>
      <c r="F42" s="119"/>
      <c r="G42" s="23"/>
      <c r="H42" s="23"/>
      <c r="I42" s="11"/>
      <c r="J42" s="121"/>
      <c r="K42" s="11"/>
      <c r="L42" s="121"/>
    </row>
    <row r="43" spans="1:12" x14ac:dyDescent="0.25">
      <c r="A43" s="140"/>
      <c r="B43" s="123"/>
      <c r="C43" s="124"/>
      <c r="D43" s="124"/>
      <c r="E43" s="124"/>
      <c r="F43" s="125"/>
      <c r="G43" s="23"/>
      <c r="H43" s="23"/>
      <c r="I43" s="11"/>
      <c r="J43" s="121"/>
      <c r="K43" s="11"/>
      <c r="L43" s="121"/>
    </row>
    <row r="44" spans="1:12" x14ac:dyDescent="0.25">
      <c r="A44" s="141"/>
      <c r="B44" s="119"/>
      <c r="C44" s="119"/>
      <c r="D44" s="119"/>
      <c r="E44" s="119"/>
      <c r="F44" s="119"/>
      <c r="G44" s="23"/>
      <c r="H44" s="23"/>
      <c r="I44" s="11"/>
      <c r="J44" s="122"/>
      <c r="K44" s="11"/>
      <c r="L44" s="122"/>
    </row>
    <row r="45" spans="1:12" x14ac:dyDescent="0.25">
      <c r="A45" s="126" t="s">
        <v>22</v>
      </c>
      <c r="B45" s="129"/>
      <c r="C45" s="129"/>
      <c r="D45" s="129"/>
      <c r="E45" s="129"/>
      <c r="F45" s="129"/>
      <c r="G45" s="25"/>
      <c r="H45" s="25"/>
      <c r="I45" s="15"/>
      <c r="J45" s="130">
        <f t="shared" ref="J45:L45" si="1">SUM(I45:I47)</f>
        <v>0</v>
      </c>
      <c r="K45" s="15"/>
      <c r="L45" s="130">
        <f t="shared" si="1"/>
        <v>0</v>
      </c>
    </row>
    <row r="46" spans="1:12" x14ac:dyDescent="0.25">
      <c r="A46" s="127"/>
      <c r="B46" s="129"/>
      <c r="C46" s="129"/>
      <c r="D46" s="129"/>
      <c r="E46" s="129"/>
      <c r="F46" s="129"/>
      <c r="G46" s="25"/>
      <c r="H46" s="25"/>
      <c r="I46" s="15"/>
      <c r="J46" s="131"/>
      <c r="K46" s="15"/>
      <c r="L46" s="131"/>
    </row>
    <row r="47" spans="1:12" x14ac:dyDescent="0.25">
      <c r="A47" s="128"/>
      <c r="B47" s="129"/>
      <c r="C47" s="129"/>
      <c r="D47" s="129"/>
      <c r="E47" s="129"/>
      <c r="F47" s="129"/>
      <c r="G47" s="25"/>
      <c r="H47" s="25"/>
      <c r="I47" s="15"/>
      <c r="J47" s="132"/>
      <c r="K47" s="15"/>
      <c r="L47" s="132"/>
    </row>
    <row r="48" spans="1:12" x14ac:dyDescent="0.25">
      <c r="A48" s="116" t="s">
        <v>23</v>
      </c>
      <c r="B48" s="119"/>
      <c r="C48" s="119"/>
      <c r="D48" s="119"/>
      <c r="E48" s="119"/>
      <c r="F48" s="119"/>
      <c r="G48" s="23"/>
      <c r="H48" s="23"/>
      <c r="I48" s="11"/>
      <c r="J48" s="120">
        <f t="shared" ref="J48:L48" si="2">SUM(I48:I50)</f>
        <v>0</v>
      </c>
      <c r="K48" s="11"/>
      <c r="L48" s="120">
        <f t="shared" si="2"/>
        <v>0</v>
      </c>
    </row>
    <row r="49" spans="1:12" x14ac:dyDescent="0.25">
      <c r="A49" s="117"/>
      <c r="B49" s="119"/>
      <c r="C49" s="119"/>
      <c r="D49" s="119"/>
      <c r="E49" s="119"/>
      <c r="F49" s="119"/>
      <c r="G49" s="23"/>
      <c r="H49" s="23"/>
      <c r="I49" s="11"/>
      <c r="J49" s="121"/>
      <c r="K49" s="11"/>
      <c r="L49" s="121"/>
    </row>
    <row r="50" spans="1:12" x14ac:dyDescent="0.25">
      <c r="A50" s="118"/>
      <c r="B50" s="119"/>
      <c r="C50" s="119"/>
      <c r="D50" s="119"/>
      <c r="E50" s="119"/>
      <c r="F50" s="119"/>
      <c r="G50" s="23"/>
      <c r="H50" s="23"/>
      <c r="I50" s="11"/>
      <c r="J50" s="122"/>
      <c r="K50" s="11"/>
      <c r="L50" s="122"/>
    </row>
    <row r="51" spans="1:12" x14ac:dyDescent="0.25">
      <c r="A51" s="126" t="s">
        <v>24</v>
      </c>
      <c r="B51" s="129"/>
      <c r="C51" s="129"/>
      <c r="D51" s="129"/>
      <c r="E51" s="129"/>
      <c r="F51" s="129"/>
      <c r="G51" s="25"/>
      <c r="H51" s="25"/>
      <c r="I51" s="15"/>
      <c r="J51" s="130">
        <f t="shared" ref="J51:L51" si="3">SUM(I51:I53)</f>
        <v>0</v>
      </c>
      <c r="K51" s="15"/>
      <c r="L51" s="130">
        <f t="shared" si="3"/>
        <v>0</v>
      </c>
    </row>
    <row r="52" spans="1:12" x14ac:dyDescent="0.25">
      <c r="A52" s="127"/>
      <c r="B52" s="129"/>
      <c r="C52" s="129"/>
      <c r="D52" s="129"/>
      <c r="E52" s="129"/>
      <c r="F52" s="129"/>
      <c r="G52" s="25"/>
      <c r="H52" s="25"/>
      <c r="I52" s="15"/>
      <c r="J52" s="131"/>
      <c r="K52" s="15"/>
      <c r="L52" s="131"/>
    </row>
    <row r="53" spans="1:12" x14ac:dyDescent="0.25">
      <c r="A53" s="128"/>
      <c r="B53" s="129"/>
      <c r="C53" s="129"/>
      <c r="D53" s="129"/>
      <c r="E53" s="129"/>
      <c r="F53" s="129"/>
      <c r="G53" s="25"/>
      <c r="H53" s="25"/>
      <c r="I53" s="15"/>
      <c r="J53" s="132"/>
      <c r="K53" s="15"/>
      <c r="L53" s="132"/>
    </row>
  </sheetData>
  <mergeCells count="60">
    <mergeCell ref="A51:A53"/>
    <mergeCell ref="B51:F51"/>
    <mergeCell ref="J51:J53"/>
    <mergeCell ref="L51:L53"/>
    <mergeCell ref="B52:F52"/>
    <mergeCell ref="B53:F53"/>
    <mergeCell ref="A48:A50"/>
    <mergeCell ref="B48:F48"/>
    <mergeCell ref="J48:J50"/>
    <mergeCell ref="L48:L50"/>
    <mergeCell ref="B49:F49"/>
    <mergeCell ref="B50:F50"/>
    <mergeCell ref="A45:A47"/>
    <mergeCell ref="B45:F45"/>
    <mergeCell ref="J45:J47"/>
    <mergeCell ref="L45:L47"/>
    <mergeCell ref="B46:F46"/>
    <mergeCell ref="B47:F47"/>
    <mergeCell ref="A41:A44"/>
    <mergeCell ref="B41:F41"/>
    <mergeCell ref="J41:J44"/>
    <mergeCell ref="L41:L44"/>
    <mergeCell ref="B42:F42"/>
    <mergeCell ref="B44:F44"/>
    <mergeCell ref="B43:F43"/>
    <mergeCell ref="A34:A40"/>
    <mergeCell ref="B34:F34"/>
    <mergeCell ref="J34:J40"/>
    <mergeCell ref="L34:L40"/>
    <mergeCell ref="B39:F39"/>
    <mergeCell ref="B40:F40"/>
    <mergeCell ref="B35:F35"/>
    <mergeCell ref="B36:F36"/>
    <mergeCell ref="B37:F37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53 K25:K53">
    <cfRule type="cellIs" dxfId="444" priority="11" operator="lessThan">
      <formula>0</formula>
    </cfRule>
    <cfRule type="cellIs" dxfId="443" priority="12" operator="greaterThan">
      <formula>0</formula>
    </cfRule>
    <cfRule type="cellIs" dxfId="442" priority="13" operator="lessThan">
      <formula>0</formula>
    </cfRule>
  </conditionalFormatting>
  <conditionalFormatting sqref="D12:D17">
    <cfRule type="cellIs" dxfId="441" priority="8" operator="lessThan">
      <formula>0</formula>
    </cfRule>
    <cfRule type="cellIs" dxfId="440" priority="9" operator="greaterThan">
      <formula>0</formula>
    </cfRule>
    <cfRule type="cellIs" dxfId="439" priority="10" operator="lessThan">
      <formula>0</formula>
    </cfRule>
  </conditionalFormatting>
  <conditionalFormatting sqref="G12:G17">
    <cfRule type="cellIs" dxfId="438" priority="5" operator="lessThan">
      <formula>0</formula>
    </cfRule>
    <cfRule type="cellIs" dxfId="437" priority="6" operator="greaterThan">
      <formula>0</formula>
    </cfRule>
    <cfRule type="cellIs" dxfId="436" priority="7" operator="lessThan">
      <formula>0</formula>
    </cfRule>
  </conditionalFormatting>
  <conditionalFormatting sqref="I12:I17">
    <cfRule type="cellIs" dxfId="435" priority="3" operator="lessThan">
      <formula>0</formula>
    </cfRule>
    <cfRule type="cellIs" dxfId="434" priority="4" operator="greaterThan">
      <formula>0</formula>
    </cfRule>
  </conditionalFormatting>
  <conditionalFormatting sqref="J12:J17">
    <cfRule type="containsText" dxfId="433" priority="1" operator="containsText" text="OK">
      <formula>NOT(ISERROR(SEARCH("OK",J12)))</formula>
    </cfRule>
    <cfRule type="containsText" dxfId="432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L52"/>
  <sheetViews>
    <sheetView topLeftCell="A18" workbookViewId="0">
      <selection activeCell="I28" sqref="I28:I46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12" t="s">
        <v>60</v>
      </c>
      <c r="C5" s="112"/>
      <c r="D5" s="112"/>
      <c r="E5" s="112"/>
      <c r="F5" s="112"/>
    </row>
    <row r="6" spans="1:12" x14ac:dyDescent="0.25">
      <c r="A6" s="3" t="s">
        <v>2</v>
      </c>
      <c r="B6" s="112" t="s">
        <v>61</v>
      </c>
      <c r="C6" s="112"/>
      <c r="D6" s="112"/>
      <c r="E6" s="112"/>
      <c r="F6" s="112"/>
    </row>
    <row r="7" spans="1:12" x14ac:dyDescent="0.25">
      <c r="A7" s="3" t="s">
        <v>3</v>
      </c>
      <c r="B7" s="113" t="s">
        <v>123</v>
      </c>
      <c r="C7" s="113"/>
      <c r="D7" s="113"/>
      <c r="E7" s="113"/>
      <c r="F7" s="113"/>
    </row>
    <row r="8" spans="1:12" x14ac:dyDescent="0.25">
      <c r="A8" s="3" t="s">
        <v>4</v>
      </c>
      <c r="B8" s="114" t="s">
        <v>122</v>
      </c>
      <c r="C8" s="113"/>
      <c r="D8" s="113"/>
      <c r="E8" s="113"/>
      <c r="F8" s="113"/>
    </row>
    <row r="10" spans="1:12" ht="23.25" x14ac:dyDescent="0.35">
      <c r="A10" s="110" t="s">
        <v>176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170</v>
      </c>
      <c r="D11" s="7" t="s">
        <v>171</v>
      </c>
      <c r="E11" s="8" t="s">
        <v>167</v>
      </c>
      <c r="F11" s="6" t="s">
        <v>172</v>
      </c>
      <c r="G11" s="7" t="s">
        <v>173</v>
      </c>
      <c r="H11" s="8" t="s">
        <v>168</v>
      </c>
      <c r="I11" s="4" t="s">
        <v>14</v>
      </c>
      <c r="J11" s="7"/>
    </row>
    <row r="12" spans="1:12" x14ac:dyDescent="0.25">
      <c r="A12" s="9" t="s">
        <v>165</v>
      </c>
      <c r="B12" s="10"/>
      <c r="C12" s="11"/>
      <c r="D12" s="11"/>
      <c r="E12" s="11"/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3935.4</v>
      </c>
      <c r="D13" s="15"/>
      <c r="E13" s="15">
        <f>J28</f>
        <v>-7321.3899999999994</v>
      </c>
      <c r="F13" s="15"/>
      <c r="G13" s="15"/>
      <c r="H13" s="15"/>
      <c r="I13" s="10">
        <f t="shared" ref="I13:I17" si="0">(C13+F13)+(E13+H13)+D13+G13</f>
        <v>-3385.9899999999993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/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J40</f>
        <v>0</v>
      </c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3374</v>
      </c>
      <c r="D16" s="11"/>
      <c r="E16" s="11">
        <f>J44</f>
        <v>-1013</v>
      </c>
      <c r="F16" s="11"/>
      <c r="G16" s="11"/>
      <c r="H16" s="11"/>
      <c r="I16" s="10">
        <f t="shared" si="0"/>
        <v>2361</v>
      </c>
      <c r="J16" s="7"/>
      <c r="K16" s="12"/>
      <c r="L16" s="12"/>
    </row>
    <row r="17" spans="1:12" x14ac:dyDescent="0.25">
      <c r="A17" s="13" t="s">
        <v>22</v>
      </c>
      <c r="B17" s="14"/>
      <c r="C17" s="15">
        <v>10190.6</v>
      </c>
      <c r="D17" s="15"/>
      <c r="E17" s="15">
        <f>J50</f>
        <v>0</v>
      </c>
      <c r="F17" s="15"/>
      <c r="G17" s="15"/>
      <c r="H17" s="15"/>
      <c r="I17" s="10">
        <f t="shared" si="0"/>
        <v>10190.6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17500</v>
      </c>
      <c r="E18" s="12">
        <f>SUM(E12:E17)</f>
        <v>-8334.39</v>
      </c>
      <c r="F18" s="12">
        <f>SUM(F12:F17)</f>
        <v>0</v>
      </c>
      <c r="H18" s="12">
        <f>SUM(H12:H17)</f>
        <v>0</v>
      </c>
      <c r="I18" s="19">
        <f>SUM(I12:I17)</f>
        <v>9165.61</v>
      </c>
      <c r="L18" s="12"/>
    </row>
    <row r="23" spans="1:12" ht="23.25" x14ac:dyDescent="0.35">
      <c r="A23" s="110" t="s">
        <v>26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25">
      <c r="A24" s="20" t="s">
        <v>27</v>
      </c>
      <c r="B24" s="115" t="s">
        <v>28</v>
      </c>
      <c r="C24" s="115"/>
      <c r="D24" s="115"/>
      <c r="E24" s="115"/>
      <c r="F24" s="115"/>
      <c r="G24" s="20" t="s">
        <v>29</v>
      </c>
      <c r="H24" s="20" t="s">
        <v>30</v>
      </c>
      <c r="I24" s="21" t="s">
        <v>167</v>
      </c>
      <c r="J24" s="21" t="s">
        <v>174</v>
      </c>
      <c r="K24" s="21" t="s">
        <v>168</v>
      </c>
      <c r="L24" s="21" t="s">
        <v>175</v>
      </c>
    </row>
    <row r="25" spans="1:12" x14ac:dyDescent="0.25">
      <c r="A25" s="116" t="s">
        <v>17</v>
      </c>
      <c r="B25" s="119"/>
      <c r="C25" s="119"/>
      <c r="D25" s="119"/>
      <c r="E25" s="119"/>
      <c r="F25" s="119"/>
      <c r="G25" s="22"/>
      <c r="H25" s="23"/>
      <c r="I25" s="11"/>
      <c r="J25" s="120">
        <f>SUM(I25:I27)</f>
        <v>0</v>
      </c>
      <c r="K25" s="11"/>
      <c r="L25" s="120">
        <f>SUM(K25:K27)</f>
        <v>0</v>
      </c>
    </row>
    <row r="26" spans="1:12" x14ac:dyDescent="0.25">
      <c r="A26" s="117"/>
      <c r="B26" s="123"/>
      <c r="C26" s="124"/>
      <c r="D26" s="124"/>
      <c r="E26" s="124"/>
      <c r="F26" s="125"/>
      <c r="G26" s="22"/>
      <c r="H26" s="23"/>
      <c r="I26" s="11"/>
      <c r="J26" s="121"/>
      <c r="K26" s="11"/>
      <c r="L26" s="121"/>
    </row>
    <row r="27" spans="1:12" x14ac:dyDescent="0.25">
      <c r="A27" s="118"/>
      <c r="B27" s="119"/>
      <c r="C27" s="119"/>
      <c r="D27" s="119"/>
      <c r="E27" s="119"/>
      <c r="F27" s="119"/>
      <c r="G27" s="22"/>
      <c r="H27" s="23"/>
      <c r="I27" s="11"/>
      <c r="J27" s="122"/>
      <c r="K27" s="11"/>
      <c r="L27" s="122"/>
    </row>
    <row r="28" spans="1:12" x14ac:dyDescent="0.25">
      <c r="A28" s="126" t="s">
        <v>18</v>
      </c>
      <c r="B28" s="129" t="s">
        <v>207</v>
      </c>
      <c r="C28" s="129"/>
      <c r="D28" s="129"/>
      <c r="E28" s="129"/>
      <c r="F28" s="129"/>
      <c r="G28" s="24"/>
      <c r="H28" s="25"/>
      <c r="I28" s="15">
        <v>-940</v>
      </c>
      <c r="J28" s="130">
        <f>SUM(I28:I36)</f>
        <v>-7321.3899999999994</v>
      </c>
      <c r="K28" s="15"/>
      <c r="L28" s="130">
        <f>SUM(K28:K36)</f>
        <v>0</v>
      </c>
    </row>
    <row r="29" spans="1:12" x14ac:dyDescent="0.25">
      <c r="A29" s="127"/>
      <c r="B29" s="129" t="s">
        <v>208</v>
      </c>
      <c r="C29" s="129"/>
      <c r="D29" s="129"/>
      <c r="E29" s="129"/>
      <c r="F29" s="129"/>
      <c r="G29" s="24"/>
      <c r="H29" s="25"/>
      <c r="I29" s="15">
        <v>-1530</v>
      </c>
      <c r="J29" s="131"/>
      <c r="K29" s="15"/>
      <c r="L29" s="131"/>
    </row>
    <row r="30" spans="1:12" x14ac:dyDescent="0.25">
      <c r="A30" s="127"/>
      <c r="B30" s="133" t="s">
        <v>250</v>
      </c>
      <c r="C30" s="134"/>
      <c r="D30" s="134"/>
      <c r="E30" s="134"/>
      <c r="F30" s="135"/>
      <c r="G30" s="24"/>
      <c r="H30" s="25"/>
      <c r="I30" s="15">
        <v>-1207.02</v>
      </c>
      <c r="J30" s="131"/>
      <c r="K30" s="15"/>
      <c r="L30" s="131"/>
    </row>
    <row r="31" spans="1:12" x14ac:dyDescent="0.25">
      <c r="A31" s="127"/>
      <c r="B31" s="76" t="s">
        <v>251</v>
      </c>
      <c r="C31" s="74"/>
      <c r="D31" s="74"/>
      <c r="E31" s="74"/>
      <c r="F31" s="75"/>
      <c r="G31" s="24"/>
      <c r="H31" s="25"/>
      <c r="I31" s="15">
        <v>-1394.1</v>
      </c>
      <c r="J31" s="131"/>
      <c r="K31" s="15"/>
      <c r="L31" s="131"/>
    </row>
    <row r="32" spans="1:12" x14ac:dyDescent="0.25">
      <c r="A32" s="127"/>
      <c r="B32" s="76" t="s">
        <v>269</v>
      </c>
      <c r="C32" s="74"/>
      <c r="D32" s="74"/>
      <c r="E32" s="74"/>
      <c r="F32" s="75"/>
      <c r="G32" s="24"/>
      <c r="H32" s="25"/>
      <c r="I32" s="15">
        <v>-36.630000000000003</v>
      </c>
      <c r="J32" s="131"/>
      <c r="K32" s="15"/>
      <c r="L32" s="131"/>
    </row>
    <row r="33" spans="1:12" x14ac:dyDescent="0.25">
      <c r="A33" s="127"/>
      <c r="B33" s="76" t="s">
        <v>279</v>
      </c>
      <c r="C33" s="74"/>
      <c r="D33" s="74"/>
      <c r="E33" s="74"/>
      <c r="F33" s="75"/>
      <c r="G33" s="24"/>
      <c r="H33" s="25"/>
      <c r="I33" s="15">
        <v>-87.9</v>
      </c>
      <c r="J33" s="131"/>
      <c r="K33" s="15"/>
      <c r="L33" s="131"/>
    </row>
    <row r="34" spans="1:12" x14ac:dyDescent="0.25">
      <c r="A34" s="127"/>
      <c r="B34" s="95" t="s">
        <v>295</v>
      </c>
      <c r="C34" s="93"/>
      <c r="D34" s="93"/>
      <c r="E34" s="93"/>
      <c r="F34" s="94"/>
      <c r="G34" s="24"/>
      <c r="H34" s="25"/>
      <c r="I34" s="15">
        <v>-1290.72</v>
      </c>
      <c r="J34" s="131"/>
      <c r="K34" s="15"/>
      <c r="L34" s="131"/>
    </row>
    <row r="35" spans="1:12" x14ac:dyDescent="0.25">
      <c r="A35" s="127"/>
      <c r="B35" s="76" t="s">
        <v>296</v>
      </c>
      <c r="C35" s="74"/>
      <c r="D35" s="74"/>
      <c r="E35" s="74"/>
      <c r="F35" s="75"/>
      <c r="G35" s="24"/>
      <c r="H35" s="25"/>
      <c r="I35" s="15">
        <v>-835.02</v>
      </c>
      <c r="J35" s="131"/>
      <c r="K35" s="15"/>
      <c r="L35" s="131"/>
    </row>
    <row r="36" spans="1:12" x14ac:dyDescent="0.25">
      <c r="A36" s="128"/>
      <c r="B36" s="129"/>
      <c r="C36" s="129"/>
      <c r="D36" s="129"/>
      <c r="E36" s="129"/>
      <c r="F36" s="129"/>
      <c r="G36" s="24"/>
      <c r="H36" s="25"/>
      <c r="I36" s="15"/>
      <c r="J36" s="132"/>
      <c r="K36" s="15"/>
      <c r="L36" s="132"/>
    </row>
    <row r="37" spans="1:12" x14ac:dyDescent="0.25">
      <c r="A37" s="116" t="s">
        <v>19</v>
      </c>
      <c r="B37" s="119"/>
      <c r="C37" s="119"/>
      <c r="D37" s="119"/>
      <c r="E37" s="119"/>
      <c r="F37" s="119"/>
      <c r="G37" s="22"/>
      <c r="H37" s="23"/>
      <c r="I37" s="11"/>
      <c r="J37" s="120">
        <f>SUM(I37:I39)</f>
        <v>0</v>
      </c>
      <c r="K37" s="11"/>
      <c r="L37" s="120">
        <f>SUM(K37:K39)</f>
        <v>0</v>
      </c>
    </row>
    <row r="38" spans="1:12" x14ac:dyDescent="0.25">
      <c r="A38" s="117"/>
      <c r="B38" s="119"/>
      <c r="C38" s="119"/>
      <c r="D38" s="119"/>
      <c r="E38" s="119"/>
      <c r="F38" s="119"/>
      <c r="G38" s="22"/>
      <c r="H38" s="23"/>
      <c r="I38" s="11"/>
      <c r="J38" s="121"/>
      <c r="K38" s="11"/>
      <c r="L38" s="121"/>
    </row>
    <row r="39" spans="1:12" x14ac:dyDescent="0.25">
      <c r="A39" s="118"/>
      <c r="B39" s="119"/>
      <c r="C39" s="119"/>
      <c r="D39" s="119"/>
      <c r="E39" s="119"/>
      <c r="F39" s="119"/>
      <c r="G39" s="22"/>
      <c r="H39" s="23"/>
      <c r="I39" s="11"/>
      <c r="J39" s="122"/>
      <c r="K39" s="11"/>
      <c r="L39" s="122"/>
    </row>
    <row r="40" spans="1:12" x14ac:dyDescent="0.25">
      <c r="A40" s="136" t="s">
        <v>20</v>
      </c>
      <c r="B40" s="129"/>
      <c r="C40" s="129"/>
      <c r="D40" s="129"/>
      <c r="E40" s="129"/>
      <c r="F40" s="129"/>
      <c r="G40" s="25"/>
      <c r="H40" s="25"/>
      <c r="I40" s="15"/>
      <c r="J40" s="130">
        <f>SUM(I40:I43)</f>
        <v>0</v>
      </c>
      <c r="K40" s="15"/>
      <c r="L40" s="130">
        <f>SUM(K40:K43)</f>
        <v>0</v>
      </c>
    </row>
    <row r="41" spans="1:12" x14ac:dyDescent="0.25">
      <c r="A41" s="137"/>
      <c r="B41" s="129"/>
      <c r="C41" s="129"/>
      <c r="D41" s="129"/>
      <c r="E41" s="129"/>
      <c r="F41" s="129"/>
      <c r="G41" s="25"/>
      <c r="H41" s="25"/>
      <c r="I41" s="15"/>
      <c r="J41" s="131"/>
      <c r="K41" s="15"/>
      <c r="L41" s="131"/>
    </row>
    <row r="42" spans="1:12" x14ac:dyDescent="0.25">
      <c r="A42" s="137"/>
      <c r="B42" s="129"/>
      <c r="C42" s="129"/>
      <c r="D42" s="129"/>
      <c r="E42" s="129"/>
      <c r="F42" s="129"/>
      <c r="G42" s="25"/>
      <c r="H42" s="25"/>
      <c r="I42" s="15"/>
      <c r="J42" s="131"/>
      <c r="K42" s="15"/>
      <c r="L42" s="131"/>
    </row>
    <row r="43" spans="1:12" x14ac:dyDescent="0.25">
      <c r="A43" s="138"/>
      <c r="B43" s="129"/>
      <c r="C43" s="129"/>
      <c r="D43" s="129"/>
      <c r="E43" s="129"/>
      <c r="F43" s="129"/>
      <c r="G43" s="25"/>
      <c r="H43" s="25"/>
      <c r="I43" s="15"/>
      <c r="J43" s="131"/>
      <c r="K43" s="15"/>
      <c r="L43" s="131"/>
    </row>
    <row r="44" spans="1:12" x14ac:dyDescent="0.25">
      <c r="A44" s="139" t="s">
        <v>21</v>
      </c>
      <c r="B44" s="119" t="s">
        <v>209</v>
      </c>
      <c r="C44" s="119"/>
      <c r="D44" s="119"/>
      <c r="E44" s="119"/>
      <c r="F44" s="119"/>
      <c r="G44" s="23"/>
      <c r="H44" s="23"/>
      <c r="I44" s="11">
        <v>-304</v>
      </c>
      <c r="J44" s="120">
        <f>I44+I45+I46</f>
        <v>-1013</v>
      </c>
      <c r="K44" s="11"/>
      <c r="L44" s="120">
        <f>SUM(K44:K49)</f>
        <v>0</v>
      </c>
    </row>
    <row r="45" spans="1:12" x14ac:dyDescent="0.25">
      <c r="A45" s="140"/>
      <c r="B45" s="119" t="s">
        <v>267</v>
      </c>
      <c r="C45" s="119"/>
      <c r="D45" s="119"/>
      <c r="E45" s="119"/>
      <c r="F45" s="119"/>
      <c r="G45" s="23"/>
      <c r="H45" s="23"/>
      <c r="I45" s="11">
        <v>-304</v>
      </c>
      <c r="J45" s="121"/>
      <c r="K45" s="11"/>
      <c r="L45" s="121"/>
    </row>
    <row r="46" spans="1:12" x14ac:dyDescent="0.25">
      <c r="A46" s="140"/>
      <c r="B46" s="119" t="s">
        <v>268</v>
      </c>
      <c r="C46" s="119"/>
      <c r="D46" s="119"/>
      <c r="E46" s="119"/>
      <c r="F46" s="119"/>
      <c r="G46" s="23"/>
      <c r="H46" s="23"/>
      <c r="I46" s="11">
        <v>-405</v>
      </c>
      <c r="J46" s="121"/>
      <c r="K46" s="11"/>
      <c r="L46" s="121"/>
    </row>
    <row r="47" spans="1:12" x14ac:dyDescent="0.25">
      <c r="A47" s="140"/>
      <c r="B47" s="119"/>
      <c r="C47" s="119"/>
      <c r="D47" s="119"/>
      <c r="E47" s="119"/>
      <c r="F47" s="119"/>
      <c r="G47" s="23"/>
      <c r="H47" s="23"/>
      <c r="I47" s="11"/>
      <c r="J47" s="121"/>
      <c r="K47" s="11"/>
      <c r="L47" s="121"/>
    </row>
    <row r="48" spans="1:12" x14ac:dyDescent="0.25">
      <c r="A48" s="140"/>
      <c r="B48" s="149"/>
      <c r="C48" s="150"/>
      <c r="D48" s="150"/>
      <c r="E48" s="150"/>
      <c r="F48" s="151"/>
      <c r="G48" s="23"/>
      <c r="H48" s="23"/>
      <c r="I48" s="11"/>
      <c r="J48" s="121"/>
      <c r="K48" s="11"/>
      <c r="L48" s="121"/>
    </row>
    <row r="49" spans="1:12" x14ac:dyDescent="0.25">
      <c r="A49" s="141"/>
      <c r="B49" s="119"/>
      <c r="C49" s="119"/>
      <c r="D49" s="119"/>
      <c r="E49" s="119"/>
      <c r="F49" s="119"/>
      <c r="G49" s="23"/>
      <c r="H49" s="23"/>
      <c r="I49" s="11"/>
      <c r="J49" s="122"/>
      <c r="K49" s="11"/>
      <c r="L49" s="122"/>
    </row>
    <row r="50" spans="1:12" x14ac:dyDescent="0.25">
      <c r="A50" s="126" t="s">
        <v>22</v>
      </c>
      <c r="B50" s="129"/>
      <c r="C50" s="129"/>
      <c r="D50" s="129"/>
      <c r="E50" s="129"/>
      <c r="F50" s="129"/>
      <c r="G50" s="25"/>
      <c r="H50" s="25"/>
      <c r="I50" s="15"/>
      <c r="J50" s="130">
        <f>I50</f>
        <v>0</v>
      </c>
      <c r="K50" s="15"/>
      <c r="L50" s="130">
        <f t="shared" ref="L50" si="1">SUM(K50:K52)</f>
        <v>0</v>
      </c>
    </row>
    <row r="51" spans="1:12" x14ac:dyDescent="0.25">
      <c r="A51" s="127"/>
      <c r="B51" s="129"/>
      <c r="C51" s="129"/>
      <c r="D51" s="129"/>
      <c r="E51" s="129"/>
      <c r="F51" s="129"/>
      <c r="G51" s="25"/>
      <c r="H51" s="25"/>
      <c r="I51" s="15"/>
      <c r="J51" s="131"/>
      <c r="K51" s="15"/>
      <c r="L51" s="131"/>
    </row>
    <row r="52" spans="1:12" x14ac:dyDescent="0.25">
      <c r="A52" s="128"/>
      <c r="B52" s="129"/>
      <c r="C52" s="129"/>
      <c r="D52" s="129"/>
      <c r="E52" s="129"/>
      <c r="F52" s="129"/>
      <c r="G52" s="25"/>
      <c r="H52" s="25"/>
      <c r="I52" s="15"/>
      <c r="J52" s="132"/>
      <c r="K52" s="15"/>
      <c r="L52" s="132"/>
    </row>
  </sheetData>
  <mergeCells count="49">
    <mergeCell ref="A50:A52"/>
    <mergeCell ref="B50:F50"/>
    <mergeCell ref="J50:J52"/>
    <mergeCell ref="L50:L52"/>
    <mergeCell ref="B51:F51"/>
    <mergeCell ref="B52:F52"/>
    <mergeCell ref="A44:A49"/>
    <mergeCell ref="B44:F44"/>
    <mergeCell ref="J44:J49"/>
    <mergeCell ref="L44:L49"/>
    <mergeCell ref="B45:F45"/>
    <mergeCell ref="B49:F49"/>
    <mergeCell ref="B46:F46"/>
    <mergeCell ref="B47:F47"/>
    <mergeCell ref="B48:F48"/>
    <mergeCell ref="A40:A43"/>
    <mergeCell ref="B40:F40"/>
    <mergeCell ref="J40:J43"/>
    <mergeCell ref="L40:L43"/>
    <mergeCell ref="B41:F41"/>
    <mergeCell ref="B42:F42"/>
    <mergeCell ref="B43:F43"/>
    <mergeCell ref="A37:A39"/>
    <mergeCell ref="B37:F37"/>
    <mergeCell ref="J37:J39"/>
    <mergeCell ref="L37:L39"/>
    <mergeCell ref="B38:F38"/>
    <mergeCell ref="B39:F39"/>
    <mergeCell ref="A28:A36"/>
    <mergeCell ref="B28:F28"/>
    <mergeCell ref="J28:J36"/>
    <mergeCell ref="L28:L36"/>
    <mergeCell ref="B29:F29"/>
    <mergeCell ref="B36:F36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52 K25:K52">
    <cfRule type="cellIs" dxfId="78" priority="11" operator="lessThan">
      <formula>0</formula>
    </cfRule>
    <cfRule type="cellIs" dxfId="77" priority="12" operator="greaterThan">
      <formula>0</formula>
    </cfRule>
    <cfRule type="cellIs" dxfId="76" priority="13" operator="lessThan">
      <formula>0</formula>
    </cfRule>
  </conditionalFormatting>
  <conditionalFormatting sqref="D12:D17">
    <cfRule type="cellIs" dxfId="75" priority="8" operator="lessThan">
      <formula>0</formula>
    </cfRule>
    <cfRule type="cellIs" dxfId="74" priority="9" operator="greaterThan">
      <formula>0</formula>
    </cfRule>
    <cfRule type="cellIs" dxfId="73" priority="10" operator="lessThan">
      <formula>0</formula>
    </cfRule>
  </conditionalFormatting>
  <conditionalFormatting sqref="G12:G17">
    <cfRule type="cellIs" dxfId="72" priority="5" operator="lessThan">
      <formula>0</formula>
    </cfRule>
    <cfRule type="cellIs" dxfId="71" priority="6" operator="greaterThan">
      <formula>0</formula>
    </cfRule>
    <cfRule type="cellIs" dxfId="70" priority="7" operator="lessThan">
      <formula>0</formula>
    </cfRule>
  </conditionalFormatting>
  <conditionalFormatting sqref="I12:I17">
    <cfRule type="cellIs" dxfId="69" priority="3" operator="lessThan">
      <formula>0</formula>
    </cfRule>
    <cfRule type="cellIs" dxfId="68" priority="4" operator="greaterThan">
      <formula>0</formula>
    </cfRule>
  </conditionalFormatting>
  <conditionalFormatting sqref="J12:J17">
    <cfRule type="containsText" dxfId="67" priority="1" operator="containsText" text="OK">
      <formula>NOT(ISERROR(SEARCH("OK",J12)))</formula>
    </cfRule>
    <cfRule type="containsText" dxfId="66" priority="2" operator="containsText" text="ALERTA">
      <formula>NOT(ISERROR(SEARCH("ALERTA",J12)))</formula>
    </cfRule>
  </conditionalFormatting>
  <hyperlinks>
    <hyperlink ref="B8" r:id="rId1" xr:uid="{00000000-0004-0000-1D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43"/>
  <sheetViews>
    <sheetView topLeftCell="A19" workbookViewId="0">
      <selection activeCell="I34" sqref="I34:I39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12" t="s">
        <v>151</v>
      </c>
      <c r="C5" s="112"/>
      <c r="D5" s="112"/>
      <c r="E5" s="112"/>
      <c r="F5" s="112"/>
    </row>
    <row r="6" spans="1:12" x14ac:dyDescent="0.25">
      <c r="A6" s="3" t="s">
        <v>2</v>
      </c>
      <c r="B6" s="112" t="s">
        <v>62</v>
      </c>
      <c r="C6" s="112"/>
      <c r="D6" s="112"/>
      <c r="E6" s="112"/>
      <c r="F6" s="112"/>
    </row>
    <row r="7" spans="1:12" x14ac:dyDescent="0.25">
      <c r="A7" s="3" t="s">
        <v>3</v>
      </c>
      <c r="B7" s="113" t="s">
        <v>125</v>
      </c>
      <c r="C7" s="113"/>
      <c r="D7" s="113"/>
      <c r="E7" s="113"/>
      <c r="F7" s="113"/>
    </row>
    <row r="8" spans="1:12" x14ac:dyDescent="0.25">
      <c r="A8" s="3" t="s">
        <v>4</v>
      </c>
      <c r="B8" s="114" t="s">
        <v>124</v>
      </c>
      <c r="C8" s="113"/>
      <c r="D8" s="113"/>
      <c r="E8" s="113"/>
      <c r="F8" s="113"/>
    </row>
    <row r="10" spans="1:12" ht="23.25" x14ac:dyDescent="0.35">
      <c r="A10" s="110" t="s">
        <v>176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170</v>
      </c>
      <c r="D11" s="7" t="s">
        <v>171</v>
      </c>
      <c r="E11" s="8" t="s">
        <v>167</v>
      </c>
      <c r="F11" s="6" t="s">
        <v>172</v>
      </c>
      <c r="G11" s="7" t="s">
        <v>173</v>
      </c>
      <c r="H11" s="8" t="s">
        <v>168</v>
      </c>
      <c r="I11" s="4" t="s">
        <v>14</v>
      </c>
      <c r="J11" s="7"/>
    </row>
    <row r="12" spans="1:12" x14ac:dyDescent="0.25">
      <c r="A12" s="9" t="s">
        <v>17</v>
      </c>
      <c r="B12" s="10"/>
      <c r="C12" s="11"/>
      <c r="D12" s="11"/>
      <c r="E12" s="11"/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/>
      <c r="F13" s="15"/>
      <c r="G13" s="15"/>
      <c r="H13" s="15"/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/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3230</v>
      </c>
      <c r="D15" s="15"/>
      <c r="E15" s="15">
        <f>J34</f>
        <v>-2139.7800000000002</v>
      </c>
      <c r="F15" s="15"/>
      <c r="G15" s="15"/>
      <c r="H15" s="15"/>
      <c r="I15" s="10">
        <f t="shared" si="0"/>
        <v>1090.2199999999998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J38</f>
        <v>-425.6</v>
      </c>
      <c r="F16" s="11"/>
      <c r="G16" s="11"/>
      <c r="H16" s="11"/>
      <c r="I16" s="10">
        <f t="shared" si="0"/>
        <v>-425.6</v>
      </c>
      <c r="J16" s="7"/>
      <c r="K16" s="12"/>
      <c r="L16" s="12"/>
    </row>
    <row r="17" spans="1:12" x14ac:dyDescent="0.25">
      <c r="A17" s="13" t="s">
        <v>22</v>
      </c>
      <c r="B17" s="14"/>
      <c r="C17" s="15">
        <v>4270</v>
      </c>
      <c r="D17" s="15"/>
      <c r="E17" s="15"/>
      <c r="F17" s="15"/>
      <c r="G17" s="15"/>
      <c r="H17" s="15"/>
      <c r="I17" s="10">
        <f t="shared" si="0"/>
        <v>4270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7500</v>
      </c>
      <c r="E18" s="12">
        <f>SUM(E12:E17)</f>
        <v>-2565.38</v>
      </c>
      <c r="F18" s="12">
        <f>SUM(F12:F17)</f>
        <v>0</v>
      </c>
      <c r="H18" s="12">
        <f>SUM(H12:H17)</f>
        <v>0</v>
      </c>
      <c r="I18" s="19">
        <f>SUM(I12:I17)</f>
        <v>4934.62</v>
      </c>
      <c r="L18" s="12"/>
    </row>
    <row r="23" spans="1:12" ht="23.25" x14ac:dyDescent="0.35">
      <c r="A23" s="110" t="s">
        <v>26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25">
      <c r="A24" s="20" t="s">
        <v>27</v>
      </c>
      <c r="B24" s="115" t="s">
        <v>28</v>
      </c>
      <c r="C24" s="115"/>
      <c r="D24" s="115"/>
      <c r="E24" s="115"/>
      <c r="F24" s="115"/>
      <c r="G24" s="20" t="s">
        <v>29</v>
      </c>
      <c r="H24" s="20" t="s">
        <v>30</v>
      </c>
      <c r="I24" s="21" t="s">
        <v>167</v>
      </c>
      <c r="J24" s="21" t="s">
        <v>174</v>
      </c>
      <c r="K24" s="21" t="s">
        <v>168</v>
      </c>
      <c r="L24" s="21" t="s">
        <v>175</v>
      </c>
    </row>
    <row r="25" spans="1:12" x14ac:dyDescent="0.25">
      <c r="A25" s="116" t="s">
        <v>17</v>
      </c>
      <c r="B25" s="119"/>
      <c r="C25" s="119"/>
      <c r="D25" s="119"/>
      <c r="E25" s="119"/>
      <c r="F25" s="119"/>
      <c r="G25" s="22"/>
      <c r="H25" s="23"/>
      <c r="I25" s="11"/>
      <c r="J25" s="120">
        <f>SUM(I25:I27)</f>
        <v>0</v>
      </c>
      <c r="K25" s="11"/>
      <c r="L25" s="120">
        <f>SUM(K25:K27)</f>
        <v>0</v>
      </c>
    </row>
    <row r="26" spans="1:12" x14ac:dyDescent="0.25">
      <c r="A26" s="117"/>
      <c r="B26" s="123"/>
      <c r="C26" s="124"/>
      <c r="D26" s="124"/>
      <c r="E26" s="124"/>
      <c r="F26" s="125"/>
      <c r="G26" s="22"/>
      <c r="H26" s="23"/>
      <c r="I26" s="11"/>
      <c r="J26" s="121"/>
      <c r="K26" s="11"/>
      <c r="L26" s="121"/>
    </row>
    <row r="27" spans="1:12" x14ac:dyDescent="0.25">
      <c r="A27" s="118"/>
      <c r="B27" s="119"/>
      <c r="C27" s="119"/>
      <c r="D27" s="119"/>
      <c r="E27" s="119"/>
      <c r="F27" s="119"/>
      <c r="G27" s="22"/>
      <c r="H27" s="23"/>
      <c r="I27" s="11"/>
      <c r="J27" s="122"/>
      <c r="K27" s="11"/>
      <c r="L27" s="122"/>
    </row>
    <row r="28" spans="1:12" x14ac:dyDescent="0.25">
      <c r="A28" s="126" t="s">
        <v>18</v>
      </c>
      <c r="B28" s="129"/>
      <c r="C28" s="129"/>
      <c r="D28" s="129"/>
      <c r="E28" s="129"/>
      <c r="F28" s="129"/>
      <c r="G28" s="24"/>
      <c r="H28" s="25"/>
      <c r="I28" s="15"/>
      <c r="J28" s="130"/>
      <c r="K28" s="15"/>
      <c r="L28" s="130">
        <f>SUM(K28:K30)</f>
        <v>0</v>
      </c>
    </row>
    <row r="29" spans="1:12" x14ac:dyDescent="0.25">
      <c r="A29" s="127"/>
      <c r="B29" s="129"/>
      <c r="C29" s="129"/>
      <c r="D29" s="129"/>
      <c r="E29" s="129"/>
      <c r="F29" s="129"/>
      <c r="G29" s="24"/>
      <c r="H29" s="25"/>
      <c r="I29" s="15"/>
      <c r="J29" s="131"/>
      <c r="K29" s="15"/>
      <c r="L29" s="131"/>
    </row>
    <row r="30" spans="1:12" x14ac:dyDescent="0.25">
      <c r="A30" s="128"/>
      <c r="B30" s="129"/>
      <c r="C30" s="129"/>
      <c r="D30" s="129"/>
      <c r="E30" s="129"/>
      <c r="F30" s="129"/>
      <c r="G30" s="24"/>
      <c r="H30" s="25"/>
      <c r="I30" s="15"/>
      <c r="J30" s="132"/>
      <c r="K30" s="15"/>
      <c r="L30" s="132"/>
    </row>
    <row r="31" spans="1:12" x14ac:dyDescent="0.25">
      <c r="A31" s="116" t="s">
        <v>19</v>
      </c>
      <c r="B31" s="119"/>
      <c r="C31" s="119"/>
      <c r="D31" s="119"/>
      <c r="E31" s="119"/>
      <c r="F31" s="119"/>
      <c r="G31" s="22"/>
      <c r="H31" s="23"/>
      <c r="I31" s="11"/>
      <c r="J31" s="120"/>
      <c r="K31" s="11"/>
      <c r="L31" s="120">
        <f>SUM(K31:K33)</f>
        <v>0</v>
      </c>
    </row>
    <row r="32" spans="1:12" x14ac:dyDescent="0.25">
      <c r="A32" s="117"/>
      <c r="B32" s="119"/>
      <c r="C32" s="119"/>
      <c r="D32" s="119"/>
      <c r="E32" s="119"/>
      <c r="F32" s="119"/>
      <c r="G32" s="22"/>
      <c r="H32" s="23"/>
      <c r="I32" s="11"/>
      <c r="J32" s="121"/>
      <c r="K32" s="11"/>
      <c r="L32" s="121"/>
    </row>
    <row r="33" spans="1:12" x14ac:dyDescent="0.25">
      <c r="A33" s="118"/>
      <c r="B33" s="119"/>
      <c r="C33" s="119"/>
      <c r="D33" s="119"/>
      <c r="E33" s="119"/>
      <c r="F33" s="119"/>
      <c r="G33" s="22"/>
      <c r="H33" s="23"/>
      <c r="I33" s="11"/>
      <c r="J33" s="122"/>
      <c r="K33" s="11"/>
      <c r="L33" s="122"/>
    </row>
    <row r="34" spans="1:12" x14ac:dyDescent="0.25">
      <c r="A34" s="136" t="s">
        <v>20</v>
      </c>
      <c r="B34" s="129" t="s">
        <v>334</v>
      </c>
      <c r="C34" s="129"/>
      <c r="D34" s="129"/>
      <c r="E34" s="129"/>
      <c r="F34" s="129"/>
      <c r="G34" s="25"/>
      <c r="H34" s="25"/>
      <c r="I34" s="15">
        <v>-1069.8900000000001</v>
      </c>
      <c r="J34" s="130">
        <f>I34+I35</f>
        <v>-2139.7800000000002</v>
      </c>
      <c r="K34" s="15"/>
      <c r="L34" s="130">
        <f>SUM(K34:K37)</f>
        <v>0</v>
      </c>
    </row>
    <row r="35" spans="1:12" x14ac:dyDescent="0.25">
      <c r="A35" s="137"/>
      <c r="B35" s="129" t="s">
        <v>335</v>
      </c>
      <c r="C35" s="129"/>
      <c r="D35" s="129"/>
      <c r="E35" s="129"/>
      <c r="F35" s="129"/>
      <c r="G35" s="25"/>
      <c r="H35" s="25"/>
      <c r="I35" s="15">
        <v>-1069.8900000000001</v>
      </c>
      <c r="J35" s="131"/>
      <c r="K35" s="15"/>
      <c r="L35" s="131"/>
    </row>
    <row r="36" spans="1:12" x14ac:dyDescent="0.25">
      <c r="A36" s="137"/>
      <c r="B36" s="129"/>
      <c r="C36" s="129"/>
      <c r="D36" s="129"/>
      <c r="E36" s="129"/>
      <c r="F36" s="129"/>
      <c r="G36" s="25"/>
      <c r="H36" s="25"/>
      <c r="I36" s="15"/>
      <c r="J36" s="131"/>
      <c r="K36" s="15"/>
      <c r="L36" s="131"/>
    </row>
    <row r="37" spans="1:12" x14ac:dyDescent="0.25">
      <c r="A37" s="138"/>
      <c r="B37" s="129"/>
      <c r="C37" s="129"/>
      <c r="D37" s="129"/>
      <c r="E37" s="129"/>
      <c r="F37" s="129"/>
      <c r="G37" s="25"/>
      <c r="H37" s="25"/>
      <c r="I37" s="15"/>
      <c r="J37" s="131"/>
      <c r="K37" s="15"/>
      <c r="L37" s="131"/>
    </row>
    <row r="38" spans="1:12" x14ac:dyDescent="0.25">
      <c r="A38" s="139" t="s">
        <v>21</v>
      </c>
      <c r="B38" s="119" t="s">
        <v>276</v>
      </c>
      <c r="C38" s="119"/>
      <c r="D38" s="119"/>
      <c r="E38" s="119"/>
      <c r="F38" s="119"/>
      <c r="G38" s="23"/>
      <c r="H38" s="23"/>
      <c r="I38" s="11">
        <v>-425.6</v>
      </c>
      <c r="J38" s="120">
        <f>I38</f>
        <v>-425.6</v>
      </c>
      <c r="K38" s="11"/>
      <c r="L38" s="120">
        <f>SUM(K38:K40)</f>
        <v>0</v>
      </c>
    </row>
    <row r="39" spans="1:12" x14ac:dyDescent="0.25">
      <c r="A39" s="140"/>
      <c r="B39" s="119"/>
      <c r="C39" s="119"/>
      <c r="D39" s="119"/>
      <c r="E39" s="119"/>
      <c r="F39" s="119"/>
      <c r="G39" s="23"/>
      <c r="H39" s="23"/>
      <c r="I39" s="11"/>
      <c r="J39" s="121"/>
      <c r="K39" s="11"/>
      <c r="L39" s="121"/>
    </row>
    <row r="40" spans="1:12" x14ac:dyDescent="0.25">
      <c r="A40" s="141"/>
      <c r="B40" s="119"/>
      <c r="C40" s="119"/>
      <c r="D40" s="119"/>
      <c r="E40" s="119"/>
      <c r="F40" s="119"/>
      <c r="G40" s="23"/>
      <c r="H40" s="23"/>
      <c r="I40" s="11"/>
      <c r="J40" s="122"/>
      <c r="K40" s="11"/>
      <c r="L40" s="122"/>
    </row>
    <row r="41" spans="1:12" x14ac:dyDescent="0.25">
      <c r="A41" s="126" t="s">
        <v>22</v>
      </c>
      <c r="B41" s="129"/>
      <c r="C41" s="129"/>
      <c r="D41" s="129"/>
      <c r="E41" s="129"/>
      <c r="F41" s="129"/>
      <c r="G41" s="25"/>
      <c r="H41" s="25"/>
      <c r="I41" s="15"/>
      <c r="J41" s="130"/>
      <c r="K41" s="15"/>
      <c r="L41" s="130">
        <f t="shared" ref="L41" si="1">SUM(K41:K43)</f>
        <v>0</v>
      </c>
    </row>
    <row r="42" spans="1:12" x14ac:dyDescent="0.25">
      <c r="A42" s="127"/>
      <c r="B42" s="129"/>
      <c r="C42" s="129"/>
      <c r="D42" s="129"/>
      <c r="E42" s="129"/>
      <c r="F42" s="129"/>
      <c r="G42" s="25"/>
      <c r="H42" s="25"/>
      <c r="I42" s="15"/>
      <c r="J42" s="131"/>
      <c r="K42" s="15"/>
      <c r="L42" s="131"/>
    </row>
    <row r="43" spans="1:12" x14ac:dyDescent="0.25">
      <c r="A43" s="128"/>
      <c r="B43" s="129"/>
      <c r="C43" s="129"/>
      <c r="D43" s="129"/>
      <c r="E43" s="129"/>
      <c r="F43" s="129"/>
      <c r="G43" s="25"/>
      <c r="H43" s="25"/>
      <c r="I43" s="15"/>
      <c r="J43" s="132"/>
      <c r="K43" s="15"/>
      <c r="L43" s="132"/>
    </row>
  </sheetData>
  <mergeCells count="45">
    <mergeCell ref="A41:A43"/>
    <mergeCell ref="B41:F41"/>
    <mergeCell ref="J41:J43"/>
    <mergeCell ref="L41:L43"/>
    <mergeCell ref="B42:F42"/>
    <mergeCell ref="B43:F43"/>
    <mergeCell ref="A38:A40"/>
    <mergeCell ref="B38:F38"/>
    <mergeCell ref="J38:J40"/>
    <mergeCell ref="L38:L40"/>
    <mergeCell ref="B39:F39"/>
    <mergeCell ref="B40:F40"/>
    <mergeCell ref="A34:A37"/>
    <mergeCell ref="B34:F34"/>
    <mergeCell ref="J34:J37"/>
    <mergeCell ref="L34:L37"/>
    <mergeCell ref="B35:F35"/>
    <mergeCell ref="B36:F36"/>
    <mergeCell ref="B37:F37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3 K25:K43">
    <cfRule type="cellIs" dxfId="65" priority="11" operator="lessThan">
      <formula>0</formula>
    </cfRule>
    <cfRule type="cellIs" dxfId="64" priority="12" operator="greaterThan">
      <formula>0</formula>
    </cfRule>
    <cfRule type="cellIs" dxfId="63" priority="13" operator="lessThan">
      <formula>0</formula>
    </cfRule>
  </conditionalFormatting>
  <conditionalFormatting sqref="D12:D17">
    <cfRule type="cellIs" dxfId="62" priority="8" operator="lessThan">
      <formula>0</formula>
    </cfRule>
    <cfRule type="cellIs" dxfId="61" priority="9" operator="greaterThan">
      <formula>0</formula>
    </cfRule>
    <cfRule type="cellIs" dxfId="60" priority="10" operator="lessThan">
      <formula>0</formula>
    </cfRule>
  </conditionalFormatting>
  <conditionalFormatting sqref="G12:G17">
    <cfRule type="cellIs" dxfId="59" priority="5" operator="lessThan">
      <formula>0</formula>
    </cfRule>
    <cfRule type="cellIs" dxfId="58" priority="6" operator="greaterThan">
      <formula>0</formula>
    </cfRule>
    <cfRule type="cellIs" dxfId="57" priority="7" operator="lessThan">
      <formula>0</formula>
    </cfRule>
  </conditionalFormatting>
  <conditionalFormatting sqref="I12:I17">
    <cfRule type="cellIs" dxfId="56" priority="3" operator="lessThan">
      <formula>0</formula>
    </cfRule>
    <cfRule type="cellIs" dxfId="55" priority="4" operator="greaterThan">
      <formula>0</formula>
    </cfRule>
  </conditionalFormatting>
  <conditionalFormatting sqref="J12:J17">
    <cfRule type="containsText" dxfId="54" priority="1" operator="containsText" text="OK">
      <formula>NOT(ISERROR(SEARCH("OK",J12)))</formula>
    </cfRule>
    <cfRule type="containsText" dxfId="53" priority="2" operator="containsText" text="ALERTA">
      <formula>NOT(ISERROR(SEARCH("ALERTA",J12)))</formula>
    </cfRule>
  </conditionalFormatting>
  <hyperlinks>
    <hyperlink ref="B8" r:id="rId1" xr:uid="{00000000-0004-0000-1E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L53"/>
  <sheetViews>
    <sheetView topLeftCell="A10" workbookViewId="0">
      <selection activeCell="I28" sqref="I28:I39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27.140625" style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12" t="s">
        <v>154</v>
      </c>
      <c r="C5" s="112"/>
      <c r="D5" s="112"/>
      <c r="E5" s="112"/>
      <c r="F5" s="112"/>
    </row>
    <row r="6" spans="1:12" x14ac:dyDescent="0.25">
      <c r="A6" s="3" t="s">
        <v>2</v>
      </c>
      <c r="B6" s="112" t="s">
        <v>67</v>
      </c>
      <c r="C6" s="112"/>
      <c r="D6" s="112"/>
      <c r="E6" s="112"/>
      <c r="F6" s="112"/>
    </row>
    <row r="7" spans="1:12" x14ac:dyDescent="0.25">
      <c r="A7" s="3" t="s">
        <v>3</v>
      </c>
      <c r="B7" s="113" t="s">
        <v>89</v>
      </c>
      <c r="C7" s="113"/>
      <c r="D7" s="113"/>
      <c r="E7" s="113"/>
      <c r="F7" s="113"/>
    </row>
    <row r="8" spans="1:12" x14ac:dyDescent="0.25">
      <c r="A8" s="3" t="s">
        <v>4</v>
      </c>
      <c r="B8" s="114" t="s">
        <v>88</v>
      </c>
      <c r="C8" s="113"/>
      <c r="D8" s="113"/>
      <c r="E8" s="113"/>
      <c r="F8" s="113"/>
    </row>
    <row r="10" spans="1:12" ht="23.25" x14ac:dyDescent="0.35">
      <c r="A10" s="110" t="s">
        <v>176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170</v>
      </c>
      <c r="D11" s="7" t="s">
        <v>171</v>
      </c>
      <c r="E11" s="8" t="s">
        <v>167</v>
      </c>
      <c r="F11" s="6" t="s">
        <v>172</v>
      </c>
      <c r="G11" s="7" t="s">
        <v>173</v>
      </c>
      <c r="H11" s="8" t="s">
        <v>168</v>
      </c>
      <c r="I11" s="4" t="s">
        <v>14</v>
      </c>
      <c r="J11" s="7"/>
    </row>
    <row r="12" spans="1:12" x14ac:dyDescent="0.25">
      <c r="A12" s="9" t="s">
        <v>165</v>
      </c>
      <c r="B12" s="10"/>
      <c r="C12" s="11"/>
      <c r="D12" s="11"/>
      <c r="E12" s="11"/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-4914.8</v>
      </c>
      <c r="F13" s="15"/>
      <c r="G13" s="15"/>
      <c r="H13" s="15"/>
      <c r="I13" s="10">
        <f t="shared" ref="I13:I17" si="0">(C13+F13)+(E13+H13)+D13+G13</f>
        <v>-4914.8</v>
      </c>
      <c r="J13" s="7"/>
      <c r="K13" s="12"/>
      <c r="L13" s="12"/>
    </row>
    <row r="14" spans="1:12" x14ac:dyDescent="0.25">
      <c r="A14" s="9" t="s">
        <v>19</v>
      </c>
      <c r="B14" s="10"/>
      <c r="C14" s="11">
        <v>5000</v>
      </c>
      <c r="D14" s="11"/>
      <c r="E14" s="11">
        <f>J31</f>
        <v>-967.68</v>
      </c>
      <c r="F14" s="11"/>
      <c r="G14" s="11"/>
      <c r="H14" s="11"/>
      <c r="I14" s="10">
        <f t="shared" si="0"/>
        <v>4032.32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3250</v>
      </c>
      <c r="D15" s="15"/>
      <c r="E15" s="15">
        <f>J35</f>
        <v>-3083.88</v>
      </c>
      <c r="F15" s="15"/>
      <c r="G15" s="15"/>
      <c r="H15" s="15"/>
      <c r="I15" s="10">
        <f t="shared" si="0"/>
        <v>166.11999999999989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1250</v>
      </c>
      <c r="D16" s="11"/>
      <c r="E16" s="11"/>
      <c r="F16" s="11"/>
      <c r="G16" s="11"/>
      <c r="H16" s="11"/>
      <c r="I16" s="10">
        <f t="shared" si="0"/>
        <v>1250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J51</f>
        <v>0</v>
      </c>
      <c r="F17" s="15"/>
      <c r="G17" s="15"/>
      <c r="H17" s="15">
        <f>L51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9500</v>
      </c>
      <c r="E18" s="12">
        <f>SUM(E12:E17)</f>
        <v>-8966.36</v>
      </c>
      <c r="F18" s="12">
        <f>SUM(F12:F17)</f>
        <v>0</v>
      </c>
      <c r="H18" s="12">
        <f>SUM(H12:H17)</f>
        <v>0</v>
      </c>
      <c r="I18" s="19">
        <f>SUM(I12:I17)</f>
        <v>533.63999999999987</v>
      </c>
      <c r="L18" s="12"/>
    </row>
    <row r="23" spans="1:12" ht="23.25" x14ac:dyDescent="0.35">
      <c r="A23" s="110" t="s">
        <v>26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25">
      <c r="A24" s="20" t="s">
        <v>27</v>
      </c>
      <c r="B24" s="115" t="s">
        <v>28</v>
      </c>
      <c r="C24" s="115"/>
      <c r="D24" s="115"/>
      <c r="E24" s="115"/>
      <c r="F24" s="115"/>
      <c r="G24" s="20" t="s">
        <v>29</v>
      </c>
      <c r="H24" s="20" t="s">
        <v>30</v>
      </c>
      <c r="I24" s="21" t="s">
        <v>167</v>
      </c>
      <c r="J24" s="21" t="s">
        <v>174</v>
      </c>
      <c r="K24" s="21" t="s">
        <v>168</v>
      </c>
      <c r="L24" s="21" t="s">
        <v>175</v>
      </c>
    </row>
    <row r="25" spans="1:12" x14ac:dyDescent="0.25">
      <c r="A25" s="116" t="s">
        <v>17</v>
      </c>
      <c r="B25" s="119"/>
      <c r="C25" s="119"/>
      <c r="D25" s="119"/>
      <c r="E25" s="119"/>
      <c r="F25" s="119"/>
      <c r="G25" s="22"/>
      <c r="H25" s="23"/>
      <c r="I25" s="11"/>
      <c r="J25" s="120">
        <f>SUM(I25:I27)</f>
        <v>0</v>
      </c>
      <c r="K25" s="11"/>
      <c r="L25" s="120">
        <f>SUM(K25:K27)</f>
        <v>0</v>
      </c>
    </row>
    <row r="26" spans="1:12" x14ac:dyDescent="0.25">
      <c r="A26" s="117"/>
      <c r="B26" s="123"/>
      <c r="C26" s="124"/>
      <c r="D26" s="124"/>
      <c r="E26" s="124"/>
      <c r="F26" s="125"/>
      <c r="G26" s="22"/>
      <c r="H26" s="23"/>
      <c r="I26" s="11"/>
      <c r="J26" s="121"/>
      <c r="K26" s="11"/>
      <c r="L26" s="121"/>
    </row>
    <row r="27" spans="1:12" x14ac:dyDescent="0.25">
      <c r="A27" s="118"/>
      <c r="B27" s="119"/>
      <c r="C27" s="119"/>
      <c r="D27" s="119"/>
      <c r="E27" s="119"/>
      <c r="F27" s="119"/>
      <c r="G27" s="22"/>
      <c r="H27" s="23"/>
      <c r="I27" s="11"/>
      <c r="J27" s="122"/>
      <c r="K27" s="11"/>
      <c r="L27" s="122"/>
    </row>
    <row r="28" spans="1:12" x14ac:dyDescent="0.25">
      <c r="A28" s="126" t="s">
        <v>18</v>
      </c>
      <c r="B28" s="129" t="s">
        <v>213</v>
      </c>
      <c r="C28" s="129"/>
      <c r="D28" s="129"/>
      <c r="E28" s="129"/>
      <c r="F28" s="129"/>
      <c r="G28" s="24"/>
      <c r="H28" s="25"/>
      <c r="I28" s="15">
        <v>-4914.8</v>
      </c>
      <c r="J28" s="130">
        <f>I28:I30</f>
        <v>-4914.8</v>
      </c>
      <c r="K28" s="15"/>
      <c r="L28" s="130">
        <f>SUM(K28:K30)</f>
        <v>0</v>
      </c>
    </row>
    <row r="29" spans="1:12" x14ac:dyDescent="0.25">
      <c r="A29" s="127"/>
      <c r="B29" s="129"/>
      <c r="C29" s="129"/>
      <c r="D29" s="129"/>
      <c r="E29" s="129"/>
      <c r="F29" s="129"/>
      <c r="G29" s="24"/>
      <c r="H29" s="25"/>
      <c r="I29" s="15"/>
      <c r="J29" s="131"/>
      <c r="K29" s="15"/>
      <c r="L29" s="131"/>
    </row>
    <row r="30" spans="1:12" x14ac:dyDescent="0.25">
      <c r="A30" s="128"/>
      <c r="B30" s="129"/>
      <c r="C30" s="129"/>
      <c r="D30" s="129"/>
      <c r="E30" s="129"/>
      <c r="F30" s="129"/>
      <c r="G30" s="24"/>
      <c r="H30" s="25"/>
      <c r="I30" s="15"/>
      <c r="J30" s="132"/>
      <c r="K30" s="15"/>
      <c r="L30" s="132"/>
    </row>
    <row r="31" spans="1:12" x14ac:dyDescent="0.25">
      <c r="A31" s="116" t="s">
        <v>19</v>
      </c>
      <c r="B31" s="119" t="s">
        <v>283</v>
      </c>
      <c r="C31" s="119"/>
      <c r="D31" s="119"/>
      <c r="E31" s="119"/>
      <c r="F31" s="119"/>
      <c r="G31" s="22"/>
      <c r="H31" s="23"/>
      <c r="I31" s="11">
        <v>-631.29</v>
      </c>
      <c r="J31" s="120">
        <f>I31+I32</f>
        <v>-967.68</v>
      </c>
      <c r="K31" s="11"/>
      <c r="L31" s="120">
        <f>SUM(K31:K34)</f>
        <v>0</v>
      </c>
    </row>
    <row r="32" spans="1:12" ht="15" customHeight="1" x14ac:dyDescent="0.25">
      <c r="A32" s="117"/>
      <c r="B32" s="123" t="s">
        <v>239</v>
      </c>
      <c r="C32" s="124"/>
      <c r="D32" s="124"/>
      <c r="E32" s="124"/>
      <c r="F32" s="125"/>
      <c r="G32" s="22"/>
      <c r="H32" s="23"/>
      <c r="I32" s="11">
        <v>-336.39</v>
      </c>
      <c r="J32" s="121"/>
      <c r="K32" s="11"/>
      <c r="L32" s="121"/>
    </row>
    <row r="33" spans="1:12" x14ac:dyDescent="0.25">
      <c r="A33" s="117"/>
      <c r="B33" s="119"/>
      <c r="C33" s="119"/>
      <c r="D33" s="119"/>
      <c r="E33" s="119"/>
      <c r="F33" s="119"/>
      <c r="G33" s="22"/>
      <c r="H33" s="23"/>
      <c r="I33" s="11"/>
      <c r="J33" s="121"/>
      <c r="K33" s="11"/>
      <c r="L33" s="121"/>
    </row>
    <row r="34" spans="1:12" x14ac:dyDescent="0.25">
      <c r="A34" s="118"/>
      <c r="B34" s="119"/>
      <c r="C34" s="119"/>
      <c r="D34" s="119"/>
      <c r="E34" s="119"/>
      <c r="F34" s="119"/>
      <c r="G34" s="22"/>
      <c r="H34" s="23"/>
      <c r="I34" s="11"/>
      <c r="J34" s="122"/>
      <c r="K34" s="11"/>
      <c r="L34" s="122"/>
    </row>
    <row r="35" spans="1:12" x14ac:dyDescent="0.25">
      <c r="A35" s="136" t="s">
        <v>20</v>
      </c>
      <c r="B35" s="129" t="s">
        <v>216</v>
      </c>
      <c r="C35" s="129"/>
      <c r="D35" s="129"/>
      <c r="E35" s="129"/>
      <c r="F35" s="129"/>
      <c r="G35" s="25"/>
      <c r="H35" s="25"/>
      <c r="I35" s="15">
        <v>-900</v>
      </c>
      <c r="J35" s="130">
        <f>I35+I36+I37+I38+I39</f>
        <v>-3083.88</v>
      </c>
      <c r="K35" s="15"/>
      <c r="L35" s="130">
        <f>SUM(K35:K47)</f>
        <v>0</v>
      </c>
    </row>
    <row r="36" spans="1:12" x14ac:dyDescent="0.25">
      <c r="A36" s="137"/>
      <c r="B36" s="129" t="s">
        <v>218</v>
      </c>
      <c r="C36" s="129"/>
      <c r="D36" s="129"/>
      <c r="E36" s="129"/>
      <c r="F36" s="129"/>
      <c r="G36" s="25"/>
      <c r="H36" s="25"/>
      <c r="I36" s="15">
        <v>-300</v>
      </c>
      <c r="J36" s="131"/>
      <c r="K36" s="15"/>
      <c r="L36" s="131"/>
    </row>
    <row r="37" spans="1:12" x14ac:dyDescent="0.25">
      <c r="A37" s="165"/>
      <c r="B37" s="129" t="s">
        <v>219</v>
      </c>
      <c r="C37" s="129"/>
      <c r="D37" s="129"/>
      <c r="E37" s="129"/>
      <c r="F37" s="129"/>
      <c r="G37" s="64"/>
      <c r="H37" s="25"/>
      <c r="I37" s="15">
        <v>-300</v>
      </c>
      <c r="J37" s="131"/>
      <c r="K37" s="15"/>
      <c r="L37" s="131"/>
    </row>
    <row r="38" spans="1:12" x14ac:dyDescent="0.25">
      <c r="A38" s="165"/>
      <c r="B38" s="129" t="s">
        <v>230</v>
      </c>
      <c r="C38" s="129"/>
      <c r="D38" s="129"/>
      <c r="E38" s="129"/>
      <c r="F38" s="129"/>
      <c r="G38" s="64"/>
      <c r="H38" s="25"/>
      <c r="I38" s="15">
        <v>-300</v>
      </c>
      <c r="J38" s="131"/>
      <c r="K38" s="15"/>
      <c r="L38" s="131"/>
    </row>
    <row r="39" spans="1:12" x14ac:dyDescent="0.25">
      <c r="A39" s="165"/>
      <c r="B39" s="133" t="s">
        <v>248</v>
      </c>
      <c r="C39" s="134"/>
      <c r="D39" s="134"/>
      <c r="E39" s="134"/>
      <c r="F39" s="135"/>
      <c r="G39" s="64"/>
      <c r="H39" s="25"/>
      <c r="I39" s="15">
        <v>-1283.8800000000001</v>
      </c>
      <c r="J39" s="131"/>
      <c r="K39" s="15"/>
      <c r="L39" s="131"/>
    </row>
    <row r="40" spans="1:12" x14ac:dyDescent="0.25">
      <c r="A40" s="165"/>
      <c r="B40" s="133"/>
      <c r="C40" s="134"/>
      <c r="D40" s="134"/>
      <c r="E40" s="134"/>
      <c r="F40" s="135"/>
      <c r="G40" s="64"/>
      <c r="H40" s="25"/>
      <c r="I40" s="15"/>
      <c r="J40" s="131"/>
      <c r="K40" s="15"/>
      <c r="L40" s="131"/>
    </row>
    <row r="41" spans="1:12" x14ac:dyDescent="0.25">
      <c r="A41" s="165"/>
      <c r="B41" s="133"/>
      <c r="C41" s="134"/>
      <c r="D41" s="134"/>
      <c r="E41" s="134"/>
      <c r="F41" s="135"/>
      <c r="G41" s="64"/>
      <c r="H41" s="25"/>
      <c r="I41" s="15"/>
      <c r="J41" s="131"/>
      <c r="K41" s="15"/>
      <c r="L41" s="131"/>
    </row>
    <row r="42" spans="1:12" x14ac:dyDescent="0.25">
      <c r="A42" s="165"/>
      <c r="B42" s="133"/>
      <c r="C42" s="134"/>
      <c r="D42" s="134"/>
      <c r="E42" s="134"/>
      <c r="F42" s="135"/>
      <c r="G42" s="64"/>
      <c r="H42" s="25"/>
      <c r="I42" s="15"/>
      <c r="J42" s="131"/>
      <c r="K42" s="15"/>
      <c r="L42" s="131"/>
    </row>
    <row r="43" spans="1:12" x14ac:dyDescent="0.25">
      <c r="A43" s="165"/>
      <c r="B43" s="133"/>
      <c r="C43" s="134"/>
      <c r="D43" s="134"/>
      <c r="E43" s="134"/>
      <c r="F43" s="135"/>
      <c r="G43" s="64"/>
      <c r="H43" s="25"/>
      <c r="I43" s="15"/>
      <c r="J43" s="131"/>
      <c r="K43" s="15"/>
      <c r="L43" s="131"/>
    </row>
    <row r="44" spans="1:12" x14ac:dyDescent="0.25">
      <c r="A44" s="165"/>
      <c r="B44" s="129"/>
      <c r="C44" s="129"/>
      <c r="D44" s="129"/>
      <c r="E44" s="129"/>
      <c r="F44" s="129"/>
      <c r="G44" s="64"/>
      <c r="H44" s="25"/>
      <c r="I44" s="15"/>
      <c r="J44" s="131"/>
      <c r="K44" s="15"/>
      <c r="L44" s="131"/>
    </row>
    <row r="45" spans="1:12" ht="15" customHeight="1" x14ac:dyDescent="0.25">
      <c r="A45" s="165"/>
      <c r="B45" s="133"/>
      <c r="C45" s="134"/>
      <c r="D45" s="134"/>
      <c r="E45" s="134"/>
      <c r="F45" s="135"/>
      <c r="G45" s="64"/>
      <c r="H45" s="25"/>
      <c r="I45" s="15"/>
      <c r="J45" s="131"/>
      <c r="K45" s="15"/>
      <c r="L45" s="131"/>
    </row>
    <row r="46" spans="1:12" x14ac:dyDescent="0.25">
      <c r="A46" s="165"/>
      <c r="B46" s="129"/>
      <c r="C46" s="129"/>
      <c r="D46" s="129"/>
      <c r="E46" s="129"/>
      <c r="F46" s="129"/>
      <c r="G46" s="64"/>
      <c r="H46" s="25"/>
      <c r="I46" s="15"/>
      <c r="J46" s="131"/>
      <c r="K46" s="15"/>
      <c r="L46" s="131"/>
    </row>
    <row r="47" spans="1:12" x14ac:dyDescent="0.25">
      <c r="A47" s="138"/>
      <c r="G47" s="25"/>
      <c r="H47" s="25"/>
      <c r="I47" s="15"/>
      <c r="J47" s="131"/>
      <c r="K47" s="15"/>
      <c r="L47" s="131"/>
    </row>
    <row r="48" spans="1:12" x14ac:dyDescent="0.25">
      <c r="A48" s="139" t="s">
        <v>21</v>
      </c>
      <c r="B48" s="119"/>
      <c r="C48" s="119"/>
      <c r="D48" s="119"/>
      <c r="E48" s="119"/>
      <c r="F48" s="119"/>
      <c r="G48" s="23"/>
      <c r="H48" s="23"/>
      <c r="I48" s="11"/>
      <c r="J48" s="120"/>
      <c r="K48" s="11"/>
      <c r="L48" s="120">
        <f>SUM(K48:K50)</f>
        <v>0</v>
      </c>
    </row>
    <row r="49" spans="1:12" x14ac:dyDescent="0.25">
      <c r="A49" s="140"/>
      <c r="B49" s="119"/>
      <c r="C49" s="119"/>
      <c r="D49" s="119"/>
      <c r="E49" s="119"/>
      <c r="F49" s="119"/>
      <c r="G49" s="23"/>
      <c r="H49" s="23"/>
      <c r="I49" s="11"/>
      <c r="J49" s="121"/>
      <c r="K49" s="11"/>
      <c r="L49" s="121"/>
    </row>
    <row r="50" spans="1:12" x14ac:dyDescent="0.25">
      <c r="A50" s="141"/>
      <c r="B50" s="119"/>
      <c r="C50" s="119"/>
      <c r="D50" s="119"/>
      <c r="E50" s="119"/>
      <c r="F50" s="119"/>
      <c r="G50" s="23"/>
      <c r="H50" s="23"/>
      <c r="I50" s="11"/>
      <c r="J50" s="122"/>
      <c r="K50" s="11"/>
      <c r="L50" s="122"/>
    </row>
    <row r="51" spans="1:12" x14ac:dyDescent="0.25">
      <c r="A51" s="126" t="s">
        <v>22</v>
      </c>
      <c r="B51" s="129"/>
      <c r="C51" s="129"/>
      <c r="D51" s="129"/>
      <c r="E51" s="129"/>
      <c r="F51" s="129"/>
      <c r="G51" s="25"/>
      <c r="H51" s="25"/>
      <c r="I51" s="15"/>
      <c r="J51" s="130">
        <f t="shared" ref="J51:L51" si="1">SUM(I51:I53)</f>
        <v>0</v>
      </c>
      <c r="K51" s="15"/>
      <c r="L51" s="130">
        <f t="shared" si="1"/>
        <v>0</v>
      </c>
    </row>
    <row r="52" spans="1:12" x14ac:dyDescent="0.25">
      <c r="A52" s="127"/>
      <c r="B52" s="129"/>
      <c r="C52" s="129"/>
      <c r="D52" s="129"/>
      <c r="E52" s="129"/>
      <c r="F52" s="129"/>
      <c r="G52" s="25"/>
      <c r="H52" s="25"/>
      <c r="I52" s="15"/>
      <c r="J52" s="131"/>
      <c r="K52" s="15"/>
      <c r="L52" s="131"/>
    </row>
    <row r="53" spans="1:12" x14ac:dyDescent="0.25">
      <c r="A53" s="128"/>
      <c r="B53" s="129"/>
      <c r="C53" s="129"/>
      <c r="D53" s="129"/>
      <c r="E53" s="129"/>
      <c r="F53" s="129"/>
      <c r="G53" s="25"/>
      <c r="H53" s="25"/>
      <c r="I53" s="15"/>
      <c r="J53" s="132"/>
      <c r="K53" s="15"/>
      <c r="L53" s="132"/>
    </row>
  </sheetData>
  <mergeCells count="54">
    <mergeCell ref="B53:F53"/>
    <mergeCell ref="A51:A53"/>
    <mergeCell ref="J51:J53"/>
    <mergeCell ref="L51:L53"/>
    <mergeCell ref="B51:F51"/>
    <mergeCell ref="B52:F52"/>
    <mergeCell ref="A35:A47"/>
    <mergeCell ref="J35:J47"/>
    <mergeCell ref="A48:A50"/>
    <mergeCell ref="J48:J50"/>
    <mergeCell ref="B44:F44"/>
    <mergeCell ref="B46:F46"/>
    <mergeCell ref="B39:F39"/>
    <mergeCell ref="B40:F40"/>
    <mergeCell ref="B41:F41"/>
    <mergeCell ref="B42:F42"/>
    <mergeCell ref="B43:F43"/>
    <mergeCell ref="L35:L47"/>
    <mergeCell ref="B35:F35"/>
    <mergeCell ref="B36:F36"/>
    <mergeCell ref="B37:F37"/>
    <mergeCell ref="B50:F50"/>
    <mergeCell ref="B38:F38"/>
    <mergeCell ref="B48:F48"/>
    <mergeCell ref="B49:F49"/>
    <mergeCell ref="L48:L50"/>
    <mergeCell ref="B45:F45"/>
    <mergeCell ref="A31:A34"/>
    <mergeCell ref="B31:F31"/>
    <mergeCell ref="J31:J34"/>
    <mergeCell ref="L31:L34"/>
    <mergeCell ref="B33:F33"/>
    <mergeCell ref="B34:F34"/>
    <mergeCell ref="B32:F32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K25:K53 I25:I53">
    <cfRule type="cellIs" dxfId="52" priority="11" operator="lessThan">
      <formula>0</formula>
    </cfRule>
    <cfRule type="cellIs" dxfId="51" priority="12" operator="greaterThan">
      <formula>0</formula>
    </cfRule>
    <cfRule type="cellIs" dxfId="50" priority="13" operator="lessThan">
      <formula>0</formula>
    </cfRule>
  </conditionalFormatting>
  <conditionalFormatting sqref="D12:D17">
    <cfRule type="cellIs" dxfId="49" priority="8" operator="lessThan">
      <formula>0</formula>
    </cfRule>
    <cfRule type="cellIs" dxfId="48" priority="9" operator="greaterThan">
      <formula>0</formula>
    </cfRule>
    <cfRule type="cellIs" dxfId="47" priority="10" operator="lessThan">
      <formula>0</formula>
    </cfRule>
  </conditionalFormatting>
  <conditionalFormatting sqref="G12:G17">
    <cfRule type="cellIs" dxfId="46" priority="5" operator="lessThan">
      <formula>0</formula>
    </cfRule>
    <cfRule type="cellIs" dxfId="45" priority="6" operator="greaterThan">
      <formula>0</formula>
    </cfRule>
    <cfRule type="cellIs" dxfId="44" priority="7" operator="lessThan">
      <formula>0</formula>
    </cfRule>
  </conditionalFormatting>
  <conditionalFormatting sqref="I12:I17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J12:J17">
    <cfRule type="containsText" dxfId="41" priority="1" operator="containsText" text="OK">
      <formula>NOT(ISERROR(SEARCH("OK",J12)))</formula>
    </cfRule>
    <cfRule type="containsText" dxfId="40" priority="2" operator="containsText" text="ALERTA">
      <formula>NOT(ISERROR(SEARCH("ALERTA",J12)))</formula>
    </cfRule>
  </conditionalFormatting>
  <hyperlinks>
    <hyperlink ref="B8" r:id="rId1" xr:uid="{00000000-0004-0000-1F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L43"/>
  <sheetViews>
    <sheetView topLeftCell="A16" workbookViewId="0">
      <selection activeCell="I34" sqref="I34:I39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12" t="s">
        <v>63</v>
      </c>
      <c r="C5" s="112"/>
      <c r="D5" s="112"/>
      <c r="E5" s="112"/>
      <c r="F5" s="112"/>
    </row>
    <row r="6" spans="1:12" x14ac:dyDescent="0.25">
      <c r="A6" s="3" t="s">
        <v>2</v>
      </c>
      <c r="B6" s="112" t="s">
        <v>64</v>
      </c>
      <c r="C6" s="112"/>
      <c r="D6" s="112"/>
      <c r="E6" s="112"/>
      <c r="F6" s="112"/>
    </row>
    <row r="7" spans="1:12" x14ac:dyDescent="0.25">
      <c r="A7" s="3" t="s">
        <v>3</v>
      </c>
      <c r="B7" s="113" t="s">
        <v>127</v>
      </c>
      <c r="C7" s="113"/>
      <c r="D7" s="113"/>
      <c r="E7" s="113"/>
      <c r="F7" s="113"/>
    </row>
    <row r="8" spans="1:12" x14ac:dyDescent="0.25">
      <c r="A8" s="3" t="s">
        <v>4</v>
      </c>
      <c r="B8" s="114" t="s">
        <v>126</v>
      </c>
      <c r="C8" s="113"/>
      <c r="D8" s="113"/>
      <c r="E8" s="113"/>
      <c r="F8" s="113"/>
    </row>
    <row r="10" spans="1:12" ht="23.25" x14ac:dyDescent="0.35">
      <c r="A10" s="110" t="s">
        <v>176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170</v>
      </c>
      <c r="D11" s="7" t="s">
        <v>171</v>
      </c>
      <c r="E11" s="8" t="s">
        <v>167</v>
      </c>
      <c r="F11" s="6" t="s">
        <v>172</v>
      </c>
      <c r="G11" s="7" t="s">
        <v>173</v>
      </c>
      <c r="H11" s="8" t="s">
        <v>168</v>
      </c>
      <c r="I11" s="4" t="s">
        <v>14</v>
      </c>
      <c r="J11" s="7"/>
    </row>
    <row r="12" spans="1:12" x14ac:dyDescent="0.25">
      <c r="A12" s="9" t="s">
        <v>165</v>
      </c>
      <c r="B12" s="10"/>
      <c r="C12" s="11"/>
      <c r="D12" s="11"/>
      <c r="E12" s="11">
        <f>J25</f>
        <v>0</v>
      </c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2000</v>
      </c>
      <c r="D13" s="15"/>
      <c r="E13" s="15"/>
      <c r="F13" s="15"/>
      <c r="G13" s="15"/>
      <c r="H13" s="11"/>
      <c r="I13" s="10">
        <f t="shared" ref="I13:I16" si="0">(C13+F13)+(E13+H13)+D13+G13</f>
        <v>2000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/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2000</v>
      </c>
      <c r="D15" s="15"/>
      <c r="E15" s="15">
        <f>J34</f>
        <v>-5884.5</v>
      </c>
      <c r="F15" s="15"/>
      <c r="G15" s="15"/>
      <c r="H15" s="11"/>
      <c r="I15" s="10">
        <f t="shared" si="0"/>
        <v>-3884.5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2000</v>
      </c>
      <c r="D16" s="11"/>
      <c r="E16" s="11">
        <f>J38</f>
        <v>-990.7</v>
      </c>
      <c r="F16" s="11"/>
      <c r="G16" s="11"/>
      <c r="H16" s="11"/>
      <c r="I16" s="10">
        <f t="shared" si="0"/>
        <v>1009.3</v>
      </c>
      <c r="J16" s="7"/>
      <c r="K16" s="12"/>
      <c r="L16" s="12"/>
    </row>
    <row r="17" spans="1:12" x14ac:dyDescent="0.25">
      <c r="A17" s="13" t="s">
        <v>22</v>
      </c>
      <c r="B17" s="14"/>
      <c r="C17" s="15">
        <v>2500</v>
      </c>
      <c r="D17" s="15"/>
      <c r="E17" s="15">
        <f>J41</f>
        <v>0</v>
      </c>
      <c r="F17" s="15"/>
      <c r="G17" s="15"/>
      <c r="H17" s="15"/>
      <c r="I17" s="10">
        <f>(C17+F17)+(E17+H17)+D17+G17</f>
        <v>2500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8500</v>
      </c>
      <c r="E18" s="12">
        <f>SUM(E12:E17)</f>
        <v>-6875.2</v>
      </c>
      <c r="F18" s="12">
        <f>SUM(F12:F17)</f>
        <v>0</v>
      </c>
      <c r="H18" s="12">
        <f>SUM(H12:H17)</f>
        <v>0</v>
      </c>
      <c r="I18" s="19">
        <f>SUM(I12:I17)</f>
        <v>1624.8</v>
      </c>
      <c r="L18" s="12"/>
    </row>
    <row r="19" spans="1:12" x14ac:dyDescent="0.25">
      <c r="L19" s="12"/>
    </row>
    <row r="23" spans="1:12" ht="23.25" x14ac:dyDescent="0.35">
      <c r="A23" s="110" t="s">
        <v>26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25">
      <c r="A24" s="20" t="s">
        <v>27</v>
      </c>
      <c r="B24" s="115" t="s">
        <v>28</v>
      </c>
      <c r="C24" s="115"/>
      <c r="D24" s="115"/>
      <c r="E24" s="115"/>
      <c r="F24" s="115"/>
      <c r="G24" s="20" t="s">
        <v>29</v>
      </c>
      <c r="H24" s="20" t="s">
        <v>30</v>
      </c>
      <c r="I24" s="21" t="s">
        <v>167</v>
      </c>
      <c r="J24" s="21" t="s">
        <v>174</v>
      </c>
      <c r="K24" s="21" t="s">
        <v>168</v>
      </c>
      <c r="L24" s="21" t="s">
        <v>175</v>
      </c>
    </row>
    <row r="25" spans="1:12" x14ac:dyDescent="0.25">
      <c r="A25" s="116" t="s">
        <v>17</v>
      </c>
      <c r="B25" s="119"/>
      <c r="C25" s="119"/>
      <c r="D25" s="119"/>
      <c r="E25" s="119"/>
      <c r="F25" s="119"/>
      <c r="G25" s="22"/>
      <c r="H25" s="23"/>
      <c r="I25" s="11"/>
      <c r="J25" s="120"/>
      <c r="K25" s="11"/>
      <c r="L25" s="120">
        <f>SUM(K25:K27)</f>
        <v>0</v>
      </c>
    </row>
    <row r="26" spans="1:12" x14ac:dyDescent="0.25">
      <c r="A26" s="117"/>
      <c r="B26" s="123"/>
      <c r="C26" s="124"/>
      <c r="D26" s="124"/>
      <c r="E26" s="124"/>
      <c r="F26" s="125"/>
      <c r="G26" s="22"/>
      <c r="H26" s="23"/>
      <c r="I26" s="11"/>
      <c r="J26" s="121"/>
      <c r="K26" s="11"/>
      <c r="L26" s="121"/>
    </row>
    <row r="27" spans="1:12" x14ac:dyDescent="0.25">
      <c r="A27" s="118"/>
      <c r="B27" s="119"/>
      <c r="C27" s="119"/>
      <c r="D27" s="119"/>
      <c r="E27" s="119"/>
      <c r="F27" s="119"/>
      <c r="G27" s="22"/>
      <c r="H27" s="23"/>
      <c r="I27" s="11"/>
      <c r="J27" s="122"/>
      <c r="K27" s="11"/>
      <c r="L27" s="122"/>
    </row>
    <row r="28" spans="1:12" x14ac:dyDescent="0.25">
      <c r="A28" s="126" t="s">
        <v>18</v>
      </c>
      <c r="B28" s="129"/>
      <c r="C28" s="129"/>
      <c r="D28" s="129"/>
      <c r="E28" s="129"/>
      <c r="F28" s="129"/>
      <c r="G28" s="24"/>
      <c r="H28" s="25"/>
      <c r="I28" s="15"/>
      <c r="J28" s="130"/>
      <c r="K28" s="15"/>
      <c r="L28" s="130">
        <f>SUM(K28:K30)</f>
        <v>0</v>
      </c>
    </row>
    <row r="29" spans="1:12" x14ac:dyDescent="0.25">
      <c r="A29" s="127"/>
      <c r="B29" s="129"/>
      <c r="C29" s="129"/>
      <c r="D29" s="129"/>
      <c r="E29" s="129"/>
      <c r="F29" s="129"/>
      <c r="G29" s="24"/>
      <c r="H29" s="25"/>
      <c r="I29" s="15"/>
      <c r="J29" s="131"/>
      <c r="K29" s="15"/>
      <c r="L29" s="131"/>
    </row>
    <row r="30" spans="1:12" x14ac:dyDescent="0.25">
      <c r="A30" s="128"/>
      <c r="B30" s="129"/>
      <c r="C30" s="129"/>
      <c r="D30" s="129"/>
      <c r="E30" s="129"/>
      <c r="F30" s="129"/>
      <c r="G30" s="24"/>
      <c r="H30" s="25"/>
      <c r="I30" s="15"/>
      <c r="J30" s="132"/>
      <c r="K30" s="15"/>
      <c r="L30" s="132"/>
    </row>
    <row r="31" spans="1:12" x14ac:dyDescent="0.25">
      <c r="A31" s="116" t="s">
        <v>19</v>
      </c>
      <c r="B31" s="119"/>
      <c r="C31" s="119"/>
      <c r="D31" s="119"/>
      <c r="E31" s="119"/>
      <c r="F31" s="119"/>
      <c r="G31" s="22"/>
      <c r="H31" s="23"/>
      <c r="I31" s="11"/>
      <c r="J31" s="120"/>
      <c r="K31" s="11"/>
      <c r="L31" s="120">
        <f>SUM(K31:K33)</f>
        <v>0</v>
      </c>
    </row>
    <row r="32" spans="1:12" x14ac:dyDescent="0.25">
      <c r="A32" s="117"/>
      <c r="B32" s="119"/>
      <c r="C32" s="119"/>
      <c r="D32" s="119"/>
      <c r="E32" s="119"/>
      <c r="F32" s="119"/>
      <c r="G32" s="22"/>
      <c r="H32" s="23"/>
      <c r="I32" s="11"/>
      <c r="J32" s="121"/>
      <c r="K32" s="11"/>
      <c r="L32" s="121"/>
    </row>
    <row r="33" spans="1:12" x14ac:dyDescent="0.25">
      <c r="A33" s="118"/>
      <c r="B33" s="119"/>
      <c r="C33" s="119"/>
      <c r="D33" s="119"/>
      <c r="E33" s="119"/>
      <c r="F33" s="119"/>
      <c r="G33" s="22"/>
      <c r="H33" s="23"/>
      <c r="I33" s="11"/>
      <c r="J33" s="122"/>
      <c r="K33" s="11"/>
      <c r="L33" s="122"/>
    </row>
    <row r="34" spans="1:12" x14ac:dyDescent="0.25">
      <c r="A34" s="136" t="s">
        <v>20</v>
      </c>
      <c r="B34" s="129" t="s">
        <v>277</v>
      </c>
      <c r="C34" s="129"/>
      <c r="D34" s="129"/>
      <c r="E34" s="129"/>
      <c r="F34" s="129"/>
      <c r="G34" s="25"/>
      <c r="H34" s="25"/>
      <c r="I34" s="15">
        <v>-5884.5</v>
      </c>
      <c r="J34" s="130">
        <f>I34</f>
        <v>-5884.5</v>
      </c>
      <c r="K34" s="15"/>
      <c r="L34" s="130">
        <f>SUM(K34:K37)</f>
        <v>0</v>
      </c>
    </row>
    <row r="35" spans="1:12" x14ac:dyDescent="0.25">
      <c r="A35" s="137"/>
      <c r="B35" s="129"/>
      <c r="C35" s="129"/>
      <c r="D35" s="129"/>
      <c r="E35" s="129"/>
      <c r="F35" s="129"/>
      <c r="G35" s="25"/>
      <c r="H35" s="25"/>
      <c r="I35" s="15"/>
      <c r="J35" s="131"/>
      <c r="K35" s="15"/>
      <c r="L35" s="131"/>
    </row>
    <row r="36" spans="1:12" x14ac:dyDescent="0.25">
      <c r="A36" s="137"/>
      <c r="B36" s="129"/>
      <c r="C36" s="129"/>
      <c r="D36" s="129"/>
      <c r="E36" s="129"/>
      <c r="F36" s="129"/>
      <c r="G36" s="25"/>
      <c r="H36" s="25"/>
      <c r="I36" s="15"/>
      <c r="J36" s="131"/>
      <c r="K36" s="15"/>
      <c r="L36" s="131"/>
    </row>
    <row r="37" spans="1:12" x14ac:dyDescent="0.25">
      <c r="A37" s="138"/>
      <c r="B37" s="129"/>
      <c r="C37" s="129"/>
      <c r="D37" s="129"/>
      <c r="E37" s="129"/>
      <c r="F37" s="129"/>
      <c r="G37" s="25"/>
      <c r="H37" s="25"/>
      <c r="I37" s="15"/>
      <c r="J37" s="131"/>
      <c r="K37" s="15"/>
      <c r="L37" s="131"/>
    </row>
    <row r="38" spans="1:12" x14ac:dyDescent="0.25">
      <c r="A38" s="139" t="s">
        <v>21</v>
      </c>
      <c r="B38" s="119" t="s">
        <v>280</v>
      </c>
      <c r="C38" s="119"/>
      <c r="D38" s="119"/>
      <c r="E38" s="119"/>
      <c r="F38" s="119"/>
      <c r="G38" s="23"/>
      <c r="H38" s="23"/>
      <c r="I38" s="11">
        <v>-300</v>
      </c>
      <c r="J38" s="120">
        <f>I38+I39</f>
        <v>-990.7</v>
      </c>
      <c r="K38" s="11"/>
      <c r="L38" s="120">
        <f>SUM(K38:K40)</f>
        <v>0</v>
      </c>
    </row>
    <row r="39" spans="1:12" x14ac:dyDescent="0.25">
      <c r="A39" s="140"/>
      <c r="B39" s="119" t="s">
        <v>293</v>
      </c>
      <c r="C39" s="119"/>
      <c r="D39" s="119"/>
      <c r="E39" s="119"/>
      <c r="F39" s="119"/>
      <c r="G39" s="23"/>
      <c r="H39" s="23"/>
      <c r="I39" s="11">
        <v>-690.7</v>
      </c>
      <c r="J39" s="121"/>
      <c r="K39" s="11"/>
      <c r="L39" s="121"/>
    </row>
    <row r="40" spans="1:12" ht="37.5" customHeight="1" x14ac:dyDescent="0.25">
      <c r="A40" s="141"/>
      <c r="B40" s="119"/>
      <c r="C40" s="119"/>
      <c r="D40" s="119"/>
      <c r="E40" s="119"/>
      <c r="F40" s="119"/>
      <c r="G40" s="23"/>
      <c r="H40" s="23"/>
      <c r="I40" s="11"/>
      <c r="J40" s="122"/>
      <c r="K40" s="11"/>
      <c r="L40" s="122"/>
    </row>
    <row r="41" spans="1:12" x14ac:dyDescent="0.25">
      <c r="A41" s="126" t="s">
        <v>22</v>
      </c>
      <c r="B41" s="129"/>
      <c r="C41" s="129"/>
      <c r="D41" s="129"/>
      <c r="E41" s="129"/>
      <c r="F41" s="129"/>
      <c r="G41" s="25"/>
      <c r="H41" s="25"/>
      <c r="I41" s="15"/>
      <c r="J41" s="130">
        <f t="shared" ref="J41:L41" si="1">SUM(I41:I43)</f>
        <v>0</v>
      </c>
      <c r="K41" s="15"/>
      <c r="L41" s="130">
        <f t="shared" si="1"/>
        <v>0</v>
      </c>
    </row>
    <row r="42" spans="1:12" x14ac:dyDescent="0.25">
      <c r="A42" s="127"/>
      <c r="B42" s="129"/>
      <c r="C42" s="129"/>
      <c r="D42" s="129"/>
      <c r="E42" s="129"/>
      <c r="F42" s="129"/>
      <c r="G42" s="25"/>
      <c r="H42" s="25"/>
      <c r="I42" s="15"/>
      <c r="J42" s="131"/>
      <c r="K42" s="15"/>
      <c r="L42" s="131"/>
    </row>
    <row r="43" spans="1:12" x14ac:dyDescent="0.25">
      <c r="A43" s="128"/>
      <c r="B43" s="129"/>
      <c r="C43" s="129"/>
      <c r="D43" s="129"/>
      <c r="E43" s="129"/>
      <c r="F43" s="129"/>
      <c r="G43" s="25"/>
      <c r="H43" s="25"/>
      <c r="I43" s="15"/>
      <c r="J43" s="132"/>
      <c r="K43" s="15"/>
      <c r="L43" s="132"/>
    </row>
  </sheetData>
  <mergeCells count="45">
    <mergeCell ref="A41:A43"/>
    <mergeCell ref="B41:F41"/>
    <mergeCell ref="J41:J43"/>
    <mergeCell ref="L41:L43"/>
    <mergeCell ref="B42:F42"/>
    <mergeCell ref="B43:F43"/>
    <mergeCell ref="A38:A40"/>
    <mergeCell ref="B38:F38"/>
    <mergeCell ref="J38:J40"/>
    <mergeCell ref="L38:L40"/>
    <mergeCell ref="B39:F39"/>
    <mergeCell ref="B40:F40"/>
    <mergeCell ref="A34:A37"/>
    <mergeCell ref="B34:F34"/>
    <mergeCell ref="J34:J37"/>
    <mergeCell ref="L34:L37"/>
    <mergeCell ref="B35:F35"/>
    <mergeCell ref="B36:F36"/>
    <mergeCell ref="B37:F37"/>
    <mergeCell ref="A31:A33"/>
    <mergeCell ref="B31:F31"/>
    <mergeCell ref="J31:J33"/>
    <mergeCell ref="L31:L33"/>
    <mergeCell ref="B32:F32"/>
    <mergeCell ref="B33:F33"/>
    <mergeCell ref="A28:A30"/>
    <mergeCell ref="B28:F28"/>
    <mergeCell ref="J28:J30"/>
    <mergeCell ref="L28:L30"/>
    <mergeCell ref="B29:F29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I25:I43 K25:K43 H12:H17">
    <cfRule type="cellIs" dxfId="39" priority="11" operator="lessThan">
      <formula>0</formula>
    </cfRule>
    <cfRule type="cellIs" dxfId="38" priority="12" operator="greaterThan">
      <formula>0</formula>
    </cfRule>
    <cfRule type="cellIs" dxfId="37" priority="13" operator="lessThan">
      <formula>0</formula>
    </cfRule>
  </conditionalFormatting>
  <conditionalFormatting sqref="D12:D17">
    <cfRule type="cellIs" dxfId="36" priority="8" operator="lessThan">
      <formula>0</formula>
    </cfRule>
    <cfRule type="cellIs" dxfId="35" priority="9" operator="greaterThan">
      <formula>0</formula>
    </cfRule>
    <cfRule type="cellIs" dxfId="34" priority="10" operator="lessThan">
      <formula>0</formula>
    </cfRule>
  </conditionalFormatting>
  <conditionalFormatting sqref="G12:G17">
    <cfRule type="cellIs" dxfId="33" priority="5" operator="lessThan">
      <formula>0</formula>
    </cfRule>
    <cfRule type="cellIs" dxfId="32" priority="6" operator="greaterThan">
      <formula>0</formula>
    </cfRule>
    <cfRule type="cellIs" dxfId="31" priority="7" operator="lessThan">
      <formula>0</formula>
    </cfRule>
  </conditionalFormatting>
  <conditionalFormatting sqref="I12:I17">
    <cfRule type="cellIs" dxfId="30" priority="3" operator="lessThan">
      <formula>0</formula>
    </cfRule>
    <cfRule type="cellIs" dxfId="29" priority="4" operator="greaterThan">
      <formula>0</formula>
    </cfRule>
  </conditionalFormatting>
  <conditionalFormatting sqref="J12:J17">
    <cfRule type="containsText" dxfId="28" priority="1" operator="containsText" text="OK">
      <formula>NOT(ISERROR(SEARCH("OK",J12)))</formula>
    </cfRule>
    <cfRule type="containsText" dxfId="27" priority="2" operator="containsText" text="ALERTA">
      <formula>NOT(ISERROR(SEARCH("ALERTA",J12)))</formula>
    </cfRule>
  </conditionalFormatting>
  <hyperlinks>
    <hyperlink ref="B8" r:id="rId1" xr:uid="{00000000-0004-0000-20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L51"/>
  <sheetViews>
    <sheetView topLeftCell="A7" zoomScale="82" zoomScaleNormal="82" workbookViewId="0">
      <selection activeCell="G4" sqref="G4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97.28515625" style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12" t="s">
        <v>65</v>
      </c>
      <c r="C5" s="112"/>
      <c r="D5" s="112"/>
      <c r="E5" s="112"/>
      <c r="F5" s="112"/>
    </row>
    <row r="6" spans="1:12" x14ac:dyDescent="0.25">
      <c r="A6" s="3" t="s">
        <v>2</v>
      </c>
      <c r="B6" s="112" t="s">
        <v>66</v>
      </c>
      <c r="C6" s="112"/>
      <c r="D6" s="112"/>
      <c r="E6" s="112"/>
      <c r="F6" s="112"/>
    </row>
    <row r="7" spans="1:12" x14ac:dyDescent="0.25">
      <c r="A7" s="3" t="s">
        <v>3</v>
      </c>
      <c r="B7" s="113" t="s">
        <v>129</v>
      </c>
      <c r="C7" s="113"/>
      <c r="D7" s="113"/>
      <c r="E7" s="113"/>
      <c r="F7" s="113"/>
    </row>
    <row r="8" spans="1:12" x14ac:dyDescent="0.25">
      <c r="A8" s="3" t="s">
        <v>4</v>
      </c>
      <c r="B8" s="114" t="s">
        <v>128</v>
      </c>
      <c r="C8" s="113"/>
      <c r="D8" s="113"/>
      <c r="E8" s="113"/>
      <c r="F8" s="113"/>
    </row>
    <row r="10" spans="1:12" ht="23.25" x14ac:dyDescent="0.35">
      <c r="A10" s="110" t="s">
        <v>5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8</v>
      </c>
      <c r="D11" s="7" t="s">
        <v>9</v>
      </c>
      <c r="E11" s="8" t="s">
        <v>10</v>
      </c>
      <c r="F11" s="6" t="s">
        <v>11</v>
      </c>
      <c r="G11" s="7" t="s">
        <v>12</v>
      </c>
      <c r="H11" s="8" t="s">
        <v>13</v>
      </c>
      <c r="I11" s="4" t="s">
        <v>14</v>
      </c>
      <c r="J11" s="7" t="s">
        <v>15</v>
      </c>
      <c r="K11" s="1" t="s">
        <v>16</v>
      </c>
      <c r="L11" s="1" t="s">
        <v>83</v>
      </c>
    </row>
    <row r="12" spans="1:12" x14ac:dyDescent="0.25">
      <c r="A12" s="9" t="s">
        <v>17</v>
      </c>
      <c r="B12" s="10"/>
      <c r="C12" s="11"/>
      <c r="D12" s="11"/>
      <c r="E12" s="11">
        <f>J27</f>
        <v>0</v>
      </c>
      <c r="F12" s="11"/>
      <c r="G12" s="11"/>
      <c r="H12" s="11">
        <f>L27</f>
        <v>0</v>
      </c>
      <c r="I12" s="10">
        <f>(C12+F12)+(E12+H12)+D12+G12</f>
        <v>0</v>
      </c>
      <c r="J12" s="7" t="str">
        <f>IF(I12&lt;0,"ALERTA","OK")</f>
        <v>OK</v>
      </c>
      <c r="K12" s="12">
        <f>C12+E12</f>
        <v>0</v>
      </c>
      <c r="L12" s="12">
        <f>C12+F12+D12+G12</f>
        <v>0</v>
      </c>
    </row>
    <row r="13" spans="1:12" x14ac:dyDescent="0.25">
      <c r="A13" s="13" t="s">
        <v>18</v>
      </c>
      <c r="B13" s="14"/>
      <c r="C13" s="15"/>
      <c r="D13" s="15"/>
      <c r="E13" s="15">
        <f>J30</f>
        <v>0</v>
      </c>
      <c r="F13" s="15"/>
      <c r="G13" s="15"/>
      <c r="H13" s="15">
        <f>L30</f>
        <v>0</v>
      </c>
      <c r="I13" s="10">
        <f t="shared" ref="I13:I19" si="0">(C13+F13)+(E13+H13)+D13+G13</f>
        <v>0</v>
      </c>
      <c r="J13" s="7" t="str">
        <f t="shared" ref="J13:J19" si="1">IF(I13&lt;0,"ALERTA","OK")</f>
        <v>OK</v>
      </c>
      <c r="K13" s="12">
        <f t="shared" ref="K13:K19" si="2">C13+E13</f>
        <v>0</v>
      </c>
      <c r="L13" s="12">
        <f t="shared" ref="L13:L19" si="3">C13+F13+D13+G13</f>
        <v>0</v>
      </c>
    </row>
    <row r="14" spans="1:12" x14ac:dyDescent="0.25">
      <c r="A14" s="9" t="s">
        <v>19</v>
      </c>
      <c r="B14" s="10"/>
      <c r="C14" s="11"/>
      <c r="D14" s="11"/>
      <c r="E14" s="11">
        <f>J33</f>
        <v>0</v>
      </c>
      <c r="F14" s="11"/>
      <c r="G14" s="11"/>
      <c r="H14" s="11">
        <f>L33</f>
        <v>0</v>
      </c>
      <c r="I14" s="10">
        <f t="shared" si="0"/>
        <v>0</v>
      </c>
      <c r="J14" s="7" t="str">
        <f t="shared" si="1"/>
        <v>OK</v>
      </c>
      <c r="K14" s="12">
        <f t="shared" si="2"/>
        <v>0</v>
      </c>
      <c r="L14" s="12">
        <f t="shared" si="3"/>
        <v>0</v>
      </c>
    </row>
    <row r="15" spans="1:12" ht="30" x14ac:dyDescent="0.25">
      <c r="A15" s="16" t="s">
        <v>20</v>
      </c>
      <c r="B15" s="14"/>
      <c r="C15" s="15">
        <v>800</v>
      </c>
      <c r="D15" s="15"/>
      <c r="E15" s="15">
        <f>J36</f>
        <v>0</v>
      </c>
      <c r="F15" s="15">
        <v>800</v>
      </c>
      <c r="G15" s="15"/>
      <c r="H15" s="15">
        <f>L36</f>
        <v>-2700</v>
      </c>
      <c r="I15" s="10">
        <f t="shared" si="0"/>
        <v>-1100</v>
      </c>
      <c r="J15" s="7" t="str">
        <f t="shared" si="1"/>
        <v>ALERTA</v>
      </c>
      <c r="K15" s="12">
        <f t="shared" si="2"/>
        <v>800</v>
      </c>
      <c r="L15" s="12">
        <f t="shared" si="3"/>
        <v>1600</v>
      </c>
    </row>
    <row r="16" spans="1:12" ht="45" x14ac:dyDescent="0.25">
      <c r="A16" s="17" t="s">
        <v>21</v>
      </c>
      <c r="B16" s="10">
        <v>630</v>
      </c>
      <c r="C16" s="11">
        <v>630</v>
      </c>
      <c r="D16" s="11"/>
      <c r="E16" s="11">
        <f>J40</f>
        <v>0</v>
      </c>
      <c r="F16" s="11">
        <v>630</v>
      </c>
      <c r="G16" s="11"/>
      <c r="H16" s="11">
        <f>L40</f>
        <v>0</v>
      </c>
      <c r="I16" s="10">
        <f t="shared" si="0"/>
        <v>1260</v>
      </c>
      <c r="J16" s="7" t="str">
        <f t="shared" si="1"/>
        <v>OK</v>
      </c>
      <c r="K16" s="12">
        <f t="shared" si="2"/>
        <v>630</v>
      </c>
      <c r="L16" s="12">
        <f t="shared" si="3"/>
        <v>1260</v>
      </c>
    </row>
    <row r="17" spans="1:12" x14ac:dyDescent="0.25">
      <c r="A17" s="13" t="s">
        <v>22</v>
      </c>
      <c r="B17" s="14"/>
      <c r="C17" s="15"/>
      <c r="D17" s="15"/>
      <c r="E17" s="15">
        <f>J43</f>
        <v>0</v>
      </c>
      <c r="F17" s="15"/>
      <c r="G17" s="15"/>
      <c r="H17" s="15">
        <f>L43</f>
        <v>0</v>
      </c>
      <c r="I17" s="10">
        <f t="shared" si="0"/>
        <v>0</v>
      </c>
      <c r="J17" s="7" t="str">
        <f t="shared" si="1"/>
        <v>OK</v>
      </c>
      <c r="K17" s="12">
        <f t="shared" si="2"/>
        <v>0</v>
      </c>
      <c r="L17" s="12">
        <f t="shared" si="3"/>
        <v>0</v>
      </c>
    </row>
    <row r="18" spans="1:12" x14ac:dyDescent="0.25">
      <c r="A18" s="9" t="s">
        <v>23</v>
      </c>
      <c r="B18" s="10"/>
      <c r="C18" s="11"/>
      <c r="D18" s="11"/>
      <c r="E18" s="11">
        <f>J46</f>
        <v>0</v>
      </c>
      <c r="F18" s="11"/>
      <c r="G18" s="11"/>
      <c r="H18" s="11">
        <f>L46</f>
        <v>0</v>
      </c>
      <c r="I18" s="10">
        <f t="shared" si="0"/>
        <v>0</v>
      </c>
      <c r="J18" s="7" t="str">
        <f t="shared" si="1"/>
        <v>OK</v>
      </c>
      <c r="K18" s="12">
        <f t="shared" si="2"/>
        <v>0</v>
      </c>
      <c r="L18" s="12">
        <f t="shared" si="3"/>
        <v>0</v>
      </c>
    </row>
    <row r="19" spans="1:12" x14ac:dyDescent="0.25">
      <c r="A19" s="13" t="s">
        <v>24</v>
      </c>
      <c r="B19" s="14"/>
      <c r="C19" s="15"/>
      <c r="D19" s="15"/>
      <c r="E19" s="15">
        <f>J49</f>
        <v>0</v>
      </c>
      <c r="F19" s="15"/>
      <c r="G19" s="15"/>
      <c r="H19" s="15">
        <f>L49</f>
        <v>0</v>
      </c>
      <c r="I19" s="10">
        <f t="shared" si="0"/>
        <v>0</v>
      </c>
      <c r="J19" s="7" t="str">
        <f t="shared" si="1"/>
        <v>OK</v>
      </c>
      <c r="K19" s="12">
        <f t="shared" si="2"/>
        <v>0</v>
      </c>
      <c r="L19" s="12">
        <f t="shared" si="3"/>
        <v>0</v>
      </c>
    </row>
    <row r="20" spans="1:12" x14ac:dyDescent="0.25">
      <c r="A20" s="18" t="s">
        <v>25</v>
      </c>
      <c r="B20" s="19">
        <f>SUM(B12:B19)</f>
        <v>630</v>
      </c>
      <c r="C20" s="12">
        <f>SUM(C12:C19)</f>
        <v>1430</v>
      </c>
      <c r="E20" s="12">
        <f>SUM(E12:E19)</f>
        <v>0</v>
      </c>
      <c r="F20" s="12">
        <f>SUM(F12:F19)</f>
        <v>1430</v>
      </c>
      <c r="H20" s="12">
        <f>SUM(H12:H19)</f>
        <v>-2700</v>
      </c>
      <c r="I20" s="19">
        <f>SUM(I12:I19)</f>
        <v>160</v>
      </c>
      <c r="L20" s="12">
        <f>SUM(L12:L19)</f>
        <v>2860</v>
      </c>
    </row>
    <row r="25" spans="1:12" ht="23.25" x14ac:dyDescent="0.35">
      <c r="A25" s="110" t="s">
        <v>26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</row>
    <row r="26" spans="1:12" x14ac:dyDescent="0.25">
      <c r="A26" s="20" t="s">
        <v>27</v>
      </c>
      <c r="B26" s="115" t="s">
        <v>28</v>
      </c>
      <c r="C26" s="115"/>
      <c r="D26" s="115"/>
      <c r="E26" s="115"/>
      <c r="F26" s="115"/>
      <c r="G26" s="20" t="s">
        <v>29</v>
      </c>
      <c r="H26" s="20" t="s">
        <v>30</v>
      </c>
      <c r="I26" s="21" t="s">
        <v>10</v>
      </c>
      <c r="J26" s="21" t="s">
        <v>31</v>
      </c>
      <c r="K26" s="21" t="s">
        <v>13</v>
      </c>
      <c r="L26" s="21" t="s">
        <v>32</v>
      </c>
    </row>
    <row r="27" spans="1:12" x14ac:dyDescent="0.25">
      <c r="A27" s="116" t="s">
        <v>17</v>
      </c>
      <c r="B27" s="119"/>
      <c r="C27" s="119"/>
      <c r="D27" s="119"/>
      <c r="E27" s="119"/>
      <c r="F27" s="119"/>
      <c r="G27" s="22"/>
      <c r="H27" s="23"/>
      <c r="I27" s="11"/>
      <c r="J27" s="120">
        <f>SUM(I27:I29)</f>
        <v>0</v>
      </c>
      <c r="K27" s="11"/>
      <c r="L27" s="120">
        <f>SUM(K27:K29)</f>
        <v>0</v>
      </c>
    </row>
    <row r="28" spans="1:12" x14ac:dyDescent="0.25">
      <c r="A28" s="117"/>
      <c r="B28" s="123"/>
      <c r="C28" s="124"/>
      <c r="D28" s="124"/>
      <c r="E28" s="124"/>
      <c r="F28" s="125"/>
      <c r="G28" s="22"/>
      <c r="H28" s="23"/>
      <c r="I28" s="11"/>
      <c r="J28" s="121"/>
      <c r="K28" s="11"/>
      <c r="L28" s="121"/>
    </row>
    <row r="29" spans="1:12" x14ac:dyDescent="0.25">
      <c r="A29" s="118"/>
      <c r="B29" s="119"/>
      <c r="C29" s="119"/>
      <c r="D29" s="119"/>
      <c r="E29" s="119"/>
      <c r="F29" s="119"/>
      <c r="G29" s="22"/>
      <c r="H29" s="23"/>
      <c r="I29" s="11"/>
      <c r="J29" s="122"/>
      <c r="K29" s="11"/>
      <c r="L29" s="122"/>
    </row>
    <row r="30" spans="1:12" x14ac:dyDescent="0.25">
      <c r="A30" s="126" t="s">
        <v>18</v>
      </c>
      <c r="B30" s="129"/>
      <c r="C30" s="129"/>
      <c r="D30" s="129"/>
      <c r="E30" s="129"/>
      <c r="F30" s="129"/>
      <c r="G30" s="24"/>
      <c r="H30" s="25"/>
      <c r="I30" s="15"/>
      <c r="J30" s="130">
        <f>SUM(I30:I32)</f>
        <v>0</v>
      </c>
      <c r="K30" s="15"/>
      <c r="L30" s="130">
        <f>SUM(K30:K32)</f>
        <v>0</v>
      </c>
    </row>
    <row r="31" spans="1:12" x14ac:dyDescent="0.25">
      <c r="A31" s="127"/>
      <c r="B31" s="129"/>
      <c r="C31" s="129"/>
      <c r="D31" s="129"/>
      <c r="E31" s="129"/>
      <c r="F31" s="129"/>
      <c r="G31" s="24"/>
      <c r="H31" s="25"/>
      <c r="I31" s="15"/>
      <c r="J31" s="131"/>
      <c r="K31" s="15"/>
      <c r="L31" s="131"/>
    </row>
    <row r="32" spans="1:12" x14ac:dyDescent="0.25">
      <c r="A32" s="128"/>
      <c r="B32" s="129"/>
      <c r="C32" s="129"/>
      <c r="D32" s="129"/>
      <c r="E32" s="129"/>
      <c r="F32" s="129"/>
      <c r="G32" s="24"/>
      <c r="H32" s="25"/>
      <c r="I32" s="15"/>
      <c r="J32" s="132"/>
      <c r="K32" s="15"/>
      <c r="L32" s="132"/>
    </row>
    <row r="33" spans="1:12" x14ac:dyDescent="0.25">
      <c r="A33" s="116" t="s">
        <v>19</v>
      </c>
      <c r="B33" s="119"/>
      <c r="C33" s="119"/>
      <c r="D33" s="119"/>
      <c r="E33" s="119"/>
      <c r="F33" s="119"/>
      <c r="G33" s="22"/>
      <c r="H33" s="23"/>
      <c r="I33" s="11"/>
      <c r="J33" s="120">
        <f>SUM(I33:I35)</f>
        <v>0</v>
      </c>
      <c r="K33" s="11"/>
      <c r="L33" s="120">
        <f>SUM(K33:K35)</f>
        <v>0</v>
      </c>
    </row>
    <row r="34" spans="1:12" x14ac:dyDescent="0.25">
      <c r="A34" s="117"/>
      <c r="B34" s="119"/>
      <c r="C34" s="119"/>
      <c r="D34" s="119"/>
      <c r="E34" s="119"/>
      <c r="F34" s="119"/>
      <c r="G34" s="22"/>
      <c r="H34" s="23"/>
      <c r="I34" s="11"/>
      <c r="J34" s="121"/>
      <c r="K34" s="11"/>
      <c r="L34" s="121"/>
    </row>
    <row r="35" spans="1:12" x14ac:dyDescent="0.25">
      <c r="A35" s="118"/>
      <c r="B35" s="119"/>
      <c r="C35" s="119"/>
      <c r="D35" s="119"/>
      <c r="E35" s="119"/>
      <c r="F35" s="119"/>
      <c r="G35" s="22"/>
      <c r="H35" s="23"/>
      <c r="I35" s="11"/>
      <c r="J35" s="122"/>
      <c r="K35" s="11"/>
      <c r="L35" s="122"/>
    </row>
    <row r="36" spans="1:12" x14ac:dyDescent="0.25">
      <c r="A36" s="136" t="s">
        <v>20</v>
      </c>
      <c r="B36" s="129" t="s">
        <v>134</v>
      </c>
      <c r="C36" s="129"/>
      <c r="D36" s="129"/>
      <c r="E36" s="129"/>
      <c r="F36" s="129"/>
      <c r="G36" s="25"/>
      <c r="H36" s="25"/>
      <c r="I36" s="15"/>
      <c r="J36" s="130">
        <f>SUM(I36:I39)</f>
        <v>0</v>
      </c>
      <c r="K36" s="15">
        <v>-2700</v>
      </c>
      <c r="L36" s="130">
        <f>SUM(K36:K39)</f>
        <v>-2700</v>
      </c>
    </row>
    <row r="37" spans="1:12" x14ac:dyDescent="0.25">
      <c r="A37" s="137"/>
      <c r="B37" s="129"/>
      <c r="C37" s="129"/>
      <c r="D37" s="129"/>
      <c r="E37" s="129"/>
      <c r="F37" s="129"/>
      <c r="G37" s="25"/>
      <c r="H37" s="25"/>
      <c r="I37" s="15"/>
      <c r="J37" s="131"/>
      <c r="K37" s="15"/>
      <c r="L37" s="131"/>
    </row>
    <row r="38" spans="1:12" x14ac:dyDescent="0.25">
      <c r="A38" s="137"/>
      <c r="B38" s="129"/>
      <c r="C38" s="129"/>
      <c r="D38" s="129"/>
      <c r="E38" s="129"/>
      <c r="F38" s="129"/>
      <c r="G38" s="25"/>
      <c r="H38" s="25"/>
      <c r="I38" s="15"/>
      <c r="J38" s="131"/>
      <c r="K38" s="15"/>
      <c r="L38" s="131"/>
    </row>
    <row r="39" spans="1:12" x14ac:dyDescent="0.25">
      <c r="A39" s="138"/>
      <c r="B39" s="129"/>
      <c r="C39" s="129"/>
      <c r="D39" s="129"/>
      <c r="E39" s="129"/>
      <c r="F39" s="129"/>
      <c r="G39" s="25"/>
      <c r="H39" s="25"/>
      <c r="I39" s="15"/>
      <c r="J39" s="131"/>
      <c r="K39" s="15"/>
      <c r="L39" s="131"/>
    </row>
    <row r="40" spans="1:12" x14ac:dyDescent="0.25">
      <c r="A40" s="139" t="s">
        <v>21</v>
      </c>
      <c r="B40" s="119"/>
      <c r="C40" s="119"/>
      <c r="D40" s="119"/>
      <c r="E40" s="119"/>
      <c r="F40" s="119"/>
      <c r="G40" s="23"/>
      <c r="H40" s="23"/>
      <c r="I40" s="11"/>
      <c r="J40" s="120">
        <f>SUM(I40:I42)</f>
        <v>0</v>
      </c>
      <c r="K40" s="11"/>
      <c r="L40" s="120">
        <f>SUM(K40:K42)</f>
        <v>0</v>
      </c>
    </row>
    <row r="41" spans="1:12" x14ac:dyDescent="0.25">
      <c r="A41" s="140"/>
      <c r="B41" s="119"/>
      <c r="C41" s="119"/>
      <c r="D41" s="119"/>
      <c r="E41" s="119"/>
      <c r="F41" s="119"/>
      <c r="G41" s="23"/>
      <c r="H41" s="23"/>
      <c r="I41" s="11"/>
      <c r="J41" s="121"/>
      <c r="K41" s="11"/>
      <c r="L41" s="121"/>
    </row>
    <row r="42" spans="1:12" x14ac:dyDescent="0.25">
      <c r="A42" s="141"/>
      <c r="B42" s="119"/>
      <c r="C42" s="119"/>
      <c r="D42" s="119"/>
      <c r="E42" s="119"/>
      <c r="F42" s="119"/>
      <c r="G42" s="23"/>
      <c r="H42" s="23"/>
      <c r="I42" s="11"/>
      <c r="J42" s="122"/>
      <c r="K42" s="11"/>
      <c r="L42" s="122"/>
    </row>
    <row r="43" spans="1:12" x14ac:dyDescent="0.25">
      <c r="A43" s="126" t="s">
        <v>22</v>
      </c>
      <c r="B43" s="129"/>
      <c r="C43" s="129"/>
      <c r="D43" s="129"/>
      <c r="E43" s="129"/>
      <c r="F43" s="129"/>
      <c r="G43" s="25"/>
      <c r="H43" s="25"/>
      <c r="I43" s="15"/>
      <c r="J43" s="130">
        <f t="shared" ref="J43:L43" si="4">SUM(I43:I45)</f>
        <v>0</v>
      </c>
      <c r="K43" s="15"/>
      <c r="L43" s="130">
        <f t="shared" si="4"/>
        <v>0</v>
      </c>
    </row>
    <row r="44" spans="1:12" x14ac:dyDescent="0.25">
      <c r="A44" s="127"/>
      <c r="B44" s="129"/>
      <c r="C44" s="129"/>
      <c r="D44" s="129"/>
      <c r="E44" s="129"/>
      <c r="F44" s="129"/>
      <c r="G44" s="25"/>
      <c r="H44" s="25"/>
      <c r="I44" s="15"/>
      <c r="J44" s="131"/>
      <c r="K44" s="15"/>
      <c r="L44" s="131"/>
    </row>
    <row r="45" spans="1:12" x14ac:dyDescent="0.25">
      <c r="A45" s="128"/>
      <c r="B45" s="129"/>
      <c r="C45" s="129"/>
      <c r="D45" s="129"/>
      <c r="E45" s="129"/>
      <c r="F45" s="129"/>
      <c r="G45" s="25"/>
      <c r="H45" s="25"/>
      <c r="I45" s="15"/>
      <c r="J45" s="132"/>
      <c r="K45" s="15"/>
      <c r="L45" s="132"/>
    </row>
    <row r="46" spans="1:12" x14ac:dyDescent="0.25">
      <c r="A46" s="116" t="s">
        <v>23</v>
      </c>
      <c r="B46" s="119"/>
      <c r="C46" s="119"/>
      <c r="D46" s="119"/>
      <c r="E46" s="119"/>
      <c r="F46" s="119"/>
      <c r="G46" s="23"/>
      <c r="H46" s="23"/>
      <c r="I46" s="11"/>
      <c r="J46" s="120">
        <f t="shared" ref="J46:L46" si="5">SUM(I46:I48)</f>
        <v>0</v>
      </c>
      <c r="K46" s="11"/>
      <c r="L46" s="120">
        <f t="shared" si="5"/>
        <v>0</v>
      </c>
    </row>
    <row r="47" spans="1:12" x14ac:dyDescent="0.25">
      <c r="A47" s="117"/>
      <c r="B47" s="119"/>
      <c r="C47" s="119"/>
      <c r="D47" s="119"/>
      <c r="E47" s="119"/>
      <c r="F47" s="119"/>
      <c r="G47" s="23"/>
      <c r="H47" s="23"/>
      <c r="I47" s="11"/>
      <c r="J47" s="121"/>
      <c r="K47" s="11"/>
      <c r="L47" s="121"/>
    </row>
    <row r="48" spans="1:12" x14ac:dyDescent="0.25">
      <c r="A48" s="118"/>
      <c r="B48" s="119"/>
      <c r="C48" s="119"/>
      <c r="D48" s="119"/>
      <c r="E48" s="119"/>
      <c r="F48" s="119"/>
      <c r="G48" s="23"/>
      <c r="H48" s="23"/>
      <c r="I48" s="11"/>
      <c r="J48" s="122"/>
      <c r="K48" s="11"/>
      <c r="L48" s="122"/>
    </row>
    <row r="49" spans="1:12" x14ac:dyDescent="0.25">
      <c r="A49" s="126" t="s">
        <v>24</v>
      </c>
      <c r="B49" s="129"/>
      <c r="C49" s="129"/>
      <c r="D49" s="129"/>
      <c r="E49" s="129"/>
      <c r="F49" s="129"/>
      <c r="G49" s="25"/>
      <c r="H49" s="25"/>
      <c r="I49" s="15"/>
      <c r="J49" s="130">
        <f t="shared" ref="J49:L49" si="6">SUM(I49:I51)</f>
        <v>0</v>
      </c>
      <c r="K49" s="15"/>
      <c r="L49" s="130">
        <f t="shared" si="6"/>
        <v>0</v>
      </c>
    </row>
    <row r="50" spans="1:12" x14ac:dyDescent="0.25">
      <c r="A50" s="127"/>
      <c r="B50" s="129"/>
      <c r="C50" s="129"/>
      <c r="D50" s="129"/>
      <c r="E50" s="129"/>
      <c r="F50" s="129"/>
      <c r="G50" s="25"/>
      <c r="H50" s="25"/>
      <c r="I50" s="15"/>
      <c r="J50" s="131"/>
      <c r="K50" s="15"/>
      <c r="L50" s="131"/>
    </row>
    <row r="51" spans="1:12" x14ac:dyDescent="0.25">
      <c r="A51" s="128"/>
      <c r="B51" s="129"/>
      <c r="C51" s="129"/>
      <c r="D51" s="129"/>
      <c r="E51" s="129"/>
      <c r="F51" s="129"/>
      <c r="G51" s="25"/>
      <c r="H51" s="25"/>
      <c r="I51" s="15"/>
      <c r="J51" s="132"/>
      <c r="K51" s="15"/>
      <c r="L51" s="132"/>
    </row>
  </sheetData>
  <mergeCells count="57">
    <mergeCell ref="L46:L48"/>
    <mergeCell ref="A49:A51"/>
    <mergeCell ref="B45:F45"/>
    <mergeCell ref="B46:F46"/>
    <mergeCell ref="B47:F47"/>
    <mergeCell ref="A43:A45"/>
    <mergeCell ref="J43:J45"/>
    <mergeCell ref="L43:L45"/>
    <mergeCell ref="J49:J51"/>
    <mergeCell ref="L49:L51"/>
    <mergeCell ref="B51:F51"/>
    <mergeCell ref="B48:F48"/>
    <mergeCell ref="B49:F49"/>
    <mergeCell ref="B50:F50"/>
    <mergeCell ref="B43:F43"/>
    <mergeCell ref="B44:F44"/>
    <mergeCell ref="A36:A39"/>
    <mergeCell ref="J36:J39"/>
    <mergeCell ref="A40:A42"/>
    <mergeCell ref="J40:J42"/>
    <mergeCell ref="A46:A48"/>
    <mergeCell ref="J46:J48"/>
    <mergeCell ref="L36:L39"/>
    <mergeCell ref="B36:F36"/>
    <mergeCell ref="B37:F37"/>
    <mergeCell ref="B38:F38"/>
    <mergeCell ref="B42:F42"/>
    <mergeCell ref="B39:F39"/>
    <mergeCell ref="B40:F40"/>
    <mergeCell ref="B41:F41"/>
    <mergeCell ref="L40:L42"/>
    <mergeCell ref="A33:A35"/>
    <mergeCell ref="B33:F33"/>
    <mergeCell ref="J33:J35"/>
    <mergeCell ref="L33:L35"/>
    <mergeCell ref="B34:F34"/>
    <mergeCell ref="B35:F35"/>
    <mergeCell ref="A30:A32"/>
    <mergeCell ref="B30:F30"/>
    <mergeCell ref="J30:J32"/>
    <mergeCell ref="L30:L32"/>
    <mergeCell ref="B31:F31"/>
    <mergeCell ref="B32:F32"/>
    <mergeCell ref="A25:L25"/>
    <mergeCell ref="B26:F26"/>
    <mergeCell ref="A27:A29"/>
    <mergeCell ref="B27:F27"/>
    <mergeCell ref="J27:J29"/>
    <mergeCell ref="L27:L29"/>
    <mergeCell ref="B28:F28"/>
    <mergeCell ref="B29:F29"/>
    <mergeCell ref="A10:G10"/>
    <mergeCell ref="A1:L3"/>
    <mergeCell ref="B5:F5"/>
    <mergeCell ref="B6:F6"/>
    <mergeCell ref="B7:F7"/>
    <mergeCell ref="B8:F8"/>
  </mergeCells>
  <conditionalFormatting sqref="C12:C19 E12:F19 H12:H19 I27:I51 K27:K51">
    <cfRule type="cellIs" dxfId="26" priority="11" operator="lessThan">
      <formula>0</formula>
    </cfRule>
    <cfRule type="cellIs" dxfId="25" priority="12" operator="greaterThan">
      <formula>0</formula>
    </cfRule>
    <cfRule type="cellIs" dxfId="24" priority="13" operator="lessThan">
      <formula>0</formula>
    </cfRule>
  </conditionalFormatting>
  <conditionalFormatting sqref="D12:D19">
    <cfRule type="cellIs" dxfId="23" priority="8" operator="lessThan">
      <formula>0</formula>
    </cfRule>
    <cfRule type="cellIs" dxfId="22" priority="9" operator="greaterThan">
      <formula>0</formula>
    </cfRule>
    <cfRule type="cellIs" dxfId="21" priority="10" operator="lessThan">
      <formula>0</formula>
    </cfRule>
  </conditionalFormatting>
  <conditionalFormatting sqref="G12:G19">
    <cfRule type="cellIs" dxfId="20" priority="5" operator="lessThan">
      <formula>0</formula>
    </cfRule>
    <cfRule type="cellIs" dxfId="19" priority="6" operator="greaterThan">
      <formula>0</formula>
    </cfRule>
    <cfRule type="cellIs" dxfId="18" priority="7" operator="lessThan">
      <formula>0</formula>
    </cfRule>
  </conditionalFormatting>
  <conditionalFormatting sqref="I12:I19">
    <cfRule type="cellIs" dxfId="17" priority="3" operator="lessThan">
      <formula>0</formula>
    </cfRule>
    <cfRule type="cellIs" dxfId="16" priority="4" operator="greaterThan">
      <formula>0</formula>
    </cfRule>
  </conditionalFormatting>
  <conditionalFormatting sqref="J12:J19">
    <cfRule type="containsText" dxfId="15" priority="1" operator="containsText" text="OK">
      <formula>NOT(ISERROR(SEARCH("OK",J12)))</formula>
    </cfRule>
    <cfRule type="containsText" dxfId="14" priority="2" operator="containsText" text="ALERTA">
      <formula>NOT(ISERROR(SEARCH("ALERTA",J12)))</formula>
    </cfRule>
  </conditionalFormatting>
  <hyperlinks>
    <hyperlink ref="B8" r:id="rId1" xr:uid="{00000000-0004-0000-21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43"/>
  <sheetViews>
    <sheetView topLeftCell="A13" workbookViewId="0">
      <selection activeCell="N38" sqref="N38"/>
    </sheetView>
  </sheetViews>
  <sheetFormatPr defaultRowHeight="15" x14ac:dyDescent="0.25"/>
  <cols>
    <col min="3" max="3" width="12.140625" bestFit="1" customWidth="1"/>
    <col min="4" max="4" width="14.140625" bestFit="1" customWidth="1"/>
    <col min="5" max="5" width="12.85546875" bestFit="1" customWidth="1"/>
    <col min="6" max="6" width="12" bestFit="1" customWidth="1"/>
    <col min="7" max="7" width="14.140625" bestFit="1" customWidth="1"/>
    <col min="8" max="9" width="12.85546875" bestFit="1" customWidth="1"/>
    <col min="10" max="10" width="9.85546875" bestFit="1" customWidth="1"/>
    <col min="11" max="11" width="12.85546875" bestFit="1" customWidth="1"/>
  </cols>
  <sheetData>
    <row r="1" spans="1:12" s="1" customFormat="1" x14ac:dyDescent="0.25">
      <c r="A1" s="3" t="s">
        <v>1</v>
      </c>
      <c r="B1" s="112" t="s">
        <v>192</v>
      </c>
      <c r="C1" s="112"/>
      <c r="D1" s="112"/>
      <c r="E1" s="112"/>
      <c r="F1" s="112"/>
    </row>
    <row r="2" spans="1:12" s="1" customFormat="1" x14ac:dyDescent="0.25">
      <c r="A2" s="3" t="s">
        <v>2</v>
      </c>
      <c r="B2" s="112" t="s">
        <v>193</v>
      </c>
      <c r="C2" s="112"/>
      <c r="D2" s="112"/>
      <c r="E2" s="112"/>
      <c r="F2" s="112"/>
    </row>
    <row r="3" spans="1:12" s="1" customFormat="1" x14ac:dyDescent="0.25">
      <c r="A3" s="3" t="s">
        <v>3</v>
      </c>
      <c r="B3" s="113"/>
      <c r="C3" s="113"/>
      <c r="D3" s="113"/>
      <c r="E3" s="113"/>
      <c r="F3" s="113"/>
    </row>
    <row r="4" spans="1:12" s="1" customFormat="1" x14ac:dyDescent="0.25">
      <c r="A4" s="3" t="s">
        <v>4</v>
      </c>
      <c r="B4" s="114"/>
      <c r="C4" s="113"/>
      <c r="D4" s="113"/>
      <c r="E4" s="113"/>
      <c r="F4" s="113"/>
    </row>
    <row r="5" spans="1:12" s="1" customFormat="1" x14ac:dyDescent="0.25"/>
    <row r="6" spans="1:12" s="1" customFormat="1" ht="23.25" x14ac:dyDescent="0.35">
      <c r="A6" s="110" t="s">
        <v>176</v>
      </c>
      <c r="B6" s="110"/>
      <c r="C6" s="110"/>
      <c r="D6" s="110"/>
      <c r="E6" s="110"/>
      <c r="F6" s="110"/>
      <c r="G6" s="110"/>
    </row>
    <row r="7" spans="1:12" s="1" customFormat="1" x14ac:dyDescent="0.25">
      <c r="A7" s="4" t="s">
        <v>6</v>
      </c>
      <c r="B7" s="5" t="s">
        <v>7</v>
      </c>
      <c r="C7" s="6" t="s">
        <v>170</v>
      </c>
      <c r="D7" s="7" t="s">
        <v>171</v>
      </c>
      <c r="E7" s="8" t="s">
        <v>167</v>
      </c>
      <c r="F7" s="6" t="s">
        <v>172</v>
      </c>
      <c r="G7" s="7" t="s">
        <v>173</v>
      </c>
      <c r="H7" s="8" t="s">
        <v>168</v>
      </c>
      <c r="I7" s="4" t="s">
        <v>14</v>
      </c>
      <c r="J7" s="7"/>
    </row>
    <row r="8" spans="1:12" s="1" customFormat="1" x14ac:dyDescent="0.25">
      <c r="A8" s="9" t="s">
        <v>165</v>
      </c>
      <c r="B8" s="10"/>
      <c r="C8" s="11"/>
      <c r="D8" s="11"/>
      <c r="E8" s="11">
        <f>J21</f>
        <v>0</v>
      </c>
      <c r="F8" s="11"/>
      <c r="G8" s="11"/>
      <c r="H8" s="11">
        <f>L21</f>
        <v>0</v>
      </c>
      <c r="I8" s="10">
        <f>(C8+F8)+(E8+H8)+D8+G8</f>
        <v>0</v>
      </c>
      <c r="J8" s="7"/>
      <c r="K8" s="12"/>
      <c r="L8" s="12"/>
    </row>
    <row r="9" spans="1:12" s="1" customFormat="1" x14ac:dyDescent="0.25">
      <c r="A9" s="13" t="s">
        <v>18</v>
      </c>
      <c r="B9" s="14"/>
      <c r="C9" s="15">
        <v>2000</v>
      </c>
      <c r="D9" s="15"/>
      <c r="E9" s="15"/>
      <c r="F9" s="15"/>
      <c r="G9" s="15"/>
      <c r="H9" s="15"/>
      <c r="I9" s="10">
        <f>SUM(C9:H9)</f>
        <v>2000</v>
      </c>
      <c r="J9" s="7"/>
      <c r="K9" s="12"/>
      <c r="L9" s="12"/>
    </row>
    <row r="10" spans="1:12" s="1" customFormat="1" x14ac:dyDescent="0.25">
      <c r="A10" s="9" t="s">
        <v>19</v>
      </c>
      <c r="B10" s="10"/>
      <c r="C10" s="11"/>
      <c r="D10" s="11"/>
      <c r="E10" s="11"/>
      <c r="F10" s="11"/>
      <c r="G10" s="11"/>
      <c r="H10" s="11"/>
      <c r="I10" s="10"/>
      <c r="J10" s="7"/>
      <c r="K10" s="12"/>
      <c r="L10" s="12"/>
    </row>
    <row r="11" spans="1:12" s="1" customFormat="1" ht="60" x14ac:dyDescent="0.25">
      <c r="A11" s="16" t="s">
        <v>20</v>
      </c>
      <c r="B11" s="14"/>
      <c r="C11" s="15"/>
      <c r="D11" s="15"/>
      <c r="E11" s="15"/>
      <c r="F11" s="15"/>
      <c r="G11" s="15"/>
      <c r="H11" s="15"/>
      <c r="I11" s="10"/>
      <c r="J11" s="7"/>
      <c r="K11" s="12"/>
      <c r="L11" s="12"/>
    </row>
    <row r="12" spans="1:12" s="1" customFormat="1" ht="60" x14ac:dyDescent="0.25">
      <c r="A12" s="17" t="s">
        <v>21</v>
      </c>
      <c r="B12" s="10"/>
      <c r="C12" s="11"/>
      <c r="D12" s="11"/>
      <c r="E12" s="11">
        <f>J38</f>
        <v>-1256.1500000000001</v>
      </c>
      <c r="F12" s="11"/>
      <c r="G12" s="11"/>
      <c r="H12" s="11"/>
      <c r="I12" s="10">
        <f>E12</f>
        <v>-1256.1500000000001</v>
      </c>
      <c r="J12" s="7"/>
      <c r="K12" s="12"/>
      <c r="L12" s="12"/>
    </row>
    <row r="13" spans="1:12" s="1" customFormat="1" x14ac:dyDescent="0.25">
      <c r="A13" s="13" t="s">
        <v>22</v>
      </c>
      <c r="B13" s="14"/>
      <c r="C13" s="15"/>
      <c r="D13" s="15"/>
      <c r="E13" s="15">
        <f>J41</f>
        <v>-743.85</v>
      </c>
      <c r="F13" s="15"/>
      <c r="G13" s="15"/>
      <c r="H13" s="15">
        <f>L41</f>
        <v>0</v>
      </c>
      <c r="I13" s="10">
        <f t="shared" ref="I13" si="0">(C13+F13)+(E13+H13)+D13+G13</f>
        <v>-743.85</v>
      </c>
      <c r="J13" s="7"/>
      <c r="K13" s="12"/>
      <c r="L13" s="12"/>
    </row>
    <row r="14" spans="1:12" s="1" customFormat="1" x14ac:dyDescent="0.25">
      <c r="A14" s="18" t="s">
        <v>25</v>
      </c>
      <c r="B14" s="19">
        <f>SUM(B8:B13)</f>
        <v>0</v>
      </c>
      <c r="C14" s="12">
        <f>SUM(C8:C13)</f>
        <v>2000</v>
      </c>
      <c r="E14" s="12">
        <f>SUM(E8:E13)</f>
        <v>-2000</v>
      </c>
      <c r="F14" s="12">
        <f>SUM(F8:F13)</f>
        <v>0</v>
      </c>
      <c r="H14" s="12">
        <f>SUM(H8:H13)</f>
        <v>0</v>
      </c>
      <c r="I14" s="19">
        <f>SUM(I8:I13)</f>
        <v>0</v>
      </c>
      <c r="L14" s="12"/>
    </row>
    <row r="15" spans="1:12" s="1" customFormat="1" x14ac:dyDescent="0.25"/>
    <row r="16" spans="1:12" s="1" customFormat="1" x14ac:dyDescent="0.25"/>
    <row r="17" spans="1:12" s="1" customFormat="1" x14ac:dyDescent="0.25"/>
    <row r="18" spans="1:12" s="1" customFormat="1" x14ac:dyDescent="0.25"/>
    <row r="19" spans="1:12" s="1" customFormat="1" ht="23.25" x14ac:dyDescent="0.35">
      <c r="A19" s="110" t="s">
        <v>26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</row>
    <row r="20" spans="1:12" s="1" customFormat="1" x14ac:dyDescent="0.25">
      <c r="A20" s="50" t="s">
        <v>27</v>
      </c>
      <c r="B20" s="115" t="s">
        <v>28</v>
      </c>
      <c r="C20" s="115"/>
      <c r="D20" s="115"/>
      <c r="E20" s="115"/>
      <c r="F20" s="115"/>
      <c r="G20" s="50" t="s">
        <v>29</v>
      </c>
      <c r="H20" s="50" t="s">
        <v>30</v>
      </c>
      <c r="I20" s="21" t="s">
        <v>167</v>
      </c>
      <c r="J20" s="21" t="s">
        <v>174</v>
      </c>
      <c r="K20" s="21" t="s">
        <v>168</v>
      </c>
      <c r="L20" s="21" t="s">
        <v>175</v>
      </c>
    </row>
    <row r="21" spans="1:12" s="1" customFormat="1" x14ac:dyDescent="0.25">
      <c r="A21" s="116" t="s">
        <v>17</v>
      </c>
      <c r="B21" s="119"/>
      <c r="C21" s="119"/>
      <c r="D21" s="119"/>
      <c r="E21" s="119"/>
      <c r="F21" s="119"/>
      <c r="G21" s="22"/>
      <c r="H21" s="23"/>
      <c r="I21" s="11"/>
      <c r="J21" s="120">
        <f>SUM(I21:I23)</f>
        <v>0</v>
      </c>
      <c r="K21" s="11"/>
      <c r="L21" s="120">
        <f>SUM(K21:K23)</f>
        <v>0</v>
      </c>
    </row>
    <row r="22" spans="1:12" s="1" customFormat="1" x14ac:dyDescent="0.25">
      <c r="A22" s="117"/>
      <c r="B22" s="123"/>
      <c r="C22" s="124"/>
      <c r="D22" s="124"/>
      <c r="E22" s="124"/>
      <c r="F22" s="125"/>
      <c r="G22" s="22"/>
      <c r="H22" s="23"/>
      <c r="I22" s="11"/>
      <c r="J22" s="121"/>
      <c r="K22" s="11"/>
      <c r="L22" s="121"/>
    </row>
    <row r="23" spans="1:12" s="1" customFormat="1" x14ac:dyDescent="0.25">
      <c r="A23" s="118"/>
      <c r="B23" s="119"/>
      <c r="C23" s="119"/>
      <c r="D23" s="119"/>
      <c r="E23" s="119"/>
      <c r="F23" s="119"/>
      <c r="G23" s="22"/>
      <c r="H23" s="23"/>
      <c r="I23" s="11"/>
      <c r="J23" s="122"/>
      <c r="K23" s="11"/>
      <c r="L23" s="122"/>
    </row>
    <row r="24" spans="1:12" s="1" customFormat="1" x14ac:dyDescent="0.25">
      <c r="A24" s="126" t="s">
        <v>18</v>
      </c>
      <c r="B24" s="129"/>
      <c r="C24" s="129"/>
      <c r="D24" s="129"/>
      <c r="E24" s="129"/>
      <c r="F24" s="129"/>
      <c r="G24" s="24"/>
      <c r="H24" s="25"/>
      <c r="I24" s="15"/>
      <c r="J24" s="130"/>
      <c r="K24" s="15"/>
      <c r="L24" s="130">
        <f>K24</f>
        <v>0</v>
      </c>
    </row>
    <row r="25" spans="1:12" s="1" customFormat="1" x14ac:dyDescent="0.25">
      <c r="A25" s="127"/>
      <c r="B25" s="133"/>
      <c r="C25" s="134"/>
      <c r="D25" s="134"/>
      <c r="E25" s="134"/>
      <c r="F25" s="135"/>
      <c r="G25" s="24"/>
      <c r="H25" s="25"/>
      <c r="I25" s="15"/>
      <c r="J25" s="131"/>
      <c r="K25" s="15"/>
      <c r="L25" s="131"/>
    </row>
    <row r="26" spans="1:12" s="1" customFormat="1" x14ac:dyDescent="0.25">
      <c r="A26" s="127"/>
      <c r="B26" s="129"/>
      <c r="C26" s="129"/>
      <c r="D26" s="129"/>
      <c r="E26" s="129"/>
      <c r="F26" s="129"/>
      <c r="G26" s="24"/>
      <c r="H26" s="25"/>
      <c r="I26" s="15"/>
      <c r="J26" s="131"/>
      <c r="K26" s="15"/>
      <c r="L26" s="131"/>
    </row>
    <row r="27" spans="1:12" s="1" customFormat="1" x14ac:dyDescent="0.25">
      <c r="A27" s="128"/>
      <c r="B27" s="129"/>
      <c r="C27" s="129"/>
      <c r="D27" s="129"/>
      <c r="E27" s="129"/>
      <c r="F27" s="129"/>
      <c r="G27" s="24"/>
      <c r="H27" s="25"/>
      <c r="I27" s="15"/>
      <c r="J27" s="132"/>
      <c r="K27" s="15"/>
      <c r="L27" s="132"/>
    </row>
    <row r="28" spans="1:12" s="1" customFormat="1" x14ac:dyDescent="0.25">
      <c r="A28" s="116" t="s">
        <v>19</v>
      </c>
      <c r="B28" s="119"/>
      <c r="C28" s="119"/>
      <c r="D28" s="119"/>
      <c r="E28" s="119"/>
      <c r="F28" s="119"/>
      <c r="G28" s="22"/>
      <c r="H28" s="23"/>
      <c r="I28" s="11"/>
      <c r="J28" s="120">
        <f>SUM(I28:I30)</f>
        <v>0</v>
      </c>
      <c r="K28" s="11"/>
      <c r="L28" s="120">
        <f>SUM(K28:K30)</f>
        <v>0</v>
      </c>
    </row>
    <row r="29" spans="1:12" s="1" customFormat="1" x14ac:dyDescent="0.25">
      <c r="A29" s="117"/>
      <c r="B29" s="119"/>
      <c r="C29" s="119"/>
      <c r="D29" s="119"/>
      <c r="E29" s="119"/>
      <c r="F29" s="119"/>
      <c r="G29" s="22"/>
      <c r="H29" s="23"/>
      <c r="I29" s="11"/>
      <c r="J29" s="121"/>
      <c r="K29" s="11"/>
      <c r="L29" s="121"/>
    </row>
    <row r="30" spans="1:12" s="1" customFormat="1" x14ac:dyDescent="0.25">
      <c r="A30" s="118"/>
      <c r="B30" s="119"/>
      <c r="C30" s="119"/>
      <c r="D30" s="119"/>
      <c r="E30" s="119"/>
      <c r="F30" s="119"/>
      <c r="G30" s="22"/>
      <c r="H30" s="23"/>
      <c r="I30" s="11"/>
      <c r="J30" s="122"/>
      <c r="K30" s="11"/>
      <c r="L30" s="122"/>
    </row>
    <row r="31" spans="1:12" s="1" customFormat="1" x14ac:dyDescent="0.25">
      <c r="A31" s="136" t="s">
        <v>20</v>
      </c>
      <c r="B31" s="129"/>
      <c r="C31" s="129"/>
      <c r="D31" s="129"/>
      <c r="E31" s="129"/>
      <c r="F31" s="129"/>
      <c r="G31" s="25"/>
      <c r="H31" s="25"/>
      <c r="I31" s="15"/>
      <c r="J31" s="130"/>
      <c r="K31" s="15"/>
      <c r="L31" s="130">
        <f>SUM(K31:K37)</f>
        <v>0</v>
      </c>
    </row>
    <row r="32" spans="1:12" s="1" customFormat="1" x14ac:dyDescent="0.25">
      <c r="A32" s="137"/>
      <c r="B32" s="129"/>
      <c r="C32" s="129"/>
      <c r="D32" s="129"/>
      <c r="E32" s="129"/>
      <c r="F32" s="129"/>
      <c r="G32" s="25"/>
      <c r="H32" s="25"/>
      <c r="I32" s="15"/>
      <c r="J32" s="131"/>
      <c r="K32" s="15"/>
      <c r="L32" s="131"/>
    </row>
    <row r="33" spans="1:12" s="1" customFormat="1" x14ac:dyDescent="0.25">
      <c r="A33" s="137"/>
      <c r="B33" s="129"/>
      <c r="C33" s="129"/>
      <c r="D33" s="129"/>
      <c r="E33" s="129"/>
      <c r="F33" s="129"/>
      <c r="G33" s="25"/>
      <c r="H33" s="25"/>
      <c r="I33" s="15"/>
      <c r="J33" s="131"/>
      <c r="K33" s="15"/>
      <c r="L33" s="131"/>
    </row>
    <row r="34" spans="1:12" s="1" customFormat="1" x14ac:dyDescent="0.25">
      <c r="A34" s="137"/>
      <c r="B34" s="129"/>
      <c r="C34" s="129"/>
      <c r="D34" s="129"/>
      <c r="E34" s="129"/>
      <c r="F34" s="129"/>
      <c r="G34" s="25"/>
      <c r="H34" s="25"/>
      <c r="I34" s="15"/>
      <c r="J34" s="131"/>
      <c r="K34" s="15"/>
      <c r="L34" s="131"/>
    </row>
    <row r="35" spans="1:12" s="1" customFormat="1" x14ac:dyDescent="0.25">
      <c r="A35" s="137"/>
      <c r="B35" s="129"/>
      <c r="C35" s="129"/>
      <c r="D35" s="129"/>
      <c r="E35" s="129"/>
      <c r="F35" s="129"/>
      <c r="G35" s="25"/>
      <c r="H35" s="25"/>
      <c r="I35" s="15"/>
      <c r="J35" s="131"/>
      <c r="K35" s="15"/>
      <c r="L35" s="131"/>
    </row>
    <row r="36" spans="1:12" s="1" customFormat="1" x14ac:dyDescent="0.25">
      <c r="A36" s="137"/>
      <c r="B36" s="129"/>
      <c r="C36" s="129"/>
      <c r="D36" s="129"/>
      <c r="E36" s="129"/>
      <c r="F36" s="129"/>
      <c r="G36" s="25"/>
      <c r="H36" s="25"/>
      <c r="I36" s="15"/>
      <c r="J36" s="131"/>
      <c r="K36" s="15"/>
      <c r="L36" s="131"/>
    </row>
    <row r="37" spans="1:12" s="1" customFormat="1" x14ac:dyDescent="0.25">
      <c r="A37" s="138"/>
      <c r="G37" s="25"/>
      <c r="H37" s="25"/>
      <c r="I37" s="15"/>
      <c r="J37" s="131"/>
      <c r="K37" s="15"/>
      <c r="L37" s="131"/>
    </row>
    <row r="38" spans="1:12" s="1" customFormat="1" x14ac:dyDescent="0.25">
      <c r="A38" s="139" t="s">
        <v>21</v>
      </c>
      <c r="B38" s="119" t="s">
        <v>215</v>
      </c>
      <c r="C38" s="119"/>
      <c r="D38" s="119"/>
      <c r="E38" s="119"/>
      <c r="F38" s="119"/>
      <c r="G38" s="23"/>
      <c r="H38" s="23"/>
      <c r="I38" s="11">
        <v>-1256.1500000000001</v>
      </c>
      <c r="J38" s="120">
        <f>I38</f>
        <v>-1256.1500000000001</v>
      </c>
      <c r="K38" s="11"/>
      <c r="L38" s="120">
        <f>SUM(K38:K40)</f>
        <v>0</v>
      </c>
    </row>
    <row r="39" spans="1:12" s="1" customFormat="1" x14ac:dyDescent="0.25">
      <c r="A39" s="140"/>
      <c r="B39" s="119"/>
      <c r="C39" s="119"/>
      <c r="D39" s="119"/>
      <c r="E39" s="119"/>
      <c r="F39" s="119"/>
      <c r="G39" s="23"/>
      <c r="H39" s="23"/>
      <c r="I39" s="11"/>
      <c r="J39" s="121"/>
      <c r="K39" s="11"/>
      <c r="L39" s="121"/>
    </row>
    <row r="40" spans="1:12" s="1" customFormat="1" x14ac:dyDescent="0.25">
      <c r="A40" s="141"/>
      <c r="B40" s="119"/>
      <c r="C40" s="119"/>
      <c r="D40" s="119"/>
      <c r="E40" s="119"/>
      <c r="F40" s="119"/>
      <c r="G40" s="23"/>
      <c r="H40" s="23"/>
      <c r="I40" s="11"/>
      <c r="J40" s="122"/>
      <c r="K40" s="11"/>
      <c r="L40" s="122"/>
    </row>
    <row r="41" spans="1:12" s="1" customFormat="1" x14ac:dyDescent="0.25">
      <c r="A41" s="126" t="s">
        <v>22</v>
      </c>
      <c r="B41" s="129" t="s">
        <v>333</v>
      </c>
      <c r="C41" s="129"/>
      <c r="D41" s="129"/>
      <c r="E41" s="129"/>
      <c r="F41" s="129"/>
      <c r="G41" s="25"/>
      <c r="H41" s="25"/>
      <c r="I41" s="15">
        <v>-743.85</v>
      </c>
      <c r="J41" s="130">
        <f>I41</f>
        <v>-743.85</v>
      </c>
      <c r="K41" s="15"/>
      <c r="L41" s="130">
        <f t="shared" ref="L41" si="1">SUM(K41:K43)</f>
        <v>0</v>
      </c>
    </row>
    <row r="42" spans="1:12" s="1" customFormat="1" x14ac:dyDescent="0.25">
      <c r="A42" s="127"/>
      <c r="B42" s="129"/>
      <c r="C42" s="129"/>
      <c r="D42" s="129"/>
      <c r="E42" s="129"/>
      <c r="F42" s="129"/>
      <c r="G42" s="25"/>
      <c r="H42" s="25"/>
      <c r="I42" s="15"/>
      <c r="J42" s="131"/>
      <c r="K42" s="15"/>
      <c r="L42" s="131"/>
    </row>
    <row r="43" spans="1:12" s="1" customFormat="1" x14ac:dyDescent="0.25">
      <c r="A43" s="128"/>
      <c r="B43" s="129"/>
      <c r="C43" s="129"/>
      <c r="D43" s="129"/>
      <c r="E43" s="129"/>
      <c r="F43" s="129"/>
      <c r="G43" s="25"/>
      <c r="H43" s="25"/>
      <c r="I43" s="15"/>
      <c r="J43" s="132"/>
      <c r="K43" s="15"/>
      <c r="L43" s="132"/>
    </row>
  </sheetData>
  <mergeCells count="47">
    <mergeCell ref="A41:A43"/>
    <mergeCell ref="B41:F41"/>
    <mergeCell ref="J41:J43"/>
    <mergeCell ref="L41:L43"/>
    <mergeCell ref="B42:F42"/>
    <mergeCell ref="B43:F43"/>
    <mergeCell ref="A38:A40"/>
    <mergeCell ref="B38:F38"/>
    <mergeCell ref="J38:J40"/>
    <mergeCell ref="L38:L40"/>
    <mergeCell ref="B39:F39"/>
    <mergeCell ref="B40:F40"/>
    <mergeCell ref="A31:A37"/>
    <mergeCell ref="B31:F31"/>
    <mergeCell ref="J31:J37"/>
    <mergeCell ref="L31:L37"/>
    <mergeCell ref="B32:F32"/>
    <mergeCell ref="B33:F33"/>
    <mergeCell ref="B34:F34"/>
    <mergeCell ref="B35:F35"/>
    <mergeCell ref="B36:F36"/>
    <mergeCell ref="A28:A30"/>
    <mergeCell ref="B28:F28"/>
    <mergeCell ref="J28:J30"/>
    <mergeCell ref="L28:L30"/>
    <mergeCell ref="B29:F29"/>
    <mergeCell ref="B30:F30"/>
    <mergeCell ref="A24:A27"/>
    <mergeCell ref="B24:F24"/>
    <mergeCell ref="J24:J27"/>
    <mergeCell ref="L24:L27"/>
    <mergeCell ref="B26:F26"/>
    <mergeCell ref="B27:F27"/>
    <mergeCell ref="B25:F25"/>
    <mergeCell ref="B20:F20"/>
    <mergeCell ref="A21:A23"/>
    <mergeCell ref="B21:F21"/>
    <mergeCell ref="J21:J23"/>
    <mergeCell ref="L21:L23"/>
    <mergeCell ref="B22:F22"/>
    <mergeCell ref="B23:F23"/>
    <mergeCell ref="A19:L19"/>
    <mergeCell ref="B1:F1"/>
    <mergeCell ref="B2:F2"/>
    <mergeCell ref="B3:F3"/>
    <mergeCell ref="B4:F4"/>
    <mergeCell ref="A6:G6"/>
  </mergeCells>
  <conditionalFormatting sqref="C8:C13 E8:F13 H8:H13 K21:K43 I21:I43">
    <cfRule type="cellIs" dxfId="13" priority="11" operator="lessThan">
      <formula>0</formula>
    </cfRule>
    <cfRule type="cellIs" dxfId="12" priority="12" operator="greaterThan">
      <formula>0</formula>
    </cfRule>
    <cfRule type="cellIs" dxfId="11" priority="13" operator="lessThan">
      <formula>0</formula>
    </cfRule>
  </conditionalFormatting>
  <conditionalFormatting sqref="D8:D13">
    <cfRule type="cellIs" dxfId="10" priority="8" operator="lessThan">
      <formula>0</formula>
    </cfRule>
    <cfRule type="cellIs" dxfId="9" priority="9" operator="greaterThan">
      <formula>0</formula>
    </cfRule>
    <cfRule type="cellIs" dxfId="8" priority="10" operator="lessThan">
      <formula>0</formula>
    </cfRule>
  </conditionalFormatting>
  <conditionalFormatting sqref="G8:G13">
    <cfRule type="cellIs" dxfId="7" priority="5" operator="lessThan">
      <formula>0</formula>
    </cfRule>
    <cfRule type="cellIs" dxfId="6" priority="6" operator="greaterThan">
      <formula>0</formula>
    </cfRule>
    <cfRule type="cellIs" dxfId="5" priority="7" operator="lessThan">
      <formula>0</formula>
    </cfRule>
  </conditionalFormatting>
  <conditionalFormatting sqref="I8:I13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J8:J13">
    <cfRule type="containsText" dxfId="2" priority="1" operator="containsText" text="OK">
      <formula>NOT(ISERROR(SEARCH("OK",J8)))</formula>
    </cfRule>
    <cfRule type="containsText" dxfId="1" priority="2" operator="containsText" text="ALERTA">
      <formula>NOT(ISERROR(SEARCH("ALERTA",J8)))</formula>
    </cfRule>
  </conditionalFormatting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J31"/>
  <sheetViews>
    <sheetView tabSelected="1" zoomScale="70" zoomScaleNormal="70" workbookViewId="0">
      <pane xSplit="1" topLeftCell="R1" activePane="topRight" state="frozen"/>
      <selection pane="topRight" activeCell="AB25" sqref="AB25"/>
    </sheetView>
  </sheetViews>
  <sheetFormatPr defaultColWidth="9.140625" defaultRowHeight="15" x14ac:dyDescent="0.25"/>
  <cols>
    <col min="1" max="1" width="34.28515625" style="27" bestFit="1" customWidth="1"/>
    <col min="2" max="2" width="12.7109375" style="27" customWidth="1"/>
    <col min="3" max="3" width="11.5703125" style="27" bestFit="1" customWidth="1"/>
    <col min="4" max="4" width="12.42578125" style="27" customWidth="1"/>
    <col min="5" max="5" width="12.85546875" style="27" customWidth="1"/>
    <col min="6" max="6" width="15.28515625" style="27" bestFit="1" customWidth="1"/>
    <col min="7" max="7" width="10.85546875" style="27" customWidth="1"/>
    <col min="8" max="8" width="15.7109375" style="27" customWidth="1"/>
    <col min="9" max="9" width="11.5703125" style="27" customWidth="1"/>
    <col min="10" max="10" width="13.42578125" style="27" customWidth="1"/>
    <col min="11" max="11" width="12.7109375" style="27" customWidth="1"/>
    <col min="12" max="12" width="14.28515625" style="27" customWidth="1"/>
    <col min="13" max="13" width="12.5703125" style="27" bestFit="1" customWidth="1"/>
    <col min="14" max="14" width="12.5703125" style="27" customWidth="1"/>
    <col min="15" max="15" width="15.28515625" style="27" bestFit="1" customWidth="1"/>
    <col min="16" max="16" width="13.42578125" style="27" customWidth="1"/>
    <col min="17" max="17" width="12.140625" style="27" bestFit="1" customWidth="1"/>
    <col min="18" max="18" width="14" style="27" customWidth="1"/>
    <col min="19" max="19" width="16" style="27" customWidth="1"/>
    <col min="20" max="20" width="12.7109375" style="27" customWidth="1"/>
    <col min="21" max="21" width="17.140625" style="27" customWidth="1"/>
    <col min="22" max="22" width="16.7109375" style="27" customWidth="1"/>
    <col min="23" max="23" width="12.7109375" style="27" customWidth="1"/>
    <col min="24" max="24" width="11.7109375" style="27" customWidth="1"/>
    <col min="25" max="26" width="12.7109375" style="27" customWidth="1"/>
    <col min="27" max="27" width="14.7109375" style="27" customWidth="1"/>
    <col min="28" max="28" width="16.85546875" style="27" customWidth="1"/>
    <col min="29" max="29" width="16.28515625" style="27" customWidth="1"/>
    <col min="30" max="30" width="16.42578125" style="27" customWidth="1"/>
    <col min="31" max="32" width="12.7109375" style="27" customWidth="1"/>
    <col min="33" max="34" width="15" style="27" customWidth="1"/>
    <col min="35" max="35" width="12.7109375" style="27" customWidth="1"/>
    <col min="36" max="36" width="17.28515625" style="27" bestFit="1" customWidth="1"/>
    <col min="37" max="16384" width="9.140625" style="27"/>
  </cols>
  <sheetData>
    <row r="1" spans="1:36" ht="96" customHeight="1" x14ac:dyDescent="0.4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33"/>
    </row>
    <row r="2" spans="1:36" ht="23.25" customHeight="1" x14ac:dyDescent="0.4">
      <c r="A2" s="2"/>
      <c r="B2" s="97"/>
      <c r="C2" s="2"/>
      <c r="D2" s="2"/>
      <c r="E2" s="2"/>
      <c r="F2" s="2"/>
      <c r="G2" s="2"/>
      <c r="H2" s="2"/>
      <c r="I2" s="33"/>
      <c r="J2" s="33"/>
      <c r="K2" s="33"/>
      <c r="L2" s="33"/>
      <c r="M2" s="33"/>
      <c r="N2" s="87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51"/>
      <c r="AI2" s="2"/>
      <c r="AJ2" s="33"/>
    </row>
    <row r="3" spans="1:36" ht="21" x14ac:dyDescent="0.35">
      <c r="A3" s="28" t="s">
        <v>320</v>
      </c>
      <c r="B3" s="96">
        <v>45339</v>
      </c>
      <c r="F3" s="34"/>
      <c r="G3" s="29"/>
      <c r="H3" s="29"/>
      <c r="I3" s="34"/>
      <c r="J3" s="34"/>
      <c r="K3" s="34"/>
      <c r="L3" s="34"/>
      <c r="M3" s="34"/>
      <c r="N3" s="34"/>
      <c r="O3" s="34">
        <v>45618</v>
      </c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29"/>
      <c r="AJ3" s="35"/>
    </row>
    <row r="4" spans="1:36" ht="76.5" customHeight="1" x14ac:dyDescent="0.35">
      <c r="A4" s="30" t="s">
        <v>68</v>
      </c>
      <c r="B4" s="37" t="s">
        <v>86</v>
      </c>
      <c r="C4" s="37" t="s">
        <v>35</v>
      </c>
      <c r="D4" s="37" t="s">
        <v>138</v>
      </c>
      <c r="E4" s="37" t="s">
        <v>160</v>
      </c>
      <c r="F4" s="37" t="s">
        <v>200</v>
      </c>
      <c r="G4" s="37" t="s">
        <v>69</v>
      </c>
      <c r="H4" s="37" t="s">
        <v>199</v>
      </c>
      <c r="I4" s="37" t="s">
        <v>70</v>
      </c>
      <c r="J4" s="37" t="s">
        <v>71</v>
      </c>
      <c r="K4" s="37" t="s">
        <v>161</v>
      </c>
      <c r="L4" s="37" t="s">
        <v>198</v>
      </c>
      <c r="M4" s="37" t="s">
        <v>162</v>
      </c>
      <c r="N4" s="37" t="s">
        <v>201</v>
      </c>
      <c r="O4" s="37" t="s">
        <v>44</v>
      </c>
      <c r="P4" s="37" t="s">
        <v>72</v>
      </c>
      <c r="Q4" s="37" t="s">
        <v>140</v>
      </c>
      <c r="R4" s="37" t="s">
        <v>163</v>
      </c>
      <c r="S4" s="37" t="s">
        <v>197</v>
      </c>
      <c r="T4" s="37" t="s">
        <v>73</v>
      </c>
      <c r="U4" s="37" t="s">
        <v>196</v>
      </c>
      <c r="V4" s="37" t="s">
        <v>74</v>
      </c>
      <c r="W4" s="37" t="s">
        <v>82</v>
      </c>
      <c r="X4" s="37" t="s">
        <v>75</v>
      </c>
      <c r="Y4" s="37" t="s">
        <v>76</v>
      </c>
      <c r="Z4" s="37" t="s">
        <v>77</v>
      </c>
      <c r="AA4" s="37" t="s">
        <v>195</v>
      </c>
      <c r="AB4" s="37" t="s">
        <v>78</v>
      </c>
      <c r="AC4" s="37" t="s">
        <v>79</v>
      </c>
      <c r="AD4" s="37" t="s">
        <v>59</v>
      </c>
      <c r="AE4" s="37" t="s">
        <v>80</v>
      </c>
      <c r="AF4" s="37" t="s">
        <v>81</v>
      </c>
      <c r="AG4" s="37" t="s">
        <v>135</v>
      </c>
      <c r="AH4" s="37" t="s">
        <v>164</v>
      </c>
      <c r="AI4" s="37" t="s">
        <v>194</v>
      </c>
      <c r="AJ4" s="57" t="s">
        <v>143</v>
      </c>
    </row>
    <row r="5" spans="1:36" ht="45" customHeight="1" x14ac:dyDescent="0.25">
      <c r="A5" s="31" t="s">
        <v>17</v>
      </c>
      <c r="B5" s="42">
        <f>'Prog. Ritmo e Mov.'!I12</f>
        <v>0</v>
      </c>
      <c r="C5" s="42">
        <f>'Lazer e Saúde'!I12</f>
        <v>0</v>
      </c>
      <c r="D5" s="42">
        <f>ACOLHEDOR!I12</f>
        <v>0</v>
      </c>
      <c r="E5" s="42">
        <f>DESENVOLVER!I12</f>
        <v>0</v>
      </c>
      <c r="F5" s="42">
        <f>'CLÍNICA ESCOLA DE FISIOTERAPIA'!I12</f>
        <v>0</v>
      </c>
      <c r="G5" s="42">
        <f>NuReab!I12</f>
        <v>0</v>
      </c>
      <c r="H5" s="42">
        <f>'ESSÊNCIAS DA REABILITAÇÃO SENT,'!I12</f>
        <v>0</v>
      </c>
      <c r="I5" s="42">
        <f>'Escola de Postura'!I12</f>
        <v>0</v>
      </c>
      <c r="J5" s="42">
        <f>'BRINCANDO DE RESPIRAR'!I12</f>
        <v>0</v>
      </c>
      <c r="K5" s="42">
        <f>'NUSIM - REABLITAÇÃO NA SAÚDE IN'!I12</f>
        <v>0</v>
      </c>
      <c r="L5" s="42">
        <f>INTEGRAÇÃO!I12</f>
        <v>0</v>
      </c>
      <c r="M5" s="42">
        <f>'NÚCLEO DE ENSINO - DARLAN'!I12</f>
        <v>0</v>
      </c>
      <c r="N5" s="42">
        <f>'BIOQUÍMICA PREVENTIVA'!I12</f>
        <v>0</v>
      </c>
      <c r="O5" s="42">
        <f>'Saúde sem Quedas'!I12</f>
        <v>0</v>
      </c>
      <c r="P5" s="42">
        <f>'NEPEGEM -'!I12</f>
        <v>0</v>
      </c>
      <c r="Q5" s="42">
        <f>RESTAURA!I12</f>
        <v>0</v>
      </c>
      <c r="R5" s="42">
        <f>'PSICOLOGIA DO ESPORTE'!I12</f>
        <v>0</v>
      </c>
      <c r="S5" s="42">
        <f>'FISIOTERAPIA ESPORTIVA'!I12</f>
        <v>0</v>
      </c>
      <c r="T5" s="42">
        <f>GETI!I12</f>
        <v>0</v>
      </c>
      <c r="U5" s="42">
        <f>'MATERNAÇÃO FISIOTERAPIA NA SAÚD'!I12</f>
        <v>0</v>
      </c>
      <c r="V5" s="42">
        <f>'PROTETIZAÇÃO '!I12</f>
        <v>0</v>
      </c>
      <c r="W5" s="42">
        <f>'Atenção à Saúde Neurofuncional'!I12</f>
        <v>0</v>
      </c>
      <c r="X5" s="42">
        <f>EstimulAção!I12</f>
        <v>0</v>
      </c>
      <c r="Y5" s="42">
        <f>'Núcleo de Cardiologia'!I12</f>
        <v>0</v>
      </c>
      <c r="Z5" s="42">
        <f>'NÚCLEO DE Est. GINASTICA'!I12</f>
        <v>0</v>
      </c>
      <c r="AA5" s="42">
        <f>'SAÚDE COLETIVA EM FOCO'!I12</f>
        <v>0</v>
      </c>
      <c r="AB5" s="42">
        <f>Basquetebol!I12</f>
        <v>0</v>
      </c>
      <c r="AC5" s="42">
        <f>'Prog Ativ. Motora Adap'!I12</f>
        <v>0</v>
      </c>
      <c r="AD5" s="42">
        <f>'Saúde do Trabalhador'!I12</f>
        <v>0</v>
      </c>
      <c r="AE5" s="42">
        <f>'Rebailitar e integrar'!I12</f>
        <v>0</v>
      </c>
      <c r="AF5" s="42">
        <f>AVC!I12</f>
        <v>0</v>
      </c>
      <c r="AG5" s="42">
        <f>'Atividades Aquáticas'!I12</f>
        <v>0</v>
      </c>
      <c r="AH5" s="42"/>
      <c r="AI5" s="42"/>
      <c r="AJ5" s="58">
        <f t="shared" ref="AJ5:AJ10" si="0">SUM(B5:AI5)</f>
        <v>0</v>
      </c>
    </row>
    <row r="6" spans="1:36" ht="39.950000000000003" customHeight="1" x14ac:dyDescent="0.25">
      <c r="A6" s="31" t="s">
        <v>18</v>
      </c>
      <c r="B6" s="42">
        <f>'Prog. Ritmo e Mov.'!I13</f>
        <v>-4512</v>
      </c>
      <c r="C6" s="42">
        <f>'Lazer e Saúde'!I13</f>
        <v>-116.66</v>
      </c>
      <c r="D6" s="42">
        <f>ACOLHEDOR!I13</f>
        <v>-526</v>
      </c>
      <c r="E6" s="42">
        <f>DESENVOLVER!I13</f>
        <v>1538.48</v>
      </c>
      <c r="F6" s="42">
        <f>'CLÍNICA ESCOLA DE FISIOTERAPIA'!I13</f>
        <v>1690</v>
      </c>
      <c r="G6" s="42">
        <f>NuReab!I13</f>
        <v>-6053.4299999999994</v>
      </c>
      <c r="H6" s="42">
        <f>'ESSÊNCIAS DA REABILITAÇÃO SENT,'!I13</f>
        <v>1945</v>
      </c>
      <c r="I6" s="42">
        <f>'Escola de Postura'!I13</f>
        <v>201.92000000000007</v>
      </c>
      <c r="J6" s="42">
        <f>'BRINCANDO DE RESPIRAR'!I13</f>
        <v>-3528.4300000000003</v>
      </c>
      <c r="K6" s="42">
        <f>'NUSIM - REABLITAÇÃO NA SAÚDE IN'!I13</f>
        <v>-3966.3100000000004</v>
      </c>
      <c r="L6" s="42">
        <f>INTEGRAÇÃO!I13</f>
        <v>0</v>
      </c>
      <c r="M6" s="42">
        <f>'NÚCLEO DE ENSINO - DARLAN'!I13</f>
        <v>-3134</v>
      </c>
      <c r="N6" s="42">
        <f>'BIOQUÍMICA PREVENTIVA'!I13</f>
        <v>2000</v>
      </c>
      <c r="O6" s="42">
        <f>'Saúde sem Quedas'!I13</f>
        <v>-564</v>
      </c>
      <c r="P6" s="42">
        <f>'NEPEGEM -'!I13</f>
        <v>24</v>
      </c>
      <c r="Q6" s="42">
        <f>RESTAURA!I13</f>
        <v>1208.82</v>
      </c>
      <c r="R6" s="42">
        <f>'PSICOLOGIA DO ESPORTE'!I13</f>
        <v>275</v>
      </c>
      <c r="S6" s="42">
        <f>'FISIOTERAPIA ESPORTIVA'!I13</f>
        <v>-7496</v>
      </c>
      <c r="T6" s="42">
        <f>GETI!I13</f>
        <v>-5981</v>
      </c>
      <c r="U6" s="42">
        <f>'MATERNAÇÃO FISIOTERAPIA NA SAÚD'!I13</f>
        <v>-829.74000000000024</v>
      </c>
      <c r="V6" s="42">
        <f>'PROTETIZAÇÃO '!I13</f>
        <v>-562.66</v>
      </c>
      <c r="W6" s="42">
        <f>'Atenção à Saúde Neurofuncional'!I13</f>
        <v>0</v>
      </c>
      <c r="X6" s="42">
        <f>EstimulAção!I13</f>
        <v>-1115</v>
      </c>
      <c r="Y6" s="42">
        <f>'Núcleo de Cardiologia'!I13</f>
        <v>4450.59</v>
      </c>
      <c r="Z6" s="42">
        <f>'NÚCLEO DE Est. GINASTICA'!I13</f>
        <v>7600</v>
      </c>
      <c r="AA6" s="42">
        <f>'SAÚDE COLETIVA EM FOCO'!I13</f>
        <v>355.22000000000025</v>
      </c>
      <c r="AB6" s="42">
        <f>Basquetebol!I13</f>
        <v>0</v>
      </c>
      <c r="AC6" s="42">
        <f>'Prog Ativ. Motora Adap'!I13</f>
        <v>0</v>
      </c>
      <c r="AD6" s="42">
        <f>'Saúde do Trabalhador'!I13</f>
        <v>-1571.5</v>
      </c>
      <c r="AE6" s="42">
        <f>'Rebailitar e integrar'!I13</f>
        <v>-3385.9899999999993</v>
      </c>
      <c r="AF6" s="42">
        <f>AVC!I13</f>
        <v>0</v>
      </c>
      <c r="AG6" s="42">
        <f>'Atividades Aquáticas'!I13</f>
        <v>2000</v>
      </c>
      <c r="AH6" s="42">
        <f>FOCO!I13</f>
        <v>-4914.8</v>
      </c>
      <c r="AI6" s="42">
        <f>'CLUBE DO ESPORTE UNIVERSITÁRIO'!I9</f>
        <v>2000</v>
      </c>
      <c r="AJ6" s="58">
        <f t="shared" si="0"/>
        <v>-22968.489999999998</v>
      </c>
    </row>
    <row r="7" spans="1:36" ht="39.950000000000003" customHeight="1" x14ac:dyDescent="0.25">
      <c r="A7" s="31" t="s">
        <v>19</v>
      </c>
      <c r="B7" s="42">
        <f>'Prog. Ritmo e Mov.'!I14</f>
        <v>-3492.7299999999996</v>
      </c>
      <c r="C7" s="42">
        <f>'Lazer e Saúde'!I14</f>
        <v>-5485.7099999999991</v>
      </c>
      <c r="D7" s="42">
        <f>ACOLHEDOR!I14</f>
        <v>3050</v>
      </c>
      <c r="E7" s="42">
        <f>DESENVOLVER!I14</f>
        <v>0</v>
      </c>
      <c r="F7" s="42">
        <f>'CLÍNICA ESCOLA DE FISIOTERAPIA'!I14</f>
        <v>-1295.8</v>
      </c>
      <c r="G7" s="42">
        <f>NuReab!I14</f>
        <v>0</v>
      </c>
      <c r="H7" s="42">
        <f>'ESSÊNCIAS DA REABILITAÇÃO SENT,'!I14</f>
        <v>-682.07999999999993</v>
      </c>
      <c r="I7" s="42">
        <f>'Escola de Postura'!I14</f>
        <v>1100</v>
      </c>
      <c r="J7" s="42">
        <f>'BRINCANDO DE RESPIRAR'!I14</f>
        <v>0</v>
      </c>
      <c r="K7" s="42">
        <f>'NUSIM - REABLITAÇÃO NA SAÚDE IN'!I14</f>
        <v>0</v>
      </c>
      <c r="L7" s="42">
        <f>INTEGRAÇÃO!I14</f>
        <v>0</v>
      </c>
      <c r="M7" s="42">
        <f>'NÚCLEO DE ENSINO - DARLAN'!I14</f>
        <v>3450</v>
      </c>
      <c r="N7" s="42">
        <f>'BIOQUÍMICA PREVENTIVA'!I14</f>
        <v>0</v>
      </c>
      <c r="O7" s="42">
        <f>'Saúde sem Quedas'!I14</f>
        <v>-1044.72</v>
      </c>
      <c r="P7" s="42">
        <f>'NEPEGEM -'!I14</f>
        <v>3142.16</v>
      </c>
      <c r="Q7" s="42">
        <f>RESTAURA!I14</f>
        <v>-3948.8500000000004</v>
      </c>
      <c r="R7" s="42">
        <f>'PSICOLOGIA DO ESPORTE'!I14</f>
        <v>2572.71</v>
      </c>
      <c r="S7" s="42">
        <f>'FISIOTERAPIA ESPORTIVA'!I14</f>
        <v>0</v>
      </c>
      <c r="T7" s="42">
        <f>GETI!I14</f>
        <v>0</v>
      </c>
      <c r="U7" s="42">
        <f>'MATERNAÇÃO FISIOTERAPIA NA SAÚD'!I14</f>
        <v>0</v>
      </c>
      <c r="V7" s="42">
        <f>'PROTETIZAÇÃO '!I14</f>
        <v>0</v>
      </c>
      <c r="W7" s="42">
        <f>'Atenção à Saúde Neurofuncional'!I14</f>
        <v>0</v>
      </c>
      <c r="X7" s="42">
        <f>EstimulAção!I14</f>
        <v>-3474.65</v>
      </c>
      <c r="Y7" s="42">
        <f>'Núcleo de Cardiologia'!I14</f>
        <v>0</v>
      </c>
      <c r="Z7" s="42">
        <f>'NÚCLEO DE Est. GINASTICA'!I14</f>
        <v>-1103.4700000000003</v>
      </c>
      <c r="AA7" s="42">
        <f>'SAÚDE COLETIVA EM FOCO'!I14</f>
        <v>-726.17000000000007</v>
      </c>
      <c r="AB7" s="42">
        <f>Basquetebol!I14</f>
        <v>0</v>
      </c>
      <c r="AC7" s="42">
        <f>'Prog Ativ. Motora Adap'!I14</f>
        <v>0</v>
      </c>
      <c r="AD7" s="42">
        <f>'Saúde do Trabalhador'!I14</f>
        <v>0</v>
      </c>
      <c r="AE7" s="42">
        <f>'Rebailitar e integrar'!I14</f>
        <v>0</v>
      </c>
      <c r="AF7" s="42">
        <f>AVC!I14</f>
        <v>0</v>
      </c>
      <c r="AG7" s="42">
        <f>'Atividades Aquáticas'!I14</f>
        <v>0</v>
      </c>
      <c r="AH7" s="42">
        <f>FOCO!I14</f>
        <v>4032.32</v>
      </c>
      <c r="AI7" s="42">
        <f>'CLUBE DO ESPORTE UNIVERSITÁRIO'!I10</f>
        <v>0</v>
      </c>
      <c r="AJ7" s="58">
        <f t="shared" si="0"/>
        <v>-3906.9900000000002</v>
      </c>
    </row>
    <row r="8" spans="1:36" ht="49.5" customHeight="1" x14ac:dyDescent="0.25">
      <c r="A8" s="32" t="s">
        <v>20</v>
      </c>
      <c r="B8" s="42">
        <f>'Prog. Ritmo e Mov.'!I15</f>
        <v>0</v>
      </c>
      <c r="C8" s="42">
        <f>'Lazer e Saúde'!I15</f>
        <v>2443.2200000000003</v>
      </c>
      <c r="D8" s="42">
        <f>ACOLHEDOR!I15</f>
        <v>2000</v>
      </c>
      <c r="E8" s="42">
        <f>DESENVOLVER!I15</f>
        <v>0</v>
      </c>
      <c r="F8" s="42">
        <f>'CLÍNICA ESCOLA DE FISIOTERAPIA'!I15</f>
        <v>0</v>
      </c>
      <c r="G8" s="42">
        <f>NuReab!I15</f>
        <v>0</v>
      </c>
      <c r="H8" s="42">
        <f>'ESSÊNCIAS DA REABILITAÇÃO SENT,'!I15</f>
        <v>0</v>
      </c>
      <c r="I8" s="42">
        <f>'Escola de Postura'!I15</f>
        <v>1500</v>
      </c>
      <c r="J8" s="42">
        <f>'BRINCANDO DE RESPIRAR'!I15</f>
        <v>700</v>
      </c>
      <c r="K8" s="42">
        <f>'NUSIM - REABLITAÇÃO NA SAÚDE IN'!I15</f>
        <v>0</v>
      </c>
      <c r="L8" s="42">
        <f>INTEGRAÇÃO!I15</f>
        <v>6500</v>
      </c>
      <c r="M8" s="42">
        <f>'NÚCLEO DE ENSINO - DARLAN'!I15</f>
        <v>950</v>
      </c>
      <c r="N8" s="42">
        <f>'BIOQUÍMICA PREVENTIVA'!I15</f>
        <v>0</v>
      </c>
      <c r="O8" s="42">
        <f>'Saúde sem Quedas'!I15</f>
        <v>0</v>
      </c>
      <c r="P8" s="42">
        <f>'NEPEGEM -'!I15</f>
        <v>-493.52999999999975</v>
      </c>
      <c r="Q8" s="42">
        <f>RESTAURA!I15</f>
        <v>0</v>
      </c>
      <c r="R8" s="42">
        <f>'PSICOLOGIA DO ESPORTE'!I15</f>
        <v>0</v>
      </c>
      <c r="S8" s="42">
        <f>'FISIOTERAPIA ESPORTIVA'!I15</f>
        <v>0</v>
      </c>
      <c r="T8" s="42">
        <f>GETI!I15</f>
        <v>1910</v>
      </c>
      <c r="U8" s="42">
        <f>'MATERNAÇÃO FISIOTERAPIA NA SAÚD'!I15</f>
        <v>0</v>
      </c>
      <c r="V8" s="42">
        <f>'PROTETIZAÇÃO '!I15</f>
        <v>-1925.8</v>
      </c>
      <c r="W8" s="42">
        <f>'Atenção à Saúde Neurofuncional'!I15</f>
        <v>1500</v>
      </c>
      <c r="X8" s="42">
        <f>EstimulAção!I15</f>
        <v>937.5</v>
      </c>
      <c r="Y8" s="42">
        <f>'Núcleo de Cardiologia'!I15</f>
        <v>0</v>
      </c>
      <c r="Z8" s="42">
        <f>'NÚCLEO DE Est. GINASTICA'!I15</f>
        <v>2000</v>
      </c>
      <c r="AA8" s="42">
        <f>'SAÚDE COLETIVA EM FOCO'!I15</f>
        <v>500</v>
      </c>
      <c r="AB8" s="42">
        <f>Basquetebol!I15</f>
        <v>0</v>
      </c>
      <c r="AC8" s="42">
        <f>'Prog Ativ. Motora Adap'!I15</f>
        <v>0</v>
      </c>
      <c r="AD8" s="42">
        <f>'Saúde do Trabalhador'!I15</f>
        <v>-50</v>
      </c>
      <c r="AE8" s="42">
        <f>'Rebailitar e integrar'!I15</f>
        <v>0</v>
      </c>
      <c r="AF8" s="42">
        <f>AVC!I15</f>
        <v>1090.2199999999998</v>
      </c>
      <c r="AG8" s="42">
        <f>'Atividades Aquáticas'!I15</f>
        <v>-3884.5</v>
      </c>
      <c r="AH8" s="42">
        <f>FOCO!I15</f>
        <v>166.11999999999989</v>
      </c>
      <c r="AI8" s="42">
        <f>'CLUBE DO ESPORTE UNIVERSITÁRIO'!I11</f>
        <v>0</v>
      </c>
      <c r="AJ8" s="58">
        <f t="shared" si="0"/>
        <v>15843.230000000003</v>
      </c>
    </row>
    <row r="9" spans="1:36" ht="48.75" customHeight="1" x14ac:dyDescent="0.25">
      <c r="A9" s="32" t="s">
        <v>21</v>
      </c>
      <c r="B9" s="42">
        <f>'Prog. Ritmo e Mov.'!I16</f>
        <v>8500</v>
      </c>
      <c r="C9" s="42">
        <f>'Lazer e Saúde'!I16</f>
        <v>-340.85</v>
      </c>
      <c r="D9" s="42">
        <f>ACOLHEDOR!I16</f>
        <v>-3694</v>
      </c>
      <c r="E9" s="42">
        <f>DESENVOLVER!I16</f>
        <v>3000</v>
      </c>
      <c r="F9" s="42">
        <f>'CLÍNICA ESCOLA DE FISIOTERAPIA'!I16</f>
        <v>0</v>
      </c>
      <c r="G9" s="42">
        <f>NuReab!I16</f>
        <v>-769.05</v>
      </c>
      <c r="H9" s="42">
        <f>'ESSÊNCIAS DA REABILITAÇÃO SENT,'!I16</f>
        <v>-673.71</v>
      </c>
      <c r="I9" s="42">
        <f>'Escola de Postura'!I16</f>
        <v>-77.5</v>
      </c>
      <c r="J9" s="42">
        <f>'BRINCANDO DE RESPIRAR'!I16</f>
        <v>-525.79999999999995</v>
      </c>
      <c r="K9" s="42">
        <f>'NUSIM - REABLITAÇÃO NA SAÚDE IN'!I16</f>
        <v>0</v>
      </c>
      <c r="L9" s="42">
        <f>INTEGRAÇÃO!I16</f>
        <v>-5900</v>
      </c>
      <c r="M9" s="42">
        <f>'NÚCLEO DE ENSINO - DARLAN'!I16</f>
        <v>2857</v>
      </c>
      <c r="N9" s="42">
        <f>'BIOQUÍMICA PREVENTIVA'!I16</f>
        <v>0</v>
      </c>
      <c r="O9" s="42">
        <f>'Saúde sem Quedas'!I16</f>
        <v>0</v>
      </c>
      <c r="P9" s="42">
        <f>'NEPEGEM -'!I16</f>
        <v>-2672.63</v>
      </c>
      <c r="Q9" s="42">
        <f>RESTAURA!I16</f>
        <v>238</v>
      </c>
      <c r="R9" s="42">
        <f>'PSICOLOGIA DO ESPORTE'!I16</f>
        <v>1275</v>
      </c>
      <c r="S9" s="42">
        <f>'FISIOTERAPIA ESPORTIVA'!I16</f>
        <v>7500</v>
      </c>
      <c r="T9" s="42">
        <f>GETI!I16</f>
        <v>-1505.3200000000002</v>
      </c>
      <c r="U9" s="42">
        <f>'MATERNAÇÃO FISIOTERAPIA NA SAÚD'!I16</f>
        <v>0</v>
      </c>
      <c r="V9" s="42">
        <f>'PROTETIZAÇÃO '!I16</f>
        <v>0</v>
      </c>
      <c r="W9" s="42">
        <f>'Atenção à Saúde Neurofuncional'!I16</f>
        <v>2500</v>
      </c>
      <c r="X9" s="42">
        <f>EstimulAção!I16</f>
        <v>3937.5</v>
      </c>
      <c r="Y9" s="42">
        <f>'Núcleo de Cardiologia'!I16</f>
        <v>-733.1</v>
      </c>
      <c r="Z9" s="42">
        <f>'NÚCLEO DE Est. GINASTICA'!I16</f>
        <v>-8496.5300000000007</v>
      </c>
      <c r="AA9" s="42">
        <f>'SAÚDE COLETIVA EM FOCO'!I16</f>
        <v>-1100</v>
      </c>
      <c r="AB9" s="42">
        <f>Basquetebol!I16</f>
        <v>0</v>
      </c>
      <c r="AC9" s="42">
        <f>'Prog Ativ. Motora Adap'!I16</f>
        <v>0</v>
      </c>
      <c r="AD9" s="42">
        <f>'Saúde do Trabalhador'!I16</f>
        <v>1621.5</v>
      </c>
      <c r="AE9" s="42">
        <f>'Rebailitar e integrar'!I16</f>
        <v>2361</v>
      </c>
      <c r="AF9" s="42">
        <f>AVC!I16</f>
        <v>-425.6</v>
      </c>
      <c r="AG9" s="42">
        <f>'Atividades Aquáticas'!I16</f>
        <v>1009.3</v>
      </c>
      <c r="AH9" s="42">
        <f>FOCO!I16</f>
        <v>1250</v>
      </c>
      <c r="AI9" s="42">
        <f>'CLUBE DO ESPORTE UNIVERSITÁRIO'!I12</f>
        <v>-1256.1500000000001</v>
      </c>
      <c r="AJ9" s="58">
        <f t="shared" si="0"/>
        <v>7879.0599999999995</v>
      </c>
    </row>
    <row r="10" spans="1:36" ht="52.5" customHeight="1" x14ac:dyDescent="0.25">
      <c r="A10" s="31" t="s">
        <v>22</v>
      </c>
      <c r="B10" s="42">
        <f>'Prog. Ritmo e Mov.'!I17</f>
        <v>0</v>
      </c>
      <c r="C10" s="42">
        <f>'Lazer e Saúde'!I17</f>
        <v>3500</v>
      </c>
      <c r="D10" s="42">
        <f>ACOLHEDOR!I17</f>
        <v>0</v>
      </c>
      <c r="E10" s="42">
        <f>DESENVOLVER!I17</f>
        <v>2410</v>
      </c>
      <c r="F10" s="42">
        <f>'CLÍNICA ESCOLA DE FISIOTERAPIA'!I17</f>
        <v>-351.63999999999987</v>
      </c>
      <c r="G10" s="42">
        <f>NuReab!I17</f>
        <v>7462.5</v>
      </c>
      <c r="H10" s="42">
        <f>'ESSÊNCIAS DA REABILITAÇÃO SENT,'!I17</f>
        <v>600</v>
      </c>
      <c r="I10" s="42">
        <f>'Escola de Postura'!I17</f>
        <v>2150</v>
      </c>
      <c r="J10" s="42">
        <f>'BRINCANDO DE RESPIRAR'!I17</f>
        <v>6000</v>
      </c>
      <c r="K10" s="42">
        <f>'NUSIM - REABLITAÇÃO NA SAÚDE IN'!I17</f>
        <v>3377.8</v>
      </c>
      <c r="L10" s="42">
        <f>INTEGRAÇÃO!I17</f>
        <v>0</v>
      </c>
      <c r="M10" s="42">
        <f>'NÚCLEO DE ENSINO - DARLAN'!I17</f>
        <v>0</v>
      </c>
      <c r="N10" s="42">
        <f>'BIOQUÍMICA PREVENTIVA'!I17</f>
        <v>0</v>
      </c>
      <c r="O10" s="42">
        <f>'Saúde sem Quedas'!I17</f>
        <v>2954.6099999999997</v>
      </c>
      <c r="P10" s="42">
        <f>'NEPEGEM -'!I17</f>
        <v>0</v>
      </c>
      <c r="Q10" s="42">
        <f>RESTAURA!I17</f>
        <v>3190</v>
      </c>
      <c r="R10" s="42">
        <f>'PSICOLOGIA DO ESPORTE'!I17</f>
        <v>750</v>
      </c>
      <c r="S10" s="42">
        <f>'FISIOTERAPIA ESPORTIVA'!I17</f>
        <v>0</v>
      </c>
      <c r="T10" s="42">
        <f>GETI!I17</f>
        <v>6500</v>
      </c>
      <c r="U10" s="42">
        <f>'MATERNAÇÃO FISIOTERAPIA NA SAÚD'!I17</f>
        <v>4800</v>
      </c>
      <c r="V10" s="42">
        <f>'PROTETIZAÇÃO '!I17</f>
        <v>7000</v>
      </c>
      <c r="W10" s="42">
        <f>'Atenção à Saúde Neurofuncional'!I17</f>
        <v>2500</v>
      </c>
      <c r="X10" s="42">
        <f>EstimulAção!I17</f>
        <v>0</v>
      </c>
      <c r="Y10" s="42">
        <f>'Núcleo de Cardiologia'!I17</f>
        <v>10500</v>
      </c>
      <c r="Z10" s="42">
        <f>'NÚCLEO DE Est. GINASTICA'!I17</f>
        <v>0</v>
      </c>
      <c r="AA10" s="42">
        <f>'SAÚDE COLETIVA EM FOCO'!I17</f>
        <v>1578.5</v>
      </c>
      <c r="AB10" s="42">
        <f>Basquetebol!I17</f>
        <v>0</v>
      </c>
      <c r="AC10" s="42">
        <f>'Prog Ativ. Motora Adap'!I17</f>
        <v>0</v>
      </c>
      <c r="AD10" s="42">
        <f>'Saúde do Trabalhador'!I17</f>
        <v>0</v>
      </c>
      <c r="AE10" s="42">
        <f>'Rebailitar e integrar'!I17</f>
        <v>10190.6</v>
      </c>
      <c r="AF10" s="42">
        <f>AVC!I17</f>
        <v>4270</v>
      </c>
      <c r="AG10" s="42">
        <f>'Atividades Aquáticas'!I17</f>
        <v>2500</v>
      </c>
      <c r="AH10" s="42">
        <f>'CLUBE DO ESPORTE UNIVERSITÁRIO'!I13</f>
        <v>-743.85</v>
      </c>
      <c r="AI10" s="42">
        <f>'CLUBE DO ESPORTE UNIVERSITÁRIO'!I13</f>
        <v>-743.85</v>
      </c>
      <c r="AJ10" s="58">
        <f t="shared" si="0"/>
        <v>80394.67</v>
      </c>
    </row>
    <row r="11" spans="1:36" x14ac:dyDescent="0.25">
      <c r="A11" s="27" t="s">
        <v>87</v>
      </c>
      <c r="B11" s="43">
        <f>SUM(B5:B10)</f>
        <v>495.27000000000044</v>
      </c>
      <c r="C11" s="43">
        <f t="shared" ref="C11:AI11" si="1">SUM(C5:C10)</f>
        <v>0</v>
      </c>
      <c r="D11" s="43">
        <f t="shared" si="1"/>
        <v>830</v>
      </c>
      <c r="E11" s="43">
        <f t="shared" si="1"/>
        <v>6948.48</v>
      </c>
      <c r="F11" s="43">
        <f t="shared" si="1"/>
        <v>42.560000000000173</v>
      </c>
      <c r="G11" s="43">
        <f t="shared" si="1"/>
        <v>640.02000000000044</v>
      </c>
      <c r="H11" s="43">
        <f t="shared" si="1"/>
        <v>1189.21</v>
      </c>
      <c r="I11" s="43">
        <f t="shared" si="1"/>
        <v>4874.42</v>
      </c>
      <c r="J11" s="43">
        <f t="shared" si="1"/>
        <v>2645.7699999999995</v>
      </c>
      <c r="K11" s="43">
        <f t="shared" si="1"/>
        <v>-588.51000000000022</v>
      </c>
      <c r="L11" s="43">
        <f t="shared" si="1"/>
        <v>600</v>
      </c>
      <c r="M11" s="43">
        <f t="shared" si="1"/>
        <v>4123</v>
      </c>
      <c r="N11" s="42">
        <f>SUM(N5:N10)</f>
        <v>2000</v>
      </c>
      <c r="O11" s="43">
        <f t="shared" si="1"/>
        <v>1345.8899999999996</v>
      </c>
      <c r="P11" s="43">
        <f t="shared" si="1"/>
        <v>0</v>
      </c>
      <c r="Q11" s="43">
        <f t="shared" si="1"/>
        <v>687.96999999999935</v>
      </c>
      <c r="R11" s="43">
        <f t="shared" si="1"/>
        <v>4872.71</v>
      </c>
      <c r="S11" s="43">
        <f t="shared" si="1"/>
        <v>4</v>
      </c>
      <c r="T11" s="43">
        <f t="shared" si="1"/>
        <v>923.68000000000029</v>
      </c>
      <c r="U11" s="43">
        <f t="shared" si="1"/>
        <v>3970.2599999999998</v>
      </c>
      <c r="V11" s="43">
        <f>SUM(V5:V10)</f>
        <v>4511.54</v>
      </c>
      <c r="W11" s="43">
        <f t="shared" si="1"/>
        <v>6500</v>
      </c>
      <c r="X11" s="43">
        <f t="shared" si="1"/>
        <v>285.35000000000036</v>
      </c>
      <c r="Y11" s="43">
        <f t="shared" si="1"/>
        <v>14217.49</v>
      </c>
      <c r="Z11" s="43">
        <f t="shared" si="1"/>
        <v>-1.8189894035458565E-12</v>
      </c>
      <c r="AA11" s="43">
        <f t="shared" si="1"/>
        <v>607.55000000000018</v>
      </c>
      <c r="AB11" s="43">
        <f t="shared" si="1"/>
        <v>0</v>
      </c>
      <c r="AC11" s="43">
        <f t="shared" si="1"/>
        <v>0</v>
      </c>
      <c r="AD11" s="43">
        <f t="shared" si="1"/>
        <v>0</v>
      </c>
      <c r="AE11" s="43">
        <f t="shared" si="1"/>
        <v>9165.61</v>
      </c>
      <c r="AF11" s="43">
        <f t="shared" si="1"/>
        <v>4934.62</v>
      </c>
      <c r="AG11" s="43">
        <f t="shared" si="1"/>
        <v>1624.8</v>
      </c>
      <c r="AH11" s="43">
        <f t="shared" si="1"/>
        <v>-210.21000000000015</v>
      </c>
      <c r="AI11" s="43">
        <f t="shared" si="1"/>
        <v>0</v>
      </c>
      <c r="AJ11" s="54">
        <f>SUM(AJ5:AJ10)</f>
        <v>77241.48</v>
      </c>
    </row>
    <row r="12" spans="1:36" x14ac:dyDescent="0.25">
      <c r="AI12" s="27" t="s">
        <v>85</v>
      </c>
      <c r="AJ12" s="55"/>
    </row>
    <row r="13" spans="1:36" x14ac:dyDescent="0.25">
      <c r="B13" s="43"/>
      <c r="AI13" s="27" t="s">
        <v>84</v>
      </c>
      <c r="AJ13" s="55"/>
    </row>
    <row r="14" spans="1:36" x14ac:dyDescent="0.25">
      <c r="AJ14" s="56"/>
    </row>
    <row r="15" spans="1:36" x14ac:dyDescent="0.25">
      <c r="AJ15" s="56"/>
    </row>
    <row r="19" spans="29:36" ht="15" customHeight="1" x14ac:dyDescent="0.25"/>
    <row r="20" spans="29:36" ht="15" customHeight="1" x14ac:dyDescent="0.5">
      <c r="AJ20" s="36"/>
    </row>
    <row r="21" spans="29:36" ht="15" customHeight="1" x14ac:dyDescent="0.5">
      <c r="AJ21" s="36"/>
    </row>
    <row r="22" spans="29:36" ht="15" customHeight="1" x14ac:dyDescent="0.5">
      <c r="AJ22" s="36"/>
    </row>
    <row r="23" spans="29:36" ht="15" customHeight="1" x14ac:dyDescent="0.5">
      <c r="AJ23" s="36"/>
    </row>
    <row r="24" spans="29:36" ht="15" customHeight="1" x14ac:dyDescent="0.5">
      <c r="AJ24" s="36"/>
    </row>
    <row r="27" spans="29:36" x14ac:dyDescent="0.25">
      <c r="AC27" s="38"/>
      <c r="AG27" s="38"/>
      <c r="AH27" s="38"/>
    </row>
    <row r="31" spans="29:36" x14ac:dyDescent="0.25">
      <c r="AC31" s="38"/>
    </row>
  </sheetData>
  <mergeCells count="1">
    <mergeCell ref="A1:AI1"/>
  </mergeCells>
  <conditionalFormatting sqref="B5:AJ5 B6:M10 O6:AJ10 N6:N11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8"/>
  <sheetViews>
    <sheetView topLeftCell="A13" workbookViewId="0">
      <selection activeCell="L12" sqref="L12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12" t="s">
        <v>157</v>
      </c>
      <c r="C5" s="112"/>
      <c r="D5" s="112"/>
      <c r="E5" s="112"/>
      <c r="F5" s="112"/>
    </row>
    <row r="6" spans="1:12" x14ac:dyDescent="0.25">
      <c r="A6" s="3" t="s">
        <v>2</v>
      </c>
      <c r="B6" s="112" t="s">
        <v>158</v>
      </c>
      <c r="C6" s="112"/>
      <c r="D6" s="112"/>
      <c r="E6" s="112"/>
      <c r="F6" s="112"/>
    </row>
    <row r="7" spans="1:12" x14ac:dyDescent="0.25">
      <c r="A7" s="3" t="s">
        <v>3</v>
      </c>
      <c r="B7" s="113"/>
      <c r="C7" s="113"/>
      <c r="D7" s="113"/>
      <c r="E7" s="113"/>
      <c r="F7" s="113"/>
    </row>
    <row r="8" spans="1:12" x14ac:dyDescent="0.25">
      <c r="A8" s="3" t="s">
        <v>4</v>
      </c>
      <c r="B8" s="114"/>
      <c r="C8" s="113"/>
      <c r="D8" s="113"/>
      <c r="E8" s="113"/>
      <c r="F8" s="113"/>
    </row>
    <row r="10" spans="1:12" ht="23.25" x14ac:dyDescent="0.35">
      <c r="A10" s="110" t="s">
        <v>176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170</v>
      </c>
      <c r="D11" s="7" t="s">
        <v>171</v>
      </c>
      <c r="E11" s="8" t="s">
        <v>167</v>
      </c>
      <c r="F11" s="6" t="s">
        <v>170</v>
      </c>
      <c r="G11" s="7" t="s">
        <v>173</v>
      </c>
      <c r="H11" s="8" t="s">
        <v>168</v>
      </c>
      <c r="I11" s="4" t="s">
        <v>14</v>
      </c>
      <c r="J11" s="7"/>
    </row>
    <row r="12" spans="1:12" x14ac:dyDescent="0.25">
      <c r="A12" s="9" t="s">
        <v>165</v>
      </c>
      <c r="B12" s="10"/>
      <c r="C12" s="11"/>
      <c r="D12" s="11"/>
      <c r="E12" s="11"/>
      <c r="F12" s="11"/>
      <c r="G12" s="11"/>
      <c r="H12" s="11">
        <f>L25</f>
        <v>0</v>
      </c>
      <c r="I12" s="10">
        <f t="shared" ref="I12:I17" si="0"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2590</v>
      </c>
      <c r="D13" s="15"/>
      <c r="E13" s="15">
        <f>J28</f>
        <v>-1051.52</v>
      </c>
      <c r="F13" s="15"/>
      <c r="G13" s="15"/>
      <c r="H13" s="15"/>
      <c r="I13" s="10">
        <f t="shared" si="0"/>
        <v>1538.48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/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/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3000</v>
      </c>
      <c r="D16" s="11"/>
      <c r="E16" s="11"/>
      <c r="F16" s="11"/>
      <c r="G16" s="11"/>
      <c r="H16" s="11"/>
      <c r="I16" s="10">
        <f t="shared" si="0"/>
        <v>3000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2410</v>
      </c>
      <c r="D17" s="15"/>
      <c r="E17" s="15"/>
      <c r="F17" s="15"/>
      <c r="G17" s="15"/>
      <c r="H17" s="15"/>
      <c r="I17" s="10">
        <f t="shared" si="0"/>
        <v>2410</v>
      </c>
      <c r="J17" s="7"/>
      <c r="K17" s="12"/>
      <c r="L17" s="12"/>
    </row>
    <row r="18" spans="1:12" x14ac:dyDescent="0.25">
      <c r="A18" s="18" t="s">
        <v>25</v>
      </c>
      <c r="B18" s="19"/>
      <c r="C18" s="12">
        <f>SUM(C12:C17)</f>
        <v>8000</v>
      </c>
      <c r="E18" s="12">
        <f>SUM(E12:E17)</f>
        <v>-1051.52</v>
      </c>
      <c r="F18" s="12">
        <f>SUM(F12:F17)</f>
        <v>0</v>
      </c>
      <c r="H18" s="12">
        <f>SUM(H12:H17)</f>
        <v>0</v>
      </c>
      <c r="I18" s="19">
        <f>SUM(I12:I17)</f>
        <v>6948.48</v>
      </c>
      <c r="L18" s="12"/>
    </row>
    <row r="23" spans="1:12" ht="23.25" x14ac:dyDescent="0.35">
      <c r="A23" s="110" t="s">
        <v>26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25">
      <c r="A24" s="20" t="s">
        <v>27</v>
      </c>
      <c r="B24" s="115" t="s">
        <v>28</v>
      </c>
      <c r="C24" s="115"/>
      <c r="D24" s="115"/>
      <c r="E24" s="115"/>
      <c r="F24" s="115"/>
      <c r="G24" s="20" t="s">
        <v>29</v>
      </c>
      <c r="H24" s="20" t="s">
        <v>30</v>
      </c>
      <c r="I24" s="21" t="s">
        <v>167</v>
      </c>
      <c r="J24" s="21" t="s">
        <v>174</v>
      </c>
      <c r="K24" s="21" t="s">
        <v>168</v>
      </c>
      <c r="L24" s="21" t="s">
        <v>144</v>
      </c>
    </row>
    <row r="25" spans="1:12" x14ac:dyDescent="0.25">
      <c r="A25" s="116" t="s">
        <v>17</v>
      </c>
      <c r="B25" s="119"/>
      <c r="C25" s="119"/>
      <c r="D25" s="119"/>
      <c r="E25" s="119"/>
      <c r="F25" s="119"/>
      <c r="G25" s="22"/>
      <c r="H25" s="23"/>
      <c r="I25" s="11"/>
      <c r="J25" s="120">
        <f>SUM(I25:I27)</f>
        <v>0</v>
      </c>
      <c r="K25" s="11"/>
      <c r="L25" s="120">
        <f>SUM(K25:K27)</f>
        <v>0</v>
      </c>
    </row>
    <row r="26" spans="1:12" x14ac:dyDescent="0.25">
      <c r="A26" s="117"/>
      <c r="B26" s="123"/>
      <c r="C26" s="124"/>
      <c r="D26" s="124"/>
      <c r="E26" s="124"/>
      <c r="F26" s="125"/>
      <c r="G26" s="22"/>
      <c r="H26" s="23"/>
      <c r="I26" s="11"/>
      <c r="J26" s="121"/>
      <c r="K26" s="11"/>
      <c r="L26" s="121"/>
    </row>
    <row r="27" spans="1:12" x14ac:dyDescent="0.25">
      <c r="A27" s="118"/>
      <c r="B27" s="119"/>
      <c r="C27" s="119"/>
      <c r="D27" s="119"/>
      <c r="E27" s="119"/>
      <c r="F27" s="119"/>
      <c r="G27" s="22"/>
      <c r="H27" s="23"/>
      <c r="I27" s="11"/>
      <c r="J27" s="122"/>
      <c r="K27" s="11"/>
      <c r="L27" s="122"/>
    </row>
    <row r="28" spans="1:12" x14ac:dyDescent="0.25">
      <c r="A28" s="126" t="s">
        <v>18</v>
      </c>
      <c r="B28" s="129" t="s">
        <v>308</v>
      </c>
      <c r="C28" s="129"/>
      <c r="D28" s="129"/>
      <c r="E28" s="129"/>
      <c r="F28" s="129"/>
      <c r="G28" s="24"/>
      <c r="H28" s="25"/>
      <c r="I28" s="15">
        <v>-1051.52</v>
      </c>
      <c r="J28" s="130">
        <f>I28</f>
        <v>-1051.52</v>
      </c>
      <c r="K28" s="15"/>
      <c r="L28" s="130">
        <f>SUM(K28:K35)</f>
        <v>0</v>
      </c>
    </row>
    <row r="29" spans="1:12" x14ac:dyDescent="0.25">
      <c r="A29" s="127"/>
      <c r="B29" s="129"/>
      <c r="C29" s="129"/>
      <c r="D29" s="129"/>
      <c r="E29" s="129"/>
      <c r="F29" s="129"/>
      <c r="G29" s="24"/>
      <c r="H29" s="25"/>
      <c r="I29" s="15"/>
      <c r="J29" s="131"/>
      <c r="K29" s="15"/>
      <c r="L29" s="131"/>
    </row>
    <row r="30" spans="1:12" x14ac:dyDescent="0.25">
      <c r="A30" s="127"/>
      <c r="B30" s="133"/>
      <c r="C30" s="134"/>
      <c r="D30" s="134"/>
      <c r="E30" s="134"/>
      <c r="F30" s="135"/>
      <c r="G30" s="24"/>
      <c r="H30" s="25"/>
      <c r="I30" s="15"/>
      <c r="J30" s="131"/>
      <c r="K30" s="15"/>
      <c r="L30" s="131"/>
    </row>
    <row r="31" spans="1:12" x14ac:dyDescent="0.25">
      <c r="A31" s="127"/>
      <c r="B31" s="39"/>
      <c r="C31" s="62"/>
      <c r="D31" s="62"/>
      <c r="E31" s="62"/>
      <c r="F31" s="63"/>
      <c r="G31" s="24"/>
      <c r="H31" s="25"/>
      <c r="I31" s="15"/>
      <c r="J31" s="131"/>
      <c r="K31" s="15"/>
      <c r="L31" s="131"/>
    </row>
    <row r="32" spans="1:12" x14ac:dyDescent="0.25">
      <c r="A32" s="127"/>
      <c r="B32" s="39"/>
      <c r="C32" s="62"/>
      <c r="D32" s="40"/>
      <c r="E32" s="62"/>
      <c r="F32" s="63"/>
      <c r="G32" s="24"/>
      <c r="H32" s="25"/>
      <c r="I32" s="15"/>
      <c r="J32" s="131"/>
      <c r="K32" s="15"/>
      <c r="L32" s="131"/>
    </row>
    <row r="33" spans="1:12" x14ac:dyDescent="0.25">
      <c r="A33" s="127"/>
      <c r="B33" s="39"/>
      <c r="C33" s="62"/>
      <c r="D33" s="40"/>
      <c r="E33" s="62"/>
      <c r="F33" s="63"/>
      <c r="G33" s="24"/>
      <c r="H33" s="25"/>
      <c r="I33" s="15"/>
      <c r="J33" s="131"/>
      <c r="K33" s="15"/>
      <c r="L33" s="131"/>
    </row>
    <row r="34" spans="1:12" x14ac:dyDescent="0.25">
      <c r="A34" s="127"/>
      <c r="B34" s="133"/>
      <c r="C34" s="134"/>
      <c r="D34" s="134"/>
      <c r="E34" s="134"/>
      <c r="F34" s="135"/>
      <c r="G34" s="24"/>
      <c r="H34" s="25"/>
      <c r="I34" s="15"/>
      <c r="J34" s="131"/>
      <c r="K34" s="15"/>
      <c r="L34" s="131"/>
    </row>
    <row r="35" spans="1:12" x14ac:dyDescent="0.25">
      <c r="A35" s="128"/>
      <c r="B35" s="129"/>
      <c r="C35" s="129"/>
      <c r="D35" s="129"/>
      <c r="E35" s="129"/>
      <c r="F35" s="129"/>
      <c r="G35" s="24"/>
      <c r="H35" s="25"/>
      <c r="I35" s="15"/>
      <c r="J35" s="132"/>
      <c r="K35" s="15"/>
      <c r="L35" s="132"/>
    </row>
    <row r="36" spans="1:12" x14ac:dyDescent="0.25">
      <c r="A36" s="116" t="s">
        <v>19</v>
      </c>
      <c r="B36" s="119"/>
      <c r="C36" s="119"/>
      <c r="D36" s="119"/>
      <c r="E36" s="119"/>
      <c r="F36" s="119"/>
      <c r="G36" s="22"/>
      <c r="H36" s="23"/>
      <c r="I36" s="11"/>
      <c r="J36" s="120">
        <f>SUM(I36:I38)</f>
        <v>0</v>
      </c>
      <c r="K36" s="11"/>
      <c r="L36" s="120">
        <f>SUM(K36:K38)</f>
        <v>0</v>
      </c>
    </row>
    <row r="37" spans="1:12" x14ac:dyDescent="0.25">
      <c r="A37" s="117"/>
      <c r="B37" s="119"/>
      <c r="C37" s="119"/>
      <c r="D37" s="119"/>
      <c r="E37" s="119"/>
      <c r="F37" s="119"/>
      <c r="G37" s="22"/>
      <c r="H37" s="23"/>
      <c r="I37" s="11"/>
      <c r="J37" s="121"/>
      <c r="K37" s="11"/>
      <c r="L37" s="121"/>
    </row>
    <row r="38" spans="1:12" x14ac:dyDescent="0.25">
      <c r="A38" s="118"/>
      <c r="B38" s="119"/>
      <c r="C38" s="119"/>
      <c r="D38" s="119"/>
      <c r="E38" s="119"/>
      <c r="F38" s="119"/>
      <c r="G38" s="22"/>
      <c r="H38" s="23"/>
      <c r="I38" s="11"/>
      <c r="J38" s="122"/>
      <c r="K38" s="11"/>
      <c r="L38" s="122"/>
    </row>
    <row r="39" spans="1:12" x14ac:dyDescent="0.25">
      <c r="A39" s="136" t="s">
        <v>20</v>
      </c>
      <c r="B39" s="129"/>
      <c r="C39" s="129"/>
      <c r="D39" s="129"/>
      <c r="E39" s="129"/>
      <c r="F39" s="129"/>
      <c r="G39" s="25"/>
      <c r="H39" s="25"/>
      <c r="I39" s="15"/>
      <c r="J39" s="130">
        <f>SUM(I39:I41)</f>
        <v>0</v>
      </c>
      <c r="K39" s="15"/>
      <c r="L39" s="130">
        <f>SUM(K39:K41)</f>
        <v>0</v>
      </c>
    </row>
    <row r="40" spans="1:12" x14ac:dyDescent="0.25">
      <c r="A40" s="137"/>
      <c r="B40" s="129"/>
      <c r="C40" s="129"/>
      <c r="D40" s="129"/>
      <c r="E40" s="129"/>
      <c r="F40" s="129"/>
      <c r="G40" s="25"/>
      <c r="H40" s="25"/>
      <c r="I40" s="15"/>
      <c r="J40" s="131"/>
      <c r="K40" s="15"/>
      <c r="L40" s="131"/>
    </row>
    <row r="41" spans="1:12" x14ac:dyDescent="0.25">
      <c r="A41" s="138"/>
      <c r="B41" s="129"/>
      <c r="C41" s="129"/>
      <c r="D41" s="129"/>
      <c r="E41" s="129"/>
      <c r="F41" s="129"/>
      <c r="G41" s="25"/>
      <c r="H41" s="25"/>
      <c r="I41" s="15"/>
      <c r="J41" s="131"/>
      <c r="K41" s="15"/>
      <c r="L41" s="131"/>
    </row>
    <row r="42" spans="1:12" x14ac:dyDescent="0.25">
      <c r="A42" s="139" t="s">
        <v>21</v>
      </c>
      <c r="B42" s="119"/>
      <c r="C42" s="119"/>
      <c r="D42" s="119"/>
      <c r="E42" s="119"/>
      <c r="F42" s="119"/>
      <c r="G42" s="23"/>
      <c r="H42" s="23"/>
      <c r="I42" s="11"/>
      <c r="J42" s="120">
        <f>SUM(I42:I44)</f>
        <v>0</v>
      </c>
      <c r="K42" s="11"/>
      <c r="L42" s="120">
        <f>SUM(K42:K44)</f>
        <v>0</v>
      </c>
    </row>
    <row r="43" spans="1:12" x14ac:dyDescent="0.25">
      <c r="A43" s="140"/>
      <c r="B43" s="119"/>
      <c r="C43" s="119"/>
      <c r="D43" s="119"/>
      <c r="E43" s="119"/>
      <c r="F43" s="119"/>
      <c r="G43" s="23"/>
      <c r="H43" s="23"/>
      <c r="I43" s="11"/>
      <c r="J43" s="121"/>
      <c r="K43" s="11"/>
      <c r="L43" s="121"/>
    </row>
    <row r="44" spans="1:12" x14ac:dyDescent="0.25">
      <c r="A44" s="141"/>
      <c r="B44" s="119"/>
      <c r="C44" s="119"/>
      <c r="D44" s="119"/>
      <c r="E44" s="119"/>
      <c r="F44" s="119"/>
      <c r="G44" s="23"/>
      <c r="H44" s="23"/>
      <c r="I44" s="11"/>
      <c r="J44" s="122"/>
      <c r="K44" s="11"/>
      <c r="L44" s="122"/>
    </row>
    <row r="45" spans="1:12" x14ac:dyDescent="0.25">
      <c r="A45" s="126" t="s">
        <v>22</v>
      </c>
      <c r="B45" s="129"/>
      <c r="C45" s="129"/>
      <c r="D45" s="129"/>
      <c r="E45" s="129"/>
      <c r="F45" s="129"/>
      <c r="G45" s="25"/>
      <c r="H45" s="25"/>
      <c r="I45" s="15"/>
      <c r="J45" s="130"/>
      <c r="K45" s="15"/>
      <c r="L45" s="130">
        <f t="shared" ref="L45" si="1">SUM(K45:K48)</f>
        <v>0</v>
      </c>
    </row>
    <row r="46" spans="1:12" x14ac:dyDescent="0.25">
      <c r="A46" s="127"/>
      <c r="B46" s="129"/>
      <c r="C46" s="129"/>
      <c r="D46" s="129"/>
      <c r="E46" s="129"/>
      <c r="F46" s="129"/>
      <c r="G46" s="25"/>
      <c r="H46" s="25"/>
      <c r="I46" s="15"/>
      <c r="J46" s="131"/>
      <c r="K46" s="15"/>
      <c r="L46" s="131"/>
    </row>
    <row r="47" spans="1:12" x14ac:dyDescent="0.25">
      <c r="A47" s="127"/>
      <c r="B47" s="133"/>
      <c r="C47" s="134"/>
      <c r="D47" s="134"/>
      <c r="E47" s="134"/>
      <c r="F47" s="135"/>
      <c r="G47" s="25"/>
      <c r="H47" s="25"/>
      <c r="I47" s="15"/>
      <c r="J47" s="131"/>
      <c r="K47" s="15"/>
      <c r="L47" s="131"/>
    </row>
    <row r="48" spans="1:12" x14ac:dyDescent="0.25">
      <c r="A48" s="128"/>
      <c r="B48" s="129"/>
      <c r="C48" s="129"/>
      <c r="D48" s="129"/>
      <c r="E48" s="129"/>
      <c r="F48" s="129"/>
      <c r="G48" s="25"/>
      <c r="H48" s="25"/>
      <c r="I48" s="15"/>
      <c r="J48" s="132"/>
      <c r="K48" s="15"/>
      <c r="L48" s="132"/>
    </row>
  </sheetData>
  <mergeCells count="47">
    <mergeCell ref="A45:A48"/>
    <mergeCell ref="B45:F45"/>
    <mergeCell ref="J45:J48"/>
    <mergeCell ref="L45:L48"/>
    <mergeCell ref="B46:F46"/>
    <mergeCell ref="B48:F48"/>
    <mergeCell ref="B47:F47"/>
    <mergeCell ref="A42:A44"/>
    <mergeCell ref="B42:F42"/>
    <mergeCell ref="J42:J44"/>
    <mergeCell ref="L42:L44"/>
    <mergeCell ref="B43:F43"/>
    <mergeCell ref="B44:F44"/>
    <mergeCell ref="A39:A41"/>
    <mergeCell ref="B39:F39"/>
    <mergeCell ref="J39:J41"/>
    <mergeCell ref="L39:L41"/>
    <mergeCell ref="B40:F40"/>
    <mergeCell ref="B41:F41"/>
    <mergeCell ref="A36:A38"/>
    <mergeCell ref="B36:F36"/>
    <mergeCell ref="J36:J38"/>
    <mergeCell ref="L36:L38"/>
    <mergeCell ref="B37:F37"/>
    <mergeCell ref="B38:F38"/>
    <mergeCell ref="A28:A35"/>
    <mergeCell ref="B28:F28"/>
    <mergeCell ref="J28:J35"/>
    <mergeCell ref="L28:L35"/>
    <mergeCell ref="B29:F29"/>
    <mergeCell ref="B35:F35"/>
    <mergeCell ref="B30:F30"/>
    <mergeCell ref="B34:F34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8 K25:K48">
    <cfRule type="cellIs" dxfId="431" priority="11" operator="lessThan">
      <formula>0</formula>
    </cfRule>
    <cfRule type="cellIs" dxfId="430" priority="12" operator="greaterThan">
      <formula>0</formula>
    </cfRule>
    <cfRule type="cellIs" dxfId="429" priority="13" operator="lessThan">
      <formula>0</formula>
    </cfRule>
  </conditionalFormatting>
  <conditionalFormatting sqref="D12:D17">
    <cfRule type="cellIs" dxfId="428" priority="8" operator="lessThan">
      <formula>0</formula>
    </cfRule>
    <cfRule type="cellIs" dxfId="427" priority="9" operator="greaterThan">
      <formula>0</formula>
    </cfRule>
    <cfRule type="cellIs" dxfId="426" priority="10" operator="lessThan">
      <formula>0</formula>
    </cfRule>
  </conditionalFormatting>
  <conditionalFormatting sqref="G12:G17">
    <cfRule type="cellIs" dxfId="425" priority="5" operator="lessThan">
      <formula>0</formula>
    </cfRule>
    <cfRule type="cellIs" dxfId="424" priority="6" operator="greaterThan">
      <formula>0</formula>
    </cfRule>
    <cfRule type="cellIs" dxfId="423" priority="7" operator="lessThan">
      <formula>0</formula>
    </cfRule>
  </conditionalFormatting>
  <conditionalFormatting sqref="I12:I17">
    <cfRule type="cellIs" dxfId="422" priority="3" operator="lessThan">
      <formula>0</formula>
    </cfRule>
    <cfRule type="cellIs" dxfId="421" priority="4" operator="greaterThan">
      <formula>0</formula>
    </cfRule>
  </conditionalFormatting>
  <conditionalFormatting sqref="J12:J17">
    <cfRule type="containsText" dxfId="420" priority="1" operator="containsText" text="OK">
      <formula>NOT(ISERROR(SEARCH("OK",J12)))</formula>
    </cfRule>
    <cfRule type="containsText" dxfId="419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1"/>
  <sheetViews>
    <sheetView topLeftCell="A7" zoomScaleNormal="100" workbookViewId="0">
      <selection activeCell="K20" sqref="K20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12" t="s">
        <v>177</v>
      </c>
      <c r="C5" s="112"/>
      <c r="D5" s="112"/>
      <c r="E5" s="112"/>
      <c r="F5" s="112"/>
    </row>
    <row r="6" spans="1:12" x14ac:dyDescent="0.25">
      <c r="A6" s="3" t="s">
        <v>2</v>
      </c>
      <c r="B6" s="112" t="s">
        <v>159</v>
      </c>
      <c r="C6" s="112"/>
      <c r="D6" s="112"/>
      <c r="E6" s="112"/>
      <c r="F6" s="112"/>
    </row>
    <row r="7" spans="1:12" x14ac:dyDescent="0.25">
      <c r="A7" s="3" t="s">
        <v>3</v>
      </c>
      <c r="B7" s="113"/>
      <c r="C7" s="113"/>
      <c r="D7" s="113"/>
      <c r="E7" s="113"/>
      <c r="F7" s="113"/>
    </row>
    <row r="8" spans="1:12" x14ac:dyDescent="0.25">
      <c r="A8" s="3" t="s">
        <v>4</v>
      </c>
      <c r="B8" s="114"/>
      <c r="C8" s="113"/>
      <c r="D8" s="113"/>
      <c r="E8" s="113"/>
      <c r="F8" s="113"/>
    </row>
    <row r="10" spans="1:12" ht="23.25" x14ac:dyDescent="0.35">
      <c r="A10" s="110" t="s">
        <v>176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170</v>
      </c>
      <c r="D11" s="7" t="s">
        <v>171</v>
      </c>
      <c r="E11" s="8" t="s">
        <v>167</v>
      </c>
      <c r="F11" s="6" t="s">
        <v>172</v>
      </c>
      <c r="G11" s="7" t="s">
        <v>173</v>
      </c>
      <c r="H11" s="8" t="s">
        <v>168</v>
      </c>
      <c r="I11" s="4" t="s">
        <v>14</v>
      </c>
      <c r="J11" s="7"/>
    </row>
    <row r="12" spans="1:12" x14ac:dyDescent="0.25">
      <c r="A12" s="9" t="s">
        <v>165</v>
      </c>
      <c r="B12" s="10"/>
      <c r="C12" s="11"/>
      <c r="D12" s="11"/>
      <c r="E12" s="11"/>
      <c r="F12" s="11"/>
      <c r="G12" s="11"/>
      <c r="H12" s="11"/>
      <c r="I12" s="10"/>
      <c r="J12" s="7"/>
      <c r="K12" s="12"/>
      <c r="L12" s="12"/>
    </row>
    <row r="13" spans="1:12" x14ac:dyDescent="0.25">
      <c r="A13" s="13" t="s">
        <v>18</v>
      </c>
      <c r="B13" s="14"/>
      <c r="C13" s="15">
        <v>3500</v>
      </c>
      <c r="D13" s="15"/>
      <c r="E13" s="15">
        <f>J28</f>
        <v>-1810</v>
      </c>
      <c r="F13" s="15"/>
      <c r="G13" s="15"/>
      <c r="H13" s="15"/>
      <c r="I13" s="10">
        <f>SUM(C13:H13)</f>
        <v>1690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J34</f>
        <v>-1295.8</v>
      </c>
      <c r="F14" s="11"/>
      <c r="G14" s="11"/>
      <c r="H14" s="11"/>
      <c r="I14" s="10">
        <f t="shared" ref="I14:I17" si="0">SUM(C14:H14)</f>
        <v>-1295.8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/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/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3500</v>
      </c>
      <c r="D17" s="15"/>
      <c r="E17" s="15">
        <f>J37</f>
        <v>-3851.64</v>
      </c>
      <c r="F17" s="15"/>
      <c r="G17" s="15"/>
      <c r="H17" s="15"/>
      <c r="I17" s="10">
        <f t="shared" si="0"/>
        <v>-351.63999999999987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SUM(C13:C17)</f>
        <v>7000</v>
      </c>
      <c r="E18" s="12"/>
      <c r="F18" s="12"/>
      <c r="H18" s="12"/>
      <c r="I18" s="19">
        <f>SUM(I13:I17)</f>
        <v>42.560000000000173</v>
      </c>
      <c r="L18" s="12"/>
    </row>
    <row r="19" spans="1:12" x14ac:dyDescent="0.25">
      <c r="F19" s="26"/>
    </row>
    <row r="23" spans="1:12" ht="23.25" x14ac:dyDescent="0.35">
      <c r="A23" s="110" t="s">
        <v>26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25">
      <c r="A24" s="20" t="s">
        <v>27</v>
      </c>
      <c r="B24" s="115" t="s">
        <v>28</v>
      </c>
      <c r="C24" s="115"/>
      <c r="D24" s="115"/>
      <c r="E24" s="115"/>
      <c r="F24" s="115"/>
      <c r="G24" s="20" t="s">
        <v>29</v>
      </c>
      <c r="H24" s="20" t="s">
        <v>30</v>
      </c>
      <c r="I24" s="21" t="s">
        <v>167</v>
      </c>
      <c r="J24" s="21" t="s">
        <v>174</v>
      </c>
      <c r="K24" s="21" t="s">
        <v>168</v>
      </c>
      <c r="L24" s="21" t="s">
        <v>175</v>
      </c>
    </row>
    <row r="25" spans="1:12" x14ac:dyDescent="0.25">
      <c r="A25" s="116" t="s">
        <v>17</v>
      </c>
      <c r="B25" s="119"/>
      <c r="C25" s="119"/>
      <c r="D25" s="119"/>
      <c r="E25" s="119"/>
      <c r="F25" s="119"/>
      <c r="G25" s="22"/>
      <c r="H25" s="23"/>
      <c r="I25" s="11"/>
      <c r="J25" s="120">
        <f>SUM(I25:I27)</f>
        <v>0</v>
      </c>
      <c r="K25" s="11"/>
      <c r="L25" s="120">
        <f>SUM(K25:K27)</f>
        <v>0</v>
      </c>
    </row>
    <row r="26" spans="1:12" x14ac:dyDescent="0.25">
      <c r="A26" s="117"/>
      <c r="B26" s="123"/>
      <c r="C26" s="124"/>
      <c r="D26" s="124"/>
      <c r="E26" s="124"/>
      <c r="F26" s="125"/>
      <c r="G26" s="22"/>
      <c r="H26" s="23"/>
      <c r="I26" s="11"/>
      <c r="J26" s="121"/>
      <c r="K26" s="11"/>
      <c r="L26" s="121"/>
    </row>
    <row r="27" spans="1:12" x14ac:dyDescent="0.25">
      <c r="A27" s="118"/>
      <c r="B27" s="119"/>
      <c r="C27" s="119"/>
      <c r="D27" s="119"/>
      <c r="E27" s="119"/>
      <c r="F27" s="119"/>
      <c r="G27" s="22"/>
      <c r="H27" s="23"/>
      <c r="I27" s="11"/>
      <c r="J27" s="122"/>
      <c r="K27" s="11"/>
      <c r="L27" s="122"/>
    </row>
    <row r="28" spans="1:12" x14ac:dyDescent="0.25">
      <c r="A28" s="126" t="s">
        <v>18</v>
      </c>
      <c r="B28" s="129" t="s">
        <v>257</v>
      </c>
      <c r="C28" s="129"/>
      <c r="D28" s="129"/>
      <c r="E28" s="129"/>
      <c r="F28" s="129"/>
      <c r="G28" s="24"/>
      <c r="H28" s="25"/>
      <c r="I28" s="15">
        <v>-1504</v>
      </c>
      <c r="J28" s="130">
        <f>I28+I29</f>
        <v>-1810</v>
      </c>
      <c r="K28" s="15"/>
      <c r="L28" s="130">
        <f>SUM(K28:K33)</f>
        <v>0</v>
      </c>
    </row>
    <row r="29" spans="1:12" x14ac:dyDescent="0.25">
      <c r="A29" s="127"/>
      <c r="B29" s="143" t="s">
        <v>301</v>
      </c>
      <c r="C29" s="144"/>
      <c r="D29" s="144"/>
      <c r="E29" s="144"/>
      <c r="F29" s="145"/>
      <c r="G29" s="24"/>
      <c r="H29" s="25"/>
      <c r="I29" s="15">
        <v>-306</v>
      </c>
      <c r="J29" s="131"/>
      <c r="K29" s="15"/>
      <c r="L29" s="131"/>
    </row>
    <row r="30" spans="1:12" x14ac:dyDescent="0.25">
      <c r="A30" s="127"/>
      <c r="B30" s="129"/>
      <c r="C30" s="129"/>
      <c r="D30" s="129"/>
      <c r="E30" s="129"/>
      <c r="F30" s="129"/>
      <c r="G30" s="24"/>
      <c r="H30" s="25"/>
      <c r="I30" s="15"/>
      <c r="J30" s="131"/>
      <c r="K30" s="15"/>
      <c r="L30" s="131"/>
    </row>
    <row r="31" spans="1:12" x14ac:dyDescent="0.25">
      <c r="A31" s="127"/>
      <c r="B31" s="133"/>
      <c r="C31" s="134"/>
      <c r="D31" s="134"/>
      <c r="E31" s="134"/>
      <c r="F31" s="135"/>
      <c r="G31" s="24"/>
      <c r="H31" s="25"/>
      <c r="I31" s="15"/>
      <c r="J31" s="131"/>
      <c r="K31" s="15"/>
      <c r="L31" s="131"/>
    </row>
    <row r="32" spans="1:12" x14ac:dyDescent="0.25">
      <c r="A32" s="127"/>
      <c r="B32" s="133"/>
      <c r="C32" s="134"/>
      <c r="D32" s="134"/>
      <c r="E32" s="134"/>
      <c r="F32" s="135"/>
      <c r="G32" s="24"/>
      <c r="H32" s="25"/>
      <c r="I32" s="15"/>
      <c r="J32" s="131"/>
      <c r="K32" s="15"/>
      <c r="L32" s="131"/>
    </row>
    <row r="33" spans="1:12" x14ac:dyDescent="0.25">
      <c r="A33" s="128"/>
      <c r="B33" s="129"/>
      <c r="C33" s="129"/>
      <c r="D33" s="129"/>
      <c r="E33" s="129"/>
      <c r="F33" s="129"/>
      <c r="G33" s="24"/>
      <c r="H33" s="25"/>
      <c r="I33" s="15"/>
      <c r="J33" s="132"/>
      <c r="K33" s="15"/>
      <c r="L33" s="132"/>
    </row>
    <row r="34" spans="1:12" x14ac:dyDescent="0.25">
      <c r="A34" s="116" t="s">
        <v>19</v>
      </c>
      <c r="B34" s="119" t="s">
        <v>285</v>
      </c>
      <c r="C34" s="119"/>
      <c r="D34" s="119"/>
      <c r="E34" s="119"/>
      <c r="F34" s="119"/>
      <c r="G34" s="22"/>
      <c r="H34" s="23"/>
      <c r="I34" s="11">
        <v>-1295.8</v>
      </c>
      <c r="J34" s="120">
        <f>SUM(I34:I36)</f>
        <v>-1295.8</v>
      </c>
      <c r="K34" s="11"/>
      <c r="L34" s="120">
        <f>SUM(K34:K36)</f>
        <v>0</v>
      </c>
    </row>
    <row r="35" spans="1:12" x14ac:dyDescent="0.25">
      <c r="A35" s="117"/>
      <c r="B35" s="119"/>
      <c r="C35" s="119"/>
      <c r="D35" s="119"/>
      <c r="E35" s="119"/>
      <c r="F35" s="119"/>
      <c r="G35" s="22"/>
      <c r="H35" s="23"/>
      <c r="I35" s="11"/>
      <c r="J35" s="121"/>
      <c r="K35" s="11"/>
      <c r="L35" s="121"/>
    </row>
    <row r="36" spans="1:12" x14ac:dyDescent="0.25">
      <c r="A36" s="118"/>
      <c r="B36" s="119"/>
      <c r="C36" s="119"/>
      <c r="D36" s="119"/>
      <c r="E36" s="119"/>
      <c r="F36" s="119"/>
      <c r="G36" s="22"/>
      <c r="H36" s="23"/>
      <c r="I36" s="11"/>
      <c r="J36" s="122"/>
      <c r="K36" s="11"/>
      <c r="L36" s="122"/>
    </row>
    <row r="37" spans="1:12" x14ac:dyDescent="0.25">
      <c r="A37" s="136" t="s">
        <v>20</v>
      </c>
      <c r="B37" s="129" t="s">
        <v>281</v>
      </c>
      <c r="C37" s="129"/>
      <c r="D37" s="129"/>
      <c r="E37" s="129"/>
      <c r="F37" s="129"/>
      <c r="G37" s="25"/>
      <c r="H37" s="25"/>
      <c r="I37" s="15">
        <v>-3851.64</v>
      </c>
      <c r="J37" s="130">
        <f>SUM(I37:I39)</f>
        <v>-3851.64</v>
      </c>
      <c r="K37" s="15"/>
      <c r="L37" s="130">
        <f>SUM(K37:K39)</f>
        <v>0</v>
      </c>
    </row>
    <row r="38" spans="1:12" x14ac:dyDescent="0.25">
      <c r="A38" s="137"/>
      <c r="B38" s="129"/>
      <c r="C38" s="129"/>
      <c r="D38" s="129"/>
      <c r="E38" s="129"/>
      <c r="F38" s="129"/>
      <c r="G38" s="25"/>
      <c r="H38" s="25"/>
      <c r="I38" s="15"/>
      <c r="J38" s="131"/>
      <c r="K38" s="15"/>
      <c r="L38" s="131"/>
    </row>
    <row r="39" spans="1:12" x14ac:dyDescent="0.25">
      <c r="A39" s="138"/>
      <c r="B39" s="129"/>
      <c r="C39" s="129"/>
      <c r="D39" s="129"/>
      <c r="E39" s="129"/>
      <c r="F39" s="129"/>
      <c r="G39" s="25"/>
      <c r="H39" s="25"/>
      <c r="I39" s="15"/>
      <c r="J39" s="131"/>
      <c r="K39" s="15"/>
      <c r="L39" s="131"/>
    </row>
    <row r="40" spans="1:12" x14ac:dyDescent="0.25">
      <c r="A40" s="139" t="s">
        <v>21</v>
      </c>
      <c r="B40" s="119"/>
      <c r="C40" s="119"/>
      <c r="D40" s="119"/>
      <c r="E40" s="119"/>
      <c r="F40" s="119"/>
      <c r="G40" s="23"/>
      <c r="H40" s="23"/>
      <c r="I40" s="11"/>
      <c r="J40" s="120"/>
      <c r="K40" s="11"/>
      <c r="L40" s="120">
        <f>SUM(K40:K42)</f>
        <v>0</v>
      </c>
    </row>
    <row r="41" spans="1:12" x14ac:dyDescent="0.25">
      <c r="A41" s="140"/>
      <c r="B41" s="119"/>
      <c r="C41" s="119"/>
      <c r="D41" s="119"/>
      <c r="E41" s="119"/>
      <c r="F41" s="119"/>
      <c r="G41" s="23"/>
      <c r="H41" s="23"/>
      <c r="I41" s="11"/>
      <c r="J41" s="121"/>
      <c r="K41" s="11"/>
      <c r="L41" s="121"/>
    </row>
    <row r="42" spans="1:12" x14ac:dyDescent="0.25">
      <c r="A42" s="141"/>
      <c r="B42" s="119"/>
      <c r="C42" s="119"/>
      <c r="D42" s="119"/>
      <c r="E42" s="119"/>
      <c r="F42" s="119"/>
      <c r="G42" s="23"/>
      <c r="H42" s="23"/>
      <c r="I42" s="11"/>
      <c r="J42" s="122"/>
      <c r="K42" s="11"/>
      <c r="L42" s="122"/>
    </row>
    <row r="43" spans="1:12" ht="15" customHeight="1" x14ac:dyDescent="0.25">
      <c r="A43" s="126" t="s">
        <v>22</v>
      </c>
      <c r="B43" s="129"/>
      <c r="C43" s="129"/>
      <c r="D43" s="129"/>
      <c r="E43" s="129"/>
      <c r="F43" s="129"/>
      <c r="G43" s="25"/>
      <c r="H43" s="25"/>
      <c r="I43" s="15"/>
      <c r="J43" s="130"/>
      <c r="K43" s="15"/>
      <c r="L43" s="130">
        <f t="shared" ref="L43" si="1">SUM(K43:K45)</f>
        <v>0</v>
      </c>
    </row>
    <row r="44" spans="1:12" x14ac:dyDescent="0.25">
      <c r="A44" s="127"/>
      <c r="B44" s="129"/>
      <c r="C44" s="129"/>
      <c r="D44" s="129"/>
      <c r="E44" s="129"/>
      <c r="F44" s="129"/>
      <c r="G44" s="25"/>
      <c r="H44" s="25"/>
      <c r="I44" s="15"/>
      <c r="J44" s="131"/>
      <c r="K44" s="15"/>
      <c r="L44" s="131"/>
    </row>
    <row r="45" spans="1:12" x14ac:dyDescent="0.25">
      <c r="A45" s="128"/>
      <c r="B45" s="129"/>
      <c r="C45" s="129"/>
      <c r="D45" s="129"/>
      <c r="E45" s="129"/>
      <c r="F45" s="129"/>
      <c r="G45" s="25"/>
      <c r="H45" s="25"/>
      <c r="I45" s="15"/>
      <c r="J45" s="132"/>
      <c r="K45" s="15"/>
      <c r="L45" s="132"/>
    </row>
    <row r="46" spans="1:12" x14ac:dyDescent="0.25">
      <c r="A46" s="116" t="s">
        <v>23</v>
      </c>
      <c r="B46" s="119"/>
      <c r="C46" s="119"/>
      <c r="D46" s="119"/>
      <c r="E46" s="119"/>
      <c r="F46" s="119"/>
      <c r="G46" s="23"/>
      <c r="H46" s="23"/>
      <c r="I46" s="11"/>
      <c r="J46" s="120">
        <f t="shared" ref="J46:L46" si="2">SUM(I46:I48)</f>
        <v>0</v>
      </c>
      <c r="K46" s="11"/>
      <c r="L46" s="120">
        <f t="shared" si="2"/>
        <v>0</v>
      </c>
    </row>
    <row r="47" spans="1:12" x14ac:dyDescent="0.25">
      <c r="A47" s="117"/>
      <c r="B47" s="119"/>
      <c r="C47" s="119"/>
      <c r="D47" s="119"/>
      <c r="E47" s="119"/>
      <c r="F47" s="119"/>
      <c r="G47" s="23"/>
      <c r="H47" s="23"/>
      <c r="I47" s="11"/>
      <c r="J47" s="121"/>
      <c r="K47" s="11"/>
      <c r="L47" s="121"/>
    </row>
    <row r="48" spans="1:12" x14ac:dyDescent="0.25">
      <c r="A48" s="118"/>
      <c r="B48" s="119"/>
      <c r="C48" s="119"/>
      <c r="D48" s="119"/>
      <c r="E48" s="119"/>
      <c r="F48" s="119"/>
      <c r="G48" s="23"/>
      <c r="H48" s="23"/>
      <c r="I48" s="11"/>
      <c r="J48" s="122"/>
      <c r="K48" s="11"/>
      <c r="L48" s="122"/>
    </row>
    <row r="49" spans="1:12" x14ac:dyDescent="0.25">
      <c r="A49" s="126" t="s">
        <v>24</v>
      </c>
      <c r="B49" s="129"/>
      <c r="C49" s="129"/>
      <c r="D49" s="129"/>
      <c r="E49" s="129"/>
      <c r="F49" s="129"/>
      <c r="G49" s="25"/>
      <c r="H49" s="25"/>
      <c r="I49" s="15"/>
      <c r="J49" s="130">
        <f t="shared" ref="J49:L49" si="3">SUM(I49:I51)</f>
        <v>0</v>
      </c>
      <c r="K49" s="15"/>
      <c r="L49" s="130">
        <f t="shared" si="3"/>
        <v>0</v>
      </c>
    </row>
    <row r="50" spans="1:12" x14ac:dyDescent="0.25">
      <c r="A50" s="127"/>
      <c r="B50" s="129"/>
      <c r="C50" s="129"/>
      <c r="D50" s="129"/>
      <c r="E50" s="129"/>
      <c r="F50" s="129"/>
      <c r="G50" s="25"/>
      <c r="H50" s="25"/>
      <c r="I50" s="15"/>
      <c r="J50" s="131"/>
      <c r="K50" s="15"/>
      <c r="L50" s="131"/>
    </row>
    <row r="51" spans="1:12" x14ac:dyDescent="0.25">
      <c r="A51" s="128"/>
      <c r="B51" s="129"/>
      <c r="C51" s="129"/>
      <c r="D51" s="129"/>
      <c r="E51" s="129"/>
      <c r="F51" s="129"/>
      <c r="G51" s="25"/>
      <c r="H51" s="25"/>
      <c r="I51" s="15"/>
      <c r="J51" s="132"/>
      <c r="K51" s="15"/>
      <c r="L51" s="132"/>
    </row>
  </sheetData>
  <mergeCells count="59">
    <mergeCell ref="A49:A51"/>
    <mergeCell ref="B49:F49"/>
    <mergeCell ref="J49:J51"/>
    <mergeCell ref="L49:L51"/>
    <mergeCell ref="B50:F50"/>
    <mergeCell ref="B51:F51"/>
    <mergeCell ref="A46:A48"/>
    <mergeCell ref="B46:F46"/>
    <mergeCell ref="J46:J48"/>
    <mergeCell ref="L46:L48"/>
    <mergeCell ref="B47:F47"/>
    <mergeCell ref="B48:F48"/>
    <mergeCell ref="A43:A45"/>
    <mergeCell ref="B43:F43"/>
    <mergeCell ref="J43:J45"/>
    <mergeCell ref="L43:L45"/>
    <mergeCell ref="B44:F44"/>
    <mergeCell ref="B45:F45"/>
    <mergeCell ref="A40:A42"/>
    <mergeCell ref="B40:F40"/>
    <mergeCell ref="J40:J42"/>
    <mergeCell ref="L40:L42"/>
    <mergeCell ref="B41:F41"/>
    <mergeCell ref="B42:F42"/>
    <mergeCell ref="A37:A39"/>
    <mergeCell ref="B37:F37"/>
    <mergeCell ref="J37:J39"/>
    <mergeCell ref="L37:L39"/>
    <mergeCell ref="B38:F38"/>
    <mergeCell ref="B39:F39"/>
    <mergeCell ref="A34:A36"/>
    <mergeCell ref="B34:F34"/>
    <mergeCell ref="J34:J36"/>
    <mergeCell ref="L34:L36"/>
    <mergeCell ref="B35:F35"/>
    <mergeCell ref="B36:F36"/>
    <mergeCell ref="A28:A33"/>
    <mergeCell ref="B28:F28"/>
    <mergeCell ref="J28:J33"/>
    <mergeCell ref="L28:L33"/>
    <mergeCell ref="B30:F30"/>
    <mergeCell ref="B33:F33"/>
    <mergeCell ref="B29:F29"/>
    <mergeCell ref="B31:F31"/>
    <mergeCell ref="B32:F32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51 K25:K51">
    <cfRule type="cellIs" dxfId="418" priority="11" operator="lessThan">
      <formula>0</formula>
    </cfRule>
    <cfRule type="cellIs" dxfId="417" priority="12" operator="greaterThan">
      <formula>0</formula>
    </cfRule>
    <cfRule type="cellIs" dxfId="416" priority="13" operator="lessThan">
      <formula>0</formula>
    </cfRule>
  </conditionalFormatting>
  <conditionalFormatting sqref="D12:D17">
    <cfRule type="cellIs" dxfId="415" priority="8" operator="lessThan">
      <formula>0</formula>
    </cfRule>
    <cfRule type="cellIs" dxfId="414" priority="9" operator="greaterThan">
      <formula>0</formula>
    </cfRule>
    <cfRule type="cellIs" dxfId="413" priority="10" operator="lessThan">
      <formula>0</formula>
    </cfRule>
  </conditionalFormatting>
  <conditionalFormatting sqref="G12:G17">
    <cfRule type="cellIs" dxfId="412" priority="5" operator="lessThan">
      <formula>0</formula>
    </cfRule>
    <cfRule type="cellIs" dxfId="411" priority="6" operator="greaterThan">
      <formula>0</formula>
    </cfRule>
    <cfRule type="cellIs" dxfId="410" priority="7" operator="lessThan">
      <formula>0</formula>
    </cfRule>
  </conditionalFormatting>
  <conditionalFormatting sqref="I12:I17">
    <cfRule type="cellIs" dxfId="409" priority="3" operator="lessThan">
      <formula>0</formula>
    </cfRule>
    <cfRule type="cellIs" dxfId="408" priority="4" operator="greaterThan">
      <formula>0</formula>
    </cfRule>
  </conditionalFormatting>
  <conditionalFormatting sqref="J12:J17">
    <cfRule type="containsText" dxfId="407" priority="1" operator="containsText" text="OK">
      <formula>NOT(ISERROR(SEARCH("OK",J12)))</formula>
    </cfRule>
    <cfRule type="containsText" dxfId="406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2"/>
  <sheetViews>
    <sheetView topLeftCell="A22" workbookViewId="0">
      <selection activeCell="I28" sqref="I28:I44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26" style="1" bestFit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12" t="s">
        <v>37</v>
      </c>
      <c r="C5" s="112"/>
      <c r="D5" s="112"/>
      <c r="E5" s="112"/>
      <c r="F5" s="112"/>
    </row>
    <row r="6" spans="1:12" x14ac:dyDescent="0.25">
      <c r="A6" s="3" t="s">
        <v>2</v>
      </c>
      <c r="B6" s="112" t="s">
        <v>38</v>
      </c>
      <c r="C6" s="112"/>
      <c r="D6" s="112"/>
      <c r="E6" s="112"/>
      <c r="F6" s="112"/>
    </row>
    <row r="7" spans="1:12" x14ac:dyDescent="0.25">
      <c r="A7" s="3" t="s">
        <v>3</v>
      </c>
      <c r="B7" s="113" t="s">
        <v>95</v>
      </c>
      <c r="C7" s="113"/>
      <c r="D7" s="113"/>
      <c r="E7" s="113"/>
      <c r="F7" s="113"/>
    </row>
    <row r="8" spans="1:12" x14ac:dyDescent="0.25">
      <c r="A8" s="3" t="s">
        <v>4</v>
      </c>
      <c r="B8" s="114" t="s">
        <v>94</v>
      </c>
      <c r="C8" s="113"/>
      <c r="D8" s="113"/>
      <c r="E8" s="113"/>
      <c r="F8" s="113"/>
    </row>
    <row r="10" spans="1:12" ht="23.25" x14ac:dyDescent="0.35">
      <c r="A10" s="110" t="s">
        <v>176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170</v>
      </c>
      <c r="D11" s="7" t="s">
        <v>171</v>
      </c>
      <c r="E11" s="8" t="s">
        <v>167</v>
      </c>
      <c r="F11" s="6" t="s">
        <v>172</v>
      </c>
      <c r="G11" s="7" t="s">
        <v>173</v>
      </c>
      <c r="H11" s="8" t="s">
        <v>168</v>
      </c>
      <c r="I11" s="4" t="s">
        <v>14</v>
      </c>
      <c r="J11" s="7"/>
    </row>
    <row r="12" spans="1:12" x14ac:dyDescent="0.25">
      <c r="A12" s="9" t="s">
        <v>165</v>
      </c>
      <c r="B12" s="10"/>
      <c r="C12" s="11"/>
      <c r="D12" s="11"/>
      <c r="E12" s="11">
        <f>J25</f>
        <v>0</v>
      </c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537.5</v>
      </c>
      <c r="D13" s="15"/>
      <c r="E13" s="15">
        <f>J28</f>
        <v>-6590.9299999999994</v>
      </c>
      <c r="F13" s="15"/>
      <c r="G13" s="15"/>
      <c r="H13" s="15"/>
      <c r="I13" s="10">
        <f t="shared" ref="I13:I17" si="0">(C13+F13)+(E13+H13)+D13+G13</f>
        <v>-6053.4299999999994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J38</f>
        <v>0</v>
      </c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J41</f>
        <v>0</v>
      </c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J44</f>
        <v>-769.05</v>
      </c>
      <c r="F16" s="11"/>
      <c r="G16" s="11"/>
      <c r="H16" s="11"/>
      <c r="I16" s="10">
        <f t="shared" si="0"/>
        <v>-769.05</v>
      </c>
      <c r="J16" s="7"/>
      <c r="K16" s="12"/>
      <c r="L16" s="12"/>
    </row>
    <row r="17" spans="1:12" x14ac:dyDescent="0.25">
      <c r="A17" s="13" t="s">
        <v>22</v>
      </c>
      <c r="B17" s="14"/>
      <c r="C17" s="15">
        <v>7462.5</v>
      </c>
      <c r="D17" s="15"/>
      <c r="E17" s="15"/>
      <c r="F17" s="15"/>
      <c r="G17" s="15"/>
      <c r="H17" s="15"/>
      <c r="I17" s="10">
        <f t="shared" si="0"/>
        <v>7462.5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8000</v>
      </c>
      <c r="E18" s="12">
        <f>SUM(E12:E17)</f>
        <v>-7359.98</v>
      </c>
      <c r="F18" s="12"/>
      <c r="H18" s="12"/>
      <c r="I18" s="19">
        <f>SUM(I12:I17)</f>
        <v>640.02000000000044</v>
      </c>
      <c r="L18" s="12"/>
    </row>
    <row r="23" spans="1:12" ht="23.25" x14ac:dyDescent="0.35">
      <c r="A23" s="110" t="s">
        <v>26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25">
      <c r="A24" s="20" t="s">
        <v>27</v>
      </c>
      <c r="B24" s="115" t="s">
        <v>28</v>
      </c>
      <c r="C24" s="115"/>
      <c r="D24" s="115"/>
      <c r="E24" s="115"/>
      <c r="F24" s="115"/>
      <c r="G24" s="20" t="s">
        <v>29</v>
      </c>
      <c r="H24" s="20" t="s">
        <v>30</v>
      </c>
      <c r="I24" s="21" t="s">
        <v>167</v>
      </c>
      <c r="J24" s="21" t="s">
        <v>174</v>
      </c>
      <c r="K24" s="21" t="s">
        <v>168</v>
      </c>
      <c r="L24" s="21" t="s">
        <v>175</v>
      </c>
    </row>
    <row r="25" spans="1:12" x14ac:dyDescent="0.25">
      <c r="A25" s="116" t="s">
        <v>17</v>
      </c>
      <c r="B25" s="119"/>
      <c r="C25" s="119"/>
      <c r="D25" s="119"/>
      <c r="E25" s="119"/>
      <c r="F25" s="119"/>
      <c r="G25" s="22"/>
      <c r="H25" s="23"/>
      <c r="I25" s="11"/>
      <c r="J25" s="120">
        <f>SUM(I25:I27)</f>
        <v>0</v>
      </c>
      <c r="K25" s="11"/>
      <c r="L25" s="120">
        <f>SUM(K25:K27)</f>
        <v>0</v>
      </c>
    </row>
    <row r="26" spans="1:12" x14ac:dyDescent="0.25">
      <c r="A26" s="117"/>
      <c r="B26" s="123"/>
      <c r="C26" s="124"/>
      <c r="D26" s="124"/>
      <c r="E26" s="124"/>
      <c r="F26" s="125"/>
      <c r="G26" s="22"/>
      <c r="H26" s="23"/>
      <c r="I26" s="11"/>
      <c r="J26" s="121"/>
      <c r="K26" s="11"/>
      <c r="L26" s="121"/>
    </row>
    <row r="27" spans="1:12" x14ac:dyDescent="0.25">
      <c r="A27" s="118"/>
      <c r="B27" s="119"/>
      <c r="C27" s="119"/>
      <c r="D27" s="119"/>
      <c r="E27" s="119"/>
      <c r="F27" s="119"/>
      <c r="G27" s="22"/>
      <c r="H27" s="23"/>
      <c r="I27" s="11"/>
      <c r="J27" s="122"/>
      <c r="K27" s="11"/>
      <c r="L27" s="122"/>
    </row>
    <row r="28" spans="1:12" x14ac:dyDescent="0.25">
      <c r="A28" s="126" t="s">
        <v>18</v>
      </c>
      <c r="B28" s="129" t="s">
        <v>321</v>
      </c>
      <c r="C28" s="129"/>
      <c r="D28" s="129"/>
      <c r="E28" s="129"/>
      <c r="F28" s="129"/>
      <c r="G28" s="24"/>
      <c r="H28" s="25"/>
      <c r="I28" s="15">
        <v>-150</v>
      </c>
      <c r="J28" s="130">
        <f>I28+I29+I30+I31+I32+I33+I34+I35+I36+I37</f>
        <v>-6590.9299999999994</v>
      </c>
      <c r="K28" s="15"/>
      <c r="L28" s="130">
        <f>SUM(K28:K37)</f>
        <v>0</v>
      </c>
    </row>
    <row r="29" spans="1:12" x14ac:dyDescent="0.25">
      <c r="A29" s="127"/>
      <c r="B29" s="101" t="s">
        <v>345</v>
      </c>
      <c r="C29" s="102"/>
      <c r="D29" s="102"/>
      <c r="E29" s="102"/>
      <c r="F29" s="103"/>
      <c r="G29" s="24"/>
      <c r="H29" s="25"/>
      <c r="I29" s="15">
        <v>-561</v>
      </c>
      <c r="J29" s="131"/>
      <c r="K29" s="15"/>
      <c r="L29" s="131"/>
    </row>
    <row r="30" spans="1:12" x14ac:dyDescent="0.25">
      <c r="A30" s="127"/>
      <c r="B30" s="104" t="s">
        <v>346</v>
      </c>
      <c r="C30" s="105"/>
      <c r="D30" s="105"/>
      <c r="E30" s="105"/>
      <c r="F30" s="106"/>
      <c r="G30" s="24"/>
      <c r="H30" s="25"/>
      <c r="I30" s="15">
        <v>-564</v>
      </c>
      <c r="J30" s="131"/>
      <c r="K30" s="15"/>
      <c r="L30" s="131"/>
    </row>
    <row r="31" spans="1:12" x14ac:dyDescent="0.25">
      <c r="A31" s="127"/>
      <c r="B31" s="107"/>
      <c r="C31" s="108"/>
      <c r="D31" s="108"/>
      <c r="E31" s="108"/>
      <c r="F31" s="109"/>
      <c r="G31" s="24"/>
      <c r="H31" s="25"/>
      <c r="I31" s="15"/>
      <c r="J31" s="131"/>
      <c r="K31" s="15"/>
      <c r="L31" s="131"/>
    </row>
    <row r="32" spans="1:12" ht="30" customHeight="1" x14ac:dyDescent="0.25">
      <c r="A32" s="127"/>
      <c r="B32" s="133" t="s">
        <v>322</v>
      </c>
      <c r="C32" s="134"/>
      <c r="D32" s="134"/>
      <c r="E32" s="134"/>
      <c r="F32" s="135"/>
      <c r="G32" s="24"/>
      <c r="H32" s="25"/>
      <c r="I32" s="15">
        <v>-84</v>
      </c>
      <c r="J32" s="131"/>
      <c r="K32" s="15"/>
      <c r="L32" s="131"/>
    </row>
    <row r="33" spans="1:12" x14ac:dyDescent="0.25">
      <c r="A33" s="127"/>
      <c r="B33" s="129" t="s">
        <v>323</v>
      </c>
      <c r="C33" s="129"/>
      <c r="D33" s="129"/>
      <c r="E33" s="129"/>
      <c r="F33" s="129"/>
      <c r="G33" s="24"/>
      <c r="H33" s="25"/>
      <c r="I33" s="15">
        <v>-47.8</v>
      </c>
      <c r="J33" s="131"/>
      <c r="K33" s="15"/>
      <c r="L33" s="131"/>
    </row>
    <row r="34" spans="1:12" x14ac:dyDescent="0.25">
      <c r="A34" s="127"/>
      <c r="B34" s="133" t="s">
        <v>324</v>
      </c>
      <c r="C34" s="134"/>
      <c r="D34" s="134"/>
      <c r="E34" s="134"/>
      <c r="F34" s="135"/>
      <c r="G34" s="24"/>
      <c r="H34" s="25"/>
      <c r="I34" s="15">
        <v>-3627.23</v>
      </c>
      <c r="J34" s="131"/>
      <c r="K34" s="15"/>
      <c r="L34" s="131"/>
    </row>
    <row r="35" spans="1:12" x14ac:dyDescent="0.25">
      <c r="A35" s="127"/>
      <c r="B35" s="133" t="s">
        <v>328</v>
      </c>
      <c r="C35" s="134"/>
      <c r="D35" s="134"/>
      <c r="E35" s="134"/>
      <c r="F35" s="135"/>
      <c r="G35" s="24"/>
      <c r="H35" s="25"/>
      <c r="I35" s="15">
        <v>-71.7</v>
      </c>
      <c r="J35" s="131"/>
      <c r="K35" s="15"/>
      <c r="L35" s="131"/>
    </row>
    <row r="36" spans="1:12" x14ac:dyDescent="0.25">
      <c r="A36" s="127"/>
      <c r="B36" s="133" t="s">
        <v>325</v>
      </c>
      <c r="C36" s="134"/>
      <c r="D36" s="134"/>
      <c r="E36" s="134"/>
      <c r="F36" s="135"/>
      <c r="G36" s="24"/>
      <c r="H36" s="25"/>
      <c r="I36" s="15">
        <v>-1316</v>
      </c>
      <c r="J36" s="131"/>
      <c r="K36" s="15"/>
      <c r="L36" s="131"/>
    </row>
    <row r="37" spans="1:12" x14ac:dyDescent="0.25">
      <c r="A37" s="128"/>
      <c r="B37" s="129" t="s">
        <v>326</v>
      </c>
      <c r="C37" s="129"/>
      <c r="D37" s="129"/>
      <c r="E37" s="129"/>
      <c r="F37" s="129"/>
      <c r="G37" s="24"/>
      <c r="H37" s="25"/>
      <c r="I37" s="15">
        <v>-169.2</v>
      </c>
      <c r="J37" s="132"/>
      <c r="K37" s="15"/>
      <c r="L37" s="132"/>
    </row>
    <row r="38" spans="1:12" x14ac:dyDescent="0.25">
      <c r="A38" s="116" t="s">
        <v>19</v>
      </c>
      <c r="B38" s="119"/>
      <c r="C38" s="119"/>
      <c r="D38" s="119"/>
      <c r="E38" s="119"/>
      <c r="F38" s="119"/>
      <c r="G38" s="22"/>
      <c r="H38" s="23"/>
      <c r="I38" s="11"/>
      <c r="J38" s="120">
        <f>SUM(I38,I39,I40)</f>
        <v>0</v>
      </c>
      <c r="K38" s="11"/>
      <c r="L38" s="120">
        <f>SUM(K38:K40)</f>
        <v>0</v>
      </c>
    </row>
    <row r="39" spans="1:12" x14ac:dyDescent="0.25">
      <c r="A39" s="117"/>
      <c r="B39" s="119"/>
      <c r="C39" s="119"/>
      <c r="D39" s="119"/>
      <c r="E39" s="119"/>
      <c r="F39" s="119"/>
      <c r="G39" s="22"/>
      <c r="H39" s="23"/>
      <c r="I39" s="11"/>
      <c r="J39" s="121"/>
      <c r="K39" s="11"/>
      <c r="L39" s="121"/>
    </row>
    <row r="40" spans="1:12" x14ac:dyDescent="0.25">
      <c r="A40" s="118"/>
      <c r="B40" s="119"/>
      <c r="C40" s="119"/>
      <c r="D40" s="119"/>
      <c r="E40" s="119"/>
      <c r="F40" s="119"/>
      <c r="G40" s="22"/>
      <c r="H40" s="23"/>
      <c r="I40" s="11"/>
      <c r="J40" s="122"/>
      <c r="K40" s="11"/>
      <c r="L40" s="122"/>
    </row>
    <row r="41" spans="1:12" x14ac:dyDescent="0.25">
      <c r="A41" s="136" t="s">
        <v>20</v>
      </c>
      <c r="B41" s="129"/>
      <c r="C41" s="129"/>
      <c r="D41" s="129"/>
      <c r="E41" s="129"/>
      <c r="F41" s="129"/>
      <c r="G41" s="25"/>
      <c r="H41" s="25"/>
      <c r="I41" s="15"/>
      <c r="J41" s="130">
        <f>SUM(I41,I42,I43)</f>
        <v>0</v>
      </c>
      <c r="K41" s="15"/>
      <c r="L41" s="130">
        <f>SUM(K41:K43)</f>
        <v>0</v>
      </c>
    </row>
    <row r="42" spans="1:12" x14ac:dyDescent="0.25">
      <c r="A42" s="137"/>
      <c r="B42" s="129"/>
      <c r="C42" s="129"/>
      <c r="D42" s="129"/>
      <c r="E42" s="129"/>
      <c r="F42" s="129"/>
      <c r="G42" s="25"/>
      <c r="H42" s="25"/>
      <c r="I42" s="15"/>
      <c r="J42" s="131"/>
      <c r="K42" s="15"/>
      <c r="L42" s="131"/>
    </row>
    <row r="43" spans="1:12" x14ac:dyDescent="0.25">
      <c r="A43" s="138"/>
      <c r="B43" s="129"/>
      <c r="C43" s="129"/>
      <c r="D43" s="129"/>
      <c r="E43" s="129"/>
      <c r="F43" s="129"/>
      <c r="G43" s="25"/>
      <c r="H43" s="25"/>
      <c r="I43" s="15"/>
      <c r="J43" s="131"/>
      <c r="K43" s="15"/>
      <c r="L43" s="131"/>
    </row>
    <row r="44" spans="1:12" x14ac:dyDescent="0.25">
      <c r="A44" s="139" t="s">
        <v>21</v>
      </c>
      <c r="B44" s="119" t="s">
        <v>350</v>
      </c>
      <c r="C44" s="119"/>
      <c r="D44" s="119"/>
      <c r="E44" s="119"/>
      <c r="F44" s="119"/>
      <c r="G44" s="23"/>
      <c r="H44" s="23"/>
      <c r="I44" s="11">
        <v>-769.05</v>
      </c>
      <c r="J44" s="120">
        <f>I44</f>
        <v>-769.05</v>
      </c>
      <c r="K44" s="11"/>
      <c r="L44" s="120">
        <f>SUM(K44:K46)</f>
        <v>0</v>
      </c>
    </row>
    <row r="45" spans="1:12" x14ac:dyDescent="0.25">
      <c r="A45" s="140"/>
      <c r="B45" s="119"/>
      <c r="C45" s="119"/>
      <c r="D45" s="119"/>
      <c r="E45" s="119"/>
      <c r="F45" s="119"/>
      <c r="G45" s="23"/>
      <c r="H45" s="23"/>
      <c r="I45" s="11"/>
      <c r="J45" s="121"/>
      <c r="K45" s="11"/>
      <c r="L45" s="121"/>
    </row>
    <row r="46" spans="1:12" x14ac:dyDescent="0.25">
      <c r="A46" s="141"/>
      <c r="B46" s="119"/>
      <c r="C46" s="119"/>
      <c r="D46" s="119"/>
      <c r="E46" s="119"/>
      <c r="F46" s="119"/>
      <c r="G46" s="23"/>
      <c r="H46" s="23"/>
      <c r="I46" s="11"/>
      <c r="J46" s="122"/>
      <c r="K46" s="11"/>
      <c r="L46" s="122"/>
    </row>
    <row r="47" spans="1:12" x14ac:dyDescent="0.25">
      <c r="A47" s="126" t="s">
        <v>22</v>
      </c>
      <c r="B47" s="129"/>
      <c r="C47" s="129"/>
      <c r="D47" s="129"/>
      <c r="E47" s="129"/>
      <c r="F47" s="129"/>
      <c r="G47" s="25"/>
      <c r="H47" s="25"/>
      <c r="I47" s="15"/>
      <c r="J47" s="130"/>
      <c r="K47" s="15"/>
      <c r="L47" s="130">
        <f t="shared" ref="L47" si="1">SUM(K47:K52)</f>
        <v>0</v>
      </c>
    </row>
    <row r="48" spans="1:12" x14ac:dyDescent="0.25">
      <c r="A48" s="127"/>
      <c r="B48" s="129"/>
      <c r="C48" s="129"/>
      <c r="D48" s="129"/>
      <c r="E48" s="129"/>
      <c r="F48" s="129"/>
      <c r="G48" s="25"/>
      <c r="H48" s="25"/>
      <c r="I48" s="15"/>
      <c r="J48" s="131"/>
      <c r="K48" s="15"/>
      <c r="L48" s="131"/>
    </row>
    <row r="49" spans="1:12" x14ac:dyDescent="0.25">
      <c r="A49" s="127"/>
      <c r="B49" s="133"/>
      <c r="C49" s="134"/>
      <c r="D49" s="134"/>
      <c r="E49" s="134"/>
      <c r="F49" s="135"/>
      <c r="G49" s="25"/>
      <c r="H49" s="25"/>
      <c r="I49" s="15"/>
      <c r="J49" s="131"/>
      <c r="K49" s="15"/>
      <c r="L49" s="131"/>
    </row>
    <row r="50" spans="1:12" x14ac:dyDescent="0.25">
      <c r="A50" s="127"/>
      <c r="B50" s="143"/>
      <c r="C50" s="144"/>
      <c r="D50" s="144"/>
      <c r="E50" s="144"/>
      <c r="F50" s="145"/>
      <c r="G50" s="25"/>
      <c r="H50" s="25"/>
      <c r="I50" s="15"/>
      <c r="J50" s="131"/>
      <c r="K50" s="15"/>
      <c r="L50" s="131"/>
    </row>
    <row r="51" spans="1:12" x14ac:dyDescent="0.25">
      <c r="A51" s="127"/>
      <c r="B51" s="39"/>
      <c r="C51" s="40"/>
      <c r="D51" s="40"/>
      <c r="E51" s="40"/>
      <c r="F51" s="41"/>
      <c r="G51" s="25"/>
      <c r="H51" s="25"/>
      <c r="I51" s="15"/>
      <c r="J51" s="131"/>
      <c r="K51" s="15"/>
      <c r="L51" s="131"/>
    </row>
    <row r="52" spans="1:12" x14ac:dyDescent="0.25">
      <c r="A52" s="128"/>
      <c r="B52" s="129"/>
      <c r="C52" s="129"/>
      <c r="D52" s="129"/>
      <c r="E52" s="129"/>
      <c r="F52" s="129"/>
      <c r="G52" s="25"/>
      <c r="H52" s="25"/>
      <c r="I52" s="15"/>
      <c r="J52" s="132"/>
      <c r="K52" s="15"/>
      <c r="L52" s="132"/>
    </row>
  </sheetData>
  <mergeCells count="50">
    <mergeCell ref="A47:A52"/>
    <mergeCell ref="B47:F47"/>
    <mergeCell ref="J47:J52"/>
    <mergeCell ref="L47:L52"/>
    <mergeCell ref="B48:F48"/>
    <mergeCell ref="B52:F52"/>
    <mergeCell ref="B49:F49"/>
    <mergeCell ref="B50:F50"/>
    <mergeCell ref="A44:A46"/>
    <mergeCell ref="B44:F44"/>
    <mergeCell ref="J44:J46"/>
    <mergeCell ref="L44:L46"/>
    <mergeCell ref="B45:F45"/>
    <mergeCell ref="B46:F46"/>
    <mergeCell ref="A41:A43"/>
    <mergeCell ref="B41:F41"/>
    <mergeCell ref="J41:J43"/>
    <mergeCell ref="L41:L43"/>
    <mergeCell ref="B42:F42"/>
    <mergeCell ref="B43:F43"/>
    <mergeCell ref="A38:A40"/>
    <mergeCell ref="B38:F38"/>
    <mergeCell ref="J38:J40"/>
    <mergeCell ref="L38:L40"/>
    <mergeCell ref="B39:F39"/>
    <mergeCell ref="B40:F40"/>
    <mergeCell ref="A28:A37"/>
    <mergeCell ref="B28:F28"/>
    <mergeCell ref="J28:J37"/>
    <mergeCell ref="L28:L37"/>
    <mergeCell ref="B33:F33"/>
    <mergeCell ref="B37:F37"/>
    <mergeCell ref="B32:F32"/>
    <mergeCell ref="B34:F34"/>
    <mergeCell ref="B36:F36"/>
    <mergeCell ref="B35:F35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52 K25:K52">
    <cfRule type="cellIs" dxfId="405" priority="11" operator="lessThan">
      <formula>0</formula>
    </cfRule>
    <cfRule type="cellIs" dxfId="404" priority="12" operator="greaterThan">
      <formula>0</formula>
    </cfRule>
    <cfRule type="cellIs" dxfId="403" priority="13" operator="lessThan">
      <formula>0</formula>
    </cfRule>
  </conditionalFormatting>
  <conditionalFormatting sqref="D12:D17">
    <cfRule type="cellIs" dxfId="402" priority="8" operator="lessThan">
      <formula>0</formula>
    </cfRule>
    <cfRule type="cellIs" dxfId="401" priority="9" operator="greaterThan">
      <formula>0</formula>
    </cfRule>
    <cfRule type="cellIs" dxfId="400" priority="10" operator="lessThan">
      <formula>0</formula>
    </cfRule>
  </conditionalFormatting>
  <conditionalFormatting sqref="G12:G17">
    <cfRule type="cellIs" dxfId="399" priority="5" operator="lessThan">
      <formula>0</formula>
    </cfRule>
    <cfRule type="cellIs" dxfId="398" priority="6" operator="greaterThan">
      <formula>0</formula>
    </cfRule>
    <cfRule type="cellIs" dxfId="397" priority="7" operator="lessThan">
      <formula>0</formula>
    </cfRule>
  </conditionalFormatting>
  <conditionalFormatting sqref="I12:I17">
    <cfRule type="cellIs" dxfId="396" priority="3" operator="lessThan">
      <formula>0</formula>
    </cfRule>
    <cfRule type="cellIs" dxfId="395" priority="4" operator="greaterThan">
      <formula>0</formula>
    </cfRule>
  </conditionalFormatting>
  <conditionalFormatting sqref="J12:J17">
    <cfRule type="containsText" dxfId="394" priority="1" operator="containsText" text="OK">
      <formula>NOT(ISERROR(SEARCH("OK",J12)))</formula>
    </cfRule>
    <cfRule type="containsText" dxfId="393" priority="2" operator="containsText" text="ALERTA">
      <formula>NOT(ISERROR(SEARCH("ALERTA",J12)))</formula>
    </cfRule>
  </conditionalFormatting>
  <hyperlinks>
    <hyperlink ref="B8" r:id="rId1" xr:uid="{00000000-0004-0000-0500-000000000000}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4"/>
  <sheetViews>
    <sheetView topLeftCell="A28" workbookViewId="0">
      <selection activeCell="R47" sqref="R47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34.5" customHeight="1" x14ac:dyDescent="0.25">
      <c r="A5" s="3" t="s">
        <v>1</v>
      </c>
      <c r="B5" s="142" t="s">
        <v>185</v>
      </c>
      <c r="C5" s="142"/>
      <c r="D5" s="142"/>
      <c r="E5" s="142"/>
      <c r="F5" s="142"/>
    </row>
    <row r="6" spans="1:12" x14ac:dyDescent="0.25">
      <c r="A6" s="3" t="s">
        <v>2</v>
      </c>
      <c r="B6" s="112" t="s">
        <v>184</v>
      </c>
      <c r="C6" s="112"/>
      <c r="D6" s="112"/>
      <c r="E6" s="112"/>
      <c r="F6" s="112"/>
    </row>
    <row r="7" spans="1:12" x14ac:dyDescent="0.25">
      <c r="A7" s="3" t="s">
        <v>3</v>
      </c>
      <c r="B7" s="113"/>
      <c r="C7" s="113"/>
      <c r="D7" s="113"/>
      <c r="E7" s="113"/>
      <c r="F7" s="113"/>
    </row>
    <row r="8" spans="1:12" x14ac:dyDescent="0.25">
      <c r="A8" s="3" t="s">
        <v>4</v>
      </c>
      <c r="B8" s="114" t="s">
        <v>205</v>
      </c>
      <c r="C8" s="113"/>
      <c r="D8" s="113"/>
      <c r="E8" s="113"/>
      <c r="F8" s="113"/>
    </row>
    <row r="10" spans="1:12" ht="23.25" x14ac:dyDescent="0.35">
      <c r="A10" s="110" t="s">
        <v>176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170</v>
      </c>
      <c r="D11" s="7" t="s">
        <v>171</v>
      </c>
      <c r="E11" s="8" t="s">
        <v>167</v>
      </c>
      <c r="F11" s="6" t="s">
        <v>172</v>
      </c>
      <c r="G11" s="7" t="s">
        <v>173</v>
      </c>
      <c r="H11" s="8" t="s">
        <v>168</v>
      </c>
      <c r="I11" s="4" t="s">
        <v>14</v>
      </c>
      <c r="J11" s="7"/>
    </row>
    <row r="12" spans="1:12" x14ac:dyDescent="0.25">
      <c r="A12" s="9" t="s">
        <v>165</v>
      </c>
      <c r="B12" s="10"/>
      <c r="C12" s="11"/>
      <c r="D12" s="11"/>
      <c r="E12" s="11"/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1945</v>
      </c>
      <c r="D13" s="15"/>
      <c r="E13" s="15"/>
      <c r="F13" s="15"/>
      <c r="G13" s="15"/>
      <c r="H13" s="15"/>
      <c r="I13" s="10">
        <f t="shared" ref="I13:I17" si="0">(C13+F13)+(E13+H13)+D13+G13</f>
        <v>1945</v>
      </c>
      <c r="J13" s="7"/>
      <c r="K13" s="12"/>
      <c r="L13" s="12"/>
    </row>
    <row r="14" spans="1:12" x14ac:dyDescent="0.25">
      <c r="A14" s="9" t="s">
        <v>19</v>
      </c>
      <c r="B14" s="10"/>
      <c r="C14" s="11">
        <v>4725</v>
      </c>
      <c r="D14" s="11"/>
      <c r="E14" s="11">
        <f>J34</f>
        <v>-5407.08</v>
      </c>
      <c r="F14" s="11"/>
      <c r="G14" s="11"/>
      <c r="H14" s="11"/>
      <c r="I14" s="10">
        <f t="shared" si="0"/>
        <v>-682.07999999999993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/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1730</v>
      </c>
      <c r="D16" s="11"/>
      <c r="E16" s="11">
        <f>J49</f>
        <v>-2403.71</v>
      </c>
      <c r="F16" s="11"/>
      <c r="G16" s="11"/>
      <c r="H16" s="11"/>
      <c r="I16" s="10">
        <f t="shared" si="0"/>
        <v>-673.71</v>
      </c>
      <c r="J16" s="7"/>
      <c r="K16" s="12"/>
      <c r="L16" s="12"/>
    </row>
    <row r="17" spans="1:12" x14ac:dyDescent="0.25">
      <c r="A17" s="13" t="s">
        <v>22</v>
      </c>
      <c r="B17" s="14"/>
      <c r="C17" s="15">
        <v>600</v>
      </c>
      <c r="D17" s="15"/>
      <c r="E17" s="15"/>
      <c r="F17" s="15"/>
      <c r="G17" s="15"/>
      <c r="H17" s="15">
        <f>L52</f>
        <v>0</v>
      </c>
      <c r="I17" s="10">
        <f t="shared" si="0"/>
        <v>600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9000</v>
      </c>
      <c r="E18" s="12">
        <f>SUM(E12:E17)</f>
        <v>-7810.79</v>
      </c>
      <c r="F18" s="12">
        <f>SUM(F12:F17)</f>
        <v>0</v>
      </c>
      <c r="H18" s="12">
        <f>SUM(H12:H17)</f>
        <v>0</v>
      </c>
      <c r="I18" s="19">
        <f>SUM(I12:I17)</f>
        <v>1189.21</v>
      </c>
      <c r="L18" s="12"/>
    </row>
    <row r="19" spans="1:12" x14ac:dyDescent="0.25">
      <c r="L19" s="12"/>
    </row>
    <row r="23" spans="1:12" ht="23.25" x14ac:dyDescent="0.35">
      <c r="A23" s="110" t="s">
        <v>26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25">
      <c r="A24" s="20" t="s">
        <v>27</v>
      </c>
      <c r="B24" s="115" t="s">
        <v>28</v>
      </c>
      <c r="C24" s="115"/>
      <c r="D24" s="115"/>
      <c r="E24" s="115"/>
      <c r="F24" s="115"/>
      <c r="G24" s="20" t="s">
        <v>29</v>
      </c>
      <c r="H24" s="20" t="s">
        <v>30</v>
      </c>
      <c r="I24" s="21" t="s">
        <v>167</v>
      </c>
      <c r="J24" s="21" t="s">
        <v>174</v>
      </c>
      <c r="K24" s="21" t="s">
        <v>168</v>
      </c>
      <c r="L24" s="21" t="s">
        <v>175</v>
      </c>
    </row>
    <row r="25" spans="1:12" x14ac:dyDescent="0.25">
      <c r="A25" s="116" t="s">
        <v>165</v>
      </c>
      <c r="B25" s="119"/>
      <c r="C25" s="119"/>
      <c r="D25" s="119"/>
      <c r="E25" s="119"/>
      <c r="F25" s="119"/>
      <c r="G25" s="22"/>
      <c r="H25" s="23"/>
      <c r="I25" s="11"/>
      <c r="J25" s="120">
        <f>SUM(I25:I27)</f>
        <v>0</v>
      </c>
      <c r="K25" s="11"/>
      <c r="L25" s="120">
        <f>SUM(K25:K27)</f>
        <v>0</v>
      </c>
    </row>
    <row r="26" spans="1:12" x14ac:dyDescent="0.25">
      <c r="A26" s="117"/>
      <c r="B26" s="123"/>
      <c r="C26" s="124"/>
      <c r="D26" s="124"/>
      <c r="E26" s="124"/>
      <c r="F26" s="125"/>
      <c r="G26" s="22"/>
      <c r="H26" s="23"/>
      <c r="I26" s="11"/>
      <c r="J26" s="121"/>
      <c r="K26" s="11"/>
      <c r="L26" s="121"/>
    </row>
    <row r="27" spans="1:12" x14ac:dyDescent="0.25">
      <c r="A27" s="118"/>
      <c r="B27" s="119"/>
      <c r="C27" s="119"/>
      <c r="D27" s="119"/>
      <c r="E27" s="119"/>
      <c r="F27" s="119"/>
      <c r="G27" s="22"/>
      <c r="H27" s="23"/>
      <c r="I27" s="11"/>
      <c r="J27" s="122"/>
      <c r="K27" s="11"/>
      <c r="L27" s="122"/>
    </row>
    <row r="28" spans="1:12" x14ac:dyDescent="0.25">
      <c r="A28" s="126" t="s">
        <v>18</v>
      </c>
      <c r="B28" s="129"/>
      <c r="C28" s="129"/>
      <c r="D28" s="129"/>
      <c r="E28" s="129"/>
      <c r="F28" s="129"/>
      <c r="G28" s="24"/>
      <c r="H28" s="25"/>
      <c r="I28" s="15"/>
      <c r="J28" s="130"/>
      <c r="K28" s="15"/>
      <c r="L28" s="130">
        <f>K28</f>
        <v>0</v>
      </c>
    </row>
    <row r="29" spans="1:12" x14ac:dyDescent="0.25">
      <c r="A29" s="127"/>
      <c r="B29" s="119"/>
      <c r="C29" s="119"/>
      <c r="D29" s="119"/>
      <c r="E29" s="119"/>
      <c r="F29" s="119"/>
      <c r="G29" s="24"/>
      <c r="H29" s="25"/>
      <c r="I29" s="15"/>
      <c r="J29" s="131"/>
      <c r="K29" s="15"/>
      <c r="L29" s="131"/>
    </row>
    <row r="30" spans="1:12" x14ac:dyDescent="0.25">
      <c r="A30" s="127"/>
      <c r="B30" s="133"/>
      <c r="C30" s="134"/>
      <c r="D30" s="134"/>
      <c r="E30" s="134"/>
      <c r="F30" s="135"/>
      <c r="G30" s="24"/>
      <c r="H30" s="25"/>
      <c r="I30" s="15"/>
      <c r="J30" s="131"/>
      <c r="K30" s="15"/>
      <c r="L30" s="131"/>
    </row>
    <row r="31" spans="1:12" x14ac:dyDescent="0.25">
      <c r="A31" s="127"/>
      <c r="B31" s="39"/>
      <c r="C31" s="40"/>
      <c r="D31" s="40"/>
      <c r="E31" s="40"/>
      <c r="F31" s="41"/>
      <c r="G31" s="24"/>
      <c r="H31" s="25"/>
      <c r="I31" s="15"/>
      <c r="J31" s="131"/>
      <c r="K31" s="15"/>
      <c r="L31" s="131"/>
    </row>
    <row r="32" spans="1:12" x14ac:dyDescent="0.25">
      <c r="A32" s="127"/>
      <c r="B32" s="133"/>
      <c r="C32" s="134"/>
      <c r="D32" s="134"/>
      <c r="E32" s="134"/>
      <c r="F32" s="135"/>
      <c r="G32" s="24"/>
      <c r="H32" s="25"/>
      <c r="I32" s="15"/>
      <c r="J32" s="131"/>
      <c r="K32" s="15"/>
      <c r="L32" s="131"/>
    </row>
    <row r="33" spans="1:12" x14ac:dyDescent="0.25">
      <c r="A33" s="128"/>
      <c r="B33" s="129"/>
      <c r="C33" s="129"/>
      <c r="D33" s="129"/>
      <c r="E33" s="129"/>
      <c r="F33" s="129"/>
      <c r="G33" s="24"/>
      <c r="H33" s="25"/>
      <c r="I33" s="15"/>
      <c r="J33" s="132"/>
      <c r="K33" s="15"/>
      <c r="L33" s="132"/>
    </row>
    <row r="34" spans="1:12" x14ac:dyDescent="0.25">
      <c r="A34" s="116" t="s">
        <v>19</v>
      </c>
      <c r="B34" s="119" t="s">
        <v>240</v>
      </c>
      <c r="C34" s="119"/>
      <c r="D34" s="119"/>
      <c r="E34" s="119"/>
      <c r="F34" s="119"/>
      <c r="G34" s="22"/>
      <c r="H34" s="23"/>
      <c r="I34" s="11">
        <v>-5407.08</v>
      </c>
      <c r="J34" s="120">
        <f>SUM(I34:I36)</f>
        <v>-5407.08</v>
      </c>
      <c r="K34" s="11"/>
      <c r="L34" s="120">
        <f>SUM(K34:K36)</f>
        <v>0</v>
      </c>
    </row>
    <row r="35" spans="1:12" x14ac:dyDescent="0.25">
      <c r="A35" s="117"/>
      <c r="B35" s="119"/>
      <c r="C35" s="119"/>
      <c r="D35" s="119"/>
      <c r="E35" s="119"/>
      <c r="F35" s="119"/>
      <c r="G35" s="22"/>
      <c r="H35" s="23"/>
      <c r="I35" s="11"/>
      <c r="J35" s="121"/>
      <c r="K35" s="11"/>
      <c r="L35" s="121"/>
    </row>
    <row r="36" spans="1:12" x14ac:dyDescent="0.25">
      <c r="A36" s="118"/>
      <c r="B36" s="119"/>
      <c r="C36" s="119"/>
      <c r="D36" s="119"/>
      <c r="E36" s="119"/>
      <c r="F36" s="119"/>
      <c r="G36" s="22"/>
      <c r="H36" s="23"/>
      <c r="I36" s="11"/>
      <c r="J36" s="122"/>
      <c r="K36" s="11"/>
      <c r="L36" s="122"/>
    </row>
    <row r="37" spans="1:12" ht="15" customHeight="1" x14ac:dyDescent="0.25">
      <c r="A37" s="146" t="s">
        <v>20</v>
      </c>
      <c r="B37" s="129"/>
      <c r="C37" s="129"/>
      <c r="D37" s="129"/>
      <c r="E37" s="129"/>
      <c r="F37" s="129"/>
      <c r="G37" s="25"/>
      <c r="H37" s="25"/>
      <c r="I37" s="15"/>
      <c r="J37" s="130"/>
      <c r="K37" s="15"/>
      <c r="L37" s="130">
        <f>SUM(K37:K48)</f>
        <v>0</v>
      </c>
    </row>
    <row r="38" spans="1:12" x14ac:dyDescent="0.25">
      <c r="A38" s="147"/>
      <c r="B38" s="129"/>
      <c r="C38" s="129"/>
      <c r="D38" s="129"/>
      <c r="E38" s="129"/>
      <c r="F38" s="129"/>
      <c r="G38" s="25"/>
      <c r="H38" s="25"/>
      <c r="I38" s="15"/>
      <c r="J38" s="131"/>
      <c r="K38" s="15"/>
      <c r="L38" s="131"/>
    </row>
    <row r="39" spans="1:12" x14ac:dyDescent="0.25">
      <c r="A39" s="147"/>
      <c r="B39" s="129"/>
      <c r="C39" s="129"/>
      <c r="D39" s="129"/>
      <c r="E39" s="129"/>
      <c r="F39" s="129"/>
      <c r="G39" s="25"/>
      <c r="H39" s="25"/>
      <c r="I39" s="15"/>
      <c r="J39" s="131"/>
      <c r="K39" s="15"/>
      <c r="L39" s="131"/>
    </row>
    <row r="40" spans="1:12" x14ac:dyDescent="0.25">
      <c r="A40" s="147"/>
      <c r="B40" s="129"/>
      <c r="C40" s="129"/>
      <c r="D40" s="129"/>
      <c r="E40" s="129"/>
      <c r="F40" s="129"/>
      <c r="G40" s="25"/>
      <c r="H40" s="25"/>
      <c r="I40" s="15"/>
      <c r="J40" s="131"/>
      <c r="K40" s="15"/>
      <c r="L40" s="131"/>
    </row>
    <row r="41" spans="1:12" x14ac:dyDescent="0.25">
      <c r="A41" s="147"/>
      <c r="B41" s="129"/>
      <c r="C41" s="129"/>
      <c r="D41" s="129"/>
      <c r="E41" s="129"/>
      <c r="F41" s="129"/>
      <c r="G41" s="25"/>
      <c r="H41" s="25"/>
      <c r="I41" s="15"/>
      <c r="J41" s="131"/>
      <c r="K41" s="15"/>
      <c r="L41" s="131"/>
    </row>
    <row r="42" spans="1:12" x14ac:dyDescent="0.25">
      <c r="A42" s="147"/>
      <c r="B42" s="129"/>
      <c r="C42" s="129"/>
      <c r="D42" s="129"/>
      <c r="E42" s="129"/>
      <c r="F42" s="129"/>
      <c r="G42" s="25"/>
      <c r="H42" s="25"/>
      <c r="I42" s="15"/>
      <c r="J42" s="131"/>
      <c r="K42" s="15"/>
      <c r="L42" s="131"/>
    </row>
    <row r="43" spans="1:12" x14ac:dyDescent="0.25">
      <c r="A43" s="147"/>
      <c r="B43" s="129"/>
      <c r="C43" s="129"/>
      <c r="D43" s="129"/>
      <c r="E43" s="129"/>
      <c r="F43" s="129"/>
      <c r="G43" s="25"/>
      <c r="H43" s="25"/>
      <c r="I43" s="15"/>
      <c r="J43" s="131"/>
      <c r="K43" s="15"/>
      <c r="L43" s="131"/>
    </row>
    <row r="44" spans="1:12" x14ac:dyDescent="0.25">
      <c r="A44" s="147"/>
      <c r="B44" s="129"/>
      <c r="C44" s="129"/>
      <c r="D44" s="129"/>
      <c r="E44" s="129"/>
      <c r="F44" s="129"/>
      <c r="G44" s="25"/>
      <c r="H44" s="25"/>
      <c r="I44" s="15"/>
      <c r="J44" s="131"/>
      <c r="K44" s="15"/>
      <c r="L44" s="131"/>
    </row>
    <row r="45" spans="1:12" x14ac:dyDescent="0.25">
      <c r="A45" s="147"/>
      <c r="B45" s="129"/>
      <c r="C45" s="129"/>
      <c r="D45" s="129"/>
      <c r="E45" s="129"/>
      <c r="F45" s="129"/>
      <c r="G45" s="25"/>
      <c r="H45" s="25"/>
      <c r="I45" s="15"/>
      <c r="J45" s="131"/>
      <c r="K45" s="15"/>
      <c r="L45" s="131"/>
    </row>
    <row r="46" spans="1:12" x14ac:dyDescent="0.25">
      <c r="A46" s="147"/>
      <c r="B46" s="129"/>
      <c r="C46" s="129"/>
      <c r="D46" s="129"/>
      <c r="E46" s="129"/>
      <c r="F46" s="129"/>
      <c r="G46" s="25"/>
      <c r="H46" s="25"/>
      <c r="I46" s="15"/>
      <c r="J46" s="131"/>
      <c r="K46" s="15"/>
      <c r="L46" s="131"/>
    </row>
    <row r="47" spans="1:12" x14ac:dyDescent="0.25">
      <c r="A47" s="147"/>
      <c r="B47" s="129"/>
      <c r="C47" s="129"/>
      <c r="D47" s="129"/>
      <c r="E47" s="129"/>
      <c r="F47" s="129"/>
      <c r="G47" s="25"/>
      <c r="H47" s="25"/>
      <c r="I47" s="15"/>
      <c r="J47" s="131"/>
      <c r="K47" s="15"/>
      <c r="L47" s="131"/>
    </row>
    <row r="48" spans="1:12" x14ac:dyDescent="0.25">
      <c r="A48" s="148"/>
      <c r="B48" s="129"/>
      <c r="C48" s="129"/>
      <c r="D48" s="129"/>
      <c r="E48" s="129"/>
      <c r="F48" s="129"/>
      <c r="G48" s="25"/>
      <c r="H48" s="25"/>
      <c r="I48" s="15"/>
      <c r="J48" s="131"/>
      <c r="K48" s="15"/>
      <c r="L48" s="131"/>
    </row>
    <row r="49" spans="1:12" x14ac:dyDescent="0.25">
      <c r="A49" s="139" t="s">
        <v>21</v>
      </c>
      <c r="B49" s="149" t="s">
        <v>225</v>
      </c>
      <c r="C49" s="150"/>
      <c r="D49" s="150"/>
      <c r="E49" s="150"/>
      <c r="F49" s="151"/>
      <c r="G49" s="23"/>
      <c r="H49" s="23"/>
      <c r="I49" s="11">
        <v>-550</v>
      </c>
      <c r="J49" s="120">
        <f>I49+I50+I51</f>
        <v>-2403.71</v>
      </c>
      <c r="K49" s="11"/>
      <c r="L49" s="120">
        <f>SUM(K49:K51)</f>
        <v>0</v>
      </c>
    </row>
    <row r="50" spans="1:12" x14ac:dyDescent="0.25">
      <c r="A50" s="140"/>
      <c r="B50" s="129" t="s">
        <v>227</v>
      </c>
      <c r="C50" s="129"/>
      <c r="D50" s="129"/>
      <c r="E50" s="129"/>
      <c r="F50" s="129"/>
      <c r="G50" s="25"/>
      <c r="H50" s="25"/>
      <c r="I50" s="15">
        <v>-355.3</v>
      </c>
      <c r="J50" s="121"/>
      <c r="K50" s="11"/>
      <c r="L50" s="121"/>
    </row>
    <row r="51" spans="1:12" x14ac:dyDescent="0.25">
      <c r="A51" s="141"/>
      <c r="B51" s="119" t="s">
        <v>215</v>
      </c>
      <c r="C51" s="119"/>
      <c r="D51" s="119"/>
      <c r="E51" s="119"/>
      <c r="F51" s="119"/>
      <c r="G51" s="23"/>
      <c r="H51" s="23"/>
      <c r="I51" s="11">
        <v>-1498.41</v>
      </c>
      <c r="J51" s="122"/>
      <c r="K51" s="11"/>
      <c r="L51" s="122"/>
    </row>
    <row r="52" spans="1:12" x14ac:dyDescent="0.25">
      <c r="A52" s="126" t="s">
        <v>22</v>
      </c>
      <c r="B52" s="129"/>
      <c r="C52" s="129"/>
      <c r="D52" s="129"/>
      <c r="E52" s="129"/>
      <c r="F52" s="129"/>
      <c r="G52" s="25"/>
      <c r="H52" s="25"/>
      <c r="I52" s="15"/>
      <c r="J52" s="130">
        <f>I52</f>
        <v>0</v>
      </c>
      <c r="K52" s="15"/>
      <c r="L52" s="130">
        <f t="shared" ref="L52" si="1">SUM(K52:K54)</f>
        <v>0</v>
      </c>
    </row>
    <row r="53" spans="1:12" x14ac:dyDescent="0.25">
      <c r="A53" s="127"/>
      <c r="B53" s="129"/>
      <c r="C53" s="129"/>
      <c r="D53" s="129"/>
      <c r="E53" s="129"/>
      <c r="F53" s="129"/>
      <c r="G53" s="25"/>
      <c r="H53" s="25"/>
      <c r="I53" s="15"/>
      <c r="J53" s="131"/>
      <c r="K53" s="15"/>
      <c r="L53" s="131"/>
    </row>
    <row r="54" spans="1:12" x14ac:dyDescent="0.25">
      <c r="A54" s="128"/>
      <c r="B54" s="129"/>
      <c r="C54" s="129"/>
      <c r="D54" s="129"/>
      <c r="E54" s="129"/>
      <c r="F54" s="129"/>
      <c r="G54" s="25"/>
      <c r="H54" s="25"/>
      <c r="I54" s="15"/>
      <c r="J54" s="132"/>
      <c r="K54" s="15"/>
      <c r="L54" s="132"/>
    </row>
  </sheetData>
  <mergeCells count="55">
    <mergeCell ref="B41:F41"/>
    <mergeCell ref="B42:F42"/>
    <mergeCell ref="B37:F37"/>
    <mergeCell ref="B38:F38"/>
    <mergeCell ref="B39:F39"/>
    <mergeCell ref="A52:A54"/>
    <mergeCell ref="B52:F52"/>
    <mergeCell ref="J52:J54"/>
    <mergeCell ref="L52:L54"/>
    <mergeCell ref="B53:F53"/>
    <mergeCell ref="B54:F54"/>
    <mergeCell ref="A49:A51"/>
    <mergeCell ref="B49:F49"/>
    <mergeCell ref="J49:J51"/>
    <mergeCell ref="L49:L51"/>
    <mergeCell ref="B50:F50"/>
    <mergeCell ref="B51:F51"/>
    <mergeCell ref="A37:A48"/>
    <mergeCell ref="A34:A36"/>
    <mergeCell ref="B34:F34"/>
    <mergeCell ref="J34:J36"/>
    <mergeCell ref="L34:L36"/>
    <mergeCell ref="B35:F35"/>
    <mergeCell ref="B36:F36"/>
    <mergeCell ref="B46:F46"/>
    <mergeCell ref="B47:F47"/>
    <mergeCell ref="B48:F48"/>
    <mergeCell ref="J37:J48"/>
    <mergeCell ref="L37:L48"/>
    <mergeCell ref="B43:F43"/>
    <mergeCell ref="B44:F44"/>
    <mergeCell ref="B45:F45"/>
    <mergeCell ref="B40:F40"/>
    <mergeCell ref="A28:A33"/>
    <mergeCell ref="B28:F28"/>
    <mergeCell ref="J28:J33"/>
    <mergeCell ref="L28:L33"/>
    <mergeCell ref="B29:F29"/>
    <mergeCell ref="B33:F33"/>
    <mergeCell ref="B30:F30"/>
    <mergeCell ref="B32:F32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9 K25:K54 I51:I54">
    <cfRule type="cellIs" dxfId="392" priority="14" operator="lessThan">
      <formula>0</formula>
    </cfRule>
    <cfRule type="cellIs" dxfId="391" priority="15" operator="greaterThan">
      <formula>0</formula>
    </cfRule>
    <cfRule type="cellIs" dxfId="390" priority="16" operator="lessThan">
      <formula>0</formula>
    </cfRule>
  </conditionalFormatting>
  <conditionalFormatting sqref="D12:D17">
    <cfRule type="cellIs" dxfId="389" priority="11" operator="lessThan">
      <formula>0</formula>
    </cfRule>
    <cfRule type="cellIs" dxfId="388" priority="12" operator="greaterThan">
      <formula>0</formula>
    </cfRule>
    <cfRule type="cellIs" dxfId="387" priority="13" operator="lessThan">
      <formula>0</formula>
    </cfRule>
  </conditionalFormatting>
  <conditionalFormatting sqref="G12:G17">
    <cfRule type="cellIs" dxfId="386" priority="8" operator="lessThan">
      <formula>0</formula>
    </cfRule>
    <cfRule type="cellIs" dxfId="385" priority="9" operator="greaterThan">
      <formula>0</formula>
    </cfRule>
    <cfRule type="cellIs" dxfId="384" priority="10" operator="lessThan">
      <formula>0</formula>
    </cfRule>
  </conditionalFormatting>
  <conditionalFormatting sqref="I12:I17">
    <cfRule type="cellIs" dxfId="383" priority="6" operator="lessThan">
      <formula>0</formula>
    </cfRule>
    <cfRule type="cellIs" dxfId="382" priority="7" operator="greaterThan">
      <formula>0</formula>
    </cfRule>
  </conditionalFormatting>
  <conditionalFormatting sqref="J12:J17">
    <cfRule type="containsText" dxfId="381" priority="4" operator="containsText" text="OK">
      <formula>NOT(ISERROR(SEARCH("OK",J12)))</formula>
    </cfRule>
    <cfRule type="containsText" dxfId="380" priority="5" operator="containsText" text="ALERTA">
      <formula>NOT(ISERROR(SEARCH("ALERTA",J12)))</formula>
    </cfRule>
  </conditionalFormatting>
  <conditionalFormatting sqref="I50">
    <cfRule type="cellIs" dxfId="379" priority="1" operator="lessThan">
      <formula>0</formula>
    </cfRule>
    <cfRule type="cellIs" dxfId="378" priority="2" operator="greaterThan">
      <formula>0</formula>
    </cfRule>
    <cfRule type="cellIs" dxfId="377" priority="3" operator="lessThan">
      <formula>0</formula>
    </cfRule>
  </conditionalFormatting>
  <hyperlinks>
    <hyperlink ref="B8" r:id="rId1" xr:uid="{00000000-0004-0000-06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9"/>
  <sheetViews>
    <sheetView topLeftCell="A19" workbookViewId="0">
      <selection activeCell="I28" sqref="I28:I44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54.75" customHeight="1" x14ac:dyDescent="0.25">
      <c r="A5" s="3" t="s">
        <v>1</v>
      </c>
      <c r="B5" s="142" t="s">
        <v>178</v>
      </c>
      <c r="C5" s="142"/>
      <c r="D5" s="142"/>
      <c r="E5" s="142"/>
      <c r="F5" s="142"/>
    </row>
    <row r="6" spans="1:12" x14ac:dyDescent="0.25">
      <c r="A6" s="3" t="s">
        <v>2</v>
      </c>
      <c r="B6" s="112" t="s">
        <v>39</v>
      </c>
      <c r="C6" s="112"/>
      <c r="D6" s="112"/>
      <c r="E6" s="112"/>
      <c r="F6" s="112"/>
    </row>
    <row r="7" spans="1:12" x14ac:dyDescent="0.25">
      <c r="A7" s="3" t="s">
        <v>3</v>
      </c>
      <c r="B7" s="113" t="s">
        <v>97</v>
      </c>
      <c r="C7" s="113"/>
      <c r="D7" s="113"/>
      <c r="E7" s="113"/>
      <c r="F7" s="113"/>
    </row>
    <row r="8" spans="1:12" x14ac:dyDescent="0.25">
      <c r="A8" s="3" t="s">
        <v>4</v>
      </c>
      <c r="B8" s="114" t="s">
        <v>96</v>
      </c>
      <c r="C8" s="113"/>
      <c r="D8" s="113"/>
      <c r="E8" s="113"/>
      <c r="F8" s="113"/>
    </row>
    <row r="10" spans="1:12" ht="23.25" x14ac:dyDescent="0.35">
      <c r="A10" s="110" t="s">
        <v>176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170</v>
      </c>
      <c r="D11" s="7" t="s">
        <v>171</v>
      </c>
      <c r="E11" s="8" t="s">
        <v>167</v>
      </c>
      <c r="F11" s="6" t="s">
        <v>172</v>
      </c>
      <c r="G11" s="7" t="s">
        <v>173</v>
      </c>
      <c r="H11" s="8" t="s">
        <v>168</v>
      </c>
      <c r="I11" s="4" t="s">
        <v>14</v>
      </c>
      <c r="J11" s="7"/>
    </row>
    <row r="12" spans="1:12" x14ac:dyDescent="0.25">
      <c r="A12" s="9" t="s">
        <v>165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2000</v>
      </c>
      <c r="D13" s="15"/>
      <c r="E13" s="15">
        <f>J28</f>
        <v>-1798.08</v>
      </c>
      <c r="F13" s="15"/>
      <c r="G13" s="15"/>
      <c r="H13" s="15"/>
      <c r="I13" s="10">
        <f t="shared" ref="I13:I17" si="0">(C13+F13)+(E13+H13)+D13+G13</f>
        <v>201.92000000000007</v>
      </c>
      <c r="J13" s="7"/>
      <c r="K13" s="12"/>
      <c r="L13" s="12"/>
    </row>
    <row r="14" spans="1:12" x14ac:dyDescent="0.25">
      <c r="A14" s="9" t="s">
        <v>19</v>
      </c>
      <c r="B14" s="10"/>
      <c r="C14" s="11">
        <v>1100</v>
      </c>
      <c r="D14" s="11"/>
      <c r="E14" s="11"/>
      <c r="F14" s="11"/>
      <c r="G14" s="11"/>
      <c r="H14" s="11"/>
      <c r="I14" s="10">
        <f t="shared" si="0"/>
        <v>1100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1500</v>
      </c>
      <c r="D15" s="15"/>
      <c r="E15" s="15"/>
      <c r="F15" s="15"/>
      <c r="G15" s="15"/>
      <c r="H15" s="15"/>
      <c r="I15" s="10">
        <f t="shared" si="0"/>
        <v>1500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2250</v>
      </c>
      <c r="D16" s="11"/>
      <c r="E16" s="11">
        <f>J43</f>
        <v>-2327.5</v>
      </c>
      <c r="F16" s="52"/>
      <c r="G16" s="11"/>
      <c r="H16" s="11"/>
      <c r="I16" s="10">
        <f t="shared" si="0"/>
        <v>-77.5</v>
      </c>
      <c r="J16" s="7"/>
      <c r="K16" s="12"/>
      <c r="L16" s="12"/>
    </row>
    <row r="17" spans="1:12" x14ac:dyDescent="0.25">
      <c r="A17" s="13" t="s">
        <v>22</v>
      </c>
      <c r="B17" s="14"/>
      <c r="C17" s="15">
        <v>2150</v>
      </c>
      <c r="D17" s="15"/>
      <c r="E17" s="15">
        <f>I47</f>
        <v>0</v>
      </c>
      <c r="F17" s="15"/>
      <c r="G17" s="15"/>
      <c r="H17" s="15"/>
      <c r="I17" s="10">
        <f t="shared" si="0"/>
        <v>2150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9000</v>
      </c>
      <c r="E18" s="12">
        <f>SUM(E12:E17)</f>
        <v>-4125.58</v>
      </c>
      <c r="F18" s="12"/>
      <c r="H18" s="12"/>
      <c r="I18" s="19">
        <f>SUM(I12:I17)</f>
        <v>4874.42</v>
      </c>
      <c r="L18" s="12"/>
    </row>
    <row r="23" spans="1:12" ht="23.25" x14ac:dyDescent="0.35">
      <c r="A23" s="110" t="s">
        <v>26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25">
      <c r="A24" s="20" t="s">
        <v>27</v>
      </c>
      <c r="B24" s="115" t="s">
        <v>28</v>
      </c>
      <c r="C24" s="115"/>
      <c r="D24" s="115"/>
      <c r="E24" s="115"/>
      <c r="F24" s="115"/>
      <c r="G24" s="20" t="s">
        <v>29</v>
      </c>
      <c r="H24" s="20" t="s">
        <v>30</v>
      </c>
      <c r="I24" s="21" t="s">
        <v>167</v>
      </c>
      <c r="J24" s="21" t="s">
        <v>174</v>
      </c>
      <c r="K24" s="21" t="s">
        <v>168</v>
      </c>
      <c r="L24" s="21" t="s">
        <v>144</v>
      </c>
    </row>
    <row r="25" spans="1:12" x14ac:dyDescent="0.25">
      <c r="A25" s="116" t="s">
        <v>17</v>
      </c>
      <c r="B25" s="119"/>
      <c r="C25" s="119"/>
      <c r="D25" s="119"/>
      <c r="E25" s="119"/>
      <c r="F25" s="119"/>
      <c r="G25" s="22"/>
      <c r="H25" s="23"/>
      <c r="I25" s="11"/>
      <c r="J25" s="120">
        <f>SUM(I25:I27)</f>
        <v>0</v>
      </c>
      <c r="K25" s="11"/>
      <c r="L25" s="120">
        <f>SUM(K25:K27)</f>
        <v>0</v>
      </c>
    </row>
    <row r="26" spans="1:12" x14ac:dyDescent="0.25">
      <c r="A26" s="117"/>
      <c r="B26" s="123"/>
      <c r="C26" s="124"/>
      <c r="D26" s="124"/>
      <c r="E26" s="124"/>
      <c r="F26" s="125"/>
      <c r="G26" s="22"/>
      <c r="H26" s="23"/>
      <c r="I26" s="11"/>
      <c r="J26" s="121"/>
      <c r="K26" s="11"/>
      <c r="L26" s="121"/>
    </row>
    <row r="27" spans="1:12" x14ac:dyDescent="0.25">
      <c r="A27" s="118"/>
      <c r="B27" s="119"/>
      <c r="C27" s="119"/>
      <c r="D27" s="119"/>
      <c r="E27" s="119"/>
      <c r="F27" s="119"/>
      <c r="G27" s="22"/>
      <c r="H27" s="23"/>
      <c r="I27" s="11"/>
      <c r="J27" s="122"/>
      <c r="K27" s="11"/>
      <c r="L27" s="122"/>
    </row>
    <row r="28" spans="1:12" x14ac:dyDescent="0.25">
      <c r="A28" s="126" t="s">
        <v>18</v>
      </c>
      <c r="B28" s="129" t="s">
        <v>236</v>
      </c>
      <c r="C28" s="129"/>
      <c r="D28" s="129"/>
      <c r="E28" s="129"/>
      <c r="F28" s="129"/>
      <c r="G28" s="24">
        <v>40</v>
      </c>
      <c r="H28" s="25">
        <v>7.65</v>
      </c>
      <c r="I28" s="15">
        <v>-306</v>
      </c>
      <c r="J28" s="130">
        <f>I28+I29+I30+I31+I32</f>
        <v>-1798.08</v>
      </c>
      <c r="K28" s="15"/>
      <c r="L28" s="130">
        <v>306</v>
      </c>
    </row>
    <row r="29" spans="1:12" x14ac:dyDescent="0.25">
      <c r="A29" s="127"/>
      <c r="B29" s="133" t="s">
        <v>254</v>
      </c>
      <c r="C29" s="134"/>
      <c r="D29" s="134"/>
      <c r="E29" s="134"/>
      <c r="F29" s="135"/>
      <c r="G29" s="24"/>
      <c r="H29" s="25"/>
      <c r="I29" s="15">
        <v>-490.03</v>
      </c>
      <c r="J29" s="131"/>
      <c r="K29" s="15"/>
      <c r="L29" s="131"/>
    </row>
    <row r="30" spans="1:12" x14ac:dyDescent="0.25">
      <c r="A30" s="127"/>
      <c r="B30" s="39" t="s">
        <v>255</v>
      </c>
      <c r="C30" s="40"/>
      <c r="D30" s="40"/>
      <c r="E30" s="40"/>
      <c r="F30" s="41"/>
      <c r="G30" s="24"/>
      <c r="H30" s="25"/>
      <c r="I30" s="15">
        <v>-69.010000000000005</v>
      </c>
      <c r="J30" s="131"/>
      <c r="K30" s="15"/>
      <c r="L30" s="131"/>
    </row>
    <row r="31" spans="1:12" x14ac:dyDescent="0.25">
      <c r="A31" s="127"/>
      <c r="B31" s="133" t="s">
        <v>256</v>
      </c>
      <c r="C31" s="134"/>
      <c r="D31" s="134"/>
      <c r="E31" s="134"/>
      <c r="F31" s="135"/>
      <c r="G31" s="24"/>
      <c r="H31" s="25"/>
      <c r="I31" s="15">
        <v>-213.04</v>
      </c>
      <c r="J31" s="131"/>
      <c r="K31" s="15"/>
      <c r="L31" s="131"/>
    </row>
    <row r="32" spans="1:12" ht="29.25" customHeight="1" x14ac:dyDescent="0.25">
      <c r="A32" s="127"/>
      <c r="B32" s="133" t="s">
        <v>259</v>
      </c>
      <c r="C32" s="134"/>
      <c r="D32" s="134"/>
      <c r="E32" s="134"/>
      <c r="F32" s="135"/>
      <c r="G32" s="24"/>
      <c r="H32" s="25"/>
      <c r="I32" s="15">
        <v>-720</v>
      </c>
      <c r="J32" s="131"/>
      <c r="K32" s="15"/>
      <c r="L32" s="131"/>
    </row>
    <row r="33" spans="1:12" x14ac:dyDescent="0.25">
      <c r="A33" s="127"/>
      <c r="B33" s="133"/>
      <c r="C33" s="134"/>
      <c r="D33" s="134"/>
      <c r="E33" s="134"/>
      <c r="F33" s="135"/>
      <c r="G33" s="24"/>
      <c r="H33" s="25"/>
      <c r="I33" s="15"/>
      <c r="J33" s="131"/>
      <c r="K33" s="15"/>
      <c r="L33" s="131"/>
    </row>
    <row r="34" spans="1:12" x14ac:dyDescent="0.25">
      <c r="A34" s="127"/>
      <c r="B34" s="129"/>
      <c r="C34" s="129"/>
      <c r="D34" s="129"/>
      <c r="E34" s="129"/>
      <c r="F34" s="129"/>
      <c r="G34" s="24"/>
      <c r="H34" s="25"/>
      <c r="I34" s="15"/>
      <c r="J34" s="131"/>
      <c r="K34" s="15"/>
      <c r="L34" s="131"/>
    </row>
    <row r="35" spans="1:12" x14ac:dyDescent="0.25">
      <c r="A35" s="127"/>
      <c r="B35" s="133"/>
      <c r="C35" s="134"/>
      <c r="D35" s="134"/>
      <c r="E35" s="134"/>
      <c r="F35" s="135"/>
      <c r="G35" s="24"/>
      <c r="H35" s="25"/>
      <c r="I35" s="15"/>
      <c r="J35" s="131"/>
      <c r="K35" s="15"/>
      <c r="L35" s="131"/>
    </row>
    <row r="36" spans="1:12" x14ac:dyDescent="0.25">
      <c r="A36" s="128"/>
      <c r="B36" s="129"/>
      <c r="C36" s="129"/>
      <c r="D36" s="129"/>
      <c r="E36" s="129"/>
      <c r="F36" s="129"/>
      <c r="G36" s="24"/>
      <c r="H36" s="25"/>
      <c r="I36" s="15"/>
      <c r="J36" s="132"/>
      <c r="K36" s="15"/>
      <c r="L36" s="132"/>
    </row>
    <row r="37" spans="1:12" x14ac:dyDescent="0.25">
      <c r="A37" s="116" t="s">
        <v>19</v>
      </c>
      <c r="B37" s="119"/>
      <c r="C37" s="119"/>
      <c r="D37" s="119"/>
      <c r="E37" s="119"/>
      <c r="F37" s="119"/>
      <c r="G37" s="22"/>
      <c r="H37" s="23"/>
      <c r="I37" s="11"/>
      <c r="J37" s="120">
        <f>SUM(I37:I39)</f>
        <v>0</v>
      </c>
      <c r="K37" s="11"/>
      <c r="L37" s="120">
        <f>SUM(K37:K39)</f>
        <v>0</v>
      </c>
    </row>
    <row r="38" spans="1:12" x14ac:dyDescent="0.25">
      <c r="A38" s="117"/>
      <c r="B38" s="119"/>
      <c r="C38" s="119"/>
      <c r="D38" s="119"/>
      <c r="E38" s="119"/>
      <c r="F38" s="119"/>
      <c r="G38" s="22"/>
      <c r="H38" s="23"/>
      <c r="I38" s="11"/>
      <c r="J38" s="121"/>
      <c r="K38" s="11"/>
      <c r="L38" s="121"/>
    </row>
    <row r="39" spans="1:12" x14ac:dyDescent="0.25">
      <c r="A39" s="118"/>
      <c r="B39" s="119"/>
      <c r="C39" s="119"/>
      <c r="D39" s="119"/>
      <c r="E39" s="119"/>
      <c r="F39" s="119"/>
      <c r="G39" s="22"/>
      <c r="H39" s="23"/>
      <c r="I39" s="11"/>
      <c r="J39" s="122"/>
      <c r="K39" s="11"/>
      <c r="L39" s="122"/>
    </row>
    <row r="40" spans="1:12" x14ac:dyDescent="0.25">
      <c r="A40" s="136" t="s">
        <v>20</v>
      </c>
      <c r="B40" s="129"/>
      <c r="C40" s="129"/>
      <c r="D40" s="129"/>
      <c r="E40" s="129"/>
      <c r="F40" s="129"/>
      <c r="G40" s="25"/>
      <c r="H40" s="25"/>
      <c r="I40" s="15"/>
      <c r="J40" s="130">
        <f>SUM(I40:I42)</f>
        <v>0</v>
      </c>
      <c r="K40" s="15"/>
      <c r="L40" s="130">
        <f>SUM(K40:K42)</f>
        <v>0</v>
      </c>
    </row>
    <row r="41" spans="1:12" x14ac:dyDescent="0.25">
      <c r="A41" s="137"/>
      <c r="B41" s="129"/>
      <c r="C41" s="129"/>
      <c r="D41" s="129"/>
      <c r="E41" s="129"/>
      <c r="F41" s="129"/>
      <c r="G41" s="25"/>
      <c r="H41" s="25"/>
      <c r="I41" s="15"/>
      <c r="J41" s="131"/>
      <c r="K41" s="15"/>
      <c r="L41" s="131"/>
    </row>
    <row r="42" spans="1:12" x14ac:dyDescent="0.25">
      <c r="A42" s="138"/>
      <c r="B42" s="129"/>
      <c r="C42" s="129"/>
      <c r="D42" s="129"/>
      <c r="E42" s="129"/>
      <c r="F42" s="129"/>
      <c r="G42" s="25"/>
      <c r="H42" s="25"/>
      <c r="I42" s="15"/>
      <c r="J42" s="131"/>
      <c r="K42" s="15"/>
      <c r="L42" s="131"/>
    </row>
    <row r="43" spans="1:12" x14ac:dyDescent="0.25">
      <c r="A43" s="139" t="s">
        <v>21</v>
      </c>
      <c r="B43" s="119" t="s">
        <v>317</v>
      </c>
      <c r="C43" s="119"/>
      <c r="D43" s="119"/>
      <c r="E43" s="119"/>
      <c r="F43" s="119"/>
      <c r="G43" s="23"/>
      <c r="H43" s="23"/>
      <c r="I43" s="11">
        <v>-350</v>
      </c>
      <c r="J43" s="120">
        <f>SUM(I43:I46)</f>
        <v>-2327.5</v>
      </c>
      <c r="K43" s="11"/>
      <c r="L43" s="120">
        <f>SUM(K43:K46)</f>
        <v>0</v>
      </c>
    </row>
    <row r="44" spans="1:12" x14ac:dyDescent="0.25">
      <c r="A44" s="140"/>
      <c r="B44" s="119" t="s">
        <v>337</v>
      </c>
      <c r="C44" s="119"/>
      <c r="D44" s="119"/>
      <c r="E44" s="119"/>
      <c r="F44" s="119"/>
      <c r="G44" s="23"/>
      <c r="H44" s="23"/>
      <c r="I44" s="11">
        <v>-1977.5</v>
      </c>
      <c r="J44" s="121"/>
      <c r="K44" s="11"/>
      <c r="L44" s="121"/>
    </row>
    <row r="45" spans="1:12" x14ac:dyDescent="0.25">
      <c r="A45" s="140"/>
      <c r="B45" s="123"/>
      <c r="C45" s="124"/>
      <c r="D45" s="124"/>
      <c r="E45" s="124"/>
      <c r="F45" s="125"/>
      <c r="G45" s="23"/>
      <c r="H45" s="23"/>
      <c r="I45" s="11"/>
      <c r="J45" s="121"/>
      <c r="K45" s="11"/>
      <c r="L45" s="121"/>
    </row>
    <row r="46" spans="1:12" x14ac:dyDescent="0.25">
      <c r="A46" s="141"/>
      <c r="B46" s="119"/>
      <c r="C46" s="119"/>
      <c r="D46" s="119"/>
      <c r="E46" s="119"/>
      <c r="F46" s="119"/>
      <c r="G46" s="23"/>
      <c r="H46" s="23"/>
      <c r="I46" s="11"/>
      <c r="J46" s="122"/>
      <c r="K46" s="11"/>
      <c r="L46" s="122"/>
    </row>
    <row r="47" spans="1:12" x14ac:dyDescent="0.25">
      <c r="A47" s="126" t="s">
        <v>22</v>
      </c>
      <c r="B47" s="129"/>
      <c r="C47" s="129"/>
      <c r="D47" s="129"/>
      <c r="E47" s="129"/>
      <c r="F47" s="129"/>
      <c r="G47" s="25"/>
      <c r="H47" s="25"/>
      <c r="I47" s="15"/>
      <c r="J47" s="130">
        <f>SUM(I47,I48,I49)</f>
        <v>0</v>
      </c>
      <c r="K47" s="15"/>
      <c r="L47" s="130">
        <f t="shared" ref="L47" si="1">SUM(K47:K49)</f>
        <v>0</v>
      </c>
    </row>
    <row r="48" spans="1:12" x14ac:dyDescent="0.25">
      <c r="A48" s="127"/>
      <c r="G48" s="25"/>
      <c r="H48" s="25"/>
      <c r="I48" s="15"/>
      <c r="J48" s="131"/>
      <c r="K48" s="15"/>
      <c r="L48" s="131"/>
    </row>
    <row r="49" spans="1:12" x14ac:dyDescent="0.25">
      <c r="A49" s="128"/>
      <c r="B49" s="129"/>
      <c r="C49" s="129"/>
      <c r="D49" s="129"/>
      <c r="E49" s="129"/>
      <c r="F49" s="129"/>
      <c r="G49" s="25"/>
      <c r="H49" s="25"/>
      <c r="I49" s="15"/>
      <c r="J49" s="132"/>
      <c r="K49" s="15"/>
      <c r="L49" s="132"/>
    </row>
  </sheetData>
  <mergeCells count="49">
    <mergeCell ref="L47:L49"/>
    <mergeCell ref="L43:L46"/>
    <mergeCell ref="A28:A36"/>
    <mergeCell ref="B28:F28"/>
    <mergeCell ref="J28:J36"/>
    <mergeCell ref="B45:F45"/>
    <mergeCell ref="A47:A49"/>
    <mergeCell ref="B47:F47"/>
    <mergeCell ref="J47:J49"/>
    <mergeCell ref="B49:F49"/>
    <mergeCell ref="A43:A46"/>
    <mergeCell ref="B43:F43"/>
    <mergeCell ref="J43:J46"/>
    <mergeCell ref="B44:F44"/>
    <mergeCell ref="B46:F46"/>
    <mergeCell ref="L40:L42"/>
    <mergeCell ref="L37:L39"/>
    <mergeCell ref="B38:F38"/>
    <mergeCell ref="B39:F39"/>
    <mergeCell ref="A40:A42"/>
    <mergeCell ref="B40:F40"/>
    <mergeCell ref="J40:J42"/>
    <mergeCell ref="B41:F41"/>
    <mergeCell ref="B42:F42"/>
    <mergeCell ref="A37:A39"/>
    <mergeCell ref="B37:F37"/>
    <mergeCell ref="J37:J39"/>
    <mergeCell ref="L28:L36"/>
    <mergeCell ref="B34:F34"/>
    <mergeCell ref="B29:F29"/>
    <mergeCell ref="B31:F31"/>
    <mergeCell ref="B32:F32"/>
    <mergeCell ref="B33:F33"/>
    <mergeCell ref="B35:F35"/>
    <mergeCell ref="B36:F36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H12:H17 I25:I49 K25:K49">
    <cfRule type="cellIs" dxfId="376" priority="11" operator="lessThan">
      <formula>0</formula>
    </cfRule>
    <cfRule type="cellIs" dxfId="375" priority="12" operator="greaterThan">
      <formula>0</formula>
    </cfRule>
    <cfRule type="cellIs" dxfId="374" priority="13" operator="lessThan">
      <formula>0</formula>
    </cfRule>
  </conditionalFormatting>
  <conditionalFormatting sqref="D12:D17">
    <cfRule type="cellIs" dxfId="373" priority="8" operator="lessThan">
      <formula>0</formula>
    </cfRule>
    <cfRule type="cellIs" dxfId="372" priority="9" operator="greaterThan">
      <formula>0</formula>
    </cfRule>
    <cfRule type="cellIs" dxfId="371" priority="10" operator="lessThan">
      <formula>0</formula>
    </cfRule>
  </conditionalFormatting>
  <conditionalFormatting sqref="G12:G17">
    <cfRule type="cellIs" dxfId="370" priority="5" operator="lessThan">
      <formula>0</formula>
    </cfRule>
    <cfRule type="cellIs" dxfId="369" priority="6" operator="greaterThan">
      <formula>0</formula>
    </cfRule>
    <cfRule type="cellIs" dxfId="368" priority="7" operator="lessThan">
      <formula>0</formula>
    </cfRule>
  </conditionalFormatting>
  <conditionalFormatting sqref="I12:I17">
    <cfRule type="cellIs" dxfId="367" priority="3" operator="lessThan">
      <formula>0</formula>
    </cfRule>
    <cfRule type="cellIs" dxfId="366" priority="4" operator="greaterThan">
      <formula>0</formula>
    </cfRule>
  </conditionalFormatting>
  <conditionalFormatting sqref="J12:J17">
    <cfRule type="containsText" dxfId="365" priority="1" operator="containsText" text="OK">
      <formula>NOT(ISERROR(SEARCH("OK",J12)))</formula>
    </cfRule>
    <cfRule type="containsText" dxfId="364" priority="2" operator="containsText" text="ALERTA">
      <formula>NOT(ISERROR(SEARCH("ALERTA",J12)))</formula>
    </cfRule>
  </conditionalFormatting>
  <hyperlinks>
    <hyperlink ref="B8" r:id="rId1" xr:uid="{00000000-0004-0000-07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4"/>
  <sheetViews>
    <sheetView topLeftCell="A19" workbookViewId="0">
      <selection activeCell="I27" sqref="I27:I40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7.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67.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12" t="s">
        <v>40</v>
      </c>
      <c r="C5" s="112"/>
      <c r="D5" s="112"/>
      <c r="E5" s="112"/>
      <c r="F5" s="112"/>
    </row>
    <row r="6" spans="1:12" x14ac:dyDescent="0.25">
      <c r="A6" s="3" t="s">
        <v>2</v>
      </c>
      <c r="B6" s="112" t="s">
        <v>41</v>
      </c>
      <c r="C6" s="112"/>
      <c r="D6" s="112"/>
      <c r="E6" s="112"/>
      <c r="F6" s="112"/>
    </row>
    <row r="7" spans="1:12" x14ac:dyDescent="0.25">
      <c r="A7" s="3" t="s">
        <v>3</v>
      </c>
      <c r="B7" s="113" t="s">
        <v>99</v>
      </c>
      <c r="C7" s="113"/>
      <c r="D7" s="113"/>
      <c r="E7" s="113"/>
      <c r="F7" s="113"/>
    </row>
    <row r="8" spans="1:12" x14ac:dyDescent="0.25">
      <c r="A8" s="3" t="s">
        <v>4</v>
      </c>
      <c r="B8" s="114" t="s">
        <v>98</v>
      </c>
      <c r="C8" s="113"/>
      <c r="D8" s="113"/>
      <c r="E8" s="113"/>
      <c r="F8" s="113"/>
    </row>
    <row r="10" spans="1:12" ht="23.25" x14ac:dyDescent="0.35">
      <c r="A10" s="110" t="s">
        <v>176</v>
      </c>
      <c r="B10" s="110"/>
      <c r="C10" s="110"/>
      <c r="D10" s="110"/>
      <c r="E10" s="110"/>
      <c r="F10" s="110"/>
      <c r="G10" s="110"/>
    </row>
    <row r="11" spans="1:12" x14ac:dyDescent="0.25">
      <c r="A11" s="4" t="s">
        <v>6</v>
      </c>
      <c r="B11" s="5" t="s">
        <v>7</v>
      </c>
      <c r="C11" s="6" t="s">
        <v>170</v>
      </c>
      <c r="D11" s="7" t="s">
        <v>171</v>
      </c>
      <c r="E11" s="8" t="s">
        <v>167</v>
      </c>
      <c r="F11" s="6" t="s">
        <v>172</v>
      </c>
      <c r="G11" s="7" t="s">
        <v>173</v>
      </c>
      <c r="H11" s="8" t="s">
        <v>168</v>
      </c>
      <c r="I11" s="4" t="s">
        <v>14</v>
      </c>
      <c r="J11" s="7"/>
    </row>
    <row r="12" spans="1:12" x14ac:dyDescent="0.25">
      <c r="A12" s="9" t="s">
        <v>165</v>
      </c>
      <c r="B12" s="10"/>
      <c r="C12" s="11"/>
      <c r="D12" s="11"/>
      <c r="E12" s="11">
        <f>J24</f>
        <v>0</v>
      </c>
      <c r="F12" s="11"/>
      <c r="G12" s="11"/>
      <c r="H12" s="11">
        <f>L24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1500</v>
      </c>
      <c r="D13" s="15"/>
      <c r="E13" s="15">
        <f>J27</f>
        <v>-5028.43</v>
      </c>
      <c r="F13" s="15"/>
      <c r="G13" s="15"/>
      <c r="H13" s="15"/>
      <c r="I13" s="10">
        <f t="shared" ref="I13:I17" si="0">(C13+F13)+(E13+H13)+D13+G13</f>
        <v>-3528.4300000000003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J32</f>
        <v>0</v>
      </c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9500</v>
      </c>
      <c r="D15" s="15"/>
      <c r="E15" s="15">
        <f>J35</f>
        <v>-8800</v>
      </c>
      <c r="F15" s="15"/>
      <c r="G15" s="15"/>
      <c r="H15" s="15"/>
      <c r="I15" s="10">
        <f t="shared" si="0"/>
        <v>700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500</v>
      </c>
      <c r="D16" s="11"/>
      <c r="E16" s="11">
        <f>J38</f>
        <v>-1025.8</v>
      </c>
      <c r="F16" s="11"/>
      <c r="G16" s="11"/>
      <c r="H16" s="11"/>
      <c r="I16" s="10">
        <f t="shared" si="0"/>
        <v>-525.79999999999995</v>
      </c>
      <c r="J16" s="7"/>
      <c r="K16" s="12"/>
      <c r="L16" s="12"/>
    </row>
    <row r="17" spans="1:12" x14ac:dyDescent="0.25">
      <c r="A17" s="13" t="s">
        <v>22</v>
      </c>
      <c r="B17" s="14"/>
      <c r="C17" s="15">
        <v>6000</v>
      </c>
      <c r="D17" s="15"/>
      <c r="E17" s="15">
        <f>J42</f>
        <v>0</v>
      </c>
      <c r="F17" s="15"/>
      <c r="G17" s="15"/>
      <c r="H17" s="15"/>
      <c r="I17" s="10">
        <f t="shared" si="0"/>
        <v>6000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17500</v>
      </c>
      <c r="E18" s="12">
        <f>SUM(E12:E17)</f>
        <v>-14854.23</v>
      </c>
      <c r="F18" s="12"/>
      <c r="H18" s="12"/>
      <c r="I18" s="19">
        <f>SUM(I12:I17)</f>
        <v>2645.7699999999995</v>
      </c>
      <c r="L18" s="12"/>
    </row>
    <row r="22" spans="1:12" ht="23.25" x14ac:dyDescent="0.35">
      <c r="A22" s="110" t="s">
        <v>26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</row>
    <row r="23" spans="1:12" x14ac:dyDescent="0.25">
      <c r="A23" s="20" t="s">
        <v>27</v>
      </c>
      <c r="B23" s="115" t="s">
        <v>28</v>
      </c>
      <c r="C23" s="115"/>
      <c r="D23" s="115"/>
      <c r="E23" s="115"/>
      <c r="F23" s="115"/>
      <c r="G23" s="20" t="s">
        <v>29</v>
      </c>
      <c r="H23" s="20" t="s">
        <v>30</v>
      </c>
      <c r="I23" s="21" t="s">
        <v>167</v>
      </c>
      <c r="J23" s="21" t="s">
        <v>174</v>
      </c>
      <c r="K23" s="21" t="s">
        <v>168</v>
      </c>
      <c r="L23" s="21" t="s">
        <v>144</v>
      </c>
    </row>
    <row r="24" spans="1:12" x14ac:dyDescent="0.25">
      <c r="A24" s="116" t="s">
        <v>17</v>
      </c>
      <c r="B24" s="119"/>
      <c r="C24" s="119"/>
      <c r="D24" s="119"/>
      <c r="E24" s="119"/>
      <c r="F24" s="119"/>
      <c r="G24" s="22"/>
      <c r="H24" s="23"/>
      <c r="I24" s="11"/>
      <c r="J24" s="120">
        <f>SUM(I24:I26)</f>
        <v>0</v>
      </c>
      <c r="K24" s="11"/>
      <c r="L24" s="120">
        <f>SUM(K24:K26)</f>
        <v>0</v>
      </c>
    </row>
    <row r="25" spans="1:12" x14ac:dyDescent="0.25">
      <c r="A25" s="117"/>
      <c r="B25" s="123"/>
      <c r="C25" s="124"/>
      <c r="D25" s="124"/>
      <c r="E25" s="124"/>
      <c r="F25" s="125"/>
      <c r="G25" s="22"/>
      <c r="H25" s="23"/>
      <c r="I25" s="11"/>
      <c r="J25" s="121"/>
      <c r="K25" s="11"/>
      <c r="L25" s="121"/>
    </row>
    <row r="26" spans="1:12" x14ac:dyDescent="0.25">
      <c r="A26" s="118"/>
      <c r="B26" s="119"/>
      <c r="C26" s="119"/>
      <c r="D26" s="119"/>
      <c r="E26" s="119"/>
      <c r="F26" s="119"/>
      <c r="G26" s="22"/>
      <c r="H26" s="23"/>
      <c r="I26" s="11"/>
      <c r="J26" s="122"/>
      <c r="K26" s="11"/>
      <c r="L26" s="122"/>
    </row>
    <row r="27" spans="1:12" x14ac:dyDescent="0.25">
      <c r="A27" s="126" t="s">
        <v>18</v>
      </c>
      <c r="B27" s="129" t="s">
        <v>221</v>
      </c>
      <c r="C27" s="129"/>
      <c r="D27" s="129"/>
      <c r="E27" s="129"/>
      <c r="F27" s="129"/>
      <c r="G27" s="25">
        <v>1</v>
      </c>
      <c r="H27" s="25">
        <v>-675.27</v>
      </c>
      <c r="I27" s="15">
        <f>G27*H27</f>
        <v>-675.27</v>
      </c>
      <c r="J27" s="130">
        <f>SUM(I27:I31)</f>
        <v>-5028.43</v>
      </c>
      <c r="K27" s="15"/>
      <c r="L27" s="130">
        <f>SUM(K27:K31)</f>
        <v>0</v>
      </c>
    </row>
    <row r="28" spans="1:12" x14ac:dyDescent="0.25">
      <c r="A28" s="127"/>
      <c r="B28" s="129" t="s">
        <v>340</v>
      </c>
      <c r="C28" s="129"/>
      <c r="D28" s="129"/>
      <c r="E28" s="129"/>
      <c r="F28" s="129"/>
      <c r="G28" s="24"/>
      <c r="H28" s="25"/>
      <c r="I28" s="15">
        <v>-1440</v>
      </c>
      <c r="J28" s="131"/>
      <c r="K28" s="15"/>
      <c r="L28" s="131"/>
    </row>
    <row r="29" spans="1:12" x14ac:dyDescent="0.25">
      <c r="A29" s="127"/>
      <c r="B29" s="129" t="s">
        <v>341</v>
      </c>
      <c r="C29" s="129"/>
      <c r="D29" s="129"/>
      <c r="E29" s="129"/>
      <c r="F29" s="129"/>
      <c r="G29" s="24"/>
      <c r="H29" s="25"/>
      <c r="I29" s="15">
        <v>-1999.9</v>
      </c>
      <c r="J29" s="131"/>
      <c r="K29" s="15"/>
      <c r="L29" s="131"/>
    </row>
    <row r="30" spans="1:12" x14ac:dyDescent="0.25">
      <c r="A30" s="127"/>
      <c r="B30" s="129" t="s">
        <v>343</v>
      </c>
      <c r="C30" s="129"/>
      <c r="D30" s="129"/>
      <c r="E30" s="129"/>
      <c r="F30" s="129"/>
      <c r="G30" s="24"/>
      <c r="H30" s="25"/>
      <c r="I30" s="15">
        <v>-840</v>
      </c>
      <c r="J30" s="131"/>
      <c r="K30" s="15"/>
      <c r="L30" s="131"/>
    </row>
    <row r="31" spans="1:12" x14ac:dyDescent="0.25">
      <c r="A31" s="128"/>
      <c r="B31" s="129" t="s">
        <v>342</v>
      </c>
      <c r="C31" s="129"/>
      <c r="D31" s="129"/>
      <c r="E31" s="129"/>
      <c r="F31" s="129"/>
      <c r="G31" s="24"/>
      <c r="H31" s="25"/>
      <c r="I31" s="15">
        <v>-73.260000000000005</v>
      </c>
      <c r="J31" s="132"/>
      <c r="K31" s="15"/>
      <c r="L31" s="132"/>
    </row>
    <row r="32" spans="1:12" x14ac:dyDescent="0.25">
      <c r="A32" s="116" t="s">
        <v>19</v>
      </c>
      <c r="B32" s="119"/>
      <c r="C32" s="119"/>
      <c r="D32" s="119"/>
      <c r="E32" s="119"/>
      <c r="F32" s="119"/>
      <c r="G32" s="22"/>
      <c r="H32" s="23"/>
      <c r="I32" s="11"/>
      <c r="J32" s="120"/>
      <c r="K32" s="11"/>
      <c r="L32" s="120">
        <f>SUM(K32:K34)</f>
        <v>0</v>
      </c>
    </row>
    <row r="33" spans="1:12" x14ac:dyDescent="0.25">
      <c r="A33" s="117"/>
      <c r="B33" s="119"/>
      <c r="C33" s="119"/>
      <c r="D33" s="119"/>
      <c r="E33" s="119"/>
      <c r="F33" s="119"/>
      <c r="G33" s="22"/>
      <c r="H33" s="23"/>
      <c r="I33" s="11"/>
      <c r="J33" s="121"/>
      <c r="K33" s="11"/>
      <c r="L33" s="121"/>
    </row>
    <row r="34" spans="1:12" x14ac:dyDescent="0.25">
      <c r="A34" s="118"/>
      <c r="B34" s="119"/>
      <c r="C34" s="119"/>
      <c r="D34" s="119"/>
      <c r="E34" s="119"/>
      <c r="F34" s="119"/>
      <c r="G34" s="22"/>
      <c r="H34" s="23"/>
      <c r="I34" s="11"/>
      <c r="J34" s="122"/>
      <c r="K34" s="11"/>
      <c r="L34" s="122"/>
    </row>
    <row r="35" spans="1:12" x14ac:dyDescent="0.25">
      <c r="A35" s="136" t="s">
        <v>20</v>
      </c>
      <c r="B35" s="129" t="s">
        <v>231</v>
      </c>
      <c r="C35" s="129"/>
      <c r="D35" s="129"/>
      <c r="E35" s="129"/>
      <c r="F35" s="129"/>
      <c r="G35" s="25"/>
      <c r="H35" s="25"/>
      <c r="I35" s="15">
        <v>-4400</v>
      </c>
      <c r="J35" s="130">
        <f>SUM(I35:I37)</f>
        <v>-8800</v>
      </c>
      <c r="K35" s="15"/>
      <c r="L35" s="130">
        <f>SUM(K35:K37)</f>
        <v>0</v>
      </c>
    </row>
    <row r="36" spans="1:12" x14ac:dyDescent="0.25">
      <c r="A36" s="137"/>
      <c r="B36" s="129" t="s">
        <v>231</v>
      </c>
      <c r="C36" s="129"/>
      <c r="D36" s="129"/>
      <c r="E36" s="129"/>
      <c r="F36" s="129"/>
      <c r="G36" s="25"/>
      <c r="H36" s="25"/>
      <c r="I36" s="15">
        <v>-4400</v>
      </c>
      <c r="J36" s="131"/>
      <c r="K36" s="15"/>
      <c r="L36" s="131"/>
    </row>
    <row r="37" spans="1:12" x14ac:dyDescent="0.25">
      <c r="A37" s="138"/>
      <c r="B37" s="129"/>
      <c r="C37" s="129"/>
      <c r="D37" s="129"/>
      <c r="E37" s="129"/>
      <c r="F37" s="129"/>
      <c r="G37" s="25"/>
      <c r="H37" s="25"/>
      <c r="I37" s="15"/>
      <c r="J37" s="131"/>
      <c r="K37" s="15"/>
      <c r="L37" s="131"/>
    </row>
    <row r="38" spans="1:12" x14ac:dyDescent="0.25">
      <c r="A38" s="139" t="s">
        <v>21</v>
      </c>
      <c r="B38" s="129" t="s">
        <v>222</v>
      </c>
      <c r="C38" s="129"/>
      <c r="D38" s="129"/>
      <c r="E38" s="129"/>
      <c r="F38" s="129"/>
      <c r="G38" s="25"/>
      <c r="H38" s="25"/>
      <c r="I38" s="15">
        <v>-355.3</v>
      </c>
      <c r="J38" s="120">
        <f>I38+I39+I40</f>
        <v>-1025.8</v>
      </c>
      <c r="K38" s="11"/>
      <c r="L38" s="120">
        <f>SUM(K38:K41)</f>
        <v>0</v>
      </c>
    </row>
    <row r="39" spans="1:12" x14ac:dyDescent="0.25">
      <c r="A39" s="140"/>
      <c r="B39" s="119" t="s">
        <v>261</v>
      </c>
      <c r="C39" s="119"/>
      <c r="D39" s="119"/>
      <c r="E39" s="119"/>
      <c r="F39" s="119"/>
      <c r="G39" s="23"/>
      <c r="H39" s="23"/>
      <c r="I39" s="11">
        <v>-340.5</v>
      </c>
      <c r="J39" s="121"/>
      <c r="K39" s="11"/>
      <c r="L39" s="121"/>
    </row>
    <row r="40" spans="1:12" x14ac:dyDescent="0.25">
      <c r="A40" s="140"/>
      <c r="B40" s="152" t="s">
        <v>344</v>
      </c>
      <c r="C40" s="153"/>
      <c r="D40" s="153"/>
      <c r="E40" s="153"/>
      <c r="F40" s="154"/>
      <c r="G40" s="23"/>
      <c r="H40" s="23"/>
      <c r="I40" s="11">
        <v>-330</v>
      </c>
      <c r="J40" s="121"/>
      <c r="K40" s="11"/>
      <c r="L40" s="121"/>
    </row>
    <row r="41" spans="1:12" x14ac:dyDescent="0.25">
      <c r="A41" s="141"/>
      <c r="B41" s="119"/>
      <c r="C41" s="119"/>
      <c r="D41" s="119"/>
      <c r="E41" s="119"/>
      <c r="F41" s="119"/>
      <c r="G41" s="23"/>
      <c r="H41" s="23"/>
      <c r="I41" s="11"/>
      <c r="J41" s="122"/>
      <c r="K41" s="11"/>
      <c r="L41" s="122"/>
    </row>
    <row r="42" spans="1:12" x14ac:dyDescent="0.25">
      <c r="A42" s="126" t="s">
        <v>22</v>
      </c>
      <c r="B42" s="129"/>
      <c r="C42" s="129"/>
      <c r="D42" s="129"/>
      <c r="E42" s="129"/>
      <c r="F42" s="129"/>
      <c r="G42" s="25"/>
      <c r="H42" s="25"/>
      <c r="I42" s="15"/>
      <c r="J42" s="130">
        <f t="shared" ref="J42:L42" si="1">SUM(I42:I44)</f>
        <v>0</v>
      </c>
      <c r="K42" s="15"/>
      <c r="L42" s="130">
        <f t="shared" si="1"/>
        <v>0</v>
      </c>
    </row>
    <row r="43" spans="1:12" x14ac:dyDescent="0.25">
      <c r="A43" s="127"/>
      <c r="B43" s="129"/>
      <c r="C43" s="129"/>
      <c r="D43" s="129"/>
      <c r="E43" s="129"/>
      <c r="F43" s="129"/>
      <c r="G43" s="25"/>
      <c r="H43" s="25"/>
      <c r="I43" s="15"/>
      <c r="J43" s="131"/>
      <c r="K43" s="15"/>
      <c r="L43" s="131"/>
    </row>
    <row r="44" spans="1:12" x14ac:dyDescent="0.25">
      <c r="A44" s="128"/>
      <c r="B44" s="129"/>
      <c r="C44" s="129"/>
      <c r="D44" s="129"/>
      <c r="E44" s="129"/>
      <c r="F44" s="129"/>
      <c r="G44" s="25"/>
      <c r="H44" s="25"/>
      <c r="I44" s="15"/>
      <c r="J44" s="132"/>
      <c r="K44" s="15"/>
      <c r="L44" s="132"/>
    </row>
  </sheetData>
  <mergeCells count="47">
    <mergeCell ref="A42:A44"/>
    <mergeCell ref="B42:F42"/>
    <mergeCell ref="J42:J44"/>
    <mergeCell ref="L42:L44"/>
    <mergeCell ref="B43:F43"/>
    <mergeCell ref="B44:F44"/>
    <mergeCell ref="A38:A41"/>
    <mergeCell ref="B38:F38"/>
    <mergeCell ref="J38:J41"/>
    <mergeCell ref="L38:L41"/>
    <mergeCell ref="B39:F39"/>
    <mergeCell ref="B41:F41"/>
    <mergeCell ref="B40:F40"/>
    <mergeCell ref="A35:A37"/>
    <mergeCell ref="B35:F35"/>
    <mergeCell ref="J35:J37"/>
    <mergeCell ref="L35:L37"/>
    <mergeCell ref="B36:F36"/>
    <mergeCell ref="B37:F37"/>
    <mergeCell ref="A32:A34"/>
    <mergeCell ref="B32:F32"/>
    <mergeCell ref="J32:J34"/>
    <mergeCell ref="L32:L34"/>
    <mergeCell ref="B33:F33"/>
    <mergeCell ref="B34:F34"/>
    <mergeCell ref="A27:A31"/>
    <mergeCell ref="B27:F27"/>
    <mergeCell ref="J27:J31"/>
    <mergeCell ref="L27:L31"/>
    <mergeCell ref="B28:F28"/>
    <mergeCell ref="B31:F31"/>
    <mergeCell ref="B29:F29"/>
    <mergeCell ref="B30:F30"/>
    <mergeCell ref="A22:L22"/>
    <mergeCell ref="B23:F23"/>
    <mergeCell ref="A24:A26"/>
    <mergeCell ref="B24:F24"/>
    <mergeCell ref="J24:J26"/>
    <mergeCell ref="L24:L26"/>
    <mergeCell ref="B25:F25"/>
    <mergeCell ref="B26:F26"/>
    <mergeCell ref="A10:G10"/>
    <mergeCell ref="A1:L3"/>
    <mergeCell ref="B5:F5"/>
    <mergeCell ref="B6:F6"/>
    <mergeCell ref="B7:F7"/>
    <mergeCell ref="B8:F8"/>
  </mergeCells>
  <conditionalFormatting sqref="C12:C17 E12:F17 H12:H17 I24:I26 K24:K44 I39:I44 I28:I37">
    <cfRule type="cellIs" dxfId="363" priority="20" operator="lessThan">
      <formula>0</formula>
    </cfRule>
    <cfRule type="cellIs" dxfId="362" priority="21" operator="greaterThan">
      <formula>0</formula>
    </cfRule>
    <cfRule type="cellIs" dxfId="361" priority="22" operator="lessThan">
      <formula>0</formula>
    </cfRule>
  </conditionalFormatting>
  <conditionalFormatting sqref="D12:D17">
    <cfRule type="cellIs" dxfId="360" priority="17" operator="lessThan">
      <formula>0</formula>
    </cfRule>
    <cfRule type="cellIs" dxfId="359" priority="18" operator="greaterThan">
      <formula>0</formula>
    </cfRule>
    <cfRule type="cellIs" dxfId="358" priority="19" operator="lessThan">
      <formula>0</formula>
    </cfRule>
  </conditionalFormatting>
  <conditionalFormatting sqref="G12:G17">
    <cfRule type="cellIs" dxfId="357" priority="14" operator="lessThan">
      <formula>0</formula>
    </cfRule>
    <cfRule type="cellIs" dxfId="356" priority="15" operator="greaterThan">
      <formula>0</formula>
    </cfRule>
    <cfRule type="cellIs" dxfId="355" priority="16" operator="lessThan">
      <formula>0</formula>
    </cfRule>
  </conditionalFormatting>
  <conditionalFormatting sqref="I12:I17">
    <cfRule type="cellIs" dxfId="354" priority="12" operator="lessThan">
      <formula>0</formula>
    </cfRule>
    <cfRule type="cellIs" dxfId="353" priority="13" operator="greaterThan">
      <formula>0</formula>
    </cfRule>
  </conditionalFormatting>
  <conditionalFormatting sqref="J12:J17">
    <cfRule type="containsText" dxfId="352" priority="10" operator="containsText" text="OK">
      <formula>NOT(ISERROR(SEARCH("OK",J12)))</formula>
    </cfRule>
    <cfRule type="containsText" dxfId="351" priority="11" operator="containsText" text="ALERTA">
      <formula>NOT(ISERROR(SEARCH("ALERTA",J12)))</formula>
    </cfRule>
  </conditionalFormatting>
  <conditionalFormatting sqref="I27">
    <cfRule type="cellIs" dxfId="350" priority="4" operator="lessThan">
      <formula>0</formula>
    </cfRule>
    <cfRule type="cellIs" dxfId="349" priority="5" operator="greaterThan">
      <formula>0</formula>
    </cfRule>
    <cfRule type="cellIs" dxfId="348" priority="6" operator="lessThan">
      <formula>0</formula>
    </cfRule>
  </conditionalFormatting>
  <conditionalFormatting sqref="I38">
    <cfRule type="cellIs" dxfId="347" priority="1" operator="lessThan">
      <formula>0</formula>
    </cfRule>
    <cfRule type="cellIs" dxfId="346" priority="2" operator="greaterThan">
      <formula>0</formula>
    </cfRule>
    <cfRule type="cellIs" dxfId="345" priority="3" operator="lessThan">
      <formula>0</formula>
    </cfRule>
  </conditionalFormatting>
  <hyperlinks>
    <hyperlink ref="B8" r:id="rId1" xr:uid="{00000000-0004-0000-0800-000000000000}"/>
  </hyperlinks>
  <pageMargins left="0.511811024" right="0.511811024" top="0.78740157499999996" bottom="0.78740157499999996" header="0.31496062000000002" footer="0.31496062000000002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36</vt:i4>
      </vt:variant>
      <vt:variant>
        <vt:lpstr>Intervalos Nomeados</vt:lpstr>
      </vt:variant>
      <vt:variant>
        <vt:i4>1</vt:i4>
      </vt:variant>
    </vt:vector>
  </HeadingPairs>
  <TitlesOfParts>
    <vt:vector size="37" baseType="lpstr">
      <vt:lpstr>Prog. Ritmo e Mov.</vt:lpstr>
      <vt:lpstr>Lazer e Saúde</vt:lpstr>
      <vt:lpstr>ACOLHEDOR</vt:lpstr>
      <vt:lpstr>DESENVOLVER</vt:lpstr>
      <vt:lpstr>CLÍNICA ESCOLA DE FISIOTERAPIA</vt:lpstr>
      <vt:lpstr>NuReab</vt:lpstr>
      <vt:lpstr>ESSÊNCIAS DA REABILITAÇÃO SENT,</vt:lpstr>
      <vt:lpstr>Escola de Postura</vt:lpstr>
      <vt:lpstr>BRINCANDO DE RESPIRAR</vt:lpstr>
      <vt:lpstr>NUSIM - REABLITAÇÃO NA SAÚDE IN</vt:lpstr>
      <vt:lpstr>INTEGRAÇÃO</vt:lpstr>
      <vt:lpstr>NÚCLEO DE ENSINO - DARLAN</vt:lpstr>
      <vt:lpstr>BIOQUÍMICA PREVENTIVA</vt:lpstr>
      <vt:lpstr>Saúde sem Quedas</vt:lpstr>
      <vt:lpstr>NEPEGEM -</vt:lpstr>
      <vt:lpstr>RESTAURA</vt:lpstr>
      <vt:lpstr>PSICOLOGIA DO ESPORTE</vt:lpstr>
      <vt:lpstr>FISIOTERAPIA ESPORTIVA</vt:lpstr>
      <vt:lpstr>GETI</vt:lpstr>
      <vt:lpstr>MATERNAÇÃO FISIOTERAPIA NA SAÚD</vt:lpstr>
      <vt:lpstr>PROTETIZAÇÃO </vt:lpstr>
      <vt:lpstr>Atenção à Saúde Neurofuncional</vt:lpstr>
      <vt:lpstr>EstimulAção</vt:lpstr>
      <vt:lpstr>Núcleo de Cardiologia</vt:lpstr>
      <vt:lpstr>NÚCLEO DE Est. GINASTICA</vt:lpstr>
      <vt:lpstr>SAÚDE COLETIVA EM FOCO</vt:lpstr>
      <vt:lpstr>Basquetebol</vt:lpstr>
      <vt:lpstr>Saúde do Trabalhador</vt:lpstr>
      <vt:lpstr>Prog Ativ. Motora Adap</vt:lpstr>
      <vt:lpstr>Rebailitar e integrar</vt:lpstr>
      <vt:lpstr>AVC</vt:lpstr>
      <vt:lpstr>FOCO</vt:lpstr>
      <vt:lpstr>Atividades Aquáticas</vt:lpstr>
      <vt:lpstr>INTERVENÇÃO MOTORA</vt:lpstr>
      <vt:lpstr>CLUBE DO ESPORTE UNIVERSITÁRIO</vt:lpstr>
      <vt:lpstr>Saldos</vt:lpstr>
      <vt:lpstr>Saldos!Area_de_impressao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CORREA ESPINDOLA</dc:creator>
  <cp:lastModifiedBy>THAYNARA CRISTINA SIMAS SCHUTZ</cp:lastModifiedBy>
  <cp:lastPrinted>2019-08-30T13:13:41Z</cp:lastPrinted>
  <dcterms:created xsi:type="dcterms:W3CDTF">2019-04-11T18:40:08Z</dcterms:created>
  <dcterms:modified xsi:type="dcterms:W3CDTF">2026-02-20T13:25:57Z</dcterms:modified>
</cp:coreProperties>
</file>