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Compras\Gestão de Projetos\PROCULT 2025\"/>
    </mc:Choice>
  </mc:AlternateContent>
  <bookViews>
    <workbookView xWindow="0" yWindow="0" windowWidth="19200" windowHeight="6810" tabRatio="951" activeTab="4"/>
  </bookViews>
  <sheets>
    <sheet name="AMPUTAÇÃO EM MOVIMENTO" sheetId="1" r:id="rId1"/>
    <sheet name="MARATONA CULTURAL DO CEFID" sheetId="2" r:id="rId2"/>
    <sheet name="EGRESSOS EM FOCO" sheetId="3" r:id="rId3"/>
    <sheet name="INTERVENÇÃO MOTORA" sheetId="39" state="hidden" r:id="rId4"/>
    <sheet name="Saldos" sheetId="45" r:id="rId5"/>
  </sheets>
  <definedNames>
    <definedName name="_xlnm.Print_Area" localSheetId="4">Saldos!$A$1:$E$16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2" l="1"/>
  <c r="J41" i="3" l="1"/>
  <c r="E15" i="1" l="1"/>
  <c r="J36" i="1"/>
  <c r="E16" i="1" l="1"/>
  <c r="E16" i="3" l="1"/>
  <c r="J32" i="2" l="1"/>
  <c r="J28" i="3" l="1"/>
  <c r="J38" i="2" l="1"/>
  <c r="J34" i="3" l="1"/>
  <c r="E15" i="3" s="1"/>
  <c r="E15" i="2" l="1"/>
  <c r="C18" i="1" l="1"/>
  <c r="L19" i="39" l="1"/>
  <c r="L18" i="39"/>
  <c r="L17" i="39"/>
  <c r="L16" i="39"/>
  <c r="L15" i="39"/>
  <c r="L14" i="39"/>
  <c r="L13" i="39"/>
  <c r="L12" i="39"/>
  <c r="L20" i="39" l="1"/>
  <c r="L49" i="39" l="1"/>
  <c r="H19" i="39" s="1"/>
  <c r="J49" i="39"/>
  <c r="E19" i="39" s="1"/>
  <c r="L46" i="39"/>
  <c r="H18" i="39" s="1"/>
  <c r="J46" i="39"/>
  <c r="E18" i="39" s="1"/>
  <c r="L43" i="39"/>
  <c r="H17" i="39" s="1"/>
  <c r="J43" i="39"/>
  <c r="E17" i="39" s="1"/>
  <c r="L40" i="39"/>
  <c r="H16" i="39" s="1"/>
  <c r="J40" i="39"/>
  <c r="E16" i="39" s="1"/>
  <c r="I16" i="39" s="1"/>
  <c r="L36" i="39"/>
  <c r="H15" i="39" s="1"/>
  <c r="J36" i="39"/>
  <c r="E15" i="39" s="1"/>
  <c r="L33" i="39"/>
  <c r="H14" i="39" s="1"/>
  <c r="J33" i="39"/>
  <c r="E14" i="39" s="1"/>
  <c r="L30" i="39"/>
  <c r="H13" i="39" s="1"/>
  <c r="J30" i="39"/>
  <c r="E13" i="39" s="1"/>
  <c r="L27" i="39"/>
  <c r="H12" i="39" s="1"/>
  <c r="J27" i="39"/>
  <c r="E12" i="39" s="1"/>
  <c r="I12" i="39" s="1"/>
  <c r="F20" i="39"/>
  <c r="C20" i="39"/>
  <c r="B20" i="39"/>
  <c r="F18" i="3"/>
  <c r="C18" i="3"/>
  <c r="I13" i="39" l="1"/>
  <c r="K15" i="39"/>
  <c r="I15" i="39"/>
  <c r="I19" i="39"/>
  <c r="J19" i="39" s="1"/>
  <c r="K19" i="39"/>
  <c r="I14" i="39"/>
  <c r="K14" i="39"/>
  <c r="K13" i="39"/>
  <c r="H20" i="39"/>
  <c r="K17" i="39"/>
  <c r="I17" i="39"/>
  <c r="K18" i="39"/>
  <c r="I18" i="39"/>
  <c r="J18" i="39" s="1"/>
  <c r="K16" i="39"/>
  <c r="J16" i="39" s="1"/>
  <c r="K12" i="39"/>
  <c r="E20" i="39"/>
  <c r="J17" i="39" l="1"/>
  <c r="J13" i="39"/>
  <c r="J15" i="39"/>
  <c r="J14" i="39"/>
  <c r="I20" i="39"/>
  <c r="J12" i="39"/>
  <c r="L51" i="3" l="1"/>
  <c r="J51" i="3"/>
  <c r="L48" i="3"/>
  <c r="J48" i="3"/>
  <c r="L45" i="3"/>
  <c r="H17" i="3" s="1"/>
  <c r="J45" i="3"/>
  <c r="E17" i="3" s="1"/>
  <c r="H16" i="3"/>
  <c r="H15" i="3"/>
  <c r="H14" i="3"/>
  <c r="H13" i="3"/>
  <c r="E13" i="3"/>
  <c r="L25" i="3"/>
  <c r="H12" i="3" s="1"/>
  <c r="J25" i="3"/>
  <c r="E12" i="3" s="1"/>
  <c r="B18" i="3"/>
  <c r="L49" i="2"/>
  <c r="H17" i="2" s="1"/>
  <c r="J49" i="2"/>
  <c r="E17" i="2" s="1"/>
  <c r="L45" i="2"/>
  <c r="H16" i="2" s="1"/>
  <c r="J45" i="2"/>
  <c r="E16" i="2" s="1"/>
  <c r="L38" i="2"/>
  <c r="H15" i="2" s="1"/>
  <c r="L32" i="2"/>
  <c r="H14" i="2" s="1"/>
  <c r="E14" i="2"/>
  <c r="L28" i="2"/>
  <c r="E13" i="2"/>
  <c r="L25" i="2"/>
  <c r="H12" i="2" s="1"/>
  <c r="J25" i="2"/>
  <c r="E12" i="2" s="1"/>
  <c r="F18" i="2"/>
  <c r="C18" i="2"/>
  <c r="B18" i="2"/>
  <c r="L42" i="1"/>
  <c r="H17" i="1" s="1"/>
  <c r="J42" i="1"/>
  <c r="L39" i="1"/>
  <c r="H16" i="1" s="1"/>
  <c r="J39" i="1"/>
  <c r="L36" i="1"/>
  <c r="H15" i="1" s="1"/>
  <c r="L33" i="1"/>
  <c r="H14" i="1" s="1"/>
  <c r="J33" i="1"/>
  <c r="E14" i="1" s="1"/>
  <c r="L28" i="1"/>
  <c r="H13" i="1" s="1"/>
  <c r="J28" i="1"/>
  <c r="E13" i="1" s="1"/>
  <c r="L25" i="1"/>
  <c r="H12" i="1" s="1"/>
  <c r="J25" i="1"/>
  <c r="E12" i="1" s="1"/>
  <c r="B18" i="1"/>
  <c r="I15" i="3" l="1"/>
  <c r="D8" i="45" s="1"/>
  <c r="I13" i="1"/>
  <c r="B6" i="45" s="1"/>
  <c r="I17" i="2"/>
  <c r="C10" i="45" s="1"/>
  <c r="I12" i="2"/>
  <c r="C5" i="45" s="1"/>
  <c r="I13" i="2"/>
  <c r="C6" i="45" s="1"/>
  <c r="I14" i="3"/>
  <c r="D7" i="45" s="1"/>
  <c r="I16" i="2"/>
  <c r="C9" i="45" s="1"/>
  <c r="I14" i="2"/>
  <c r="C7" i="45" s="1"/>
  <c r="I14" i="1"/>
  <c r="B7" i="45" s="1"/>
  <c r="I17" i="1"/>
  <c r="B10" i="45" s="1"/>
  <c r="I13" i="3"/>
  <c r="D6" i="45" s="1"/>
  <c r="I12" i="3"/>
  <c r="D5" i="45" s="1"/>
  <c r="I15" i="1"/>
  <c r="B8" i="45" s="1"/>
  <c r="I17" i="3"/>
  <c r="D10" i="45" s="1"/>
  <c r="I12" i="1"/>
  <c r="B5" i="45" s="1"/>
  <c r="I16" i="1"/>
  <c r="B9" i="45" s="1"/>
  <c r="I15" i="2"/>
  <c r="C8" i="45" s="1"/>
  <c r="I16" i="3"/>
  <c r="D9" i="45" s="1"/>
  <c r="H18" i="3"/>
  <c r="H18" i="2"/>
  <c r="E18" i="3"/>
  <c r="E18" i="2"/>
  <c r="H18" i="1"/>
  <c r="E18" i="1"/>
  <c r="C11" i="45" l="1"/>
  <c r="B11" i="45"/>
  <c r="D11" i="45"/>
  <c r="E6" i="45"/>
  <c r="E9" i="45"/>
  <c r="E5" i="45"/>
  <c r="E7" i="45"/>
  <c r="I18" i="3"/>
  <c r="I18" i="2"/>
  <c r="I18" i="1"/>
  <c r="E8" i="45" l="1"/>
  <c r="E10" i="45" l="1"/>
  <c r="E11" i="45" s="1"/>
</calcChain>
</file>

<file path=xl/sharedStrings.xml><?xml version="1.0" encoding="utf-8"?>
<sst xmlns="http://schemas.openxmlformats.org/spreadsheetml/2006/main" count="206" uniqueCount="90">
  <si>
    <t>SETOR DE GESTÃO DE PROJETOS</t>
  </si>
  <si>
    <t>Projeto</t>
  </si>
  <si>
    <t>Coordenador</t>
  </si>
  <si>
    <t>Telefone</t>
  </si>
  <si>
    <t>E-mail</t>
  </si>
  <si>
    <t>Orçamento 2018 - 2019</t>
  </si>
  <si>
    <t>Itens</t>
  </si>
  <si>
    <t>Aprovado</t>
  </si>
  <si>
    <t>Crédito 2018</t>
  </si>
  <si>
    <t>Troca Rub 2018</t>
  </si>
  <si>
    <t>Despesa 2018</t>
  </si>
  <si>
    <t>Crédito 2019</t>
  </si>
  <si>
    <t>Troca Rub 2019</t>
  </si>
  <si>
    <t>Despesa 2019</t>
  </si>
  <si>
    <t>Saldo</t>
  </si>
  <si>
    <t>Auditoria</t>
  </si>
  <si>
    <t>Superavit 2018</t>
  </si>
  <si>
    <t>Diárias</t>
  </si>
  <si>
    <t>Consumo</t>
  </si>
  <si>
    <t>Passagens</t>
  </si>
  <si>
    <t>Outros serv. Pessoa Física</t>
  </si>
  <si>
    <t>Outros serv. Pessoa Jurídica</t>
  </si>
  <si>
    <t>Permanente</t>
  </si>
  <si>
    <t>Outras Depesas</t>
  </si>
  <si>
    <t>Impostos</t>
  </si>
  <si>
    <t>TOTAIS</t>
  </si>
  <si>
    <t>Realização da Despesa</t>
  </si>
  <si>
    <t>Rubrica</t>
  </si>
  <si>
    <t>Descrição</t>
  </si>
  <si>
    <t>Qdade</t>
  </si>
  <si>
    <t>Unitário</t>
  </si>
  <si>
    <t>Total 2018</t>
  </si>
  <si>
    <t>Total 2019</t>
  </si>
  <si>
    <t>Darlan Laurício Matte</t>
  </si>
  <si>
    <t>Soraia Cristina Tonon da Luz</t>
  </si>
  <si>
    <t>Suzana Matheus Pereira</t>
  </si>
  <si>
    <t>INTERVENÇÃO MOTORA POR MEIO DE UM MODELO GAMIFICADO PARA CRIANÇAS COM TRANSTORNO DO DESENVOLVIMENTO DA COORDENAÇÃOTDC</t>
  </si>
  <si>
    <t>Thais Silva Beltrame</t>
  </si>
  <si>
    <t>Recursos</t>
  </si>
  <si>
    <t xml:space="preserve">Total Creditado </t>
  </si>
  <si>
    <t>Totais</t>
  </si>
  <si>
    <t>darlan.matte@udesc.br</t>
  </si>
  <si>
    <t>thais.beltrame@udesc.br</t>
  </si>
  <si>
    <t>(48) 2442324</t>
  </si>
  <si>
    <t>EDUARDO EUGENIO ARANHA</t>
  </si>
  <si>
    <t xml:space="preserve">Total </t>
  </si>
  <si>
    <t>DIÁRIAS</t>
  </si>
  <si>
    <t>Despesa 2025</t>
  </si>
  <si>
    <t>Crédito 2025</t>
  </si>
  <si>
    <t>Troca Rub 2025</t>
  </si>
  <si>
    <t>Total 2025</t>
  </si>
  <si>
    <t>Orçamento 2024 - 2025</t>
  </si>
  <si>
    <t>Amputação em Movimento: Moda e Inclusão no Corpo que se Reinventa</t>
  </si>
  <si>
    <t>(48) 984015700</t>
  </si>
  <si>
    <t>soraia.luz@udesc.br</t>
  </si>
  <si>
    <t>Orçamento 2025-2026</t>
  </si>
  <si>
    <t>Crédito 2026</t>
  </si>
  <si>
    <t>Troca Rub 2026</t>
  </si>
  <si>
    <t>Despesa 2026</t>
  </si>
  <si>
    <t>Maratona Cultural do CEFID</t>
  </si>
  <si>
    <t>48 984016068</t>
  </si>
  <si>
    <t>suzana.pereira@udesc.br</t>
  </si>
  <si>
    <t>Total 2026</t>
  </si>
  <si>
    <t>Orçamento 2025 - 2026</t>
  </si>
  <si>
    <t>Egressos em Foco: Memórias e Impactos do Programa de Pós-Graduação em Fisioterapia da UDESC</t>
  </si>
  <si>
    <t>48 999239498</t>
  </si>
  <si>
    <t>Amputação em Movimento</t>
  </si>
  <si>
    <t>Maratona Cultural</t>
  </si>
  <si>
    <t>Egressos em Foco</t>
  </si>
  <si>
    <t>TOTAL</t>
  </si>
  <si>
    <t xml:space="preserve"> GESTÃO DE PROJETOS</t>
  </si>
  <si>
    <t>Saldo Orçamentário PROCULT</t>
  </si>
  <si>
    <t>AF 1037/2025 ST GASTRONOMIA</t>
  </si>
  <si>
    <t>AF 1058/2025 ST GASTRONOMIA</t>
  </si>
  <si>
    <t>OS 1806/2025 ASSCONP ASSESSORIA</t>
  </si>
  <si>
    <t>AF 2208/2025 ARAÇA MATERIAL PUBLICITÁRIO</t>
  </si>
  <si>
    <t>AF 2209/2025 PIRAMIDE COMÉRCIO DE MATERIAIS</t>
  </si>
  <si>
    <t>AF 2250/2025 DELL COMPUTADORES</t>
  </si>
  <si>
    <t>SAMANTA ALMEIDA BULLOCK</t>
  </si>
  <si>
    <t>AF 2622/2025 PERFORM TECNOLOGIA</t>
  </si>
  <si>
    <t>AF 46178/2025 FG SERVIÇOS</t>
  </si>
  <si>
    <t>AF 2623/2025 ART INTEGRA</t>
  </si>
  <si>
    <t>VIVIANE BEVILACQUA</t>
  </si>
  <si>
    <t xml:space="preserve">AF 2696/2025 KASA COMPLETA COMÉRCIO E SERVIÇOS </t>
  </si>
  <si>
    <t>AF 2697/2025 ART INTEGRA</t>
  </si>
  <si>
    <t>AF 2695/2025 PERFORM TECNOLOGIA</t>
  </si>
  <si>
    <t>AF 2699/2025 RBM DISTRIBUIDORA</t>
  </si>
  <si>
    <t>AF 2770/2025 ACB COMERCIAL</t>
  </si>
  <si>
    <t>AF 2904/2025 ARAÇA MATERIAL PUBLICITÁRIO</t>
  </si>
  <si>
    <t>atualizado 18/12/2025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</si>
</sst>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7AB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83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 wrapText="1"/>
    </xf>
    <xf numFmtId="165" fontId="3" fillId="2" borderId="0" xfId="0" applyNumberFormat="1" applyFont="1" applyFill="1"/>
    <xf numFmtId="0" fontId="3" fillId="7" borderId="1" xfId="0" applyFont="1" applyFill="1" applyBorder="1" applyAlignment="1">
      <alignment horizontal="right"/>
    </xf>
    <xf numFmtId="2" fontId="3" fillId="7" borderId="1" xfId="0" applyNumberFormat="1" applyFont="1" applyFill="1" applyBorder="1" applyAlignment="1">
      <alignment horizontal="right"/>
    </xf>
    <xf numFmtId="165" fontId="5" fillId="7" borderId="1" xfId="0" applyNumberFormat="1" applyFont="1" applyFill="1" applyBorder="1" applyAlignment="1">
      <alignment horizontal="right" wrapText="1"/>
    </xf>
    <xf numFmtId="0" fontId="3" fillId="7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/>
    </xf>
    <xf numFmtId="2" fontId="3" fillId="2" borderId="0" xfId="0" applyNumberFormat="1" applyFont="1" applyFill="1"/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0" fillId="2" borderId="0" xfId="0" applyFill="1"/>
    <xf numFmtId="0" fontId="7" fillId="2" borderId="0" xfId="0" applyFont="1" applyFill="1"/>
    <xf numFmtId="0" fontId="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2" fillId="2" borderId="0" xfId="0" applyFont="1" applyFill="1" applyAlignment="1">
      <alignment horizontal="center"/>
    </xf>
    <xf numFmtId="0" fontId="8" fillId="2" borderId="0" xfId="0" applyFont="1" applyFill="1" applyBorder="1" applyAlignment="1"/>
    <xf numFmtId="0" fontId="1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" fontId="0" fillId="2" borderId="1" xfId="0" applyNumberFormat="1" applyFill="1" applyBorder="1"/>
    <xf numFmtId="4" fontId="0" fillId="2" borderId="0" xfId="0" applyNumberFormat="1" applyFill="1"/>
    <xf numFmtId="164" fontId="0" fillId="0" borderId="0" xfId="1" applyFont="1" applyFill="1"/>
    <xf numFmtId="164" fontId="0" fillId="0" borderId="0" xfId="0" applyNumberFormat="1" applyFill="1"/>
    <xf numFmtId="0" fontId="0" fillId="0" borderId="0" xfId="0" applyFill="1"/>
    <xf numFmtId="0" fontId="10" fillId="0" borderId="1" xfId="0" applyFont="1" applyFill="1" applyBorder="1" applyAlignment="1">
      <alignment horizontal="center" vertical="center" wrapText="1"/>
    </xf>
    <xf numFmtId="164" fontId="0" fillId="0" borderId="1" xfId="1" applyFont="1" applyFill="1" applyBorder="1"/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/>
    </xf>
    <xf numFmtId="0" fontId="3" fillId="7" borderId="5" xfId="0" applyFont="1" applyFill="1" applyBorder="1" applyAlignment="1"/>
    <xf numFmtId="0" fontId="3" fillId="7" borderId="6" xfId="0" applyFont="1" applyFill="1" applyBorder="1" applyAlignment="1"/>
    <xf numFmtId="0" fontId="3" fillId="7" borderId="7" xfId="0" applyFont="1" applyFill="1" applyBorder="1" applyAlignment="1"/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wrapText="1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4" xfId="0" applyNumberFormat="1" applyFont="1" applyFill="1" applyBorder="1" applyAlignment="1">
      <alignment horizontal="center" vertical="center"/>
    </xf>
    <xf numFmtId="2" fontId="3" fillId="7" borderId="8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3" fillId="2" borderId="1" xfId="2" applyFill="1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0" xfId="0" applyNumberFormat="1" applyFont="1" applyFill="1"/>
  </cellXfs>
  <cellStyles count="3">
    <cellStyle name="Hiperlink" xfId="2" builtinId="8"/>
    <cellStyle name="Moeda" xfId="1" builtinId="4"/>
    <cellStyle name="Normal" xfId="0" builtinId="0"/>
  </cellStyles>
  <dxfs count="53">
    <dxf>
      <font>
        <color theme="4"/>
      </font>
      <fill>
        <patternFill>
          <fgColor theme="4" tint="0.59996337778862885"/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428625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504825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52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476251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23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5</xdr:col>
      <xdr:colOff>2266950</xdr:colOff>
      <xdr:row>2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9575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0</xdr:row>
      <xdr:rowOff>38100</xdr:rowOff>
    </xdr:from>
    <xdr:to>
      <xdr:col>5</xdr:col>
      <xdr:colOff>2266950</xdr:colOff>
      <xdr:row>2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0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69273</xdr:rowOff>
    </xdr:from>
    <xdr:to>
      <xdr:col>7</xdr:col>
      <xdr:colOff>236386</xdr:colOff>
      <xdr:row>0</xdr:row>
      <xdr:rowOff>959921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1393" y="69273"/>
          <a:ext cx="2636191" cy="890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oraia.luz@udesc.b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zana.pereira@udesc.b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darlan.matte@udesc.b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thais.beltrame@udesc.br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11" workbookViewId="0">
      <selection activeCell="L16" sqref="L16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77" t="s">
        <v>70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7.5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67.5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78" t="s">
        <v>52</v>
      </c>
      <c r="C5" s="78"/>
      <c r="D5" s="78"/>
      <c r="E5" s="78"/>
      <c r="F5" s="78"/>
    </row>
    <row r="6" spans="1:12" x14ac:dyDescent="0.25">
      <c r="A6" s="3" t="s">
        <v>2</v>
      </c>
      <c r="B6" s="78" t="s">
        <v>34</v>
      </c>
      <c r="C6" s="78"/>
      <c r="D6" s="78"/>
      <c r="E6" s="78"/>
      <c r="F6" s="78"/>
    </row>
    <row r="7" spans="1:12" x14ac:dyDescent="0.25">
      <c r="A7" s="3" t="s">
        <v>3</v>
      </c>
      <c r="B7" s="79" t="s">
        <v>53</v>
      </c>
      <c r="C7" s="79"/>
      <c r="D7" s="79"/>
      <c r="E7" s="79"/>
      <c r="F7" s="79"/>
    </row>
    <row r="8" spans="1:12" x14ac:dyDescent="0.25">
      <c r="A8" s="3" t="s">
        <v>4</v>
      </c>
      <c r="B8" s="80" t="s">
        <v>54</v>
      </c>
      <c r="C8" s="79"/>
      <c r="D8" s="79"/>
      <c r="E8" s="79"/>
      <c r="F8" s="79"/>
    </row>
    <row r="10" spans="1:12" ht="23.25" x14ac:dyDescent="0.35">
      <c r="A10" s="72" t="s">
        <v>55</v>
      </c>
      <c r="B10" s="72"/>
      <c r="C10" s="72"/>
      <c r="D10" s="72"/>
      <c r="E10" s="72"/>
      <c r="F10" s="72"/>
      <c r="G10" s="72"/>
    </row>
    <row r="11" spans="1:12" x14ac:dyDescent="0.25">
      <c r="A11" s="4" t="s">
        <v>6</v>
      </c>
      <c r="B11" s="5" t="s">
        <v>7</v>
      </c>
      <c r="C11" s="6" t="s">
        <v>48</v>
      </c>
      <c r="D11" s="7" t="s">
        <v>49</v>
      </c>
      <c r="E11" s="8" t="s">
        <v>47</v>
      </c>
      <c r="F11" s="6" t="s">
        <v>56</v>
      </c>
      <c r="G11" s="7" t="s">
        <v>57</v>
      </c>
      <c r="H11" s="8" t="s">
        <v>58</v>
      </c>
      <c r="I11" s="4" t="s">
        <v>14</v>
      </c>
      <c r="J11" s="7"/>
    </row>
    <row r="12" spans="1:12" x14ac:dyDescent="0.25">
      <c r="A12" s="9" t="s">
        <v>46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6250</v>
      </c>
      <c r="D13" s="15"/>
      <c r="E13" s="15">
        <f>J28</f>
        <v>-8131.12</v>
      </c>
      <c r="F13" s="15"/>
      <c r="G13" s="15"/>
      <c r="H13" s="15">
        <f>L28</f>
        <v>0</v>
      </c>
      <c r="I13" s="10">
        <f t="shared" ref="I13:I17" si="0">(C13+F13)+(E13+H13)+D13+G13</f>
        <v>-1881.12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J33</f>
        <v>0</v>
      </c>
      <c r="F14" s="11"/>
      <c r="G14" s="11"/>
      <c r="H14" s="11">
        <f>L33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2500</v>
      </c>
      <c r="D15" s="15"/>
      <c r="E15" s="15">
        <f>J36</f>
        <v>-1925.83</v>
      </c>
      <c r="F15" s="15"/>
      <c r="G15" s="15"/>
      <c r="H15" s="15">
        <f>L36</f>
        <v>0</v>
      </c>
      <c r="I15" s="10">
        <f t="shared" si="0"/>
        <v>574.17000000000007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15000</v>
      </c>
      <c r="D16" s="11"/>
      <c r="E16" s="11">
        <f>J39</f>
        <v>-11400</v>
      </c>
      <c r="F16" s="11"/>
      <c r="G16" s="11"/>
      <c r="H16" s="11">
        <f>L39</f>
        <v>0</v>
      </c>
      <c r="I16" s="10">
        <f t="shared" si="0"/>
        <v>3600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/>
      <c r="F17" s="15"/>
      <c r="G17" s="15"/>
      <c r="H17" s="15">
        <f>L42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23750</v>
      </c>
      <c r="E18" s="12">
        <f>SUM(E12:E17)</f>
        <v>-21456.95</v>
      </c>
      <c r="F18" s="12"/>
      <c r="H18" s="12">
        <f>SUM(H12:H17)</f>
        <v>0</v>
      </c>
      <c r="I18" s="19">
        <f>SUM(I12:I17)</f>
        <v>2293.0500000000002</v>
      </c>
      <c r="L18" s="12"/>
    </row>
    <row r="23" spans="1:12" ht="23.25" x14ac:dyDescent="0.35">
      <c r="A23" s="72" t="s">
        <v>26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</row>
    <row r="24" spans="1:12" x14ac:dyDescent="0.25">
      <c r="A24" s="20" t="s">
        <v>27</v>
      </c>
      <c r="B24" s="73" t="s">
        <v>28</v>
      </c>
      <c r="C24" s="73"/>
      <c r="D24" s="73"/>
      <c r="E24" s="73"/>
      <c r="F24" s="73"/>
      <c r="G24" s="20" t="s">
        <v>29</v>
      </c>
      <c r="H24" s="20" t="s">
        <v>30</v>
      </c>
      <c r="I24" s="21" t="s">
        <v>47</v>
      </c>
      <c r="J24" s="21" t="s">
        <v>50</v>
      </c>
      <c r="K24" s="21" t="s">
        <v>58</v>
      </c>
      <c r="L24" s="21" t="s">
        <v>45</v>
      </c>
    </row>
    <row r="25" spans="1:12" x14ac:dyDescent="0.25">
      <c r="A25" s="66" t="s">
        <v>17</v>
      </c>
      <c r="B25" s="59"/>
      <c r="C25" s="59"/>
      <c r="D25" s="59"/>
      <c r="E25" s="59"/>
      <c r="F25" s="59"/>
      <c r="G25" s="22"/>
      <c r="H25" s="23"/>
      <c r="I25" s="11"/>
      <c r="J25" s="60">
        <f>SUM(I25:I27)</f>
        <v>0</v>
      </c>
      <c r="K25" s="11"/>
      <c r="L25" s="60">
        <f>SUM(K25:K27)</f>
        <v>0</v>
      </c>
    </row>
    <row r="26" spans="1:12" x14ac:dyDescent="0.25">
      <c r="A26" s="67"/>
      <c r="B26" s="74"/>
      <c r="C26" s="75"/>
      <c r="D26" s="75"/>
      <c r="E26" s="75"/>
      <c r="F26" s="76"/>
      <c r="G26" s="22"/>
      <c r="H26" s="23"/>
      <c r="I26" s="11"/>
      <c r="J26" s="61"/>
      <c r="K26" s="11"/>
      <c r="L26" s="61"/>
    </row>
    <row r="27" spans="1:12" x14ac:dyDescent="0.25">
      <c r="A27" s="68"/>
      <c r="B27" s="59"/>
      <c r="C27" s="59"/>
      <c r="D27" s="59"/>
      <c r="E27" s="59"/>
      <c r="F27" s="59"/>
      <c r="G27" s="22"/>
      <c r="H27" s="23"/>
      <c r="I27" s="11"/>
      <c r="J27" s="62"/>
      <c r="K27" s="11"/>
      <c r="L27" s="62"/>
    </row>
    <row r="28" spans="1:12" x14ac:dyDescent="0.25">
      <c r="A28" s="49" t="s">
        <v>18</v>
      </c>
      <c r="B28" s="52" t="s">
        <v>72</v>
      </c>
      <c r="C28" s="52"/>
      <c r="D28" s="52"/>
      <c r="E28" s="52"/>
      <c r="F28" s="52"/>
      <c r="G28" s="24"/>
      <c r="H28" s="25"/>
      <c r="I28" s="15">
        <v>-4750</v>
      </c>
      <c r="J28" s="53">
        <f>SUM(I28:I32)</f>
        <v>-8131.12</v>
      </c>
      <c r="K28" s="15"/>
      <c r="L28" s="53">
        <f>SUM(K28:K32)</f>
        <v>0</v>
      </c>
    </row>
    <row r="29" spans="1:12" x14ac:dyDescent="0.25">
      <c r="A29" s="50"/>
      <c r="B29" s="52" t="s">
        <v>73</v>
      </c>
      <c r="C29" s="52"/>
      <c r="D29" s="52"/>
      <c r="E29" s="52"/>
      <c r="F29" s="52"/>
      <c r="G29" s="24"/>
      <c r="H29" s="25"/>
      <c r="I29" s="15">
        <v>-2375</v>
      </c>
      <c r="J29" s="54"/>
      <c r="K29" s="15"/>
      <c r="L29" s="54"/>
    </row>
    <row r="30" spans="1:12" x14ac:dyDescent="0.25">
      <c r="A30" s="50"/>
      <c r="B30" s="46" t="s">
        <v>75</v>
      </c>
      <c r="C30" s="47"/>
      <c r="D30" s="47"/>
      <c r="E30" s="47"/>
      <c r="F30" s="48"/>
      <c r="G30" s="24"/>
      <c r="H30" s="25"/>
      <c r="I30" s="15">
        <v>-591.24</v>
      </c>
      <c r="J30" s="54"/>
      <c r="K30" s="15"/>
      <c r="L30" s="54"/>
    </row>
    <row r="31" spans="1:12" x14ac:dyDescent="0.25">
      <c r="A31" s="50"/>
      <c r="B31" s="69" t="s">
        <v>76</v>
      </c>
      <c r="C31" s="70"/>
      <c r="D31" s="70"/>
      <c r="E31" s="70"/>
      <c r="F31" s="71"/>
      <c r="G31" s="24"/>
      <c r="H31" s="25"/>
      <c r="I31" s="15">
        <v>-414.88</v>
      </c>
      <c r="J31" s="54"/>
      <c r="K31" s="15"/>
      <c r="L31" s="54"/>
    </row>
    <row r="32" spans="1:12" x14ac:dyDescent="0.25">
      <c r="A32" s="51"/>
      <c r="B32" s="52"/>
      <c r="C32" s="52"/>
      <c r="D32" s="52"/>
      <c r="E32" s="52"/>
      <c r="F32" s="52"/>
      <c r="G32" s="24"/>
      <c r="H32" s="25"/>
      <c r="I32" s="15"/>
      <c r="J32" s="55"/>
      <c r="K32" s="15"/>
      <c r="L32" s="55"/>
    </row>
    <row r="33" spans="1:12" x14ac:dyDescent="0.25">
      <c r="A33" s="66" t="s">
        <v>19</v>
      </c>
      <c r="B33" s="59"/>
      <c r="C33" s="59"/>
      <c r="D33" s="59"/>
      <c r="E33" s="59"/>
      <c r="F33" s="59"/>
      <c r="G33" s="22"/>
      <c r="H33" s="23"/>
      <c r="I33" s="11"/>
      <c r="J33" s="60">
        <f>SUM(I33:I35)</f>
        <v>0</v>
      </c>
      <c r="K33" s="11"/>
      <c r="L33" s="60">
        <f>SUM(K33:K35)</f>
        <v>0</v>
      </c>
    </row>
    <row r="34" spans="1:12" x14ac:dyDescent="0.25">
      <c r="A34" s="67"/>
      <c r="B34" s="59"/>
      <c r="C34" s="59"/>
      <c r="D34" s="59"/>
      <c r="E34" s="59"/>
      <c r="F34" s="59"/>
      <c r="G34" s="22"/>
      <c r="H34" s="23"/>
      <c r="I34" s="11"/>
      <c r="J34" s="61"/>
      <c r="K34" s="11"/>
      <c r="L34" s="61"/>
    </row>
    <row r="35" spans="1:12" x14ac:dyDescent="0.25">
      <c r="A35" s="68"/>
      <c r="B35" s="59"/>
      <c r="C35" s="59"/>
      <c r="D35" s="59"/>
      <c r="E35" s="59"/>
      <c r="F35" s="59"/>
      <c r="G35" s="22"/>
      <c r="H35" s="23"/>
      <c r="I35" s="11"/>
      <c r="J35" s="62"/>
      <c r="K35" s="11"/>
      <c r="L35" s="62"/>
    </row>
    <row r="36" spans="1:12" x14ac:dyDescent="0.25">
      <c r="A36" s="63" t="s">
        <v>20</v>
      </c>
      <c r="B36" s="52" t="s">
        <v>78</v>
      </c>
      <c r="C36" s="52"/>
      <c r="D36" s="52"/>
      <c r="E36" s="52"/>
      <c r="F36" s="52"/>
      <c r="G36" s="25"/>
      <c r="H36" s="25"/>
      <c r="I36" s="15">
        <v>-1925.83</v>
      </c>
      <c r="J36" s="53">
        <f>SUM(I36:I38)</f>
        <v>-1925.83</v>
      </c>
      <c r="K36" s="15"/>
      <c r="L36" s="53">
        <f>SUM(K36:K38)</f>
        <v>0</v>
      </c>
    </row>
    <row r="37" spans="1:12" x14ac:dyDescent="0.25">
      <c r="A37" s="64"/>
      <c r="B37" s="52"/>
      <c r="C37" s="52"/>
      <c r="D37" s="52"/>
      <c r="E37" s="52"/>
      <c r="F37" s="52"/>
      <c r="G37" s="25"/>
      <c r="H37" s="25"/>
      <c r="I37" s="15"/>
      <c r="J37" s="54"/>
      <c r="K37" s="15"/>
      <c r="L37" s="54"/>
    </row>
    <row r="38" spans="1:12" x14ac:dyDescent="0.25">
      <c r="A38" s="65"/>
      <c r="B38" s="52"/>
      <c r="C38" s="52"/>
      <c r="D38" s="52"/>
      <c r="E38" s="52"/>
      <c r="F38" s="52"/>
      <c r="G38" s="25"/>
      <c r="H38" s="25"/>
      <c r="I38" s="15"/>
      <c r="J38" s="54"/>
      <c r="K38" s="15"/>
      <c r="L38" s="54"/>
    </row>
    <row r="39" spans="1:12" x14ac:dyDescent="0.25">
      <c r="A39" s="56" t="s">
        <v>21</v>
      </c>
      <c r="B39" s="59" t="s">
        <v>74</v>
      </c>
      <c r="C39" s="59"/>
      <c r="D39" s="59"/>
      <c r="E39" s="59"/>
      <c r="F39" s="59"/>
      <c r="G39" s="23"/>
      <c r="H39" s="23"/>
      <c r="I39" s="11">
        <v>-11400</v>
      </c>
      <c r="J39" s="60">
        <f>SUM(I39:I41)</f>
        <v>-11400</v>
      </c>
      <c r="K39" s="11"/>
      <c r="L39" s="60">
        <f>SUM(K39:K41)</f>
        <v>0</v>
      </c>
    </row>
    <row r="40" spans="1:12" x14ac:dyDescent="0.25">
      <c r="A40" s="57"/>
      <c r="B40" s="59"/>
      <c r="C40" s="59"/>
      <c r="D40" s="59"/>
      <c r="E40" s="59"/>
      <c r="F40" s="59"/>
      <c r="G40" s="23"/>
      <c r="H40" s="23"/>
      <c r="I40" s="11"/>
      <c r="J40" s="61"/>
      <c r="K40" s="11"/>
      <c r="L40" s="61"/>
    </row>
    <row r="41" spans="1:12" x14ac:dyDescent="0.25">
      <c r="A41" s="58"/>
      <c r="B41" s="59"/>
      <c r="C41" s="59"/>
      <c r="D41" s="59"/>
      <c r="E41" s="59"/>
      <c r="F41" s="59"/>
      <c r="G41" s="23"/>
      <c r="H41" s="23"/>
      <c r="I41" s="11"/>
      <c r="J41" s="62"/>
      <c r="K41" s="11"/>
      <c r="L41" s="62"/>
    </row>
    <row r="42" spans="1:12" x14ac:dyDescent="0.25">
      <c r="A42" s="49" t="s">
        <v>22</v>
      </c>
      <c r="B42" s="52"/>
      <c r="C42" s="52"/>
      <c r="D42" s="52"/>
      <c r="E42" s="52"/>
      <c r="F42" s="52"/>
      <c r="G42" s="25"/>
      <c r="H42" s="25"/>
      <c r="I42" s="15"/>
      <c r="J42" s="53">
        <f t="shared" ref="J42:L42" si="1">SUM(I42:I44)</f>
        <v>0</v>
      </c>
      <c r="K42" s="15"/>
      <c r="L42" s="53">
        <f t="shared" si="1"/>
        <v>0</v>
      </c>
    </row>
    <row r="43" spans="1:12" x14ac:dyDescent="0.25">
      <c r="A43" s="50"/>
      <c r="B43" s="52"/>
      <c r="C43" s="52"/>
      <c r="D43" s="52"/>
      <c r="E43" s="52"/>
      <c r="F43" s="52"/>
      <c r="G43" s="25"/>
      <c r="H43" s="25"/>
      <c r="I43" s="15"/>
      <c r="J43" s="54"/>
      <c r="K43" s="15"/>
      <c r="L43" s="54"/>
    </row>
    <row r="44" spans="1:12" x14ac:dyDescent="0.25">
      <c r="A44" s="51"/>
      <c r="B44" s="52"/>
      <c r="C44" s="52"/>
      <c r="D44" s="52"/>
      <c r="E44" s="52"/>
      <c r="F44" s="52"/>
      <c r="G44" s="25"/>
      <c r="H44" s="25"/>
      <c r="I44" s="15"/>
      <c r="J44" s="55"/>
      <c r="K44" s="15"/>
      <c r="L44" s="55"/>
    </row>
  </sheetData>
  <mergeCells count="45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2"/>
    <mergeCell ref="B28:F28"/>
    <mergeCell ref="J28:J32"/>
    <mergeCell ref="L28:L32"/>
    <mergeCell ref="B29:F29"/>
    <mergeCell ref="B32:F32"/>
    <mergeCell ref="B31:F31"/>
    <mergeCell ref="A33:A35"/>
    <mergeCell ref="B33:F33"/>
    <mergeCell ref="J33:J35"/>
    <mergeCell ref="L33:L35"/>
    <mergeCell ref="B34:F34"/>
    <mergeCell ref="B35:F35"/>
    <mergeCell ref="A36:A38"/>
    <mergeCell ref="B36:F36"/>
    <mergeCell ref="J36:J38"/>
    <mergeCell ref="L36:L38"/>
    <mergeCell ref="B37:F37"/>
    <mergeCell ref="B38:F38"/>
    <mergeCell ref="A39:A41"/>
    <mergeCell ref="B39:F39"/>
    <mergeCell ref="J39:J41"/>
    <mergeCell ref="L39:L41"/>
    <mergeCell ref="B40:F40"/>
    <mergeCell ref="B41:F41"/>
    <mergeCell ref="A42:A44"/>
    <mergeCell ref="B42:F42"/>
    <mergeCell ref="J42:J44"/>
    <mergeCell ref="L42:L44"/>
    <mergeCell ref="B43:F43"/>
    <mergeCell ref="B44:F44"/>
  </mergeCells>
  <conditionalFormatting sqref="C12:C17 E12:F17 H12:H17 I25:I44 K25:K44">
    <cfRule type="cellIs" dxfId="52" priority="11" operator="lessThan">
      <formula>0</formula>
    </cfRule>
    <cfRule type="cellIs" dxfId="51" priority="12" operator="greaterThan">
      <formula>0</formula>
    </cfRule>
    <cfRule type="cellIs" dxfId="50" priority="13" operator="lessThan">
      <formula>0</formula>
    </cfRule>
  </conditionalFormatting>
  <conditionalFormatting sqref="D12:D17">
    <cfRule type="cellIs" dxfId="49" priority="8" operator="lessThan">
      <formula>0</formula>
    </cfRule>
    <cfRule type="cellIs" dxfId="48" priority="9" operator="greaterThan">
      <formula>0</formula>
    </cfRule>
    <cfRule type="cellIs" dxfId="47" priority="10" operator="lessThan">
      <formula>0</formula>
    </cfRule>
  </conditionalFormatting>
  <conditionalFormatting sqref="G12:G17">
    <cfRule type="cellIs" dxfId="46" priority="5" operator="lessThan">
      <formula>0</formula>
    </cfRule>
    <cfRule type="cellIs" dxfId="45" priority="6" operator="greaterThan">
      <formula>0</formula>
    </cfRule>
    <cfRule type="cellIs" dxfId="44" priority="7" operator="lessThan">
      <formula>0</formula>
    </cfRule>
  </conditionalFormatting>
  <conditionalFormatting sqref="I12:I17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J12:J17">
    <cfRule type="containsText" dxfId="41" priority="1" operator="containsText" text="OK">
      <formula>NOT(ISERROR(SEARCH("OK",J12)))</formula>
    </cfRule>
    <cfRule type="containsText" dxfId="40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7" workbookViewId="0">
      <selection activeCell="N18" sqref="N18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7.5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67.5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78" t="s">
        <v>59</v>
      </c>
      <c r="C5" s="78"/>
      <c r="D5" s="78"/>
      <c r="E5" s="78"/>
      <c r="F5" s="78"/>
    </row>
    <row r="6" spans="1:12" x14ac:dyDescent="0.25">
      <c r="A6" s="3" t="s">
        <v>2</v>
      </c>
      <c r="B6" s="78" t="s">
        <v>35</v>
      </c>
      <c r="C6" s="78"/>
      <c r="D6" s="78"/>
      <c r="E6" s="78"/>
      <c r="F6" s="78"/>
    </row>
    <row r="7" spans="1:12" x14ac:dyDescent="0.25">
      <c r="A7" s="3" t="s">
        <v>3</v>
      </c>
      <c r="B7" s="79" t="s">
        <v>60</v>
      </c>
      <c r="C7" s="79"/>
      <c r="D7" s="79"/>
      <c r="E7" s="79"/>
      <c r="F7" s="79"/>
    </row>
    <row r="8" spans="1:12" x14ac:dyDescent="0.25">
      <c r="A8" s="3" t="s">
        <v>4</v>
      </c>
      <c r="B8" s="80" t="s">
        <v>61</v>
      </c>
      <c r="C8" s="79"/>
      <c r="D8" s="79"/>
      <c r="E8" s="79"/>
      <c r="F8" s="79"/>
    </row>
    <row r="10" spans="1:12" ht="23.25" x14ac:dyDescent="0.35">
      <c r="A10" s="72" t="s">
        <v>63</v>
      </c>
      <c r="B10" s="72"/>
      <c r="C10" s="72"/>
      <c r="D10" s="72"/>
      <c r="E10" s="72"/>
      <c r="F10" s="72"/>
      <c r="G10" s="72"/>
    </row>
    <row r="11" spans="1:12" x14ac:dyDescent="0.25">
      <c r="A11" s="4" t="s">
        <v>6</v>
      </c>
      <c r="B11" s="5" t="s">
        <v>7</v>
      </c>
      <c r="C11" s="6" t="s">
        <v>48</v>
      </c>
      <c r="D11" s="7" t="s">
        <v>49</v>
      </c>
      <c r="E11" s="8" t="s">
        <v>47</v>
      </c>
      <c r="F11" s="6" t="s">
        <v>56</v>
      </c>
      <c r="G11" s="7" t="s">
        <v>57</v>
      </c>
      <c r="H11" s="8" t="s">
        <v>58</v>
      </c>
      <c r="I11" s="4" t="s">
        <v>14</v>
      </c>
      <c r="J11" s="7"/>
    </row>
    <row r="12" spans="1:12" x14ac:dyDescent="0.25">
      <c r="A12" s="9" t="s">
        <v>46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625</v>
      </c>
      <c r="D13" s="15"/>
      <c r="E13" s="15">
        <f>J28</f>
        <v>-7884.28</v>
      </c>
      <c r="F13" s="15"/>
      <c r="G13" s="15"/>
      <c r="H13" s="15"/>
      <c r="I13" s="10">
        <f t="shared" ref="I13:I17" si="0">(C13+F13)+(E13+H13)+D13+G13</f>
        <v>-7259.28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J32</f>
        <v>0</v>
      </c>
      <c r="F14" s="11"/>
      <c r="G14" s="11"/>
      <c r="H14" s="11">
        <f>L32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10000</v>
      </c>
      <c r="D15" s="15"/>
      <c r="E15" s="15">
        <f>J38</f>
        <v>-10000</v>
      </c>
      <c r="F15" s="15"/>
      <c r="G15" s="15"/>
      <c r="H15" s="15">
        <f>L38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10500</v>
      </c>
      <c r="D16" s="11"/>
      <c r="E16" s="11">
        <f>J45</f>
        <v>0</v>
      </c>
      <c r="F16" s="11"/>
      <c r="G16" s="11"/>
      <c r="H16" s="11">
        <f>L45</f>
        <v>0</v>
      </c>
      <c r="I16" s="10">
        <f t="shared" si="0"/>
        <v>10500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3875</v>
      </c>
      <c r="D17" s="15"/>
      <c r="E17" s="15">
        <f>J49</f>
        <v>0</v>
      </c>
      <c r="F17" s="15"/>
      <c r="G17" s="15"/>
      <c r="H17" s="15">
        <f>L49</f>
        <v>0</v>
      </c>
      <c r="I17" s="10">
        <f t="shared" si="0"/>
        <v>3875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SUM(C14:C17)</f>
        <v>24375</v>
      </c>
      <c r="E18" s="12">
        <f>SUM(E12:E17)</f>
        <v>-17884.28</v>
      </c>
      <c r="F18" s="12">
        <f>SUM(F14:F17)</f>
        <v>0</v>
      </c>
      <c r="H18" s="12">
        <f>SUM(H12:H17)</f>
        <v>0</v>
      </c>
      <c r="I18" s="19">
        <f>SUM(I12:I17)</f>
        <v>7115.72</v>
      </c>
      <c r="L18" s="12"/>
    </row>
    <row r="23" spans="1:12" ht="23.25" x14ac:dyDescent="0.35">
      <c r="A23" s="72" t="s">
        <v>26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</row>
    <row r="24" spans="1:12" x14ac:dyDescent="0.25">
      <c r="A24" s="20" t="s">
        <v>27</v>
      </c>
      <c r="B24" s="73" t="s">
        <v>28</v>
      </c>
      <c r="C24" s="73"/>
      <c r="D24" s="73"/>
      <c r="E24" s="73"/>
      <c r="F24" s="73"/>
      <c r="G24" s="20" t="s">
        <v>29</v>
      </c>
      <c r="H24" s="20" t="s">
        <v>30</v>
      </c>
      <c r="I24" s="21" t="s">
        <v>47</v>
      </c>
      <c r="J24" s="21" t="s">
        <v>50</v>
      </c>
      <c r="K24" s="21" t="s">
        <v>58</v>
      </c>
      <c r="L24" s="21" t="s">
        <v>62</v>
      </c>
    </row>
    <row r="25" spans="1:12" x14ac:dyDescent="0.25">
      <c r="A25" s="66" t="s">
        <v>17</v>
      </c>
      <c r="B25" s="59"/>
      <c r="C25" s="59"/>
      <c r="D25" s="59"/>
      <c r="E25" s="59"/>
      <c r="F25" s="59"/>
      <c r="G25" s="22"/>
      <c r="H25" s="23"/>
      <c r="I25" s="11"/>
      <c r="J25" s="60">
        <f>SUM(I25:I27)</f>
        <v>0</v>
      </c>
      <c r="K25" s="11"/>
      <c r="L25" s="60">
        <f>SUM(K25:K27)</f>
        <v>0</v>
      </c>
    </row>
    <row r="26" spans="1:12" x14ac:dyDescent="0.25">
      <c r="A26" s="67"/>
      <c r="B26" s="74"/>
      <c r="C26" s="75"/>
      <c r="D26" s="75"/>
      <c r="E26" s="75"/>
      <c r="F26" s="76"/>
      <c r="G26" s="22"/>
      <c r="H26" s="23"/>
      <c r="I26" s="11"/>
      <c r="J26" s="61"/>
      <c r="K26" s="11"/>
      <c r="L26" s="61"/>
    </row>
    <row r="27" spans="1:12" x14ac:dyDescent="0.25">
      <c r="A27" s="68"/>
      <c r="B27" s="59"/>
      <c r="C27" s="59"/>
      <c r="D27" s="59"/>
      <c r="E27" s="59"/>
      <c r="F27" s="59"/>
      <c r="G27" s="22"/>
      <c r="H27" s="23"/>
      <c r="I27" s="11"/>
      <c r="J27" s="62"/>
      <c r="K27" s="11"/>
      <c r="L27" s="62"/>
    </row>
    <row r="28" spans="1:12" x14ac:dyDescent="0.25">
      <c r="A28" s="49" t="s">
        <v>18</v>
      </c>
      <c r="B28" s="52" t="s">
        <v>79</v>
      </c>
      <c r="C28" s="52"/>
      <c r="D28" s="52"/>
      <c r="E28" s="52"/>
      <c r="F28" s="52"/>
      <c r="G28" s="24"/>
      <c r="H28" s="25"/>
      <c r="I28" s="15">
        <v>-421.68</v>
      </c>
      <c r="J28" s="53">
        <f>I28+I29+I30+I31</f>
        <v>-7884.28</v>
      </c>
      <c r="K28" s="15"/>
      <c r="L28" s="53">
        <f>SUM(K28:K31)</f>
        <v>0</v>
      </c>
    </row>
    <row r="29" spans="1:12" ht="15" customHeight="1" x14ac:dyDescent="0.25">
      <c r="A29" s="50"/>
      <c r="B29" s="69" t="s">
        <v>80</v>
      </c>
      <c r="C29" s="70"/>
      <c r="D29" s="70"/>
      <c r="E29" s="70"/>
      <c r="F29" s="71"/>
      <c r="G29" s="24"/>
      <c r="H29" s="25"/>
      <c r="I29" s="15">
        <v>-2052.2600000000002</v>
      </c>
      <c r="J29" s="54"/>
      <c r="K29" s="15"/>
      <c r="L29" s="54"/>
    </row>
    <row r="30" spans="1:12" x14ac:dyDescent="0.25">
      <c r="A30" s="50"/>
      <c r="B30" s="52" t="s">
        <v>81</v>
      </c>
      <c r="C30" s="52"/>
      <c r="D30" s="52"/>
      <c r="E30" s="52"/>
      <c r="F30" s="52"/>
      <c r="G30" s="24"/>
      <c r="H30" s="25"/>
      <c r="I30" s="15">
        <v>-4413.71</v>
      </c>
      <c r="J30" s="54"/>
      <c r="K30" s="15"/>
      <c r="L30" s="54"/>
    </row>
    <row r="31" spans="1:12" x14ac:dyDescent="0.25">
      <c r="A31" s="51"/>
      <c r="B31" s="52" t="s">
        <v>88</v>
      </c>
      <c r="C31" s="52"/>
      <c r="D31" s="52"/>
      <c r="E31" s="52"/>
      <c r="F31" s="52"/>
      <c r="G31" s="24"/>
      <c r="H31" s="25"/>
      <c r="I31" s="15">
        <v>-996.63</v>
      </c>
      <c r="J31" s="55"/>
      <c r="K31" s="15"/>
      <c r="L31" s="55"/>
    </row>
    <row r="32" spans="1:12" x14ac:dyDescent="0.25">
      <c r="A32" s="66" t="s">
        <v>19</v>
      </c>
      <c r="B32" s="59"/>
      <c r="C32" s="59"/>
      <c r="D32" s="59"/>
      <c r="E32" s="59"/>
      <c r="F32" s="59"/>
      <c r="G32" s="22"/>
      <c r="H32" s="23"/>
      <c r="I32" s="11"/>
      <c r="J32" s="60">
        <f>I32+I33</f>
        <v>0</v>
      </c>
      <c r="K32" s="11"/>
      <c r="L32" s="60">
        <f>SUM(K32:K37)</f>
        <v>0</v>
      </c>
    </row>
    <row r="33" spans="1:12" x14ac:dyDescent="0.25">
      <c r="A33" s="67"/>
      <c r="B33" s="74"/>
      <c r="C33" s="75"/>
      <c r="D33" s="75"/>
      <c r="E33" s="75"/>
      <c r="F33" s="76"/>
      <c r="G33" s="22"/>
      <c r="H33" s="23"/>
      <c r="I33" s="11"/>
      <c r="J33" s="61"/>
      <c r="K33" s="11"/>
      <c r="L33" s="61"/>
    </row>
    <row r="34" spans="1:12" x14ac:dyDescent="0.25">
      <c r="A34" s="67"/>
      <c r="B34" s="74"/>
      <c r="C34" s="75"/>
      <c r="D34" s="75"/>
      <c r="E34" s="75"/>
      <c r="F34" s="76"/>
      <c r="G34" s="22"/>
      <c r="H34" s="23"/>
      <c r="I34" s="11"/>
      <c r="J34" s="61"/>
      <c r="K34" s="11"/>
      <c r="L34" s="61"/>
    </row>
    <row r="35" spans="1:12" x14ac:dyDescent="0.25">
      <c r="A35" s="67"/>
      <c r="B35" s="74"/>
      <c r="C35" s="75"/>
      <c r="D35" s="75"/>
      <c r="E35" s="75"/>
      <c r="F35" s="76"/>
      <c r="G35" s="22"/>
      <c r="H35" s="23"/>
      <c r="I35" s="11"/>
      <c r="J35" s="61"/>
      <c r="K35" s="11"/>
      <c r="L35" s="61"/>
    </row>
    <row r="36" spans="1:12" x14ac:dyDescent="0.25">
      <c r="A36" s="67"/>
      <c r="B36" s="59"/>
      <c r="C36" s="59"/>
      <c r="D36" s="59"/>
      <c r="E36" s="59"/>
      <c r="F36" s="59"/>
      <c r="G36" s="22"/>
      <c r="H36" s="23"/>
      <c r="I36" s="11"/>
      <c r="J36" s="61"/>
      <c r="K36" s="11"/>
      <c r="L36" s="61"/>
    </row>
    <row r="37" spans="1:12" x14ac:dyDescent="0.25">
      <c r="A37" s="68"/>
      <c r="B37" s="59"/>
      <c r="C37" s="59"/>
      <c r="D37" s="59"/>
      <c r="E37" s="59"/>
      <c r="F37" s="59"/>
      <c r="G37" s="22"/>
      <c r="H37" s="23"/>
      <c r="I37" s="11"/>
      <c r="J37" s="62"/>
      <c r="K37" s="11"/>
      <c r="L37" s="62"/>
    </row>
    <row r="38" spans="1:12" x14ac:dyDescent="0.25">
      <c r="A38" s="63" t="s">
        <v>20</v>
      </c>
      <c r="B38" s="52" t="s">
        <v>82</v>
      </c>
      <c r="C38" s="52"/>
      <c r="D38" s="52"/>
      <c r="E38" s="52"/>
      <c r="F38" s="52"/>
      <c r="G38" s="25"/>
      <c r="H38" s="25"/>
      <c r="I38" s="15">
        <v>-10000</v>
      </c>
      <c r="J38" s="53">
        <f>I38+I39+I40+I41+I42</f>
        <v>-10000</v>
      </c>
      <c r="K38" s="15"/>
      <c r="L38" s="53">
        <f>SUM(K38:K44)</f>
        <v>0</v>
      </c>
    </row>
    <row r="39" spans="1:12" x14ac:dyDescent="0.25">
      <c r="A39" s="64"/>
      <c r="B39" s="52"/>
      <c r="C39" s="52"/>
      <c r="D39" s="52"/>
      <c r="E39" s="52"/>
      <c r="F39" s="52"/>
      <c r="G39" s="25"/>
      <c r="H39" s="25"/>
      <c r="I39" s="15"/>
      <c r="J39" s="54"/>
      <c r="K39" s="15"/>
      <c r="L39" s="54"/>
    </row>
    <row r="40" spans="1:12" x14ac:dyDescent="0.25">
      <c r="A40" s="64"/>
      <c r="B40" s="52"/>
      <c r="C40" s="52"/>
      <c r="D40" s="52"/>
      <c r="E40" s="52"/>
      <c r="F40" s="52"/>
      <c r="G40" s="25"/>
      <c r="H40" s="25"/>
      <c r="I40" s="15"/>
      <c r="J40" s="54"/>
      <c r="K40" s="15"/>
      <c r="L40" s="54"/>
    </row>
    <row r="41" spans="1:12" x14ac:dyDescent="0.25">
      <c r="A41" s="64"/>
      <c r="B41" s="69"/>
      <c r="C41" s="70"/>
      <c r="D41" s="70"/>
      <c r="E41" s="70"/>
      <c r="F41" s="71"/>
      <c r="G41" s="25"/>
      <c r="H41" s="25"/>
      <c r="I41" s="15"/>
      <c r="J41" s="54"/>
      <c r="K41" s="15"/>
      <c r="L41" s="54"/>
    </row>
    <row r="42" spans="1:12" x14ac:dyDescent="0.25">
      <c r="A42" s="64"/>
      <c r="B42" s="52"/>
      <c r="C42" s="52"/>
      <c r="D42" s="52"/>
      <c r="E42" s="52"/>
      <c r="F42" s="52"/>
      <c r="G42" s="25"/>
      <c r="H42" s="25"/>
      <c r="I42" s="15"/>
      <c r="J42" s="54"/>
      <c r="K42" s="15"/>
      <c r="L42" s="54"/>
    </row>
    <row r="43" spans="1:12" x14ac:dyDescent="0.25">
      <c r="A43" s="64"/>
      <c r="B43" s="69"/>
      <c r="C43" s="70"/>
      <c r="D43" s="70"/>
      <c r="E43" s="70"/>
      <c r="F43" s="71"/>
      <c r="G43" s="25"/>
      <c r="H43" s="25"/>
      <c r="I43" s="15"/>
      <c r="J43" s="54"/>
      <c r="K43" s="15"/>
      <c r="L43" s="54"/>
    </row>
    <row r="44" spans="1:12" x14ac:dyDescent="0.25">
      <c r="A44" s="65"/>
      <c r="B44" s="52"/>
      <c r="C44" s="52"/>
      <c r="D44" s="52"/>
      <c r="E44" s="52"/>
      <c r="F44" s="52"/>
      <c r="G44" s="25"/>
      <c r="H44" s="25"/>
      <c r="I44" s="15"/>
      <c r="J44" s="54"/>
      <c r="K44" s="15"/>
      <c r="L44" s="54"/>
    </row>
    <row r="45" spans="1:12" x14ac:dyDescent="0.25">
      <c r="A45" s="56" t="s">
        <v>21</v>
      </c>
      <c r="B45" s="59"/>
      <c r="C45" s="59"/>
      <c r="D45" s="59"/>
      <c r="E45" s="59"/>
      <c r="F45" s="59"/>
      <c r="G45" s="23"/>
      <c r="H45" s="23"/>
      <c r="I45" s="11"/>
      <c r="J45" s="60">
        <f>SUM(I45:I48)</f>
        <v>0</v>
      </c>
      <c r="K45" s="11"/>
      <c r="L45" s="60">
        <f>SUM(K45:K48)</f>
        <v>0</v>
      </c>
    </row>
    <row r="46" spans="1:12" x14ac:dyDescent="0.25">
      <c r="A46" s="57"/>
      <c r="B46" s="59"/>
      <c r="C46" s="59"/>
      <c r="D46" s="59"/>
      <c r="E46" s="59"/>
      <c r="F46" s="59"/>
      <c r="G46" s="23"/>
      <c r="H46" s="23"/>
      <c r="I46" s="11"/>
      <c r="J46" s="61"/>
      <c r="K46" s="11"/>
      <c r="L46" s="61"/>
    </row>
    <row r="47" spans="1:12" x14ac:dyDescent="0.25">
      <c r="A47" s="57"/>
      <c r="B47" s="74"/>
      <c r="C47" s="75"/>
      <c r="D47" s="75"/>
      <c r="E47" s="75"/>
      <c r="F47" s="76"/>
      <c r="G47" s="23"/>
      <c r="H47" s="23"/>
      <c r="I47" s="11"/>
      <c r="J47" s="61"/>
      <c r="K47" s="11"/>
      <c r="L47" s="61"/>
    </row>
    <row r="48" spans="1:12" x14ac:dyDescent="0.25">
      <c r="A48" s="58"/>
      <c r="B48" s="59"/>
      <c r="C48" s="59"/>
      <c r="D48" s="59"/>
      <c r="E48" s="59"/>
      <c r="F48" s="59"/>
      <c r="G48" s="23"/>
      <c r="H48" s="23"/>
      <c r="I48" s="11"/>
      <c r="J48" s="62"/>
      <c r="K48" s="11"/>
      <c r="L48" s="62"/>
    </row>
    <row r="49" spans="1:12" x14ac:dyDescent="0.25">
      <c r="A49" s="49" t="s">
        <v>22</v>
      </c>
      <c r="B49" s="52"/>
      <c r="C49" s="52"/>
      <c r="D49" s="52"/>
      <c r="E49" s="52"/>
      <c r="F49" s="52"/>
      <c r="G49" s="25"/>
      <c r="H49" s="25"/>
      <c r="I49" s="15"/>
      <c r="J49" s="53">
        <f t="shared" ref="J49:L49" si="1">SUM(I49:I51)</f>
        <v>0</v>
      </c>
      <c r="K49" s="15"/>
      <c r="L49" s="53">
        <f t="shared" si="1"/>
        <v>0</v>
      </c>
    </row>
    <row r="50" spans="1:12" x14ac:dyDescent="0.25">
      <c r="A50" s="50"/>
      <c r="B50" s="52"/>
      <c r="C50" s="52"/>
      <c r="D50" s="52"/>
      <c r="E50" s="52"/>
      <c r="F50" s="52"/>
      <c r="G50" s="25"/>
      <c r="H50" s="25"/>
      <c r="I50" s="15"/>
      <c r="J50" s="54"/>
      <c r="K50" s="15"/>
      <c r="L50" s="54"/>
    </row>
    <row r="51" spans="1:12" x14ac:dyDescent="0.25">
      <c r="A51" s="51"/>
      <c r="B51" s="52"/>
      <c r="C51" s="52"/>
      <c r="D51" s="52"/>
      <c r="E51" s="52"/>
      <c r="F51" s="52"/>
      <c r="G51" s="25"/>
      <c r="H51" s="25"/>
      <c r="I51" s="15"/>
      <c r="J51" s="55"/>
      <c r="K51" s="15"/>
      <c r="L51" s="55"/>
    </row>
  </sheetData>
  <mergeCells count="53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1"/>
    <mergeCell ref="B28:F28"/>
    <mergeCell ref="J28:J31"/>
    <mergeCell ref="L28:L31"/>
    <mergeCell ref="B30:F30"/>
    <mergeCell ref="B31:F31"/>
    <mergeCell ref="B29:F29"/>
    <mergeCell ref="A32:A37"/>
    <mergeCell ref="B32:F32"/>
    <mergeCell ref="J32:J37"/>
    <mergeCell ref="L32:L37"/>
    <mergeCell ref="B36:F36"/>
    <mergeCell ref="B37:F37"/>
    <mergeCell ref="B33:F33"/>
    <mergeCell ref="B34:F34"/>
    <mergeCell ref="B35:F35"/>
    <mergeCell ref="A38:A44"/>
    <mergeCell ref="B38:F38"/>
    <mergeCell ref="J38:J44"/>
    <mergeCell ref="L38:L44"/>
    <mergeCell ref="B39:F39"/>
    <mergeCell ref="B44:F44"/>
    <mergeCell ref="B40:F40"/>
    <mergeCell ref="B42:F42"/>
    <mergeCell ref="B43:F43"/>
    <mergeCell ref="B41:F41"/>
    <mergeCell ref="A45:A48"/>
    <mergeCell ref="B45:F45"/>
    <mergeCell ref="J45:J48"/>
    <mergeCell ref="L45:L48"/>
    <mergeCell ref="B46:F46"/>
    <mergeCell ref="B48:F48"/>
    <mergeCell ref="B47:F47"/>
    <mergeCell ref="A49:A51"/>
    <mergeCell ref="B49:F49"/>
    <mergeCell ref="J49:J51"/>
    <mergeCell ref="L49:L51"/>
    <mergeCell ref="B50:F50"/>
    <mergeCell ref="B51:F51"/>
  </mergeCells>
  <conditionalFormatting sqref="C12:C17 E12:F17 H12:H17 I25:I51 K25:K51">
    <cfRule type="cellIs" dxfId="39" priority="11" operator="lessThan">
      <formula>0</formula>
    </cfRule>
    <cfRule type="cellIs" dxfId="38" priority="12" operator="greaterThan">
      <formula>0</formula>
    </cfRule>
    <cfRule type="cellIs" dxfId="37" priority="13" operator="lessThan">
      <formula>0</formula>
    </cfRule>
  </conditionalFormatting>
  <conditionalFormatting sqref="D12:D17">
    <cfRule type="cellIs" dxfId="36" priority="8" operator="lessThan">
      <formula>0</formula>
    </cfRule>
    <cfRule type="cellIs" dxfId="35" priority="9" operator="greaterThan">
      <formula>0</formula>
    </cfRule>
    <cfRule type="cellIs" dxfId="34" priority="10" operator="lessThan">
      <formula>0</formula>
    </cfRule>
  </conditionalFormatting>
  <conditionalFormatting sqref="G12:G17">
    <cfRule type="cellIs" dxfId="33" priority="5" operator="lessThan">
      <formula>0</formula>
    </cfRule>
    <cfRule type="cellIs" dxfId="32" priority="6" operator="greaterThan">
      <formula>0</formula>
    </cfRule>
    <cfRule type="cellIs" dxfId="31" priority="7" operator="lessThan">
      <formula>0</formula>
    </cfRule>
  </conditionalFormatting>
  <conditionalFormatting sqref="I12:I17">
    <cfRule type="cellIs" dxfId="30" priority="3" operator="lessThan">
      <formula>0</formula>
    </cfRule>
    <cfRule type="cellIs" dxfId="29" priority="4" operator="greaterThan">
      <formula>0</formula>
    </cfRule>
  </conditionalFormatting>
  <conditionalFormatting sqref="J12:J17">
    <cfRule type="containsText" dxfId="28" priority="1" operator="containsText" text="OK">
      <formula>NOT(ISERROR(SEARCH("OK",J12)))</formula>
    </cfRule>
    <cfRule type="containsText" dxfId="27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4" workbookViewId="0">
      <selection activeCell="L13" sqref="L12:L1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7.5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67.5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30.75" customHeight="1" x14ac:dyDescent="0.25">
      <c r="A5" s="3" t="s">
        <v>1</v>
      </c>
      <c r="B5" s="81" t="s">
        <v>64</v>
      </c>
      <c r="C5" s="81"/>
      <c r="D5" s="81"/>
      <c r="E5" s="81"/>
      <c r="F5" s="81"/>
    </row>
    <row r="6" spans="1:12" x14ac:dyDescent="0.25">
      <c r="A6" s="3" t="s">
        <v>2</v>
      </c>
      <c r="B6" s="78" t="s">
        <v>33</v>
      </c>
      <c r="C6" s="78"/>
      <c r="D6" s="78"/>
      <c r="E6" s="78"/>
      <c r="F6" s="78"/>
    </row>
    <row r="7" spans="1:12" x14ac:dyDescent="0.25">
      <c r="A7" s="3" t="s">
        <v>3</v>
      </c>
      <c r="B7" s="79" t="s">
        <v>65</v>
      </c>
      <c r="C7" s="79"/>
      <c r="D7" s="79"/>
      <c r="E7" s="79"/>
      <c r="F7" s="79"/>
    </row>
    <row r="8" spans="1:12" x14ac:dyDescent="0.25">
      <c r="A8" s="3" t="s">
        <v>4</v>
      </c>
      <c r="B8" s="80" t="s">
        <v>41</v>
      </c>
      <c r="C8" s="79"/>
      <c r="D8" s="79"/>
      <c r="E8" s="79"/>
      <c r="F8" s="79"/>
    </row>
    <row r="10" spans="1:12" ht="23.25" x14ac:dyDescent="0.35">
      <c r="A10" s="72" t="s">
        <v>51</v>
      </c>
      <c r="B10" s="72"/>
      <c r="C10" s="72"/>
      <c r="D10" s="72"/>
      <c r="E10" s="72"/>
      <c r="F10" s="72"/>
      <c r="G10" s="72"/>
    </row>
    <row r="11" spans="1:12" x14ac:dyDescent="0.25">
      <c r="A11" s="4" t="s">
        <v>6</v>
      </c>
      <c r="B11" s="5" t="s">
        <v>7</v>
      </c>
      <c r="C11" s="6" t="s">
        <v>48</v>
      </c>
      <c r="D11" s="7" t="s">
        <v>49</v>
      </c>
      <c r="E11" s="8" t="s">
        <v>47</v>
      </c>
      <c r="F11" s="6" t="s">
        <v>56</v>
      </c>
      <c r="G11" s="7" t="s">
        <v>57</v>
      </c>
      <c r="H11" s="8" t="s">
        <v>58</v>
      </c>
      <c r="I11" s="4" t="s">
        <v>14</v>
      </c>
      <c r="J11" s="7"/>
    </row>
    <row r="12" spans="1:12" x14ac:dyDescent="0.25">
      <c r="A12" s="9" t="s">
        <v>46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-1673.97</v>
      </c>
      <c r="F13" s="15"/>
      <c r="G13" s="15"/>
      <c r="H13" s="15">
        <f>L28</f>
        <v>0</v>
      </c>
      <c r="I13" s="10">
        <f t="shared" ref="I13:I17" si="0">(C13+F13)+(E13+H13)+D13+G13</f>
        <v>-1673.97</v>
      </c>
      <c r="J13" s="7"/>
      <c r="K13" s="12"/>
      <c r="L13" s="12"/>
    </row>
    <row r="14" spans="1:12" x14ac:dyDescent="0.25">
      <c r="A14" s="9" t="s">
        <v>19</v>
      </c>
      <c r="B14" s="10"/>
      <c r="C14" s="11">
        <v>16750</v>
      </c>
      <c r="D14" s="11"/>
      <c r="E14" s="11"/>
      <c r="F14" s="11"/>
      <c r="G14" s="11"/>
      <c r="H14" s="11">
        <f>L31</f>
        <v>0</v>
      </c>
      <c r="I14" s="10">
        <f t="shared" si="0"/>
        <v>16750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5250</v>
      </c>
      <c r="D16" s="11"/>
      <c r="E16" s="11">
        <f>J41</f>
        <v>-1015.64</v>
      </c>
      <c r="F16" s="11"/>
      <c r="G16" s="11"/>
      <c r="H16" s="11">
        <f>L41</f>
        <v>0</v>
      </c>
      <c r="I16" s="10">
        <f t="shared" si="0"/>
        <v>4234.3599999999997</v>
      </c>
      <c r="J16" s="7"/>
      <c r="K16" s="12"/>
      <c r="L16" s="12"/>
    </row>
    <row r="17" spans="1:12" x14ac:dyDescent="0.25">
      <c r="A17" s="13" t="s">
        <v>22</v>
      </c>
      <c r="B17" s="14"/>
      <c r="C17" s="15">
        <v>3000</v>
      </c>
      <c r="D17" s="15"/>
      <c r="E17" s="15">
        <f>J45</f>
        <v>-16195.26</v>
      </c>
      <c r="F17" s="15"/>
      <c r="G17" s="15"/>
      <c r="H17" s="15">
        <f>L45</f>
        <v>0</v>
      </c>
      <c r="I17" s="10">
        <f t="shared" si="0"/>
        <v>-13195.26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25000</v>
      </c>
      <c r="E18" s="12">
        <f>SUM(E12:E17)</f>
        <v>-18884.87</v>
      </c>
      <c r="F18" s="12">
        <f>SUM(F12:F17)</f>
        <v>0</v>
      </c>
      <c r="H18" s="12">
        <f>SUM(H12:H17)</f>
        <v>0</v>
      </c>
      <c r="I18" s="19">
        <f>SUM(I12:I17)</f>
        <v>6115.1299999999992</v>
      </c>
      <c r="L18" s="12"/>
    </row>
    <row r="23" spans="1:12" ht="23.25" x14ac:dyDescent="0.35">
      <c r="A23" s="72" t="s">
        <v>26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</row>
    <row r="24" spans="1:12" x14ac:dyDescent="0.25">
      <c r="A24" s="20" t="s">
        <v>27</v>
      </c>
      <c r="B24" s="73" t="s">
        <v>28</v>
      </c>
      <c r="C24" s="73"/>
      <c r="D24" s="73"/>
      <c r="E24" s="73"/>
      <c r="F24" s="73"/>
      <c r="G24" s="20" t="s">
        <v>29</v>
      </c>
      <c r="H24" s="20" t="s">
        <v>30</v>
      </c>
      <c r="I24" s="21" t="s">
        <v>47</v>
      </c>
      <c r="J24" s="21" t="s">
        <v>50</v>
      </c>
      <c r="K24" s="21" t="s">
        <v>58</v>
      </c>
      <c r="L24" s="21" t="s">
        <v>62</v>
      </c>
    </row>
    <row r="25" spans="1:12" x14ac:dyDescent="0.25">
      <c r="A25" s="66" t="s">
        <v>17</v>
      </c>
      <c r="B25" s="59"/>
      <c r="C25" s="59"/>
      <c r="D25" s="59"/>
      <c r="E25" s="59"/>
      <c r="F25" s="59"/>
      <c r="G25" s="22"/>
      <c r="H25" s="23"/>
      <c r="I25" s="11"/>
      <c r="J25" s="60">
        <f>SUM(I25:I27)</f>
        <v>0</v>
      </c>
      <c r="K25" s="11"/>
      <c r="L25" s="60">
        <f>SUM(K25:K27)</f>
        <v>0</v>
      </c>
    </row>
    <row r="26" spans="1:12" x14ac:dyDescent="0.25">
      <c r="A26" s="67"/>
      <c r="B26" s="74"/>
      <c r="C26" s="75"/>
      <c r="D26" s="75"/>
      <c r="E26" s="75"/>
      <c r="F26" s="76"/>
      <c r="G26" s="22"/>
      <c r="H26" s="23"/>
      <c r="I26" s="11"/>
      <c r="J26" s="61"/>
      <c r="K26" s="11"/>
      <c r="L26" s="61"/>
    </row>
    <row r="27" spans="1:12" x14ac:dyDescent="0.25">
      <c r="A27" s="68"/>
      <c r="B27" s="59"/>
      <c r="C27" s="59"/>
      <c r="D27" s="59"/>
      <c r="E27" s="59"/>
      <c r="F27" s="59"/>
      <c r="G27" s="22"/>
      <c r="H27" s="23"/>
      <c r="I27" s="11"/>
      <c r="J27" s="62"/>
      <c r="K27" s="11"/>
      <c r="L27" s="62"/>
    </row>
    <row r="28" spans="1:12" x14ac:dyDescent="0.25">
      <c r="A28" s="49" t="s">
        <v>18</v>
      </c>
      <c r="B28" s="52" t="s">
        <v>85</v>
      </c>
      <c r="C28" s="52"/>
      <c r="D28" s="52"/>
      <c r="E28" s="52"/>
      <c r="F28" s="52"/>
      <c r="G28" s="24"/>
      <c r="H28" s="25"/>
      <c r="I28" s="15">
        <v>-101.2</v>
      </c>
      <c r="J28" s="53">
        <f>I28+I29</f>
        <v>-1673.97</v>
      </c>
      <c r="K28" s="15"/>
      <c r="L28" s="53"/>
    </row>
    <row r="29" spans="1:12" x14ac:dyDescent="0.25">
      <c r="A29" s="50"/>
      <c r="B29" s="52" t="s">
        <v>84</v>
      </c>
      <c r="C29" s="52"/>
      <c r="D29" s="52"/>
      <c r="E29" s="52"/>
      <c r="F29" s="52"/>
      <c r="G29" s="24"/>
      <c r="H29" s="25"/>
      <c r="I29" s="15">
        <v>-1572.77</v>
      </c>
      <c r="J29" s="54"/>
      <c r="K29" s="15"/>
      <c r="L29" s="54"/>
    </row>
    <row r="30" spans="1:12" x14ac:dyDescent="0.25">
      <c r="A30" s="51"/>
      <c r="B30" s="52"/>
      <c r="C30" s="52"/>
      <c r="D30" s="52"/>
      <c r="E30" s="52"/>
      <c r="F30" s="52"/>
      <c r="G30" s="24"/>
      <c r="H30" s="25"/>
      <c r="I30" s="15"/>
      <c r="J30" s="55"/>
      <c r="K30" s="15"/>
      <c r="L30" s="55"/>
    </row>
    <row r="31" spans="1:12" x14ac:dyDescent="0.25">
      <c r="A31" s="66" t="s">
        <v>19</v>
      </c>
      <c r="B31" s="59"/>
      <c r="C31" s="59"/>
      <c r="D31" s="59"/>
      <c r="E31" s="59"/>
      <c r="F31" s="59"/>
      <c r="G31" s="22"/>
      <c r="H31" s="23"/>
      <c r="I31" s="11"/>
      <c r="J31" s="60"/>
      <c r="K31" s="11"/>
      <c r="L31" s="60"/>
    </row>
    <row r="32" spans="1:12" x14ac:dyDescent="0.25">
      <c r="A32" s="67"/>
      <c r="B32" s="59"/>
      <c r="C32" s="59"/>
      <c r="D32" s="59"/>
      <c r="E32" s="59"/>
      <c r="F32" s="59"/>
      <c r="G32" s="22"/>
      <c r="H32" s="23"/>
      <c r="I32" s="11"/>
      <c r="J32" s="61"/>
      <c r="K32" s="11"/>
      <c r="L32" s="61"/>
    </row>
    <row r="33" spans="1:12" x14ac:dyDescent="0.25">
      <c r="A33" s="68"/>
      <c r="B33" s="59"/>
      <c r="C33" s="59"/>
      <c r="D33" s="59"/>
      <c r="E33" s="59"/>
      <c r="F33" s="59"/>
      <c r="G33" s="22"/>
      <c r="H33" s="23"/>
      <c r="I33" s="11"/>
      <c r="J33" s="62"/>
      <c r="K33" s="11"/>
      <c r="L33" s="62"/>
    </row>
    <row r="34" spans="1:12" x14ac:dyDescent="0.25">
      <c r="A34" s="63" t="s">
        <v>20</v>
      </c>
      <c r="B34" s="52"/>
      <c r="C34" s="52"/>
      <c r="D34" s="52"/>
      <c r="E34" s="52"/>
      <c r="F34" s="52"/>
      <c r="G34" s="25"/>
      <c r="H34" s="25"/>
      <c r="I34" s="15"/>
      <c r="J34" s="53">
        <f>I34</f>
        <v>0</v>
      </c>
      <c r="K34" s="15"/>
      <c r="L34" s="53"/>
    </row>
    <row r="35" spans="1:12" x14ac:dyDescent="0.25">
      <c r="A35" s="64"/>
      <c r="B35" s="69"/>
      <c r="C35" s="70"/>
      <c r="D35" s="70"/>
      <c r="E35" s="70"/>
      <c r="F35" s="71"/>
      <c r="G35" s="25"/>
      <c r="H35" s="25"/>
      <c r="I35" s="15"/>
      <c r="J35" s="54"/>
      <c r="K35" s="15"/>
      <c r="L35" s="54"/>
    </row>
    <row r="36" spans="1:12" x14ac:dyDescent="0.25">
      <c r="A36" s="64"/>
      <c r="B36" s="69"/>
      <c r="C36" s="70"/>
      <c r="D36" s="70"/>
      <c r="E36" s="70"/>
      <c r="F36" s="71"/>
      <c r="G36" s="25"/>
      <c r="H36" s="25"/>
      <c r="I36" s="15"/>
      <c r="J36" s="54"/>
      <c r="K36" s="15"/>
      <c r="L36" s="54"/>
    </row>
    <row r="37" spans="1:12" x14ac:dyDescent="0.25">
      <c r="A37" s="64"/>
      <c r="B37" s="69"/>
      <c r="C37" s="70"/>
      <c r="D37" s="70"/>
      <c r="E37" s="70"/>
      <c r="F37" s="71"/>
      <c r="G37" s="25"/>
      <c r="H37" s="25"/>
      <c r="I37" s="15"/>
      <c r="J37" s="54"/>
      <c r="K37" s="15"/>
      <c r="L37" s="54"/>
    </row>
    <row r="38" spans="1:12" x14ac:dyDescent="0.25">
      <c r="A38" s="64"/>
      <c r="B38" s="42"/>
      <c r="C38" s="43"/>
      <c r="D38" s="43"/>
      <c r="E38" s="43"/>
      <c r="F38" s="44"/>
      <c r="G38" s="25"/>
      <c r="H38" s="25"/>
      <c r="I38" s="15"/>
      <c r="J38" s="54"/>
      <c r="K38" s="15"/>
      <c r="L38" s="54"/>
    </row>
    <row r="39" spans="1:12" x14ac:dyDescent="0.25">
      <c r="A39" s="64"/>
      <c r="B39" s="52"/>
      <c r="C39" s="52"/>
      <c r="D39" s="52"/>
      <c r="E39" s="52"/>
      <c r="F39" s="52"/>
      <c r="G39" s="25"/>
      <c r="H39" s="25"/>
      <c r="I39" s="15"/>
      <c r="J39" s="54"/>
      <c r="K39" s="15"/>
      <c r="L39" s="54"/>
    </row>
    <row r="40" spans="1:12" x14ac:dyDescent="0.25">
      <c r="A40" s="65"/>
      <c r="B40" s="52"/>
      <c r="C40" s="52"/>
      <c r="D40" s="52"/>
      <c r="E40" s="52"/>
      <c r="F40" s="52"/>
      <c r="G40" s="25"/>
      <c r="H40" s="25"/>
      <c r="I40" s="15"/>
      <c r="J40" s="54"/>
      <c r="K40" s="15"/>
      <c r="L40" s="54"/>
    </row>
    <row r="41" spans="1:12" x14ac:dyDescent="0.25">
      <c r="A41" s="56" t="s">
        <v>21</v>
      </c>
      <c r="J41" s="60">
        <f>I42</f>
        <v>-1015.64</v>
      </c>
      <c r="K41" s="11"/>
      <c r="L41" s="60"/>
    </row>
    <row r="42" spans="1:12" x14ac:dyDescent="0.25">
      <c r="A42" s="57"/>
      <c r="B42" s="59" t="s">
        <v>87</v>
      </c>
      <c r="C42" s="59"/>
      <c r="D42" s="59"/>
      <c r="E42" s="59"/>
      <c r="F42" s="59"/>
      <c r="G42" s="23"/>
      <c r="H42" s="23"/>
      <c r="I42" s="11">
        <v>-1015.64</v>
      </c>
      <c r="J42" s="61"/>
      <c r="K42" s="11"/>
      <c r="L42" s="61"/>
    </row>
    <row r="43" spans="1:12" x14ac:dyDescent="0.25">
      <c r="A43" s="57"/>
      <c r="B43" s="74"/>
      <c r="C43" s="75"/>
      <c r="D43" s="75"/>
      <c r="E43" s="75"/>
      <c r="F43" s="76"/>
      <c r="G43" s="23"/>
      <c r="H43" s="23"/>
      <c r="I43" s="11"/>
      <c r="J43" s="61"/>
      <c r="K43" s="11"/>
      <c r="L43" s="61"/>
    </row>
    <row r="44" spans="1:12" x14ac:dyDescent="0.25">
      <c r="A44" s="58"/>
      <c r="B44" s="59"/>
      <c r="C44" s="59"/>
      <c r="D44" s="59"/>
      <c r="E44" s="59"/>
      <c r="F44" s="59"/>
      <c r="G44" s="23"/>
      <c r="H44" s="23"/>
      <c r="I44" s="11"/>
      <c r="J44" s="62"/>
      <c r="K44" s="11"/>
      <c r="L44" s="62"/>
    </row>
    <row r="45" spans="1:12" x14ac:dyDescent="0.25">
      <c r="A45" s="49" t="s">
        <v>22</v>
      </c>
      <c r="B45" s="52" t="s">
        <v>83</v>
      </c>
      <c r="C45" s="52"/>
      <c r="D45" s="52"/>
      <c r="E45" s="52"/>
      <c r="F45" s="52"/>
      <c r="G45" s="25"/>
      <c r="H45" s="25"/>
      <c r="I45" s="15">
        <v>-2269</v>
      </c>
      <c r="J45" s="53">
        <f>SUM(I45:I47)</f>
        <v>-16195.26</v>
      </c>
      <c r="K45" s="15"/>
      <c r="L45" s="53">
        <f t="shared" ref="L45" si="1">SUM(K45:K47)</f>
        <v>0</v>
      </c>
    </row>
    <row r="46" spans="1:12" x14ac:dyDescent="0.25">
      <c r="A46" s="50"/>
      <c r="B46" s="52" t="s">
        <v>86</v>
      </c>
      <c r="C46" s="52"/>
      <c r="D46" s="52"/>
      <c r="E46" s="52"/>
      <c r="F46" s="52"/>
      <c r="G46" s="25"/>
      <c r="H46" s="25"/>
      <c r="I46" s="15">
        <v>-1613.51</v>
      </c>
      <c r="J46" s="54"/>
      <c r="K46" s="15"/>
      <c r="L46" s="54"/>
    </row>
    <row r="47" spans="1:12" x14ac:dyDescent="0.25">
      <c r="A47" s="51"/>
      <c r="B47" s="59" t="s">
        <v>77</v>
      </c>
      <c r="C47" s="59"/>
      <c r="D47" s="59"/>
      <c r="E47" s="59"/>
      <c r="F47" s="59"/>
      <c r="G47" s="23"/>
      <c r="H47" s="23"/>
      <c r="I47" s="11">
        <v>-12312.75</v>
      </c>
      <c r="J47" s="55"/>
      <c r="K47" s="15"/>
      <c r="L47" s="55"/>
    </row>
    <row r="48" spans="1:12" x14ac:dyDescent="0.25">
      <c r="A48" s="66" t="s">
        <v>23</v>
      </c>
      <c r="B48" s="59"/>
      <c r="C48" s="59"/>
      <c r="D48" s="59"/>
      <c r="E48" s="59"/>
      <c r="F48" s="59"/>
      <c r="G48" s="23"/>
      <c r="H48" s="23"/>
      <c r="I48" s="11"/>
      <c r="J48" s="60">
        <f t="shared" ref="J48:L48" si="2">SUM(I48:I50)</f>
        <v>0</v>
      </c>
      <c r="K48" s="11"/>
      <c r="L48" s="60">
        <f t="shared" si="2"/>
        <v>0</v>
      </c>
    </row>
    <row r="49" spans="1:12" x14ac:dyDescent="0.25">
      <c r="A49" s="67"/>
      <c r="B49" s="59"/>
      <c r="C49" s="59"/>
      <c r="D49" s="59"/>
      <c r="E49" s="59"/>
      <c r="F49" s="59"/>
      <c r="G49" s="23"/>
      <c r="H49" s="23"/>
      <c r="I49" s="11"/>
      <c r="J49" s="61"/>
      <c r="K49" s="11"/>
      <c r="L49" s="61"/>
    </row>
    <row r="50" spans="1:12" x14ac:dyDescent="0.25">
      <c r="A50" s="68"/>
      <c r="B50" s="59"/>
      <c r="C50" s="59"/>
      <c r="D50" s="59"/>
      <c r="E50" s="59"/>
      <c r="F50" s="59"/>
      <c r="G50" s="23"/>
      <c r="H50" s="23"/>
      <c r="I50" s="11"/>
      <c r="J50" s="62"/>
      <c r="K50" s="11"/>
      <c r="L50" s="62"/>
    </row>
    <row r="51" spans="1:12" x14ac:dyDescent="0.25">
      <c r="A51" s="49" t="s">
        <v>24</v>
      </c>
      <c r="B51" s="52"/>
      <c r="C51" s="52"/>
      <c r="D51" s="52"/>
      <c r="E51" s="52"/>
      <c r="F51" s="52"/>
      <c r="G51" s="25"/>
      <c r="H51" s="25"/>
      <c r="I51" s="15"/>
      <c r="J51" s="53">
        <f t="shared" ref="J51:L51" si="3">SUM(I51:I53)</f>
        <v>0</v>
      </c>
      <c r="K51" s="15"/>
      <c r="L51" s="53">
        <f t="shared" si="3"/>
        <v>0</v>
      </c>
    </row>
    <row r="52" spans="1:12" x14ac:dyDescent="0.25">
      <c r="A52" s="50"/>
      <c r="B52" s="52"/>
      <c r="C52" s="52"/>
      <c r="D52" s="52"/>
      <c r="E52" s="52"/>
      <c r="F52" s="52"/>
      <c r="G52" s="25"/>
      <c r="H52" s="25"/>
      <c r="I52" s="15"/>
      <c r="J52" s="54"/>
      <c r="K52" s="15"/>
      <c r="L52" s="54"/>
    </row>
    <row r="53" spans="1:12" x14ac:dyDescent="0.25">
      <c r="A53" s="51"/>
      <c r="B53" s="52"/>
      <c r="C53" s="52"/>
      <c r="D53" s="52"/>
      <c r="E53" s="52"/>
      <c r="F53" s="52"/>
      <c r="G53" s="25"/>
      <c r="H53" s="25"/>
      <c r="I53" s="15"/>
      <c r="J53" s="55"/>
      <c r="K53" s="15"/>
      <c r="L53" s="55"/>
    </row>
  </sheetData>
  <mergeCells count="59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40"/>
    <mergeCell ref="B34:F34"/>
    <mergeCell ref="J34:J40"/>
    <mergeCell ref="L34:L40"/>
    <mergeCell ref="B39:F39"/>
    <mergeCell ref="B40:F40"/>
    <mergeCell ref="B35:F35"/>
    <mergeCell ref="B36:F36"/>
    <mergeCell ref="B37:F37"/>
    <mergeCell ref="A41:A44"/>
    <mergeCell ref="B47:F47"/>
    <mergeCell ref="J41:J44"/>
    <mergeCell ref="L41:L44"/>
    <mergeCell ref="B42:F42"/>
    <mergeCell ref="B44:F44"/>
    <mergeCell ref="B43:F43"/>
    <mergeCell ref="A45:A47"/>
    <mergeCell ref="B45:F45"/>
    <mergeCell ref="J45:J47"/>
    <mergeCell ref="L45:L47"/>
    <mergeCell ref="B46:F46"/>
    <mergeCell ref="A48:A50"/>
    <mergeCell ref="B48:F48"/>
    <mergeCell ref="J48:J50"/>
    <mergeCell ref="L48:L50"/>
    <mergeCell ref="B49:F49"/>
    <mergeCell ref="B50:F50"/>
    <mergeCell ref="A51:A53"/>
    <mergeCell ref="B51:F51"/>
    <mergeCell ref="J51:J53"/>
    <mergeCell ref="L51:L53"/>
    <mergeCell ref="B52:F52"/>
    <mergeCell ref="B53:F53"/>
  </mergeCells>
  <conditionalFormatting sqref="C12:C17 E12:F17 H12:H17 K25:K53 I25:I40 I42:I53">
    <cfRule type="cellIs" dxfId="26" priority="11" operator="lessThan">
      <formula>0</formula>
    </cfRule>
    <cfRule type="cellIs" dxfId="25" priority="12" operator="greaterThan">
      <formula>0</formula>
    </cfRule>
    <cfRule type="cellIs" dxfId="24" priority="13" operator="lessThan">
      <formula>0</formula>
    </cfRule>
  </conditionalFormatting>
  <conditionalFormatting sqref="D12:D17">
    <cfRule type="cellIs" dxfId="23" priority="8" operator="lessThan">
      <formula>0</formula>
    </cfRule>
    <cfRule type="cellIs" dxfId="22" priority="9" operator="greaterThan">
      <formula>0</formula>
    </cfRule>
    <cfRule type="cellIs" dxfId="21" priority="10" operator="lessThan">
      <formula>0</formula>
    </cfRule>
  </conditionalFormatting>
  <conditionalFormatting sqref="G12:G17">
    <cfRule type="cellIs" dxfId="20" priority="5" operator="lessThan">
      <formula>0</formula>
    </cfRule>
    <cfRule type="cellIs" dxfId="19" priority="6" operator="greaterThan">
      <formula>0</formula>
    </cfRule>
    <cfRule type="cellIs" dxfId="18" priority="7" operator="lessThan">
      <formula>0</formula>
    </cfRule>
  </conditionalFormatting>
  <conditionalFormatting sqref="I12:I17">
    <cfRule type="cellIs" dxfId="17" priority="3" operator="lessThan">
      <formula>0</formula>
    </cfRule>
    <cfRule type="cellIs" dxfId="16" priority="4" operator="greaterThan">
      <formula>0</formula>
    </cfRule>
  </conditionalFormatting>
  <conditionalFormatting sqref="J12:J17">
    <cfRule type="containsText" dxfId="15" priority="1" operator="containsText" text="OK">
      <formula>NOT(ISERROR(SEARCH("OK",J12)))</formula>
    </cfRule>
    <cfRule type="containsText" dxfId="14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7" zoomScale="82" zoomScaleNormal="82" workbookViewId="0">
      <selection activeCell="G4" sqref="G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97.2851562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7.5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67.5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78" t="s">
        <v>36</v>
      </c>
      <c r="C5" s="78"/>
      <c r="D5" s="78"/>
      <c r="E5" s="78"/>
      <c r="F5" s="78"/>
    </row>
    <row r="6" spans="1:12" x14ac:dyDescent="0.25">
      <c r="A6" s="3" t="s">
        <v>2</v>
      </c>
      <c r="B6" s="78" t="s">
        <v>37</v>
      </c>
      <c r="C6" s="78"/>
      <c r="D6" s="78"/>
      <c r="E6" s="78"/>
      <c r="F6" s="78"/>
    </row>
    <row r="7" spans="1:12" x14ac:dyDescent="0.25">
      <c r="A7" s="3" t="s">
        <v>3</v>
      </c>
      <c r="B7" s="79" t="s">
        <v>43</v>
      </c>
      <c r="C7" s="79"/>
      <c r="D7" s="79"/>
      <c r="E7" s="79"/>
      <c r="F7" s="79"/>
    </row>
    <row r="8" spans="1:12" x14ac:dyDescent="0.25">
      <c r="A8" s="3" t="s">
        <v>4</v>
      </c>
      <c r="B8" s="80" t="s">
        <v>42</v>
      </c>
      <c r="C8" s="79"/>
      <c r="D8" s="79"/>
      <c r="E8" s="79"/>
      <c r="F8" s="79"/>
    </row>
    <row r="10" spans="1:12" ht="23.25" x14ac:dyDescent="0.35">
      <c r="A10" s="72" t="s">
        <v>5</v>
      </c>
      <c r="B10" s="72"/>
      <c r="C10" s="72"/>
      <c r="D10" s="72"/>
      <c r="E10" s="72"/>
      <c r="F10" s="72"/>
      <c r="G10" s="72"/>
    </row>
    <row r="11" spans="1:12" x14ac:dyDescent="0.25">
      <c r="A11" s="4" t="s">
        <v>6</v>
      </c>
      <c r="B11" s="5" t="s">
        <v>7</v>
      </c>
      <c r="C11" s="6" t="s">
        <v>8</v>
      </c>
      <c r="D11" s="7" t="s">
        <v>9</v>
      </c>
      <c r="E11" s="8" t="s">
        <v>10</v>
      </c>
      <c r="F11" s="6" t="s">
        <v>11</v>
      </c>
      <c r="G11" s="7" t="s">
        <v>12</v>
      </c>
      <c r="H11" s="8" t="s">
        <v>13</v>
      </c>
      <c r="I11" s="4" t="s">
        <v>14</v>
      </c>
      <c r="J11" s="7" t="s">
        <v>15</v>
      </c>
      <c r="K11" s="1" t="s">
        <v>16</v>
      </c>
      <c r="L11" s="1" t="s">
        <v>39</v>
      </c>
    </row>
    <row r="12" spans="1:12" x14ac:dyDescent="0.25">
      <c r="A12" s="9" t="s">
        <v>17</v>
      </c>
      <c r="B12" s="10"/>
      <c r="C12" s="11"/>
      <c r="D12" s="11"/>
      <c r="E12" s="11">
        <f>J27</f>
        <v>0</v>
      </c>
      <c r="F12" s="11"/>
      <c r="G12" s="11"/>
      <c r="H12" s="11">
        <f>L27</f>
        <v>0</v>
      </c>
      <c r="I12" s="10">
        <f>(C12+F12)+(E12+H12)+D12+G12</f>
        <v>0</v>
      </c>
      <c r="J12" s="7" t="str">
        <f>IF(I12&lt;0,"ALERTA","OK")</f>
        <v>OK</v>
      </c>
      <c r="K12" s="12">
        <f>C12+E12</f>
        <v>0</v>
      </c>
      <c r="L12" s="12">
        <f>C12+F12+D12+G12</f>
        <v>0</v>
      </c>
    </row>
    <row r="13" spans="1:12" x14ac:dyDescent="0.25">
      <c r="A13" s="13" t="s">
        <v>18</v>
      </c>
      <c r="B13" s="14"/>
      <c r="C13" s="15"/>
      <c r="D13" s="15"/>
      <c r="E13" s="15">
        <f>J30</f>
        <v>0</v>
      </c>
      <c r="F13" s="15"/>
      <c r="G13" s="15"/>
      <c r="H13" s="15">
        <f>L30</f>
        <v>0</v>
      </c>
      <c r="I13" s="10">
        <f t="shared" ref="I13:I19" si="0">(C13+F13)+(E13+H13)+D13+G13</f>
        <v>0</v>
      </c>
      <c r="J13" s="7" t="str">
        <f t="shared" ref="J13:J19" si="1">IF(I13&lt;0,"ALERTA","OK")</f>
        <v>OK</v>
      </c>
      <c r="K13" s="12">
        <f t="shared" ref="K13:K19" si="2">C13+E13</f>
        <v>0</v>
      </c>
      <c r="L13" s="12">
        <f t="shared" ref="L13:L19" si="3">C13+F13+D13+G13</f>
        <v>0</v>
      </c>
    </row>
    <row r="14" spans="1:12" x14ac:dyDescent="0.25">
      <c r="A14" s="9" t="s">
        <v>19</v>
      </c>
      <c r="B14" s="10"/>
      <c r="C14" s="11"/>
      <c r="D14" s="11"/>
      <c r="E14" s="11">
        <f>J33</f>
        <v>0</v>
      </c>
      <c r="F14" s="11"/>
      <c r="G14" s="11"/>
      <c r="H14" s="11">
        <f>L33</f>
        <v>0</v>
      </c>
      <c r="I14" s="10">
        <f t="shared" si="0"/>
        <v>0</v>
      </c>
      <c r="J14" s="7" t="str">
        <f t="shared" si="1"/>
        <v>OK</v>
      </c>
      <c r="K14" s="12">
        <f t="shared" si="2"/>
        <v>0</v>
      </c>
      <c r="L14" s="12">
        <f t="shared" si="3"/>
        <v>0</v>
      </c>
    </row>
    <row r="15" spans="1:12" ht="30" x14ac:dyDescent="0.25">
      <c r="A15" s="16" t="s">
        <v>20</v>
      </c>
      <c r="B15" s="14"/>
      <c r="C15" s="15">
        <v>800</v>
      </c>
      <c r="D15" s="15"/>
      <c r="E15" s="15">
        <f>J36</f>
        <v>0</v>
      </c>
      <c r="F15" s="15">
        <v>800</v>
      </c>
      <c r="G15" s="15"/>
      <c r="H15" s="15">
        <f>L36</f>
        <v>-2700</v>
      </c>
      <c r="I15" s="10">
        <f t="shared" si="0"/>
        <v>-1100</v>
      </c>
      <c r="J15" s="7" t="str">
        <f t="shared" si="1"/>
        <v>ALERTA</v>
      </c>
      <c r="K15" s="12">
        <f t="shared" si="2"/>
        <v>800</v>
      </c>
      <c r="L15" s="12">
        <f t="shared" si="3"/>
        <v>1600</v>
      </c>
    </row>
    <row r="16" spans="1:12" ht="45" x14ac:dyDescent="0.25">
      <c r="A16" s="17" t="s">
        <v>21</v>
      </c>
      <c r="B16" s="10">
        <v>630</v>
      </c>
      <c r="C16" s="11">
        <v>630</v>
      </c>
      <c r="D16" s="11"/>
      <c r="E16" s="11">
        <f>J40</f>
        <v>0</v>
      </c>
      <c r="F16" s="11">
        <v>630</v>
      </c>
      <c r="G16" s="11"/>
      <c r="H16" s="11">
        <f>L40</f>
        <v>0</v>
      </c>
      <c r="I16" s="10">
        <f t="shared" si="0"/>
        <v>1260</v>
      </c>
      <c r="J16" s="7" t="str">
        <f t="shared" si="1"/>
        <v>OK</v>
      </c>
      <c r="K16" s="12">
        <f t="shared" si="2"/>
        <v>630</v>
      </c>
      <c r="L16" s="12">
        <f t="shared" si="3"/>
        <v>1260</v>
      </c>
    </row>
    <row r="17" spans="1:12" x14ac:dyDescent="0.25">
      <c r="A17" s="13" t="s">
        <v>22</v>
      </c>
      <c r="B17" s="14"/>
      <c r="C17" s="15"/>
      <c r="D17" s="15"/>
      <c r="E17" s="15">
        <f>J43</f>
        <v>0</v>
      </c>
      <c r="F17" s="15"/>
      <c r="G17" s="15"/>
      <c r="H17" s="15">
        <f>L43</f>
        <v>0</v>
      </c>
      <c r="I17" s="10">
        <f t="shared" si="0"/>
        <v>0</v>
      </c>
      <c r="J17" s="7" t="str">
        <f t="shared" si="1"/>
        <v>OK</v>
      </c>
      <c r="K17" s="12">
        <f t="shared" si="2"/>
        <v>0</v>
      </c>
      <c r="L17" s="12">
        <f t="shared" si="3"/>
        <v>0</v>
      </c>
    </row>
    <row r="18" spans="1:12" x14ac:dyDescent="0.25">
      <c r="A18" s="9" t="s">
        <v>23</v>
      </c>
      <c r="B18" s="10"/>
      <c r="C18" s="11"/>
      <c r="D18" s="11"/>
      <c r="E18" s="11">
        <f>J46</f>
        <v>0</v>
      </c>
      <c r="F18" s="11"/>
      <c r="G18" s="11"/>
      <c r="H18" s="11">
        <f>L46</f>
        <v>0</v>
      </c>
      <c r="I18" s="10">
        <f t="shared" si="0"/>
        <v>0</v>
      </c>
      <c r="J18" s="7" t="str">
        <f t="shared" si="1"/>
        <v>OK</v>
      </c>
      <c r="K18" s="12">
        <f t="shared" si="2"/>
        <v>0</v>
      </c>
      <c r="L18" s="12">
        <f t="shared" si="3"/>
        <v>0</v>
      </c>
    </row>
    <row r="19" spans="1:12" x14ac:dyDescent="0.25">
      <c r="A19" s="13" t="s">
        <v>24</v>
      </c>
      <c r="B19" s="14"/>
      <c r="C19" s="15"/>
      <c r="D19" s="15"/>
      <c r="E19" s="15">
        <f>J49</f>
        <v>0</v>
      </c>
      <c r="F19" s="15"/>
      <c r="G19" s="15"/>
      <c r="H19" s="15">
        <f>L49</f>
        <v>0</v>
      </c>
      <c r="I19" s="10">
        <f t="shared" si="0"/>
        <v>0</v>
      </c>
      <c r="J19" s="7" t="str">
        <f t="shared" si="1"/>
        <v>OK</v>
      </c>
      <c r="K19" s="12">
        <f t="shared" si="2"/>
        <v>0</v>
      </c>
      <c r="L19" s="12">
        <f t="shared" si="3"/>
        <v>0</v>
      </c>
    </row>
    <row r="20" spans="1:12" x14ac:dyDescent="0.25">
      <c r="A20" s="18" t="s">
        <v>25</v>
      </c>
      <c r="B20" s="19">
        <f>SUM(B12:B19)</f>
        <v>630</v>
      </c>
      <c r="C20" s="12">
        <f>SUM(C12:C19)</f>
        <v>1430</v>
      </c>
      <c r="E20" s="12">
        <f>SUM(E12:E19)</f>
        <v>0</v>
      </c>
      <c r="F20" s="12">
        <f>SUM(F12:F19)</f>
        <v>1430</v>
      </c>
      <c r="H20" s="12">
        <f>SUM(H12:H19)</f>
        <v>-2700</v>
      </c>
      <c r="I20" s="19">
        <f>SUM(I12:I19)</f>
        <v>160</v>
      </c>
      <c r="L20" s="12">
        <f>SUM(L12:L19)</f>
        <v>2860</v>
      </c>
    </row>
    <row r="25" spans="1:12" ht="23.25" x14ac:dyDescent="0.35">
      <c r="A25" s="72" t="s">
        <v>26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</row>
    <row r="26" spans="1:12" x14ac:dyDescent="0.25">
      <c r="A26" s="20" t="s">
        <v>27</v>
      </c>
      <c r="B26" s="73" t="s">
        <v>28</v>
      </c>
      <c r="C26" s="73"/>
      <c r="D26" s="73"/>
      <c r="E26" s="73"/>
      <c r="F26" s="73"/>
      <c r="G26" s="20" t="s">
        <v>29</v>
      </c>
      <c r="H26" s="20" t="s">
        <v>30</v>
      </c>
      <c r="I26" s="21" t="s">
        <v>10</v>
      </c>
      <c r="J26" s="21" t="s">
        <v>31</v>
      </c>
      <c r="K26" s="21" t="s">
        <v>13</v>
      </c>
      <c r="L26" s="21" t="s">
        <v>32</v>
      </c>
    </row>
    <row r="27" spans="1:12" x14ac:dyDescent="0.25">
      <c r="A27" s="66" t="s">
        <v>17</v>
      </c>
      <c r="B27" s="59"/>
      <c r="C27" s="59"/>
      <c r="D27" s="59"/>
      <c r="E27" s="59"/>
      <c r="F27" s="59"/>
      <c r="G27" s="22"/>
      <c r="H27" s="23"/>
      <c r="I27" s="11"/>
      <c r="J27" s="60">
        <f>SUM(I27:I29)</f>
        <v>0</v>
      </c>
      <c r="K27" s="11"/>
      <c r="L27" s="60">
        <f>SUM(K27:K29)</f>
        <v>0</v>
      </c>
    </row>
    <row r="28" spans="1:12" x14ac:dyDescent="0.25">
      <c r="A28" s="67"/>
      <c r="B28" s="74"/>
      <c r="C28" s="75"/>
      <c r="D28" s="75"/>
      <c r="E28" s="75"/>
      <c r="F28" s="76"/>
      <c r="G28" s="22"/>
      <c r="H28" s="23"/>
      <c r="I28" s="11"/>
      <c r="J28" s="61"/>
      <c r="K28" s="11"/>
      <c r="L28" s="61"/>
    </row>
    <row r="29" spans="1:12" x14ac:dyDescent="0.25">
      <c r="A29" s="68"/>
      <c r="B29" s="59"/>
      <c r="C29" s="59"/>
      <c r="D29" s="59"/>
      <c r="E29" s="59"/>
      <c r="F29" s="59"/>
      <c r="G29" s="22"/>
      <c r="H29" s="23"/>
      <c r="I29" s="11"/>
      <c r="J29" s="62"/>
      <c r="K29" s="11"/>
      <c r="L29" s="62"/>
    </row>
    <row r="30" spans="1:12" x14ac:dyDescent="0.25">
      <c r="A30" s="49" t="s">
        <v>18</v>
      </c>
      <c r="B30" s="52"/>
      <c r="C30" s="52"/>
      <c r="D30" s="52"/>
      <c r="E30" s="52"/>
      <c r="F30" s="52"/>
      <c r="G30" s="24"/>
      <c r="H30" s="25"/>
      <c r="I30" s="15"/>
      <c r="J30" s="53">
        <f>SUM(I30:I32)</f>
        <v>0</v>
      </c>
      <c r="K30" s="15"/>
      <c r="L30" s="53">
        <f>SUM(K30:K32)</f>
        <v>0</v>
      </c>
    </row>
    <row r="31" spans="1:12" x14ac:dyDescent="0.25">
      <c r="A31" s="50"/>
      <c r="B31" s="52"/>
      <c r="C31" s="52"/>
      <c r="D31" s="52"/>
      <c r="E31" s="52"/>
      <c r="F31" s="52"/>
      <c r="G31" s="24"/>
      <c r="H31" s="25"/>
      <c r="I31" s="15"/>
      <c r="J31" s="54"/>
      <c r="K31" s="15"/>
      <c r="L31" s="54"/>
    </row>
    <row r="32" spans="1:12" x14ac:dyDescent="0.25">
      <c r="A32" s="51"/>
      <c r="B32" s="52"/>
      <c r="C32" s="52"/>
      <c r="D32" s="52"/>
      <c r="E32" s="52"/>
      <c r="F32" s="52"/>
      <c r="G32" s="24"/>
      <c r="H32" s="25"/>
      <c r="I32" s="15"/>
      <c r="J32" s="55"/>
      <c r="K32" s="15"/>
      <c r="L32" s="55"/>
    </row>
    <row r="33" spans="1:12" x14ac:dyDescent="0.25">
      <c r="A33" s="66" t="s">
        <v>19</v>
      </c>
      <c r="B33" s="59"/>
      <c r="C33" s="59"/>
      <c r="D33" s="59"/>
      <c r="E33" s="59"/>
      <c r="F33" s="59"/>
      <c r="G33" s="22"/>
      <c r="H33" s="23"/>
      <c r="I33" s="11"/>
      <c r="J33" s="60">
        <f>SUM(I33:I35)</f>
        <v>0</v>
      </c>
      <c r="K33" s="11"/>
      <c r="L33" s="60">
        <f>SUM(K33:K35)</f>
        <v>0</v>
      </c>
    </row>
    <row r="34" spans="1:12" x14ac:dyDescent="0.25">
      <c r="A34" s="67"/>
      <c r="B34" s="59"/>
      <c r="C34" s="59"/>
      <c r="D34" s="59"/>
      <c r="E34" s="59"/>
      <c r="F34" s="59"/>
      <c r="G34" s="22"/>
      <c r="H34" s="23"/>
      <c r="I34" s="11"/>
      <c r="J34" s="61"/>
      <c r="K34" s="11"/>
      <c r="L34" s="61"/>
    </row>
    <row r="35" spans="1:12" x14ac:dyDescent="0.25">
      <c r="A35" s="68"/>
      <c r="B35" s="59"/>
      <c r="C35" s="59"/>
      <c r="D35" s="59"/>
      <c r="E35" s="59"/>
      <c r="F35" s="59"/>
      <c r="G35" s="22"/>
      <c r="H35" s="23"/>
      <c r="I35" s="11"/>
      <c r="J35" s="62"/>
      <c r="K35" s="11"/>
      <c r="L35" s="62"/>
    </row>
    <row r="36" spans="1:12" x14ac:dyDescent="0.25">
      <c r="A36" s="63" t="s">
        <v>20</v>
      </c>
      <c r="B36" s="52" t="s">
        <v>44</v>
      </c>
      <c r="C36" s="52"/>
      <c r="D36" s="52"/>
      <c r="E36" s="52"/>
      <c r="F36" s="52"/>
      <c r="G36" s="25"/>
      <c r="H36" s="25"/>
      <c r="I36" s="15"/>
      <c r="J36" s="53">
        <f>SUM(I36:I39)</f>
        <v>0</v>
      </c>
      <c r="K36" s="15">
        <v>-2700</v>
      </c>
      <c r="L36" s="53">
        <f>SUM(K36:K39)</f>
        <v>-2700</v>
      </c>
    </row>
    <row r="37" spans="1:12" x14ac:dyDescent="0.25">
      <c r="A37" s="64"/>
      <c r="B37" s="52"/>
      <c r="C37" s="52"/>
      <c r="D37" s="52"/>
      <c r="E37" s="52"/>
      <c r="F37" s="52"/>
      <c r="G37" s="25"/>
      <c r="H37" s="25"/>
      <c r="I37" s="15"/>
      <c r="J37" s="54"/>
      <c r="K37" s="15"/>
      <c r="L37" s="54"/>
    </row>
    <row r="38" spans="1:12" x14ac:dyDescent="0.25">
      <c r="A38" s="64"/>
      <c r="B38" s="52"/>
      <c r="C38" s="52"/>
      <c r="D38" s="52"/>
      <c r="E38" s="52"/>
      <c r="F38" s="52"/>
      <c r="G38" s="25"/>
      <c r="H38" s="25"/>
      <c r="I38" s="15"/>
      <c r="J38" s="54"/>
      <c r="K38" s="15"/>
      <c r="L38" s="54"/>
    </row>
    <row r="39" spans="1:12" x14ac:dyDescent="0.25">
      <c r="A39" s="65"/>
      <c r="B39" s="52"/>
      <c r="C39" s="52"/>
      <c r="D39" s="52"/>
      <c r="E39" s="52"/>
      <c r="F39" s="52"/>
      <c r="G39" s="25"/>
      <c r="H39" s="25"/>
      <c r="I39" s="15"/>
      <c r="J39" s="54"/>
      <c r="K39" s="15"/>
      <c r="L39" s="54"/>
    </row>
    <row r="40" spans="1:12" x14ac:dyDescent="0.25">
      <c r="A40" s="56" t="s">
        <v>21</v>
      </c>
      <c r="B40" s="59"/>
      <c r="C40" s="59"/>
      <c r="D40" s="59"/>
      <c r="E40" s="59"/>
      <c r="F40" s="59"/>
      <c r="G40" s="23"/>
      <c r="H40" s="23"/>
      <c r="I40" s="11"/>
      <c r="J40" s="60">
        <f>SUM(I40:I42)</f>
        <v>0</v>
      </c>
      <c r="K40" s="11"/>
      <c r="L40" s="60">
        <f>SUM(K40:K42)</f>
        <v>0</v>
      </c>
    </row>
    <row r="41" spans="1:12" x14ac:dyDescent="0.25">
      <c r="A41" s="57"/>
      <c r="B41" s="59"/>
      <c r="C41" s="59"/>
      <c r="D41" s="59"/>
      <c r="E41" s="59"/>
      <c r="F41" s="59"/>
      <c r="G41" s="23"/>
      <c r="H41" s="23"/>
      <c r="I41" s="11"/>
      <c r="J41" s="61"/>
      <c r="K41" s="11"/>
      <c r="L41" s="61"/>
    </row>
    <row r="42" spans="1:12" x14ac:dyDescent="0.25">
      <c r="A42" s="58"/>
      <c r="B42" s="59"/>
      <c r="C42" s="59"/>
      <c r="D42" s="59"/>
      <c r="E42" s="59"/>
      <c r="F42" s="59"/>
      <c r="G42" s="23"/>
      <c r="H42" s="23"/>
      <c r="I42" s="11"/>
      <c r="J42" s="62"/>
      <c r="K42" s="11"/>
      <c r="L42" s="62"/>
    </row>
    <row r="43" spans="1:12" x14ac:dyDescent="0.25">
      <c r="A43" s="49" t="s">
        <v>22</v>
      </c>
      <c r="B43" s="52"/>
      <c r="C43" s="52"/>
      <c r="D43" s="52"/>
      <c r="E43" s="52"/>
      <c r="F43" s="52"/>
      <c r="G43" s="25"/>
      <c r="H43" s="25"/>
      <c r="I43" s="15"/>
      <c r="J43" s="53">
        <f t="shared" ref="J43:L43" si="4">SUM(I43:I45)</f>
        <v>0</v>
      </c>
      <c r="K43" s="15"/>
      <c r="L43" s="53">
        <f t="shared" si="4"/>
        <v>0</v>
      </c>
    </row>
    <row r="44" spans="1:12" x14ac:dyDescent="0.25">
      <c r="A44" s="50"/>
      <c r="B44" s="52"/>
      <c r="C44" s="52"/>
      <c r="D44" s="52"/>
      <c r="E44" s="52"/>
      <c r="F44" s="52"/>
      <c r="G44" s="25"/>
      <c r="H44" s="25"/>
      <c r="I44" s="15"/>
      <c r="J44" s="54"/>
      <c r="K44" s="15"/>
      <c r="L44" s="54"/>
    </row>
    <row r="45" spans="1:12" x14ac:dyDescent="0.25">
      <c r="A45" s="51"/>
      <c r="B45" s="52"/>
      <c r="C45" s="52"/>
      <c r="D45" s="52"/>
      <c r="E45" s="52"/>
      <c r="F45" s="52"/>
      <c r="G45" s="25"/>
      <c r="H45" s="25"/>
      <c r="I45" s="15"/>
      <c r="J45" s="55"/>
      <c r="K45" s="15"/>
      <c r="L45" s="55"/>
    </row>
    <row r="46" spans="1:12" x14ac:dyDescent="0.25">
      <c r="A46" s="66" t="s">
        <v>23</v>
      </c>
      <c r="B46" s="59"/>
      <c r="C46" s="59"/>
      <c r="D46" s="59"/>
      <c r="E46" s="59"/>
      <c r="F46" s="59"/>
      <c r="G46" s="23"/>
      <c r="H46" s="23"/>
      <c r="I46" s="11"/>
      <c r="J46" s="60">
        <f t="shared" ref="J46:L46" si="5">SUM(I46:I48)</f>
        <v>0</v>
      </c>
      <c r="K46" s="11"/>
      <c r="L46" s="60">
        <f t="shared" si="5"/>
        <v>0</v>
      </c>
    </row>
    <row r="47" spans="1:12" x14ac:dyDescent="0.25">
      <c r="A47" s="67"/>
      <c r="B47" s="59"/>
      <c r="C47" s="59"/>
      <c r="D47" s="59"/>
      <c r="E47" s="59"/>
      <c r="F47" s="59"/>
      <c r="G47" s="23"/>
      <c r="H47" s="23"/>
      <c r="I47" s="11"/>
      <c r="J47" s="61"/>
      <c r="K47" s="11"/>
      <c r="L47" s="61"/>
    </row>
    <row r="48" spans="1:12" x14ac:dyDescent="0.25">
      <c r="A48" s="68"/>
      <c r="B48" s="59"/>
      <c r="C48" s="59"/>
      <c r="D48" s="59"/>
      <c r="E48" s="59"/>
      <c r="F48" s="59"/>
      <c r="G48" s="23"/>
      <c r="H48" s="23"/>
      <c r="I48" s="11"/>
      <c r="J48" s="62"/>
      <c r="K48" s="11"/>
      <c r="L48" s="62"/>
    </row>
    <row r="49" spans="1:12" x14ac:dyDescent="0.25">
      <c r="A49" s="49" t="s">
        <v>24</v>
      </c>
      <c r="B49" s="52"/>
      <c r="C49" s="52"/>
      <c r="D49" s="52"/>
      <c r="E49" s="52"/>
      <c r="F49" s="52"/>
      <c r="G49" s="25"/>
      <c r="H49" s="25"/>
      <c r="I49" s="15"/>
      <c r="J49" s="53">
        <f t="shared" ref="J49:L49" si="6">SUM(I49:I51)</f>
        <v>0</v>
      </c>
      <c r="K49" s="15"/>
      <c r="L49" s="53">
        <f t="shared" si="6"/>
        <v>0</v>
      </c>
    </row>
    <row r="50" spans="1:12" x14ac:dyDescent="0.25">
      <c r="A50" s="50"/>
      <c r="B50" s="52"/>
      <c r="C50" s="52"/>
      <c r="D50" s="52"/>
      <c r="E50" s="52"/>
      <c r="F50" s="52"/>
      <c r="G50" s="25"/>
      <c r="H50" s="25"/>
      <c r="I50" s="15"/>
      <c r="J50" s="54"/>
      <c r="K50" s="15"/>
      <c r="L50" s="54"/>
    </row>
    <row r="51" spans="1:12" x14ac:dyDescent="0.25">
      <c r="A51" s="51"/>
      <c r="B51" s="52"/>
      <c r="C51" s="52"/>
      <c r="D51" s="52"/>
      <c r="E51" s="52"/>
      <c r="F51" s="52"/>
      <c r="G51" s="25"/>
      <c r="H51" s="25"/>
      <c r="I51" s="15"/>
      <c r="J51" s="55"/>
      <c r="K51" s="15"/>
      <c r="L51" s="55"/>
    </row>
  </sheetData>
  <mergeCells count="57">
    <mergeCell ref="A10:G10"/>
    <mergeCell ref="A1:L3"/>
    <mergeCell ref="B5:F5"/>
    <mergeCell ref="B6:F6"/>
    <mergeCell ref="B7:F7"/>
    <mergeCell ref="B8:F8"/>
    <mergeCell ref="A25:L25"/>
    <mergeCell ref="B26:F26"/>
    <mergeCell ref="A27:A29"/>
    <mergeCell ref="B27:F27"/>
    <mergeCell ref="J27:J29"/>
    <mergeCell ref="L27:L29"/>
    <mergeCell ref="B28:F28"/>
    <mergeCell ref="B29:F29"/>
    <mergeCell ref="A30:A32"/>
    <mergeCell ref="B30:F30"/>
    <mergeCell ref="J30:J32"/>
    <mergeCell ref="L30:L32"/>
    <mergeCell ref="B31:F31"/>
    <mergeCell ref="B32:F32"/>
    <mergeCell ref="A33:A35"/>
    <mergeCell ref="B33:F33"/>
    <mergeCell ref="J33:J35"/>
    <mergeCell ref="L33:L35"/>
    <mergeCell ref="B34:F34"/>
    <mergeCell ref="B35:F35"/>
    <mergeCell ref="L36:L39"/>
    <mergeCell ref="B36:F36"/>
    <mergeCell ref="B37:F37"/>
    <mergeCell ref="B38:F38"/>
    <mergeCell ref="B42:F42"/>
    <mergeCell ref="B39:F39"/>
    <mergeCell ref="B40:F40"/>
    <mergeCell ref="B41:F41"/>
    <mergeCell ref="L40:L42"/>
    <mergeCell ref="A36:A39"/>
    <mergeCell ref="J36:J39"/>
    <mergeCell ref="A40:A42"/>
    <mergeCell ref="J40:J42"/>
    <mergeCell ref="A46:A48"/>
    <mergeCell ref="J46:J48"/>
    <mergeCell ref="L46:L48"/>
    <mergeCell ref="A49:A51"/>
    <mergeCell ref="B45:F45"/>
    <mergeCell ref="B46:F46"/>
    <mergeCell ref="B47:F47"/>
    <mergeCell ref="A43:A45"/>
    <mergeCell ref="J43:J45"/>
    <mergeCell ref="L43:L45"/>
    <mergeCell ref="J49:J51"/>
    <mergeCell ref="L49:L51"/>
    <mergeCell ref="B51:F51"/>
    <mergeCell ref="B48:F48"/>
    <mergeCell ref="B49:F49"/>
    <mergeCell ref="B50:F50"/>
    <mergeCell ref="B43:F43"/>
    <mergeCell ref="B44:F44"/>
  </mergeCells>
  <conditionalFormatting sqref="C12:C19 E12:F19 H12:H19 I27:I51 K27:K51">
    <cfRule type="cellIs" dxfId="13" priority="11" operator="lessThan">
      <formula>0</formula>
    </cfRule>
    <cfRule type="cellIs" dxfId="12" priority="12" operator="greaterThan">
      <formula>0</formula>
    </cfRule>
    <cfRule type="cellIs" dxfId="11" priority="13" operator="lessThan">
      <formula>0</formula>
    </cfRule>
  </conditionalFormatting>
  <conditionalFormatting sqref="D12:D19">
    <cfRule type="cellIs" dxfId="10" priority="8" operator="lessThan">
      <formula>0</formula>
    </cfRule>
    <cfRule type="cellIs" dxfId="9" priority="9" operator="greaterThan">
      <formula>0</formula>
    </cfRule>
    <cfRule type="cellIs" dxfId="8" priority="10" operator="lessThan">
      <formula>0</formula>
    </cfRule>
  </conditionalFormatting>
  <conditionalFormatting sqref="G12:G19">
    <cfRule type="cellIs" dxfId="7" priority="5" operator="lessThan">
      <formula>0</formula>
    </cfRule>
    <cfRule type="cellIs" dxfId="6" priority="6" operator="greaterThan">
      <formula>0</formula>
    </cfRule>
    <cfRule type="cellIs" dxfId="5" priority="7" operator="lessThan">
      <formula>0</formula>
    </cfRule>
  </conditionalFormatting>
  <conditionalFormatting sqref="I12:I19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J12:J19">
    <cfRule type="containsText" dxfId="2" priority="1" operator="containsText" text="OK">
      <formula>NOT(ISERROR(SEARCH("OK",J12)))</formula>
    </cfRule>
    <cfRule type="containsText" dxfId="1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="70" zoomScaleNormal="70" workbookViewId="0">
      <pane xSplit="1" topLeftCell="B1" activePane="topRight" state="frozen"/>
      <selection pane="topRight" activeCell="L5" sqref="L5"/>
    </sheetView>
  </sheetViews>
  <sheetFormatPr defaultColWidth="9.140625" defaultRowHeight="15" x14ac:dyDescent="0.25"/>
  <cols>
    <col min="1" max="1" width="37.85546875" style="26" bestFit="1" customWidth="1"/>
    <col min="2" max="2" width="17.85546875" style="26" bestFit="1" customWidth="1"/>
    <col min="3" max="3" width="11.5703125" style="26" bestFit="1" customWidth="1"/>
    <col min="4" max="4" width="12.42578125" style="26" customWidth="1"/>
    <col min="5" max="5" width="17.28515625" style="26" bestFit="1" customWidth="1"/>
    <col min="6" max="16384" width="9.140625" style="26"/>
  </cols>
  <sheetData>
    <row r="1" spans="1:5" ht="96" customHeight="1" x14ac:dyDescent="0.4">
      <c r="A1" s="77" t="s">
        <v>0</v>
      </c>
      <c r="B1" s="77"/>
      <c r="C1" s="77"/>
      <c r="D1" s="77"/>
      <c r="E1" s="31"/>
    </row>
    <row r="2" spans="1:5" ht="23.25" customHeight="1" x14ac:dyDescent="0.4">
      <c r="A2" s="2"/>
      <c r="B2" s="45"/>
      <c r="C2" s="2"/>
      <c r="D2" s="2"/>
      <c r="E2" s="31"/>
    </row>
    <row r="3" spans="1:5" ht="21" x14ac:dyDescent="0.35">
      <c r="A3" s="27" t="s">
        <v>71</v>
      </c>
      <c r="B3" s="82" t="s">
        <v>89</v>
      </c>
      <c r="E3" s="32"/>
    </row>
    <row r="4" spans="1:5" ht="76.5" customHeight="1" x14ac:dyDescent="0.35">
      <c r="A4" s="28" t="s">
        <v>38</v>
      </c>
      <c r="B4" s="34" t="s">
        <v>66</v>
      </c>
      <c r="C4" s="34" t="s">
        <v>67</v>
      </c>
      <c r="D4" s="34" t="s">
        <v>68</v>
      </c>
      <c r="E4" s="40" t="s">
        <v>69</v>
      </c>
    </row>
    <row r="5" spans="1:5" ht="45" customHeight="1" x14ac:dyDescent="0.25">
      <c r="A5" s="29" t="s">
        <v>17</v>
      </c>
      <c r="B5" s="35">
        <f>'AMPUTAÇÃO EM MOVIMENTO'!I12</f>
        <v>0</v>
      </c>
      <c r="C5" s="35">
        <f>'MARATONA CULTURAL DO CEFID'!I12</f>
        <v>0</v>
      </c>
      <c r="D5" s="35">
        <f>'EGRESSOS EM FOCO'!I12</f>
        <v>0</v>
      </c>
      <c r="E5" s="41">
        <f t="shared" ref="E5:E10" si="0">SUM(B5:D5)</f>
        <v>0</v>
      </c>
    </row>
    <row r="6" spans="1:5" ht="39.950000000000003" customHeight="1" x14ac:dyDescent="0.25">
      <c r="A6" s="29" t="s">
        <v>18</v>
      </c>
      <c r="B6" s="35">
        <f>'AMPUTAÇÃO EM MOVIMENTO'!I13</f>
        <v>-1881.12</v>
      </c>
      <c r="C6" s="35">
        <f>'MARATONA CULTURAL DO CEFID'!I13</f>
        <v>-7259.28</v>
      </c>
      <c r="D6" s="35">
        <f>'EGRESSOS EM FOCO'!I13</f>
        <v>-1673.97</v>
      </c>
      <c r="E6" s="41">
        <f t="shared" si="0"/>
        <v>-10814.369999999999</v>
      </c>
    </row>
    <row r="7" spans="1:5" ht="39.950000000000003" customHeight="1" x14ac:dyDescent="0.25">
      <c r="A7" s="29" t="s">
        <v>19</v>
      </c>
      <c r="B7" s="35">
        <f>'AMPUTAÇÃO EM MOVIMENTO'!I14</f>
        <v>0</v>
      </c>
      <c r="C7" s="35">
        <f>'MARATONA CULTURAL DO CEFID'!I14</f>
        <v>0</v>
      </c>
      <c r="D7" s="35">
        <f>'EGRESSOS EM FOCO'!I14</f>
        <v>16750</v>
      </c>
      <c r="E7" s="41">
        <f t="shared" si="0"/>
        <v>16750</v>
      </c>
    </row>
    <row r="8" spans="1:5" ht="49.5" customHeight="1" x14ac:dyDescent="0.25">
      <c r="A8" s="30" t="s">
        <v>20</v>
      </c>
      <c r="B8" s="35">
        <f>'AMPUTAÇÃO EM MOVIMENTO'!I15</f>
        <v>574.17000000000007</v>
      </c>
      <c r="C8" s="35">
        <f>'MARATONA CULTURAL DO CEFID'!I15</f>
        <v>0</v>
      </c>
      <c r="D8" s="35">
        <f>'EGRESSOS EM FOCO'!I15</f>
        <v>0</v>
      </c>
      <c r="E8" s="41">
        <f t="shared" si="0"/>
        <v>574.17000000000007</v>
      </c>
    </row>
    <row r="9" spans="1:5" ht="48.75" customHeight="1" x14ac:dyDescent="0.25">
      <c r="A9" s="30" t="s">
        <v>21</v>
      </c>
      <c r="B9" s="35">
        <f>'AMPUTAÇÃO EM MOVIMENTO'!I16</f>
        <v>3600</v>
      </c>
      <c r="C9" s="35">
        <f>'MARATONA CULTURAL DO CEFID'!I16</f>
        <v>10500</v>
      </c>
      <c r="D9" s="35">
        <f>'EGRESSOS EM FOCO'!I16</f>
        <v>4234.3599999999997</v>
      </c>
      <c r="E9" s="41">
        <f t="shared" si="0"/>
        <v>18334.36</v>
      </c>
    </row>
    <row r="10" spans="1:5" ht="52.5" customHeight="1" x14ac:dyDescent="0.25">
      <c r="A10" s="29" t="s">
        <v>22</v>
      </c>
      <c r="B10" s="35">
        <f>'AMPUTAÇÃO EM MOVIMENTO'!I17</f>
        <v>0</v>
      </c>
      <c r="C10" s="35">
        <f>'MARATONA CULTURAL DO CEFID'!I17</f>
        <v>3875</v>
      </c>
      <c r="D10" s="35">
        <f>'EGRESSOS EM FOCO'!I17</f>
        <v>-13195.26</v>
      </c>
      <c r="E10" s="41">
        <f t="shared" si="0"/>
        <v>-9320.26</v>
      </c>
    </row>
    <row r="11" spans="1:5" x14ac:dyDescent="0.25">
      <c r="A11" s="26" t="s">
        <v>40</v>
      </c>
      <c r="B11" s="36">
        <f>SUM(B5:B10)</f>
        <v>2293.0500000000002</v>
      </c>
      <c r="C11" s="36">
        <f t="shared" ref="C11:D11" si="1">SUM(C5:C10)</f>
        <v>7115.72</v>
      </c>
      <c r="D11" s="36">
        <f t="shared" si="1"/>
        <v>6115.1299999999992</v>
      </c>
      <c r="E11" s="37">
        <f>SUM(E5:E10)</f>
        <v>15523.900000000003</v>
      </c>
    </row>
    <row r="12" spans="1:5" x14ac:dyDescent="0.25">
      <c r="E12" s="38"/>
    </row>
    <row r="13" spans="1:5" x14ac:dyDescent="0.25">
      <c r="B13" s="36"/>
      <c r="E13" s="38"/>
    </row>
    <row r="14" spans="1:5" x14ac:dyDescent="0.25">
      <c r="E14" s="39"/>
    </row>
    <row r="15" spans="1:5" x14ac:dyDescent="0.25">
      <c r="E15" s="39"/>
    </row>
    <row r="19" spans="5:5" ht="15" customHeight="1" x14ac:dyDescent="0.25"/>
    <row r="20" spans="5:5" ht="15" customHeight="1" x14ac:dyDescent="0.5">
      <c r="E20" s="33"/>
    </row>
    <row r="21" spans="5:5" ht="15" customHeight="1" x14ac:dyDescent="0.5">
      <c r="E21" s="33"/>
    </row>
    <row r="22" spans="5:5" ht="15" customHeight="1" x14ac:dyDescent="0.5">
      <c r="E22" s="33"/>
    </row>
    <row r="23" spans="5:5" ht="15" customHeight="1" x14ac:dyDescent="0.5">
      <c r="E23" s="33"/>
    </row>
    <row r="24" spans="5:5" ht="15" customHeight="1" x14ac:dyDescent="0.5">
      <c r="E24" s="33"/>
    </row>
  </sheetData>
  <mergeCells count="1">
    <mergeCell ref="A1:D1"/>
  </mergeCells>
  <conditionalFormatting sqref="B5:E10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AMPUTAÇÃO EM MOVIMENTO</vt:lpstr>
      <vt:lpstr>MARATONA CULTURAL DO CEFID</vt:lpstr>
      <vt:lpstr>EGRESSOS EM FOCO</vt:lpstr>
      <vt:lpstr>INTERVENÇÃO MOTORA</vt:lpstr>
      <vt:lpstr>Saldos</vt:lpstr>
      <vt:lpstr>Saldos!Area_de_impressao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CORREA ESPINDOLA</dc:creator>
  <cp:lastModifiedBy>RICARDO DUARTE FARIAS</cp:lastModifiedBy>
  <cp:lastPrinted>2019-08-30T13:13:41Z</cp:lastPrinted>
  <dcterms:created xsi:type="dcterms:W3CDTF">2019-04-11T18:40:08Z</dcterms:created>
  <dcterms:modified xsi:type="dcterms:W3CDTF">2025-12-18T13:38:23Z</dcterms:modified>
</cp:coreProperties>
</file>