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0768957\Desktop\"/>
    </mc:Choice>
  </mc:AlternateContent>
  <xr:revisionPtr revIDLastSave="0" documentId="13_ncr:1_{7D196B03-B43C-4557-AA9B-F4C172EAFE15}" xr6:coauthVersionLast="47" xr6:coauthVersionMax="47" xr10:uidLastSave="{00000000-0000-0000-0000-000000000000}"/>
  <bookViews>
    <workbookView xWindow="-120" yWindow="-120" windowWidth="29040" windowHeight="15720" xr2:uid="{EE0D20BC-68D3-40E5-87AD-96A63B628D17}"/>
  </bookViews>
  <sheets>
    <sheet name="Pontuação curríc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26" i="1"/>
  <c r="F27" i="1"/>
  <c r="F25" i="1"/>
  <c r="F5" i="1"/>
  <c r="F19" i="1"/>
  <c r="F20" i="1"/>
  <c r="F3" i="1"/>
  <c r="F23" i="1"/>
  <c r="F22" i="1"/>
  <c r="F21" i="1"/>
  <c r="F18" i="1"/>
  <c r="F17" i="1"/>
  <c r="F16" i="1"/>
  <c r="F15" i="1"/>
  <c r="F12" i="1"/>
  <c r="F11" i="1"/>
  <c r="F10" i="1"/>
  <c r="F9" i="1"/>
  <c r="F6" i="1"/>
  <c r="F4" i="1"/>
  <c r="F2" i="1"/>
</calcChain>
</file>

<file path=xl/sharedStrings.xml><?xml version="1.0" encoding="utf-8"?>
<sst xmlns="http://schemas.openxmlformats.org/spreadsheetml/2006/main" count="57" uniqueCount="36">
  <si>
    <t>Item</t>
  </si>
  <si>
    <r>
      <t>VALOR</t>
    </r>
    <r>
      <rPr>
        <sz val="9"/>
        <rFont val="Calibri"/>
        <scheme val="minor"/>
      </rPr>
      <t> </t>
    </r>
  </si>
  <si>
    <r>
      <t>VALOR MÁXIMO</t>
    </r>
    <r>
      <rPr>
        <sz val="9"/>
        <rFont val="Calibri"/>
        <scheme val="minor"/>
      </rPr>
      <t> </t>
    </r>
  </si>
  <si>
    <r>
      <t xml:space="preserve">Grupo A </t>
    </r>
    <r>
      <rPr>
        <b/>
        <i/>
        <sz val="10"/>
        <color rgb="FF000000"/>
        <rFont val="Calibri"/>
        <scheme val="minor"/>
      </rPr>
      <t>15 pontos</t>
    </r>
    <r>
      <rPr>
        <sz val="10"/>
        <color rgb="FF000000"/>
        <rFont val="Calibri"/>
        <scheme val="minor"/>
      </rPr>
      <t> </t>
    </r>
  </si>
  <si>
    <t>Orientador principal de Mestrado e Doutorado em programa de pós-graduação reconhecido pela CAPES. (pontuação por orientação concluída) </t>
  </si>
  <si>
    <t>Título de Doutorado obtido em instituição de ensino que consta no TOP 50 do “Top Universities” em 2024. </t>
  </si>
  <si>
    <t>Pós-Doutorado concluído na área de Fisioterapia ou correlatadas – IES Nacional   </t>
  </si>
  <si>
    <t>Pós-Doutorado concluído na área de Fisioterapia ou correlatadas – IES Internacional   </t>
  </si>
  <si>
    <t>Prêmios/distinções acadêmicas </t>
  </si>
  <si>
    <t>Número de atividades/títulos no item (Ex: 2 orientações de mestrado no item abaixo - preencher 2)</t>
  </si>
  <si>
    <t>Pontuação no item</t>
  </si>
  <si>
    <r>
      <t>Nº da página de comprovação abaixo</t>
    </r>
    <r>
      <rPr>
        <sz val="9"/>
        <rFont val="Calibri"/>
        <scheme val="minor"/>
      </rPr>
      <t> </t>
    </r>
  </si>
  <si>
    <t> </t>
  </si>
  <si>
    <r>
      <t xml:space="preserve">Grupo B </t>
    </r>
    <r>
      <rPr>
        <b/>
        <i/>
        <sz val="10"/>
        <color rgb="FF000000"/>
        <rFont val="Calibri"/>
        <scheme val="minor"/>
      </rPr>
      <t>12 pontos</t>
    </r>
    <r>
      <rPr>
        <sz val="10"/>
        <color rgb="FF000000"/>
        <rFont val="Calibri"/>
        <scheme val="minor"/>
      </rPr>
      <t> </t>
    </r>
  </si>
  <si>
    <t>Experiência Profissional (1 ponto por ano) na área de formação  </t>
  </si>
  <si>
    <t>Experiência Didática (1 ponto por ano) no Ensino Superior </t>
  </si>
  <si>
    <t>Palestras proferidas em eventos científicos nacionais na área de Fisioterapia ou correlatadas.  </t>
  </si>
  <si>
    <t>Palestras proferidas em eventos científicos internacionais na área de Fisioterapia ou correlatadas </t>
  </si>
  <si>
    <r>
      <t>Nº da(s) página(s) de comprovação abaixo</t>
    </r>
    <r>
      <rPr>
        <sz val="9"/>
        <color rgb="FF000000"/>
        <rFont val="Calibri"/>
        <scheme val="minor"/>
      </rPr>
      <t> </t>
    </r>
  </si>
  <si>
    <t>Grupo C Em aberto</t>
  </si>
  <si>
    <t>Autor de livro internacional </t>
  </si>
  <si>
    <t>Sem limite</t>
  </si>
  <si>
    <t>Autor de livro nacional </t>
  </si>
  <si>
    <t>Capítulo em livro internacional </t>
  </si>
  <si>
    <t>Capítulo em livro nacional </t>
  </si>
  <si>
    <t>Artigo Completo sem fator de impacto (JCR) e indexado (SCIELO, MEDLINE, LILACS) </t>
  </si>
  <si>
    <t>Artigo sem indexação </t>
  </si>
  <si>
    <t>Resumos publicados em periódicos ou anais de eventos </t>
  </si>
  <si>
    <t>Apresentação de trabalho em evento científico como primeiro autor </t>
  </si>
  <si>
    <t>Número de atividades/títulos no item (Ex: 5 artigos completos em periódico com JCR &lt;1 - preencher 5)</t>
  </si>
  <si>
    <t>Número de atividades/títulos no item (Ex: 3 anos completos de experiência profissional - preencher 3)</t>
  </si>
  <si>
    <t>Artigo Completo - fator de impacto (JCR Clarivate - 2024) ≥ 10</t>
  </si>
  <si>
    <t>Artigo Completo - fator de impacto (JCR Clarivate - 2024) &lt; 10,0 e ≥ 5,0 </t>
  </si>
  <si>
    <t>Artigo Completo - fator de impacto (JCR Clarivate - 2024) &lt; 5,0 e ≥ 2,5</t>
  </si>
  <si>
    <t>Artigo Completo - fator de impacto (JCR Clarivate - 2024) &lt; 2,5 e ≥ 1,0</t>
  </si>
  <si>
    <t>Artigo Completo - fator de impacto (JCR Clarivate - 2024) &lt;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</si>
</sst>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9"/>
      <name val="Calibri"/>
      <scheme val="minor"/>
    </font>
    <font>
      <sz val="9"/>
      <name val="Calibri"/>
      <scheme val="minor"/>
    </font>
    <font>
      <b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sz val="9.5"/>
      <name val="Calibri"/>
      <scheme val="minor"/>
    </font>
    <font>
      <sz val="11"/>
      <color theme="1"/>
      <name val="Calibri"/>
      <scheme val="minor"/>
    </font>
    <font>
      <b/>
      <sz val="9"/>
      <color rgb="FF000000"/>
      <name val="Calibri"/>
      <scheme val="minor"/>
    </font>
    <font>
      <sz val="9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" fillId="2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puniversities.com/world-university-rankings/2024?page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C6A2-8CD3-4C97-B7E3-351A9619AB53}">
  <dimension ref="A1:G27"/>
  <sheetViews>
    <sheetView tabSelected="1" workbookViewId="0">
      <selection activeCell="B25" sqref="B25"/>
    </sheetView>
  </sheetViews>
  <sheetFormatPr defaultRowHeight="15" x14ac:dyDescent="0.25"/>
  <cols>
    <col min="2" max="2" width="63.7109375" customWidth="1"/>
    <col min="3" max="3" width="17" customWidth="1"/>
    <col min="4" max="4" width="20.140625" customWidth="1"/>
    <col min="5" max="5" width="40.7109375" bestFit="1" customWidth="1"/>
    <col min="6" max="6" width="15.5703125" customWidth="1"/>
    <col min="7" max="7" width="28.140625" customWidth="1"/>
  </cols>
  <sheetData>
    <row r="1" spans="1:7" ht="24" customHeight="1" x14ac:dyDescent="0.25">
      <c r="A1" s="1"/>
      <c r="B1" s="2" t="s">
        <v>0</v>
      </c>
      <c r="C1" s="3" t="s">
        <v>1</v>
      </c>
      <c r="D1" s="3" t="s">
        <v>2</v>
      </c>
      <c r="E1" s="3" t="s">
        <v>9</v>
      </c>
      <c r="F1" s="3" t="s">
        <v>10</v>
      </c>
      <c r="G1" s="3" t="s">
        <v>11</v>
      </c>
    </row>
    <row r="2" spans="1:7" ht="25.5" x14ac:dyDescent="0.25">
      <c r="A2" s="19" t="s">
        <v>3</v>
      </c>
      <c r="B2" s="4" t="s">
        <v>4</v>
      </c>
      <c r="C2" s="5">
        <v>0.5</v>
      </c>
      <c r="D2" s="5">
        <v>3</v>
      </c>
      <c r="E2" s="8"/>
      <c r="F2" s="5">
        <f>IF(E2&lt;7,C2*E2,3)</f>
        <v>0</v>
      </c>
      <c r="G2" s="8"/>
    </row>
    <row r="3" spans="1:7" ht="25.5" x14ac:dyDescent="0.25">
      <c r="A3" s="20"/>
      <c r="B3" s="6" t="s">
        <v>5</v>
      </c>
      <c r="C3" s="7">
        <v>4</v>
      </c>
      <c r="D3" s="7">
        <v>4</v>
      </c>
      <c r="E3" s="9"/>
      <c r="F3" s="7">
        <f>IF(E3&lt;2,C3*E3,4)</f>
        <v>0</v>
      </c>
      <c r="G3" s="9"/>
    </row>
    <row r="4" spans="1:7" ht="25.5" x14ac:dyDescent="0.25">
      <c r="A4" s="20"/>
      <c r="B4" s="6" t="s">
        <v>6</v>
      </c>
      <c r="C4" s="7">
        <v>1.25</v>
      </c>
      <c r="D4" s="7">
        <v>2.5</v>
      </c>
      <c r="E4" s="9"/>
      <c r="F4" s="7">
        <f>IF(E4&lt;3,E4*C4,2.5)</f>
        <v>0</v>
      </c>
      <c r="G4" s="9"/>
    </row>
    <row r="5" spans="1:7" ht="25.5" x14ac:dyDescent="0.25">
      <c r="A5" s="20"/>
      <c r="B5" s="6" t="s">
        <v>7</v>
      </c>
      <c r="C5" s="7">
        <v>1.75</v>
      </c>
      <c r="D5" s="7">
        <v>3.5</v>
      </c>
      <c r="E5" s="9"/>
      <c r="F5" s="7">
        <f>IF(E5&lt;3,C5*E5,3.5)</f>
        <v>0</v>
      </c>
      <c r="G5" s="9"/>
    </row>
    <row r="6" spans="1:7" x14ac:dyDescent="0.25">
      <c r="A6" s="20"/>
      <c r="B6" s="6" t="s">
        <v>8</v>
      </c>
      <c r="C6" s="7">
        <v>1</v>
      </c>
      <c r="D6" s="7">
        <v>2</v>
      </c>
      <c r="E6" s="9"/>
      <c r="F6" s="7">
        <f>IF(E6&lt;3,C6*E6,2)</f>
        <v>0</v>
      </c>
      <c r="G6" s="9"/>
    </row>
    <row r="7" spans="1:7" x14ac:dyDescent="0.25">
      <c r="A7" s="10"/>
      <c r="B7" s="10"/>
      <c r="C7" s="10"/>
      <c r="D7" s="10"/>
      <c r="E7" s="10"/>
      <c r="F7" s="10"/>
      <c r="G7" s="10"/>
    </row>
    <row r="8" spans="1:7" ht="24" x14ac:dyDescent="0.25">
      <c r="A8" s="11" t="s">
        <v>12</v>
      </c>
      <c r="B8" s="2" t="s">
        <v>0</v>
      </c>
      <c r="C8" s="3" t="s">
        <v>1</v>
      </c>
      <c r="D8" s="3" t="s">
        <v>2</v>
      </c>
      <c r="E8" s="3" t="s">
        <v>30</v>
      </c>
      <c r="F8" s="3" t="s">
        <v>10</v>
      </c>
      <c r="G8" s="3" t="s">
        <v>11</v>
      </c>
    </row>
    <row r="9" spans="1:7" x14ac:dyDescent="0.25">
      <c r="A9" s="21" t="s">
        <v>13</v>
      </c>
      <c r="B9" s="12" t="s">
        <v>14</v>
      </c>
      <c r="C9" s="7">
        <v>1</v>
      </c>
      <c r="D9" s="7">
        <v>3</v>
      </c>
      <c r="E9" s="9"/>
      <c r="F9" s="7">
        <f>IF(E9&lt;4,E9*C9,3)</f>
        <v>0</v>
      </c>
      <c r="G9" s="9"/>
    </row>
    <row r="10" spans="1:7" x14ac:dyDescent="0.25">
      <c r="A10" s="21"/>
      <c r="B10" s="13" t="s">
        <v>15</v>
      </c>
      <c r="C10" s="7">
        <v>1</v>
      </c>
      <c r="D10" s="7">
        <v>3</v>
      </c>
      <c r="E10" s="9"/>
      <c r="F10" s="7">
        <f>IF(E10&lt;4,E10*C10,3)</f>
        <v>0</v>
      </c>
      <c r="G10" s="14"/>
    </row>
    <row r="11" spans="1:7" ht="26.25" x14ac:dyDescent="0.25">
      <c r="A11" s="21"/>
      <c r="B11" s="13" t="s">
        <v>16</v>
      </c>
      <c r="C11" s="7">
        <v>0.5</v>
      </c>
      <c r="D11" s="7">
        <v>2</v>
      </c>
      <c r="E11" s="9"/>
      <c r="F11" s="7">
        <f>IF(E11&lt;5,E11*C11,2)</f>
        <v>0</v>
      </c>
      <c r="G11" s="14" t="s">
        <v>12</v>
      </c>
    </row>
    <row r="12" spans="1:7" ht="26.25" x14ac:dyDescent="0.25">
      <c r="A12" s="21"/>
      <c r="B12" s="13" t="s">
        <v>17</v>
      </c>
      <c r="C12" s="7">
        <v>1</v>
      </c>
      <c r="D12" s="7">
        <v>4</v>
      </c>
      <c r="E12" s="9"/>
      <c r="F12" s="7">
        <f>IF(E12&lt;5,E12*C12,4)</f>
        <v>0</v>
      </c>
      <c r="G12" s="14" t="s">
        <v>12</v>
      </c>
    </row>
    <row r="13" spans="1:7" x14ac:dyDescent="0.25">
      <c r="A13" s="10"/>
      <c r="B13" s="10"/>
      <c r="C13" s="10"/>
      <c r="D13" s="10"/>
      <c r="E13" s="10"/>
      <c r="F13" s="10"/>
      <c r="G13" s="10"/>
    </row>
    <row r="14" spans="1:7" ht="24" x14ac:dyDescent="0.25">
      <c r="A14" s="11" t="s">
        <v>12</v>
      </c>
      <c r="B14" s="2" t="s">
        <v>0</v>
      </c>
      <c r="C14" s="3" t="s">
        <v>1</v>
      </c>
      <c r="D14" s="3" t="s">
        <v>2</v>
      </c>
      <c r="E14" s="3" t="s">
        <v>29</v>
      </c>
      <c r="F14" s="3" t="s">
        <v>10</v>
      </c>
      <c r="G14" s="15" t="s">
        <v>18</v>
      </c>
    </row>
    <row r="15" spans="1:7" x14ac:dyDescent="0.25">
      <c r="A15" s="21" t="s">
        <v>19</v>
      </c>
      <c r="B15" s="6" t="s">
        <v>20</v>
      </c>
      <c r="C15" s="7">
        <v>4</v>
      </c>
      <c r="D15" s="22" t="s">
        <v>21</v>
      </c>
      <c r="E15" s="16"/>
      <c r="F15" s="17">
        <f>E15*C15</f>
        <v>0</v>
      </c>
      <c r="G15" s="16"/>
    </row>
    <row r="16" spans="1:7" x14ac:dyDescent="0.25">
      <c r="A16" s="21"/>
      <c r="B16" s="6" t="s">
        <v>22</v>
      </c>
      <c r="C16" s="7">
        <v>2.5</v>
      </c>
      <c r="D16" s="23"/>
      <c r="E16" s="16"/>
      <c r="F16" s="17">
        <f>E16*C16</f>
        <v>0</v>
      </c>
      <c r="G16" s="16" t="s">
        <v>12</v>
      </c>
    </row>
    <row r="17" spans="1:7" x14ac:dyDescent="0.25">
      <c r="A17" s="21"/>
      <c r="B17" s="6" t="s">
        <v>23</v>
      </c>
      <c r="C17" s="7">
        <v>2</v>
      </c>
      <c r="D17" s="23"/>
      <c r="E17" s="16"/>
      <c r="F17" s="17">
        <f t="shared" ref="F17:F23" si="0">E17*C17</f>
        <v>0</v>
      </c>
      <c r="G17" s="16" t="s">
        <v>12</v>
      </c>
    </row>
    <row r="18" spans="1:7" x14ac:dyDescent="0.25">
      <c r="A18" s="21"/>
      <c r="B18" s="6" t="s">
        <v>24</v>
      </c>
      <c r="C18" s="7">
        <v>1.5</v>
      </c>
      <c r="D18" s="23"/>
      <c r="E18" s="16"/>
      <c r="F18" s="17">
        <f t="shared" si="0"/>
        <v>0</v>
      </c>
      <c r="G18" s="16" t="s">
        <v>12</v>
      </c>
    </row>
    <row r="19" spans="1:7" x14ac:dyDescent="0.25">
      <c r="A19" s="21"/>
      <c r="B19" s="6" t="s">
        <v>31</v>
      </c>
      <c r="C19" s="7">
        <v>4.5</v>
      </c>
      <c r="D19" s="23"/>
      <c r="E19" s="16"/>
      <c r="F19" s="17">
        <f t="shared" si="0"/>
        <v>0</v>
      </c>
      <c r="G19" s="16"/>
    </row>
    <row r="20" spans="1:7" x14ac:dyDescent="0.25">
      <c r="A20" s="21"/>
      <c r="B20" s="6" t="s">
        <v>32</v>
      </c>
      <c r="C20" s="7">
        <v>3.5</v>
      </c>
      <c r="D20" s="23"/>
      <c r="E20" s="16"/>
      <c r="F20" s="17">
        <f t="shared" si="0"/>
        <v>0</v>
      </c>
      <c r="G20" s="16"/>
    </row>
    <row r="21" spans="1:7" x14ac:dyDescent="0.25">
      <c r="A21" s="21"/>
      <c r="B21" s="6" t="s">
        <v>33</v>
      </c>
      <c r="C21" s="7">
        <v>2.5</v>
      </c>
      <c r="D21" s="23"/>
      <c r="E21" s="16"/>
      <c r="F21" s="17">
        <f t="shared" si="0"/>
        <v>0</v>
      </c>
      <c r="G21" s="16"/>
    </row>
    <row r="22" spans="1:7" x14ac:dyDescent="0.25">
      <c r="A22" s="21"/>
      <c r="B22" s="6" t="s">
        <v>34</v>
      </c>
      <c r="C22" s="7">
        <v>1.5</v>
      </c>
      <c r="D22" s="23"/>
      <c r="E22" s="16"/>
      <c r="F22" s="17">
        <f t="shared" si="0"/>
        <v>0</v>
      </c>
      <c r="G22" s="16" t="s">
        <v>12</v>
      </c>
    </row>
    <row r="23" spans="1:7" x14ac:dyDescent="0.25">
      <c r="A23" s="21"/>
      <c r="B23" s="6" t="s">
        <v>35</v>
      </c>
      <c r="C23" s="7">
        <v>0.5</v>
      </c>
      <c r="D23" s="23"/>
      <c r="E23" s="16"/>
      <c r="F23" s="17">
        <f t="shared" si="0"/>
        <v>0</v>
      </c>
      <c r="G23" s="16" t="s">
        <v>12</v>
      </c>
    </row>
    <row r="24" spans="1:7" ht="25.5" x14ac:dyDescent="0.25">
      <c r="A24" s="21"/>
      <c r="B24" s="6" t="s">
        <v>25</v>
      </c>
      <c r="C24" s="7">
        <v>0.5</v>
      </c>
      <c r="D24" s="18">
        <v>4</v>
      </c>
      <c r="E24" s="16"/>
      <c r="F24" s="17">
        <f>IF(E24&lt;5,E24*C24,2)</f>
        <v>0</v>
      </c>
      <c r="G24" s="16" t="s">
        <v>12</v>
      </c>
    </row>
    <row r="25" spans="1:7" x14ac:dyDescent="0.25">
      <c r="A25" s="21"/>
      <c r="B25" s="6" t="s">
        <v>26</v>
      </c>
      <c r="C25" s="7">
        <v>0.25</v>
      </c>
      <c r="D25" s="7">
        <v>4</v>
      </c>
      <c r="E25" s="16"/>
      <c r="F25" s="17">
        <f>IF(E25&lt;5,E25*C25,1)</f>
        <v>0</v>
      </c>
      <c r="G25" s="16" t="s">
        <v>12</v>
      </c>
    </row>
    <row r="26" spans="1:7" x14ac:dyDescent="0.25">
      <c r="A26" s="21"/>
      <c r="B26" s="6" t="s">
        <v>27</v>
      </c>
      <c r="C26" s="7">
        <v>0.25</v>
      </c>
      <c r="D26" s="7">
        <v>4</v>
      </c>
      <c r="E26" s="16"/>
      <c r="F26" s="17">
        <f t="shared" ref="F26:F27" si="1">IF(E26&lt;5,E26*C26,1)</f>
        <v>0</v>
      </c>
      <c r="G26" s="16" t="s">
        <v>12</v>
      </c>
    </row>
    <row r="27" spans="1:7" x14ac:dyDescent="0.25">
      <c r="A27" s="21"/>
      <c r="B27" s="6" t="s">
        <v>28</v>
      </c>
      <c r="C27" s="7">
        <v>0.25</v>
      </c>
      <c r="D27" s="7">
        <v>4</v>
      </c>
      <c r="E27" s="16"/>
      <c r="F27" s="17">
        <f t="shared" si="1"/>
        <v>0</v>
      </c>
      <c r="G27" s="16" t="s">
        <v>12</v>
      </c>
    </row>
  </sheetData>
  <sheetProtection algorithmName="SHA-512" hashValue="nXFBEFrcytkyKIMmpvqSdCaB/JS4mdrYrpvkdyRdIjNJHw3NxIPYj7RGO8Oq/92UAmk9uDV6TuL0VYrwAVYByg==" saltValue="fSOteREwoxjUdtYvPo+JiQ==" spinCount="100000" sheet="1" objects="1" scenarios="1"/>
  <mergeCells count="4">
    <mergeCell ref="A2:A6"/>
    <mergeCell ref="A9:A12"/>
    <mergeCell ref="A15:A27"/>
    <mergeCell ref="D15:D23"/>
  </mergeCells>
  <dataValidations count="1">
    <dataValidation operator="lessThan" allowBlank="1" showInputMessage="1" showErrorMessage="1" sqref="F2" xr:uid="{950157C9-1F4B-40A9-B7BB-1BCCFE61BF41}"/>
  </dataValidations>
  <hyperlinks>
    <hyperlink ref="B3" r:id="rId1" display="https://www.topuniversities.com/world-university-rankings/2024?page=3" xr:uid="{535843D7-620C-44ED-9EF6-45759FFD3C2A}"/>
  </hyperlinks>
  <pageMargins left="0.511811024" right="0.511811024" top="0.78740157499999996" bottom="0.78740157499999996" header="0.31496062000000002" footer="0.31496062000000002"/>
  <ignoredErrors>
    <ignoredError sqref="F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currículo</vt:lpstr>
    </vt:vector>
  </TitlesOfParts>
  <Company>Universidade do Estado de Santa Catarina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ALMEIDA GULART</dc:creator>
  <cp:lastModifiedBy>ALINE ALMEIDA GULART</cp:lastModifiedBy>
  <dcterms:created xsi:type="dcterms:W3CDTF">2025-11-18T17:45:15Z</dcterms:created>
  <dcterms:modified xsi:type="dcterms:W3CDTF">2025-11-18T19:51:01Z</dcterms:modified>
</cp:coreProperties>
</file>