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gerioferreira/Downloads/"/>
    </mc:Choice>
  </mc:AlternateContent>
  <xr:revisionPtr revIDLastSave="0" documentId="13_ncr:1_{87EEDBC4-5A18-F840-BB62-FE656A6E92C1}" xr6:coauthVersionLast="47" xr6:coauthVersionMax="47" xr10:uidLastSave="{00000000-0000-0000-0000-000000000000}"/>
  <workbookProtection lockStructure="1"/>
  <bookViews>
    <workbookView xWindow="9100" yWindow="500" windowWidth="29300" windowHeight="19380" xr2:uid="{0A411172-7598-2942-A6D1-6684602EA004}"/>
  </bookViews>
  <sheets>
    <sheet name="Doutorado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2" l="1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8" i="2" s="1"/>
  <c r="C97" i="2" s="1"/>
  <c r="E79" i="2"/>
  <c r="E88" i="2" s="1"/>
  <c r="B97" i="2" s="1"/>
  <c r="G75" i="2"/>
  <c r="E75" i="2"/>
  <c r="E76" i="2" s="1"/>
  <c r="B96" i="2" s="1"/>
  <c r="G74" i="2"/>
  <c r="G76" i="2" s="1"/>
  <c r="C96" i="2" s="1"/>
  <c r="E74" i="2"/>
  <c r="G70" i="2"/>
  <c r="E70" i="2"/>
  <c r="G69" i="2"/>
  <c r="E69" i="2"/>
  <c r="G68" i="2"/>
  <c r="E68" i="2"/>
  <c r="G67" i="2"/>
  <c r="E67" i="2"/>
  <c r="G66" i="2"/>
  <c r="G71" i="2" s="1"/>
  <c r="C95" i="2" s="1"/>
  <c r="E66" i="2"/>
  <c r="E71" i="2" s="1"/>
  <c r="B95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4" i="2" s="1"/>
  <c r="E56" i="2"/>
  <c r="E63" i="2" s="1"/>
  <c r="B94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G52" i="2" s="1"/>
  <c r="C93" i="2" s="1"/>
  <c r="E31" i="2"/>
  <c r="E52" i="2" s="1"/>
  <c r="B93" i="2" s="1"/>
  <c r="G27" i="2"/>
  <c r="C92" i="2" s="1"/>
  <c r="G26" i="2"/>
  <c r="E26" i="2"/>
  <c r="G24" i="2"/>
  <c r="E24" i="2"/>
  <c r="E27" i="2" s="1"/>
  <c r="B92" i="2" s="1"/>
  <c r="G19" i="2"/>
  <c r="E19" i="2"/>
  <c r="G17" i="2"/>
  <c r="E17" i="2"/>
  <c r="G16" i="2"/>
  <c r="G20" i="2" s="1"/>
  <c r="C91" i="2" s="1"/>
  <c r="E16" i="2"/>
  <c r="E20" i="2" s="1"/>
  <c r="B91" i="2" s="1"/>
  <c r="B9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Aleatório</author>
  </authors>
  <commentList>
    <comment ref="A62" authorId="0" shapeId="0" xr:uid="{CB36810D-B2DE-B845-9995-BFE63579A8ED}">
      <text>
        <r>
          <rPr>
            <b/>
            <sz val="9"/>
            <color indexed="81"/>
            <rFont val="Segoe UI"/>
            <family val="2"/>
          </rPr>
          <t>Aleatório:</t>
        </r>
        <r>
          <rPr>
            <sz val="9"/>
            <color indexed="81"/>
            <rFont val="Segoe UI"/>
            <family val="2"/>
          </rPr>
          <t xml:space="preserve">
na área
</t>
        </r>
      </text>
    </comment>
  </commentList>
</comments>
</file>

<file path=xl/sharedStrings.xml><?xml version="1.0" encoding="utf-8"?>
<sst xmlns="http://schemas.openxmlformats.org/spreadsheetml/2006/main" count="212" uniqueCount="151">
  <si>
    <t>Versão 1.1  SELEÇÃO DOUTORADO</t>
  </si>
  <si>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</si>
  <si>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</si>
  <si>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</si>
  <si>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</si>
  <si>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</si>
  <si>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</si>
  <si>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</si>
  <si>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</si>
  <si>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</si>
  <si>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</si>
  <si>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</si>
  <si>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</si>
  <si>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</si>
  <si>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</si>
  <si>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</si>
  <si>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</si>
  <si>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</si>
  <si>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</si>
  <si>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Mestrado</t>
  </si>
  <si>
    <t xml:space="preserve"> </t>
  </si>
  <si>
    <t>1.1.1 - Média geral obtida no mestrado (todas as disciplinas)</t>
  </si>
  <si>
    <t>Média geral*5</t>
  </si>
  <si>
    <t>1.3 - Pós-graduação stricto senso</t>
  </si>
  <si>
    <t>1.3.1 - Média geral obtida nas disciplinas cursadas no PPGZOO UDESC,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</si>
  <si>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</si>
  <si>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</si>
  <si>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</si>
  <si>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</si>
  <si>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</si>
  <si>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</si>
  <si>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</si>
  <si>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 (&gt; 8 horas)</t>
  </si>
  <si>
    <t>Nº eventos*1</t>
  </si>
  <si>
    <t>Total parcial Item 2</t>
  </si>
  <si>
    <t>Limite:</t>
  </si>
  <si>
    <t>3 – ATIVIDADES CIENTÍFICAS (Pontuação do item limitada a 400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</si>
  <si>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</si>
  <si>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</si>
  <si>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</si>
  <si>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</si>
  <si>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</si>
  <si>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</si>
  <si>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</si>
  <si>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</si>
  <si>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</si>
  <si>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</si>
  <si>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</si>
  <si>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</si>
  <si>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</si>
  <si>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</si>
  <si>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</si>
  <si>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</si>
  <si>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</si>
  <si>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</si>
  <si>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</si>
  <si>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</si>
  <si>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</si>
  <si>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</si>
  <si>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</si>
  <si>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</si>
  <si>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capítulos*25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</si>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</sst>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2337C-22EC-3F4B-949B-88746285273C}" name="I_10" displayName="I_10" ref="A14:G19" totalsRowShown="0">
  <autoFilter ref="A14:G19" xr:uid="{61D2ABDA-1AE7-415B-847C-07799F574245}"/>
  <tableColumns count="7">
    <tableColumn id="1" xr3:uid="{8F80B31F-6681-6E40-91D2-86416972E3CC}" name=" 1 – DESEMPENHO ACADÊMICOa"/>
    <tableColumn id="2" xr3:uid="{EC49BCB6-5C96-E043-A99D-E45E491AA396}" name="Critério"/>
    <tableColumn id="3" xr3:uid="{B50E49A6-52CD-964F-9B56-6CD7E36437EE}" name="Peso" dataDxfId="49"/>
    <tableColumn id="4" xr3:uid="{36645543-4CF8-7E40-8347-98077FBD5FF3}" name="Valor informado" dataDxfId="48"/>
    <tableColumn id="5" xr3:uid="{FFB4260C-C7CD-374D-A984-1717D1E06848}" name="Total de pontos" dataDxfId="47">
      <calculatedColumnFormula>I_10[[#This Row],[Peso]]*I_10[[#This Row],[Valor informado]]</calculatedColumnFormula>
    </tableColumn>
    <tableColumn id="6" xr3:uid="{14F06202-9CC5-394F-AE87-2E1CE1DA10F6}" name="Validado pela comissão" dataDxfId="46"/>
    <tableColumn id="7" xr3:uid="{71528FC9-9439-EB48-B472-CD079EEB28AA}" name="Pontuação final" dataDxfId="45">
      <calculatedColumnFormula>I_10[[#This Row],[Peso]]*I_10[[#This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B04D-A9E5-1949-B255-B83AAD9A3D09}" name="II_11" displayName="II_11" ref="A22:G26" totalsRowShown="0" headerRowDxfId="44">
  <autoFilter ref="A22:G26" xr:uid="{01C92D9B-6C72-47F9-9AF4-15FDBD1F004D}"/>
  <tableColumns count="7">
    <tableColumn id="1" xr3:uid="{FAFCB365-6677-1049-94AA-180947ED3CE2}" name=" 2 – ATIVIDADES DE FORMAÇÃO COMPLEMENTAR  (Pontuação do item limitada a 200 pontos)"/>
    <tableColumn id="2" xr3:uid="{BE8D89A3-F527-A143-AE25-EF364B6176D4}" name="Critério"/>
    <tableColumn id="3" xr3:uid="{16EA8BC9-1564-614A-907A-BF6D01904044}" name="Peso" dataDxfId="43"/>
    <tableColumn id="4" xr3:uid="{A9AE3C86-FAD9-A845-B036-16F362FAF09D}" name="Valor informado" dataDxfId="42"/>
    <tableColumn id="5" xr3:uid="{088553F4-8D07-9B4B-B4C4-EF7324979782}" name="Total de pontos" dataDxfId="41">
      <calculatedColumnFormula>II_11[[#This Row],[Peso]]*II_11[[#This Row],[Valor informado]]</calculatedColumnFormula>
    </tableColumn>
    <tableColumn id="6" xr3:uid="{C334D498-A9DB-3249-81A1-7A86881513FC}" name="Validado pela comissão" dataDxfId="40"/>
    <tableColumn id="7" xr3:uid="{03DBD517-086E-5F40-9B82-9FBFF4BAACAE}" name="Pontuação final" dataDxfId="39">
      <calculatedColumnFormula>II_11[[#This Row],[Peso]]*II_11[[#This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ACFED-774D-B642-99D5-03A0233E5844}" name="Geral12" displayName="Geral12" ref="A90:C98" totalsRowShown="0">
  <autoFilter ref="A90:C98" xr:uid="{10CA5D3F-6817-4741-8575-20195FAFFEDB}"/>
  <tableColumns count="3">
    <tableColumn id="1" xr3:uid="{710005D0-343F-9840-896D-F3F87D4B84BE}" name="Geral" dataDxfId="38"/>
    <tableColumn id="2" xr3:uid="{42C3F0A0-26E5-134C-89D5-6B57D79E3E05}" name="Informado pelo candidato" dataDxfId="37"/>
    <tableColumn id="3" xr3:uid="{B6B51C3A-8B49-9446-8E53-EAF7B5107A09}" name="Validado pela comissão" dataDxfId="36">
      <calculatedColumnFormula>SUM(C85:C90)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CAE0D2-AC7A-C64F-BB6B-E20E1F3522F0}" name="VII_13" displayName="VII_13" ref="A78:G87" totalsRowShown="0" headerRowDxfId="35">
  <autoFilter ref="A78:G87" xr:uid="{61DF77DA-AB55-4090-B833-D9061A99290B}"/>
  <tableColumns count="7">
    <tableColumn id="1" xr3:uid="{A1D5D49A-3423-E649-8E92-7506E6C3CC29}" name=" 7 - OUTRAS FUNÇÕES E ATIVIDADES e" dataDxfId="34"/>
    <tableColumn id="2" xr3:uid="{C427E2EC-D228-AF47-8870-2395B50E3162}" name="Critério" dataDxfId="33"/>
    <tableColumn id="3" xr3:uid="{B050C921-0725-074C-98E6-C0329EA99119}" name="Peso" dataDxfId="32"/>
    <tableColumn id="4" xr3:uid="{2E4C526F-9D15-BF40-B4B2-E782ADF00F7A}" name="Valor informado" dataDxfId="31"/>
    <tableColumn id="5" xr3:uid="{082BDAC1-6079-3B40-B6D2-53C511BBA2A2}" name="Total de pontos" dataDxfId="30">
      <calculatedColumnFormula>VII_13[[#This Row],[Peso]]*VII_13[[#This Row],[Valor informado]]</calculatedColumnFormula>
    </tableColumn>
    <tableColumn id="6" xr3:uid="{AB40299B-B56E-FC40-8CD8-83A846CE0DE2}" name="Validado pela comissão" dataDxfId="29"/>
    <tableColumn id="7" xr3:uid="{C3E9D3F9-7463-C946-8A2D-C1DDA85B20BF}" name="Pontuação final" dataDxfId="28">
      <calculatedColumnFormula>VII_13[[#This Row],[Peso]]*VII_13[[#This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CA4D5-46C1-4344-85DA-9BFB01661A2F}" name="VI_14" displayName="VI_14" ref="A73:G75" totalsRowShown="0" headerRowDxfId="27">
  <autoFilter ref="A73:G75" xr:uid="{E4376701-8962-419D-BF76-6718D2A89EFA}"/>
  <tableColumns count="7">
    <tableColumn id="1" xr3:uid="{3C3AAD99-E47A-674B-A16E-F788A1090902}" name=" 6 - APROVAÇÃO EM CONCURSO PÚBLICO OU PROCESSO SELETIVO" dataDxfId="26"/>
    <tableColumn id="2" xr3:uid="{14805570-44B3-A24B-80C3-07F994BBF2C1}" name="Critério"/>
    <tableColumn id="3" xr3:uid="{9A537AD5-A078-594C-BD36-36462AF455EC}" name="Peso" dataDxfId="25"/>
    <tableColumn id="4" xr3:uid="{260CC709-31F0-274C-8436-6C4B0F518F96}" name="Valor informado" dataDxfId="24"/>
    <tableColumn id="5" xr3:uid="{67623D43-9B07-424D-B435-619D4ABA6085}" name="Total de pontos" dataDxfId="23">
      <calculatedColumnFormula>VI_14[[#This Row],[Peso]]*VI_14[[#This Row],[Valor informado]]</calculatedColumnFormula>
    </tableColumn>
    <tableColumn id="6" xr3:uid="{B16DA4E4-AE45-6341-A961-441B4F19DB4F}" name="Validado pela comissão" dataDxfId="22"/>
    <tableColumn id="7" xr3:uid="{1042C647-77FF-3842-8FE4-D148BB81C1B5}" name="Pontuação final" dataDxfId="21">
      <calculatedColumnFormula>VI_14[[#This Row],[Peso]]*VI_14[[#This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04B7B-9452-1244-994A-A470190F7299}" name="V_15" displayName="V_15" ref="A65:G70" totalsRowShown="0" headerRowDxfId="20">
  <autoFilter ref="A65:G70" xr:uid="{C25D8535-EEE2-4C38-9FB9-5059F951CDEA}"/>
  <tableColumns count="7">
    <tableColumn id="1" xr3:uid="{006127B8-72FA-FC44-AA39-44D6F22A674C}" name=" 5 - ATIVIDADES PROFISSIONAIS NOS ÚLTIMOS CINCO ANOS (exceto magistério em ensino superior)" dataDxfId="19"/>
    <tableColumn id="2" xr3:uid="{FC480243-A03F-774D-9730-43DB2EE69CFF}" name="Critério"/>
    <tableColumn id="3" xr3:uid="{1F06BAD5-7B6C-C942-8CD5-C09477EEADC1}" name="Peso" dataDxfId="18"/>
    <tableColumn id="4" xr3:uid="{667530BA-3F84-8140-B648-0F6EDEF118C0}" name="Valor informado" dataDxfId="17"/>
    <tableColumn id="5" xr3:uid="{02997AB9-8897-7246-ACCA-3758405CC575}" name="Total de pontos" dataDxfId="16">
      <calculatedColumnFormula>V_15[[#This Row],[Peso]]*V_15[[#This Row],[Valor informado]]</calculatedColumnFormula>
    </tableColumn>
    <tableColumn id="6" xr3:uid="{1859E8A1-5E99-A74A-9054-50272FE81064}" name="Validado pela comissão" dataDxfId="15"/>
    <tableColumn id="7" xr3:uid="{AE0CEDDE-8F2A-F842-B6B1-0B754C822A55}" name="Pontuação final" dataDxfId="14">
      <calculatedColumnFormula>V_15[[#This Row],[Peso]]*V_15[[#This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C9037-3011-3249-99C2-60571846EA5E}" name="IV_16" displayName="IV_16" ref="A54:G62" totalsRowShown="0" headerRowDxfId="13">
  <autoFilter ref="A54:G62" xr:uid="{A51253A6-9A3C-4EEE-8CD2-319EEBD8EB98}"/>
  <tableColumns count="7">
    <tableColumn id="1" xr3:uid="{003ECD70-17E2-654A-84B8-B2ACCF7F2385}" name="4 - ATIVIDADES UNIVERSITÁRIAS (com vínculo empregatício)" dataDxfId="12"/>
    <tableColumn id="2" xr3:uid="{1A31A226-D680-1940-944D-73AFD37EF632}" name="Critério"/>
    <tableColumn id="3" xr3:uid="{97B71BDC-B703-E840-BBAE-47C87E559D05}" name="Peso" dataDxfId="11"/>
    <tableColumn id="4" xr3:uid="{978F21F3-8343-7746-81CE-EE1F905D9421}" name="Valor informado" dataDxfId="10"/>
    <tableColumn id="5" xr3:uid="{1A875948-8BE8-E044-9AF2-FAD96336DBA9}" name="Total de pontos" dataDxfId="9">
      <calculatedColumnFormula>IV_16[[#This Row],[Peso]]*IV_16[[#This Row],[Valor informado]]</calculatedColumnFormula>
    </tableColumn>
    <tableColumn id="6" xr3:uid="{D11E1838-C5B0-2542-865B-B0F2C2B71BE6}" name="Validado pela comissão" dataDxfId="8"/>
    <tableColumn id="7" xr3:uid="{5EAFD5C2-F4AB-6B47-9DED-9567CDF9FB55}" name="Pontuação final" dataDxfId="7">
      <calculatedColumnFormula>IV_16[[#This Row],[Peso]]*IV_16[[#This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C390B-44BE-E949-858E-FBA16543F787}" name="III_17" displayName="III_17" ref="A29:G51" totalsRowShown="0" headerRowDxfId="6">
  <autoFilter ref="A29:G51" xr:uid="{5D4E134E-E760-4ADF-B597-4B088A85E002}"/>
  <tableColumns count="7">
    <tableColumn id="1" xr3:uid="{797E0C49-D9C3-444D-A5AD-9862AEFEC5E8}" name="3 – ATIVIDADES CIENTÍFICAS (Pontuação do item limitada a 400 pontos)" dataDxfId="5"/>
    <tableColumn id="2" xr3:uid="{71ECE06B-6184-2040-87A1-234DB664245F}" name="Critério"/>
    <tableColumn id="3" xr3:uid="{02A9365B-0367-C748-A78A-B11E1686B829}" name="Peso" dataDxfId="4"/>
    <tableColumn id="4" xr3:uid="{D467C2C8-D134-7142-ACB9-C707EDC0BFCE}" name="Valor informado" dataDxfId="3"/>
    <tableColumn id="5" xr3:uid="{7E6643D2-FA81-134D-9D0F-86809D1AECF7}" name="Total de pontos" dataDxfId="2">
      <calculatedColumnFormula>III_17[[#This Row],[Peso]]*III_17[[#This Row],[Valor informado]]</calculatedColumnFormula>
    </tableColumn>
    <tableColumn id="6" xr3:uid="{8BDBB674-3ED1-AC42-993C-8E2A92510BA1}" name="Validado pela comissão" dataDxfId="1"/>
    <tableColumn id="7" xr3:uid="{D21EC1EB-F694-3644-AD76-1212E0B747D5}" name="Pontuação final" dataDxfId="0">
      <calculatedColumnFormula>III_17[[#This Row],[Peso]]*III_17[[#This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comments" Target="../comments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0A38-0DC7-FD43-90E5-BA35CBC377B4}">
  <sheetPr>
    <pageSetUpPr fitToPage="1"/>
  </sheetPr>
  <dimension ref="A1:O109"/>
  <sheetViews>
    <sheetView tabSelected="1" workbookViewId="0">
      <selection activeCell="D27" sqref="D27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0</v>
      </c>
    </row>
    <row r="2" spans="1:7" ht="28" customHeight="1" x14ac:dyDescent="0.3">
      <c r="A2" s="3" t="s">
        <v>1</v>
      </c>
      <c r="B2" s="3"/>
      <c r="C2" s="3"/>
      <c r="D2" s="3"/>
      <c r="E2" s="3"/>
      <c r="F2" s="3"/>
      <c r="G2" s="3"/>
    </row>
    <row r="3" spans="1:7" ht="28" customHeight="1" x14ac:dyDescent="0.3">
      <c r="A3" s="4" t="s">
        <v>2</v>
      </c>
      <c r="B3" s="5"/>
      <c r="C3" s="5"/>
      <c r="D3" s="5"/>
      <c r="E3" s="5"/>
      <c r="F3" s="5"/>
      <c r="G3" s="5"/>
    </row>
    <row r="4" spans="1:7" ht="32.25" customHeight="1" x14ac:dyDescent="0.2">
      <c r="A4" s="6" t="s">
        <v>3</v>
      </c>
      <c r="B4" s="6"/>
      <c r="C4" s="6"/>
      <c r="D4" s="6"/>
      <c r="E4" s="6"/>
      <c r="F4" s="6"/>
      <c r="G4" s="6"/>
    </row>
    <row r="5" spans="1:7" s="1" customFormat="1" ht="53.25" customHeight="1" x14ac:dyDescent="0.2">
      <c r="A5" s="7" t="s">
        <v>4</v>
      </c>
      <c r="B5" s="7"/>
      <c r="C5" s="7"/>
      <c r="D5" s="7"/>
      <c r="E5" s="7"/>
      <c r="F5" s="7"/>
      <c r="G5" s="7"/>
    </row>
    <row r="6" spans="1:7" s="1" customFormat="1" ht="16" customHeight="1" x14ac:dyDescent="0.2">
      <c r="A6" s="7" t="s">
        <v>5</v>
      </c>
      <c r="B6" s="7"/>
      <c r="C6" s="7"/>
      <c r="D6" s="7"/>
      <c r="E6" s="7"/>
      <c r="F6" s="7"/>
      <c r="G6" s="7"/>
    </row>
    <row r="7" spans="1:7" s="1" customFormat="1" ht="16" customHeight="1" x14ac:dyDescent="0.2">
      <c r="A7" s="7" t="s">
        <v>6</v>
      </c>
      <c r="B7" s="7"/>
      <c r="C7" s="7"/>
      <c r="D7" s="7"/>
      <c r="E7" s="7"/>
      <c r="F7" s="7"/>
      <c r="G7" s="7"/>
    </row>
    <row r="8" spans="1:7" ht="16" customHeight="1" x14ac:dyDescent="0.2">
      <c r="A8" s="6" t="s">
        <v>7</v>
      </c>
      <c r="B8" s="6"/>
      <c r="C8" s="6"/>
      <c r="D8" s="6"/>
      <c r="E8" s="6"/>
      <c r="F8" s="6"/>
      <c r="G8" s="6"/>
    </row>
    <row r="9" spans="1:7" ht="16" customHeight="1" x14ac:dyDescent="0.2">
      <c r="A9" s="6" t="s">
        <v>8</v>
      </c>
      <c r="B9" s="6"/>
      <c r="C9" s="6"/>
      <c r="D9" s="6"/>
      <c r="E9" s="6"/>
      <c r="F9" s="6"/>
      <c r="G9" s="6"/>
    </row>
    <row r="10" spans="1:7" ht="16" customHeight="1" x14ac:dyDescent="0.2">
      <c r="A10" s="6" t="s">
        <v>9</v>
      </c>
      <c r="B10" s="6"/>
      <c r="C10" s="6"/>
      <c r="D10" s="6"/>
      <c r="E10" s="6"/>
      <c r="F10" s="6"/>
      <c r="G10" s="6"/>
    </row>
    <row r="11" spans="1:7" ht="16" customHeight="1" x14ac:dyDescent="0.2">
      <c r="A11" s="6" t="s">
        <v>10</v>
      </c>
      <c r="B11" s="6"/>
      <c r="C11" s="6"/>
      <c r="D11" s="6"/>
      <c r="E11" s="6"/>
      <c r="F11" s="6"/>
      <c r="G11" s="6"/>
    </row>
    <row r="12" spans="1:7" x14ac:dyDescent="0.2">
      <c r="A12" s="6" t="s">
        <v>11</v>
      </c>
      <c r="B12" s="6"/>
      <c r="C12" s="6"/>
      <c r="D12" s="6"/>
      <c r="E12" s="6"/>
      <c r="F12" s="6"/>
      <c r="G12" s="6"/>
    </row>
    <row r="13" spans="1:7" ht="19" x14ac:dyDescent="0.25">
      <c r="A13" s="8"/>
      <c r="B13" s="9"/>
      <c r="C13" s="9"/>
      <c r="D13" s="9"/>
      <c r="E13" s="9"/>
    </row>
    <row r="14" spans="1:7" ht="20" x14ac:dyDescent="0.2">
      <c r="A14" s="1" t="s">
        <v>12</v>
      </c>
      <c r="B14" t="s">
        <v>13</v>
      </c>
      <c r="C14" s="2" t="s">
        <v>14</v>
      </c>
      <c r="D14" s="2" t="s">
        <v>15</v>
      </c>
      <c r="E14" s="2" t="s">
        <v>16</v>
      </c>
      <c r="F14" s="2" t="s">
        <v>17</v>
      </c>
      <c r="G14" s="2" t="s">
        <v>18</v>
      </c>
    </row>
    <row r="15" spans="1:7" x14ac:dyDescent="0.2">
      <c r="A15" t="s">
        <v>19</v>
      </c>
      <c r="B15" t="s">
        <v>20</v>
      </c>
      <c r="C15" s="2" t="s">
        <v>20</v>
      </c>
      <c r="D15" s="10"/>
      <c r="F15" s="10"/>
    </row>
    <row r="16" spans="1:7" x14ac:dyDescent="0.2">
      <c r="A16" t="s">
        <v>21</v>
      </c>
      <c r="B16" t="s">
        <v>22</v>
      </c>
      <c r="C16" s="2">
        <v>5</v>
      </c>
      <c r="D16" s="10"/>
      <c r="E16" s="2">
        <f>I_10[[#This Row],[Peso]]*I_10[[#This Row],[Valor informado]]</f>
        <v>0</v>
      </c>
      <c r="F16" s="10"/>
      <c r="G16" s="2">
        <f>I_10[[#This Row],[Peso]]*I_10[[#This Row],[Validado pela comissão]]</f>
        <v>0</v>
      </c>
    </row>
    <row r="17" spans="1:7" x14ac:dyDescent="0.2">
      <c r="A17"/>
      <c r="D17" s="10"/>
      <c r="E17" s="2">
        <f>I_10[[#This Row],[Peso]]*I_10[[#This Row],[Valor informado]]</f>
        <v>0</v>
      </c>
      <c r="F17" s="10"/>
      <c r="G17" s="2">
        <f>I_10[[#This Row],[Peso]]*I_10[[#This Row],[Validado pela comissão]]</f>
        <v>0</v>
      </c>
    </row>
    <row r="18" spans="1:7" x14ac:dyDescent="0.2">
      <c r="A18" t="s">
        <v>23</v>
      </c>
      <c r="B18" t="s">
        <v>20</v>
      </c>
      <c r="C18" s="2" t="s">
        <v>20</v>
      </c>
      <c r="D18" s="10"/>
      <c r="F18" s="10"/>
    </row>
    <row r="19" spans="1:7" ht="18" customHeight="1" x14ac:dyDescent="0.2">
      <c r="A19" t="s">
        <v>24</v>
      </c>
      <c r="B19" t="s">
        <v>25</v>
      </c>
      <c r="C19" s="2">
        <v>0.2</v>
      </c>
      <c r="D19" s="10"/>
      <c r="E19" s="2">
        <f>I_10[[#This Row],[Peso]]*I_10[[#This Row],[Valor informado]]</f>
        <v>0</v>
      </c>
      <c r="F19" s="10"/>
      <c r="G19" s="2">
        <f>I_10[[#This Row],[Peso]]*I_10[[#This Row],[Validado pela comissão]]</f>
        <v>0</v>
      </c>
    </row>
    <row r="20" spans="1:7" ht="17" x14ac:dyDescent="0.2">
      <c r="A20" s="1" t="s">
        <v>26</v>
      </c>
      <c r="D20" s="2" t="s">
        <v>20</v>
      </c>
      <c r="E20" s="2">
        <f>SUM(I_10[Total de pontos])</f>
        <v>0</v>
      </c>
      <c r="G20" s="2">
        <f>SUM(I_10[Pontuação final])</f>
        <v>0</v>
      </c>
    </row>
    <row r="21" spans="1:7" ht="16" customHeight="1" x14ac:dyDescent="0.2"/>
    <row r="22" spans="1:7" ht="16" customHeight="1" x14ac:dyDescent="0.2">
      <c r="A22" s="1" t="s">
        <v>27</v>
      </c>
      <c r="B22" s="11" t="s">
        <v>13</v>
      </c>
      <c r="C22" s="12" t="s">
        <v>14</v>
      </c>
      <c r="D22" s="12" t="s">
        <v>15</v>
      </c>
      <c r="E22" s="12" t="s">
        <v>16</v>
      </c>
      <c r="F22" s="12" t="s">
        <v>17</v>
      </c>
      <c r="G22" s="13" t="s">
        <v>18</v>
      </c>
    </row>
    <row r="23" spans="1:7" ht="16" customHeight="1" x14ac:dyDescent="0.2">
      <c r="A23" t="s">
        <v>28</v>
      </c>
      <c r="B23" t="s">
        <v>20</v>
      </c>
      <c r="C23" s="2" t="s">
        <v>20</v>
      </c>
      <c r="D23" s="10"/>
      <c r="F23" s="10"/>
    </row>
    <row r="24" spans="1:7" ht="16" customHeight="1" x14ac:dyDescent="0.2">
      <c r="A24" t="s">
        <v>29</v>
      </c>
      <c r="B24" t="s">
        <v>30</v>
      </c>
      <c r="C24" s="2">
        <v>0.05</v>
      </c>
      <c r="D24" s="10"/>
      <c r="E24" s="2">
        <f>II_11[[#This Row],[Peso]]*II_11[[#This Row],[Valor informado]]</f>
        <v>0</v>
      </c>
      <c r="F24" s="10"/>
      <c r="G24" s="2">
        <f>II_11[[#This Row],[Peso]]*II_11[[#This Row],[Validado pela comissão]]</f>
        <v>0</v>
      </c>
    </row>
    <row r="25" spans="1:7" ht="16" customHeight="1" x14ac:dyDescent="0.2">
      <c r="A25" t="s">
        <v>31</v>
      </c>
      <c r="B25" t="s">
        <v>20</v>
      </c>
      <c r="C25" s="2" t="s">
        <v>20</v>
      </c>
      <c r="D25" s="10"/>
      <c r="F25" s="10"/>
    </row>
    <row r="26" spans="1:7" ht="16" customHeight="1" x14ac:dyDescent="0.2">
      <c r="A26" t="s">
        <v>32</v>
      </c>
      <c r="B26" t="s">
        <v>33</v>
      </c>
      <c r="C26" s="2">
        <v>1</v>
      </c>
      <c r="D26" s="10"/>
      <c r="E26" s="2">
        <f>II_11[[#This Row],[Peso]]*II_11[[#This Row],[Valor informado]]</f>
        <v>0</v>
      </c>
      <c r="F26" s="10"/>
      <c r="G26" s="2">
        <f>II_11[[#This Row],[Peso]]*II_11[[#This Row],[Validado pela comissão]]</f>
        <v>0</v>
      </c>
    </row>
    <row r="27" spans="1:7" ht="16" customHeight="1" x14ac:dyDescent="0.2">
      <c r="A27" s="1" t="s">
        <v>34</v>
      </c>
      <c r="B27" t="s">
        <v>35</v>
      </c>
      <c r="C27" s="2">
        <v>200</v>
      </c>
      <c r="D27" s="2" t="s">
        <v>20</v>
      </c>
      <c r="E27" s="2">
        <f>IF(SUM(II_11[Total de pontos])&gt;$C$27,$C$27,SUM(II_11[Total de pontos]))</f>
        <v>0</v>
      </c>
      <c r="G27" s="2">
        <f>IF(SUM(II_11[Pontuação final])&gt;$C$27,$C$27,SUM(II_11[Pontuação final]))</f>
        <v>0</v>
      </c>
    </row>
    <row r="28" spans="1:7" ht="16" customHeight="1" x14ac:dyDescent="0.2"/>
    <row r="29" spans="1:7" ht="16" customHeight="1" x14ac:dyDescent="0.2">
      <c r="A29" s="1" t="s">
        <v>36</v>
      </c>
      <c r="B29" s="11" t="s">
        <v>13</v>
      </c>
      <c r="C29" s="12" t="s">
        <v>14</v>
      </c>
      <c r="D29" s="12" t="s">
        <v>15</v>
      </c>
      <c r="E29" s="12" t="s">
        <v>16</v>
      </c>
      <c r="F29" s="12" t="s">
        <v>17</v>
      </c>
      <c r="G29" s="13" t="s">
        <v>18</v>
      </c>
    </row>
    <row r="30" spans="1:7" ht="54" x14ac:dyDescent="0.2">
      <c r="A30" s="1" t="s">
        <v>37</v>
      </c>
      <c r="B30" t="s">
        <v>20</v>
      </c>
      <c r="C30" s="2" t="s">
        <v>20</v>
      </c>
      <c r="D30" s="10"/>
      <c r="F30" s="10"/>
    </row>
    <row r="31" spans="1:7" ht="17" x14ac:dyDescent="0.2">
      <c r="A31" s="1" t="s">
        <v>38</v>
      </c>
      <c r="B31" t="s">
        <v>39</v>
      </c>
      <c r="C31" s="2">
        <v>60</v>
      </c>
      <c r="D31" s="10"/>
      <c r="E31" s="2">
        <f>III_17[[#This Row],[Peso]]*III_17[[#This Row],[Valor informado]]</f>
        <v>0</v>
      </c>
      <c r="F31" s="10"/>
      <c r="G31" s="2">
        <f>III_17[[#This Row],[Peso]]*III_17[[#This Row],[Validado pela comissão]]</f>
        <v>0</v>
      </c>
    </row>
    <row r="32" spans="1:7" ht="17" x14ac:dyDescent="0.2">
      <c r="A32" s="1" t="s">
        <v>40</v>
      </c>
      <c r="B32" t="s">
        <v>41</v>
      </c>
      <c r="C32" s="2">
        <v>50</v>
      </c>
      <c r="D32" s="10"/>
      <c r="E32" s="2">
        <f>III_17[[#This Row],[Peso]]*III_17[[#This Row],[Valor informado]]</f>
        <v>0</v>
      </c>
      <c r="F32" s="10"/>
      <c r="G32" s="2">
        <f>III_17[[#This Row],[Peso]]*III_17[[#This Row],[Validado pela comissão]]</f>
        <v>0</v>
      </c>
    </row>
    <row r="33" spans="1:15" ht="17" x14ac:dyDescent="0.2">
      <c r="A33" s="1" t="s">
        <v>42</v>
      </c>
      <c r="B33" t="s">
        <v>43</v>
      </c>
      <c r="C33" s="2">
        <v>40</v>
      </c>
      <c r="D33" s="10"/>
      <c r="E33" s="2">
        <f>III_17[[#This Row],[Peso]]*III_17[[#This Row],[Valor informado]]</f>
        <v>0</v>
      </c>
      <c r="F33" s="10"/>
      <c r="G33" s="2">
        <f>III_17[[#This Row],[Peso]]*III_17[[#This Row],[Validado pela comissão]]</f>
        <v>0</v>
      </c>
    </row>
    <row r="34" spans="1:15" ht="17" x14ac:dyDescent="0.2">
      <c r="A34" s="1" t="s">
        <v>44</v>
      </c>
      <c r="B34" t="s">
        <v>45</v>
      </c>
      <c r="C34" s="2">
        <v>30</v>
      </c>
      <c r="D34" s="10"/>
      <c r="E34" s="2">
        <f>III_17[[#This Row],[Peso]]*III_17[[#This Row],[Valor informado]]</f>
        <v>0</v>
      </c>
      <c r="F34" s="10"/>
      <c r="G34" s="2">
        <f>III_17[[#This Row],[Peso]]*III_17[[#This Row],[Validado pela comissão]]</f>
        <v>0</v>
      </c>
    </row>
    <row r="35" spans="1:15" ht="17" x14ac:dyDescent="0.2">
      <c r="A35" s="1" t="s">
        <v>46</v>
      </c>
      <c r="B35" t="s">
        <v>47</v>
      </c>
      <c r="C35" s="2">
        <v>10</v>
      </c>
      <c r="D35" s="10"/>
      <c r="E35" s="2">
        <f>III_17[[#This Row],[Peso]]*III_17[[#This Row],[Valor informado]]</f>
        <v>0</v>
      </c>
      <c r="F35" s="10"/>
      <c r="G35" s="2">
        <f>III_17[[#This Row],[Peso]]*III_17[[#This Row],[Validado pela comissão]]</f>
        <v>0</v>
      </c>
    </row>
    <row r="36" spans="1:15" ht="54" x14ac:dyDescent="0.2">
      <c r="A36" s="1" t="s">
        <v>48</v>
      </c>
      <c r="D36" s="10"/>
      <c r="F36" s="10"/>
    </row>
    <row r="37" spans="1:15" ht="17.25" customHeight="1" x14ac:dyDescent="0.2">
      <c r="A37" s="1" t="s">
        <v>49</v>
      </c>
      <c r="B37" t="s">
        <v>50</v>
      </c>
      <c r="C37" s="2">
        <v>12</v>
      </c>
      <c r="D37" s="10"/>
      <c r="E37" s="2">
        <f>III_17[[#This Row],[Peso]]*III_17[[#This Row],[Valor informado]]</f>
        <v>0</v>
      </c>
      <c r="F37" s="10"/>
      <c r="G37" s="2">
        <f>III_17[[#This Row],[Peso]]*III_17[[#This Row],[Validado pela comissão]]</f>
        <v>0</v>
      </c>
    </row>
    <row r="38" spans="1:15" ht="17.25" customHeight="1" x14ac:dyDescent="0.2">
      <c r="A38" s="1" t="s">
        <v>51</v>
      </c>
      <c r="B38" t="s">
        <v>47</v>
      </c>
      <c r="C38" s="2">
        <v>10</v>
      </c>
      <c r="D38" s="10"/>
      <c r="E38" s="2">
        <f>III_17[[#This Row],[Peso]]*III_17[[#This Row],[Valor informado]]</f>
        <v>0</v>
      </c>
      <c r="F38" s="10"/>
      <c r="G38" s="2">
        <f>III_17[[#This Row],[Peso]]*III_17[[#This Row],[Validado pela comissão]]</f>
        <v>0</v>
      </c>
    </row>
    <row r="39" spans="1:15" ht="17.25" customHeight="1" x14ac:dyDescent="0.2">
      <c r="A39" s="1" t="s">
        <v>52</v>
      </c>
      <c r="B39" t="s">
        <v>53</v>
      </c>
      <c r="C39" s="2">
        <v>8</v>
      </c>
      <c r="D39" s="10"/>
      <c r="E39" s="2">
        <f>III_17[[#This Row],[Peso]]*III_17[[#This Row],[Valor informado]]</f>
        <v>0</v>
      </c>
      <c r="F39" s="10"/>
      <c r="G39" s="2">
        <f>III_17[[#This Row],[Peso]]*III_17[[#This Row],[Validado pela comissão]]</f>
        <v>0</v>
      </c>
    </row>
    <row r="40" spans="1:15" ht="17.25" customHeight="1" x14ac:dyDescent="0.2">
      <c r="A40" s="1" t="s">
        <v>54</v>
      </c>
      <c r="B40" t="s">
        <v>39</v>
      </c>
      <c r="C40" s="2">
        <v>6</v>
      </c>
      <c r="D40" s="10"/>
      <c r="E40" s="2">
        <f>III_17[[#This Row],[Peso]]*III_17[[#This Row],[Valor informado]]</f>
        <v>0</v>
      </c>
      <c r="F40" s="10"/>
      <c r="G40" s="2">
        <f>III_17[[#This Row],[Peso]]*III_17[[#This Row],[Validado pela comissão]]</f>
        <v>0</v>
      </c>
    </row>
    <row r="41" spans="1:15" ht="17.25" customHeight="1" x14ac:dyDescent="0.2">
      <c r="A41" s="1" t="s">
        <v>55</v>
      </c>
      <c r="B41" t="s">
        <v>56</v>
      </c>
      <c r="C41" s="2">
        <v>2</v>
      </c>
      <c r="D41" s="10"/>
      <c r="E41" s="2">
        <f>III_17[[#This Row],[Peso]]*III_17[[#This Row],[Valor informado]]</f>
        <v>0</v>
      </c>
      <c r="F41" s="10"/>
      <c r="G41" s="2">
        <f>III_17[[#This Row],[Peso]]*III_17[[#This Row],[Validado pela comissão]]</f>
        <v>0</v>
      </c>
    </row>
    <row r="42" spans="1:15" ht="17.25" customHeight="1" x14ac:dyDescent="0.2">
      <c r="A42" s="1" t="s">
        <v>57</v>
      </c>
      <c r="B42" t="s">
        <v>20</v>
      </c>
      <c r="C42" s="2" t="s">
        <v>20</v>
      </c>
      <c r="D42" s="10"/>
      <c r="F42" s="10"/>
    </row>
    <row r="43" spans="1:15" ht="17.25" customHeight="1" x14ac:dyDescent="0.2">
      <c r="A43" s="1" t="s">
        <v>58</v>
      </c>
      <c r="B43" t="s">
        <v>59</v>
      </c>
      <c r="C43" s="2">
        <v>50</v>
      </c>
      <c r="D43" s="10"/>
      <c r="E43" s="2">
        <f>III_17[[#This Row],[Peso]]*III_17[[#This Row],[Valor informado]]</f>
        <v>0</v>
      </c>
      <c r="F43" s="10"/>
      <c r="G43" s="2">
        <f>III_17[[#This Row],[Peso]]*III_17[[#This Row],[Validado pela comissão]]</f>
        <v>0</v>
      </c>
    </row>
    <row r="44" spans="1:15" ht="17.25" customHeight="1" x14ac:dyDescent="0.2">
      <c r="A44" s="1" t="s">
        <v>60</v>
      </c>
      <c r="B44" t="s">
        <v>61</v>
      </c>
      <c r="C44" s="19">
        <v>12</v>
      </c>
      <c r="D44" s="10"/>
      <c r="E44" s="2">
        <f>III_17[[#This Row],[Peso]]*III_17[[#This Row],[Valor informado]]</f>
        <v>0</v>
      </c>
      <c r="F44" s="10"/>
      <c r="G44" s="2">
        <f>III_17[[#This Row],[Peso]]*III_17[[#This Row],[Validado pela comissão]]</f>
        <v>0</v>
      </c>
    </row>
    <row r="45" spans="1:15" ht="17.25" customHeight="1" x14ac:dyDescent="0.2">
      <c r="A45" s="1" t="s">
        <v>62</v>
      </c>
      <c r="B45" t="s">
        <v>63</v>
      </c>
      <c r="C45" s="2">
        <v>2</v>
      </c>
      <c r="D45" s="10"/>
      <c r="E45" s="2">
        <f>III_17[[#This Row],[Peso]]*III_17[[#This Row],[Valor informado]]</f>
        <v>0</v>
      </c>
      <c r="F45" s="10"/>
      <c r="G45" s="2">
        <f>III_17[[#This Row],[Peso]]*III_17[[#This Row],[Validado pela comissão]]</f>
        <v>0</v>
      </c>
      <c r="I45" s="14"/>
      <c r="J45" s="14"/>
      <c r="K45" s="14"/>
      <c r="L45" s="14"/>
      <c r="M45" s="14"/>
      <c r="N45" s="14"/>
      <c r="O45" s="14"/>
    </row>
    <row r="46" spans="1:15" ht="17.25" customHeight="1" x14ac:dyDescent="0.2">
      <c r="A46" s="1" t="s">
        <v>64</v>
      </c>
      <c r="B46" t="s">
        <v>65</v>
      </c>
      <c r="C46" s="2">
        <v>5</v>
      </c>
      <c r="D46" s="10"/>
      <c r="E46" s="2">
        <f>III_17[[#This Row],[Peso]]*III_17[[#This Row],[Valor informado]]</f>
        <v>0</v>
      </c>
      <c r="F46" s="10"/>
      <c r="G46" s="2">
        <f>III_17[[#This Row],[Peso]]*III_17[[#This Row],[Validado pela comissão]]</f>
        <v>0</v>
      </c>
      <c r="I46" s="14"/>
      <c r="J46" s="14"/>
      <c r="K46" s="14"/>
      <c r="L46" s="14"/>
      <c r="M46" s="14"/>
      <c r="N46" s="14"/>
      <c r="O46" s="14"/>
    </row>
    <row r="47" spans="1:15" ht="17.25" customHeight="1" x14ac:dyDescent="0.2">
      <c r="A47" s="1" t="s">
        <v>66</v>
      </c>
      <c r="B47" t="s">
        <v>67</v>
      </c>
      <c r="C47" s="2">
        <v>3</v>
      </c>
      <c r="D47" s="10"/>
      <c r="E47" s="2">
        <f>III_17[[#This Row],[Peso]]*III_17[[#This Row],[Valor informado]]</f>
        <v>0</v>
      </c>
      <c r="F47" s="10"/>
      <c r="G47" s="2">
        <f>III_17[[#This Row],[Peso]]*III_17[[#This Row],[Validado pela comissão]]</f>
        <v>0</v>
      </c>
      <c r="I47" s="15"/>
    </row>
    <row r="48" spans="1:15" ht="17.25" customHeight="1" x14ac:dyDescent="0.2">
      <c r="A48" s="1" t="s">
        <v>68</v>
      </c>
      <c r="B48" t="s">
        <v>69</v>
      </c>
      <c r="C48" s="2">
        <v>1</v>
      </c>
      <c r="D48" s="10"/>
      <c r="E48" s="2">
        <f>III_17[[#This Row],[Peso]]*III_17[[#This Row],[Valor informado]]</f>
        <v>0</v>
      </c>
      <c r="F48" s="10"/>
      <c r="G48" s="2">
        <f>III_17[[#This Row],[Peso]]*III_17[[#This Row],[Validado pela comissão]]</f>
        <v>0</v>
      </c>
      <c r="I48" s="15"/>
    </row>
    <row r="49" spans="1:9" ht="17.25" customHeight="1" x14ac:dyDescent="0.2">
      <c r="A49" s="20" t="s">
        <v>70</v>
      </c>
      <c r="B49" s="21" t="s">
        <v>71</v>
      </c>
      <c r="C49" s="19">
        <v>5</v>
      </c>
      <c r="D49" s="10"/>
      <c r="E49" s="2">
        <f>III_17[[#This Row],[Peso]]*III_17[[#This Row],[Valor informado]]</f>
        <v>0</v>
      </c>
      <c r="F49" s="10"/>
      <c r="G49" s="2">
        <f>III_17[[#This Row],[Peso]]*III_17[[#This Row],[Validado pela comissão]]</f>
        <v>0</v>
      </c>
      <c r="I49" s="16"/>
    </row>
    <row r="50" spans="1:9" ht="17.25" customHeight="1" x14ac:dyDescent="0.2">
      <c r="A50" s="20" t="s">
        <v>72</v>
      </c>
      <c r="B50" s="21" t="s">
        <v>73</v>
      </c>
      <c r="C50" s="19">
        <v>3</v>
      </c>
      <c r="D50" s="10"/>
      <c r="E50" s="2">
        <f>III_17[[#This Row],[Peso]]*III_17[[#This Row],[Valor informado]]</f>
        <v>0</v>
      </c>
      <c r="F50" s="10"/>
      <c r="G50" s="2">
        <f>III_17[[#This Row],[Peso]]*III_17[[#This Row],[Validado pela comissão]]</f>
        <v>0</v>
      </c>
      <c r="I50" s="16"/>
    </row>
    <row r="51" spans="1:9" ht="17.25" customHeight="1" x14ac:dyDescent="0.2">
      <c r="A51" s="20" t="s">
        <v>74</v>
      </c>
      <c r="B51" s="21" t="s">
        <v>75</v>
      </c>
      <c r="C51" s="19">
        <v>1</v>
      </c>
      <c r="D51" s="10"/>
      <c r="E51" s="2">
        <f>III_17[[#This Row],[Peso]]*III_17[[#This Row],[Valor informado]]</f>
        <v>0</v>
      </c>
      <c r="F51" s="10"/>
      <c r="G51" s="2">
        <f>III_17[[#This Row],[Peso]]*III_17[[#This Row],[Validado pela comissão]]</f>
        <v>0</v>
      </c>
      <c r="I51" s="16"/>
    </row>
    <row r="52" spans="1:9" ht="17.25" customHeight="1" x14ac:dyDescent="0.2">
      <c r="A52" s="1" t="s">
        <v>76</v>
      </c>
      <c r="B52" t="s">
        <v>35</v>
      </c>
      <c r="C52" s="2">
        <v>200</v>
      </c>
      <c r="D52" s="2" t="s">
        <v>20</v>
      </c>
      <c r="E52" s="2">
        <f>IF(SUM(III_17[Total de pontos])&gt;C52,C52,SUM(III_17[Total de pontos]))</f>
        <v>0</v>
      </c>
      <c r="G52" s="2">
        <f>IF(SUM(III_17[Pontuação final])&gt;C52,C52,SUM(III_17[Pontuação final]))</f>
        <v>0</v>
      </c>
    </row>
    <row r="54" spans="1:9" ht="17" x14ac:dyDescent="0.2">
      <c r="A54" s="1" t="s">
        <v>77</v>
      </c>
      <c r="B54" s="11" t="s">
        <v>13</v>
      </c>
      <c r="C54" s="12" t="s">
        <v>14</v>
      </c>
      <c r="D54" s="12" t="s">
        <v>15</v>
      </c>
      <c r="E54" s="12" t="s">
        <v>16</v>
      </c>
      <c r="F54" s="12" t="s">
        <v>17</v>
      </c>
      <c r="G54" s="13" t="s">
        <v>18</v>
      </c>
    </row>
    <row r="55" spans="1:9" ht="17" x14ac:dyDescent="0.2">
      <c r="A55" s="1" t="s">
        <v>78</v>
      </c>
      <c r="B55" t="s">
        <v>20</v>
      </c>
      <c r="C55" s="2" t="s">
        <v>20</v>
      </c>
      <c r="D55" s="10"/>
      <c r="F55" s="10"/>
    </row>
    <row r="56" spans="1:9" ht="20" x14ac:dyDescent="0.2">
      <c r="A56" s="1" t="s">
        <v>79</v>
      </c>
      <c r="B56" t="s">
        <v>80</v>
      </c>
      <c r="C56" s="2">
        <v>3</v>
      </c>
      <c r="D56" s="10"/>
      <c r="E56" s="2">
        <f>IV_16[[#This Row],[Peso]]*IV_16[[#This Row],[Valor informado]]</f>
        <v>0</v>
      </c>
      <c r="F56" s="10"/>
      <c r="G56" s="2">
        <f>IV_16[[#This Row],[Peso]]*IV_16[[#This Row],[Validado pela comissão]]</f>
        <v>0</v>
      </c>
    </row>
    <row r="57" spans="1:9" x14ac:dyDescent="0.2">
      <c r="A57" t="s">
        <v>81</v>
      </c>
      <c r="B57" t="s">
        <v>82</v>
      </c>
      <c r="C57" s="2">
        <v>1</v>
      </c>
      <c r="D57" s="10"/>
      <c r="E57" s="2">
        <f>IV_16[[#This Row],[Peso]]*IV_16[[#This Row],[Valor informado]]</f>
        <v>0</v>
      </c>
      <c r="F57" s="10"/>
      <c r="G57" s="2">
        <f>IV_16[[#This Row],[Peso]]*IV_16[[#This Row],[Validado pela comissão]]</f>
        <v>0</v>
      </c>
    </row>
    <row r="58" spans="1:9" ht="17" x14ac:dyDescent="0.2">
      <c r="A58" s="1" t="s">
        <v>83</v>
      </c>
      <c r="B58" t="s">
        <v>84</v>
      </c>
      <c r="C58" s="2">
        <v>2</v>
      </c>
      <c r="D58" s="10"/>
      <c r="E58" s="2">
        <f>IV_16[[#This Row],[Peso]]*IV_16[[#This Row],[Valor informado]]</f>
        <v>0</v>
      </c>
      <c r="F58" s="10"/>
      <c r="G58" s="2">
        <f>IV_16[[#This Row],[Peso]]*IV_16[[#This Row],[Validado pela comissão]]</f>
        <v>0</v>
      </c>
    </row>
    <row r="59" spans="1:9" ht="17" x14ac:dyDescent="0.2">
      <c r="A59" s="1" t="s">
        <v>85</v>
      </c>
      <c r="B59" t="s">
        <v>84</v>
      </c>
      <c r="C59" s="2">
        <v>2</v>
      </c>
      <c r="D59" s="10"/>
      <c r="E59" s="2">
        <f>IV_16[[#This Row],[Peso]]*IV_16[[#This Row],[Valor informado]]</f>
        <v>0</v>
      </c>
      <c r="F59" s="10"/>
      <c r="G59" s="2">
        <f>IV_16[[#This Row],[Peso]]*IV_16[[#This Row],[Validado pela comissão]]</f>
        <v>0</v>
      </c>
    </row>
    <row r="60" spans="1:9" ht="17" x14ac:dyDescent="0.2">
      <c r="A60" s="1" t="s">
        <v>86</v>
      </c>
      <c r="B60" t="s">
        <v>87</v>
      </c>
      <c r="C60" s="2">
        <v>10</v>
      </c>
      <c r="D60" s="10"/>
      <c r="E60" s="2">
        <f>IV_16[[#This Row],[Peso]]*IV_16[[#This Row],[Valor informado]]</f>
        <v>0</v>
      </c>
      <c r="F60" s="10"/>
      <c r="G60" s="2">
        <f>IV_16[[#This Row],[Peso]]*IV_16[[#This Row],[Validado pela comissão]]</f>
        <v>0</v>
      </c>
    </row>
    <row r="61" spans="1:9" ht="17" x14ac:dyDescent="0.2">
      <c r="A61" s="1" t="s">
        <v>88</v>
      </c>
      <c r="B61" t="s">
        <v>89</v>
      </c>
      <c r="C61" s="2">
        <v>50</v>
      </c>
      <c r="D61" s="10"/>
      <c r="E61" s="2">
        <f>IV_16[[#This Row],[Peso]]*IV_16[[#This Row],[Valor informado]]</f>
        <v>0</v>
      </c>
      <c r="F61" s="10"/>
      <c r="G61" s="2">
        <f>IV_16[[#This Row],[Peso]]*IV_16[[#This Row],[Validado pela comissão]]</f>
        <v>0</v>
      </c>
    </row>
    <row r="62" spans="1:9" ht="17" x14ac:dyDescent="0.2">
      <c r="A62" s="1" t="s">
        <v>90</v>
      </c>
      <c r="B62" t="s">
        <v>91</v>
      </c>
      <c r="C62" s="2">
        <v>2</v>
      </c>
      <c r="D62" s="10"/>
      <c r="E62" s="2">
        <f>IV_16[[#This Row],[Peso]]*IV_16[[#This Row],[Valor informado]]</f>
        <v>0</v>
      </c>
      <c r="F62" s="10"/>
      <c r="G62" s="2">
        <f>IV_16[[#This Row],[Peso]]*IV_16[[#This Row],[Validado pela comissão]]</f>
        <v>0</v>
      </c>
    </row>
    <row r="63" spans="1:9" ht="17" x14ac:dyDescent="0.2">
      <c r="A63" s="1" t="s">
        <v>92</v>
      </c>
      <c r="D63" s="2" t="s">
        <v>20</v>
      </c>
      <c r="E63" s="2">
        <f>SUM(IV_16[Total de pontos])</f>
        <v>0</v>
      </c>
      <c r="G63" s="2">
        <f>SUM(G56:G62)</f>
        <v>0</v>
      </c>
    </row>
    <row r="65" spans="1:7" ht="17" x14ac:dyDescent="0.2">
      <c r="A65" s="1" t="s">
        <v>93</v>
      </c>
      <c r="B65" s="11" t="s">
        <v>13</v>
      </c>
      <c r="C65" s="12" t="s">
        <v>14</v>
      </c>
      <c r="D65" s="12" t="s">
        <v>15</v>
      </c>
      <c r="E65" s="12" t="s">
        <v>16</v>
      </c>
      <c r="F65" s="12" t="s">
        <v>17</v>
      </c>
      <c r="G65" s="13" t="s">
        <v>18</v>
      </c>
    </row>
    <row r="66" spans="1:7" ht="17" x14ac:dyDescent="0.2">
      <c r="A66" s="1" t="s">
        <v>94</v>
      </c>
      <c r="B66" t="s">
        <v>95</v>
      </c>
      <c r="C66" s="2">
        <v>1</v>
      </c>
      <c r="D66" s="10"/>
      <c r="E66" s="2">
        <f>V_15[[#This Row],[Peso]]*V_15[[#This Row],[Valor informado]]</f>
        <v>0</v>
      </c>
      <c r="F66" s="10"/>
      <c r="G66" s="2">
        <f>V_15[[#This Row],[Peso]]*V_15[[#This Row],[Validado pela comissão]]</f>
        <v>0</v>
      </c>
    </row>
    <row r="67" spans="1:7" ht="17" x14ac:dyDescent="0.2">
      <c r="A67" s="1" t="s">
        <v>96</v>
      </c>
      <c r="B67" t="s">
        <v>97</v>
      </c>
      <c r="C67" s="2">
        <v>0.5</v>
      </c>
      <c r="D67" s="10"/>
      <c r="E67" s="2">
        <f>V_15[[#This Row],[Peso]]*V_15[[#This Row],[Valor informado]]</f>
        <v>0</v>
      </c>
      <c r="F67" s="10"/>
      <c r="G67" s="2">
        <f>V_15[[#This Row],[Peso]]*V_15[[#This Row],[Validado pela comissão]]</f>
        <v>0</v>
      </c>
    </row>
    <row r="68" spans="1:7" ht="17" x14ac:dyDescent="0.2">
      <c r="A68" s="1" t="s">
        <v>98</v>
      </c>
      <c r="B68" t="s">
        <v>99</v>
      </c>
      <c r="C68" s="2">
        <v>1</v>
      </c>
      <c r="D68" s="10"/>
      <c r="E68" s="2">
        <f>V_15[[#This Row],[Peso]]*V_15[[#This Row],[Valor informado]]</f>
        <v>0</v>
      </c>
      <c r="F68" s="10"/>
      <c r="G68" s="2">
        <f>V_15[[#This Row],[Peso]]*V_15[[#This Row],[Validado pela comissão]]</f>
        <v>0</v>
      </c>
    </row>
    <row r="69" spans="1:7" ht="17" x14ac:dyDescent="0.2">
      <c r="A69" s="1" t="s">
        <v>100</v>
      </c>
      <c r="B69" t="s">
        <v>101</v>
      </c>
      <c r="C69" s="2">
        <v>0.5</v>
      </c>
      <c r="D69" s="10"/>
      <c r="E69" s="2">
        <f>V_15[[#This Row],[Peso]]*V_15[[#This Row],[Valor informado]]</f>
        <v>0</v>
      </c>
      <c r="F69" s="10"/>
      <c r="G69" s="2">
        <f>V_15[[#This Row],[Peso]]*V_15[[#This Row],[Validado pela comissão]]</f>
        <v>0</v>
      </c>
    </row>
    <row r="70" spans="1:7" ht="17" x14ac:dyDescent="0.2">
      <c r="A70" s="1" t="s">
        <v>102</v>
      </c>
      <c r="B70" t="s">
        <v>103</v>
      </c>
      <c r="C70" s="2">
        <v>0.3</v>
      </c>
      <c r="D70" s="10"/>
      <c r="E70" s="2">
        <f>V_15[[#This Row],[Peso]]*V_15[[#This Row],[Valor informado]]</f>
        <v>0</v>
      </c>
      <c r="F70" s="10"/>
      <c r="G70" s="2">
        <f>V_15[[#This Row],[Peso]]*V_15[[#This Row],[Validado pela comissão]]</f>
        <v>0</v>
      </c>
    </row>
    <row r="71" spans="1:7" ht="17" x14ac:dyDescent="0.2">
      <c r="A71" s="1" t="s">
        <v>104</v>
      </c>
      <c r="E71" s="2">
        <f>SUM(V_15[Total de pontos])</f>
        <v>0</v>
      </c>
      <c r="G71" s="2">
        <f>SUM(V_15[Pontuação final])</f>
        <v>0</v>
      </c>
    </row>
    <row r="73" spans="1:7" ht="17" x14ac:dyDescent="0.2">
      <c r="A73" s="1" t="s">
        <v>105</v>
      </c>
      <c r="B73" s="11" t="s">
        <v>13</v>
      </c>
      <c r="C73" s="12" t="s">
        <v>14</v>
      </c>
      <c r="D73" s="12" t="s">
        <v>15</v>
      </c>
      <c r="E73" s="12" t="s">
        <v>16</v>
      </c>
      <c r="F73" s="12" t="s">
        <v>17</v>
      </c>
      <c r="G73" s="13" t="s">
        <v>18</v>
      </c>
    </row>
    <row r="74" spans="1:7" ht="17" x14ac:dyDescent="0.2">
      <c r="A74" s="1" t="s">
        <v>106</v>
      </c>
      <c r="B74" t="s">
        <v>107</v>
      </c>
      <c r="C74" s="2">
        <v>2</v>
      </c>
      <c r="D74" s="10"/>
      <c r="E74" s="2">
        <f>VI_14[[#This Row],[Peso]]*VI_14[[#This Row],[Valor informado]]</f>
        <v>0</v>
      </c>
      <c r="F74" s="10"/>
      <c r="G74" s="2">
        <f>VI_14[[#This Row],[Peso]]*VI_14[[#This Row],[Validado pela comissão]]</f>
        <v>0</v>
      </c>
    </row>
    <row r="75" spans="1:7" ht="17" x14ac:dyDescent="0.2">
      <c r="A75" s="1" t="s">
        <v>108</v>
      </c>
      <c r="B75" t="s">
        <v>109</v>
      </c>
      <c r="C75" s="2">
        <v>1</v>
      </c>
      <c r="D75" s="10"/>
      <c r="E75" s="2">
        <f>VI_14[[#This Row],[Peso]]*VI_14[[#This Row],[Valor informado]]</f>
        <v>0</v>
      </c>
      <c r="F75" s="10"/>
      <c r="G75" s="2">
        <f>VI_14[[#This Row],[Peso]]*VI_14[[#This Row],[Validado pela comissão]]</f>
        <v>0</v>
      </c>
    </row>
    <row r="76" spans="1:7" ht="17" x14ac:dyDescent="0.2">
      <c r="A76" s="1" t="s">
        <v>110</v>
      </c>
      <c r="D76" s="2" t="s">
        <v>20</v>
      </c>
      <c r="E76" s="2">
        <f>SUM(VI_14[Total de pontos])</f>
        <v>0</v>
      </c>
      <c r="G76" s="2">
        <f>SUM(VI_14[Pontuação final])</f>
        <v>0</v>
      </c>
    </row>
    <row r="78" spans="1:7" ht="17" x14ac:dyDescent="0.2">
      <c r="A78" s="1" t="s">
        <v>111</v>
      </c>
      <c r="B78" s="11" t="s">
        <v>13</v>
      </c>
      <c r="C78" s="12" t="s">
        <v>14</v>
      </c>
      <c r="D78" s="12" t="s">
        <v>15</v>
      </c>
      <c r="E78" s="12" t="s">
        <v>16</v>
      </c>
      <c r="F78" s="12" t="s">
        <v>17</v>
      </c>
      <c r="G78" s="13" t="s">
        <v>18</v>
      </c>
    </row>
    <row r="79" spans="1:7" ht="34" x14ac:dyDescent="0.2">
      <c r="A79" s="1" t="s">
        <v>112</v>
      </c>
      <c r="B79" t="s">
        <v>113</v>
      </c>
      <c r="C79" s="2">
        <v>4</v>
      </c>
      <c r="D79" s="10"/>
      <c r="E79" s="2">
        <f>VII_13[[#This Row],[Peso]]*VII_13[[#This Row],[Valor informado]]</f>
        <v>0</v>
      </c>
      <c r="F79" s="10"/>
      <c r="G79" s="2">
        <f>VII_13[[#This Row],[Peso]]*VII_13[[#This Row],[Validado pela comissão]]</f>
        <v>0</v>
      </c>
    </row>
    <row r="80" spans="1:7" ht="17" x14ac:dyDescent="0.2">
      <c r="A80" s="1" t="s">
        <v>114</v>
      </c>
      <c r="B80" t="s">
        <v>115</v>
      </c>
      <c r="C80" s="2">
        <v>5</v>
      </c>
      <c r="D80" s="10"/>
      <c r="E80" s="2">
        <f>VII_13[[#This Row],[Peso]]*VII_13[[#This Row],[Valor informado]]</f>
        <v>0</v>
      </c>
      <c r="F80" s="10"/>
      <c r="G80" s="2">
        <f>VII_13[[#This Row],[Peso]]*VII_13[[#This Row],[Validado pela comissão]]</f>
        <v>0</v>
      </c>
    </row>
    <row r="81" spans="1:7" ht="17" x14ac:dyDescent="0.2">
      <c r="A81" s="1" t="s">
        <v>116</v>
      </c>
      <c r="B81" t="s">
        <v>117</v>
      </c>
      <c r="C81" s="2">
        <v>20</v>
      </c>
      <c r="D81" s="10"/>
      <c r="E81" s="2">
        <f>VII_13[[#This Row],[Peso]]*VII_13[[#This Row],[Valor informado]]</f>
        <v>0</v>
      </c>
      <c r="F81" s="10"/>
      <c r="G81" s="2">
        <f>VII_13[[#This Row],[Peso]]*VII_13[[#This Row],[Validado pela comissão]]</f>
        <v>0</v>
      </c>
    </row>
    <row r="82" spans="1:7" ht="17" x14ac:dyDescent="0.2">
      <c r="A82" s="1" t="s">
        <v>118</v>
      </c>
      <c r="B82" t="s">
        <v>119</v>
      </c>
      <c r="C82" s="2">
        <v>20</v>
      </c>
      <c r="D82" s="10"/>
      <c r="E82" s="2">
        <f>VII_13[[#This Row],[Peso]]*VII_13[[#This Row],[Valor informado]]</f>
        <v>0</v>
      </c>
      <c r="F82" s="10"/>
      <c r="G82" s="2">
        <f>VII_13[[#This Row],[Peso]]*VII_13[[#This Row],[Validado pela comissão]]</f>
        <v>0</v>
      </c>
    </row>
    <row r="83" spans="1:7" ht="17" x14ac:dyDescent="0.2">
      <c r="A83" s="1" t="s">
        <v>120</v>
      </c>
      <c r="B83" t="s">
        <v>121</v>
      </c>
      <c r="C83" s="2">
        <v>60</v>
      </c>
      <c r="D83" s="10"/>
      <c r="E83" s="2">
        <f>VII_13[[#This Row],[Peso]]*VII_13[[#This Row],[Valor informado]]</f>
        <v>0</v>
      </c>
      <c r="F83" s="10"/>
      <c r="G83" s="2">
        <f>VII_13[[#This Row],[Peso]]*VII_13[[#This Row],[Validado pela comissão]]</f>
        <v>0</v>
      </c>
    </row>
    <row r="84" spans="1:7" ht="20" x14ac:dyDescent="0.2">
      <c r="A84" s="1" t="s">
        <v>122</v>
      </c>
      <c r="B84" t="s">
        <v>123</v>
      </c>
      <c r="C84" s="2">
        <v>2</v>
      </c>
      <c r="D84" s="10"/>
      <c r="E84" s="2">
        <f>VII_13[[#This Row],[Peso]]*VII_13[[#This Row],[Valor informado]]</f>
        <v>0</v>
      </c>
      <c r="F84" s="10"/>
      <c r="G84" s="2">
        <f>VII_13[[#This Row],[Peso]]*VII_13[[#This Row],[Validado pela comissão]]</f>
        <v>0</v>
      </c>
    </row>
    <row r="85" spans="1:7" ht="17" x14ac:dyDescent="0.2">
      <c r="A85" s="1" t="s">
        <v>124</v>
      </c>
      <c r="B85" t="s">
        <v>125</v>
      </c>
      <c r="C85" s="2">
        <v>7</v>
      </c>
      <c r="D85" s="10"/>
      <c r="E85" s="2">
        <f>VII_13[[#This Row],[Peso]]*VII_13[[#This Row],[Valor informado]]</f>
        <v>0</v>
      </c>
      <c r="F85" s="10"/>
      <c r="G85" s="2">
        <f>VII_13[[#This Row],[Peso]]*VII_13[[#This Row],[Validado pela comissão]]</f>
        <v>0</v>
      </c>
    </row>
    <row r="86" spans="1:7" ht="17" x14ac:dyDescent="0.2">
      <c r="A86" s="1" t="s">
        <v>126</v>
      </c>
      <c r="B86" t="s">
        <v>127</v>
      </c>
      <c r="C86" s="2">
        <v>2</v>
      </c>
      <c r="D86" s="10"/>
      <c r="E86" s="2">
        <f>VII_13[[#This Row],[Peso]]*VII_13[[#This Row],[Valor informado]]</f>
        <v>0</v>
      </c>
      <c r="F86" s="10"/>
      <c r="G86" s="2">
        <f>VII_13[[#This Row],[Peso]]*VII_13[[#This Row],[Validado pela comissão]]</f>
        <v>0</v>
      </c>
    </row>
    <row r="87" spans="1:7" ht="20" x14ac:dyDescent="0.2">
      <c r="A87" s="1" t="s">
        <v>128</v>
      </c>
      <c r="B87" t="s">
        <v>129</v>
      </c>
      <c r="C87" s="2">
        <v>1</v>
      </c>
      <c r="D87" s="10"/>
      <c r="E87" s="2">
        <f>VII_13[[#This Row],[Peso]]*VII_13[[#This Row],[Valor informado]]</f>
        <v>0</v>
      </c>
      <c r="F87" s="10"/>
      <c r="G87" s="2">
        <f>VII_13[[#This Row],[Peso]]*VII_13[[#This Row],[Validado pela comissão]]</f>
        <v>0</v>
      </c>
    </row>
    <row r="88" spans="1:7" ht="17" x14ac:dyDescent="0.2">
      <c r="A88" s="1" t="s">
        <v>130</v>
      </c>
      <c r="D88" s="2" t="s">
        <v>20</v>
      </c>
      <c r="E88" s="2">
        <f>SUM(VII_13[Total de pontos])</f>
        <v>0</v>
      </c>
      <c r="G88" s="2">
        <f>SUM(VII_13[Pontuação final])</f>
        <v>0</v>
      </c>
    </row>
    <row r="89" spans="1:7" x14ac:dyDescent="0.2">
      <c r="D89" s="2" t="s">
        <v>20</v>
      </c>
    </row>
    <row r="90" spans="1:7" ht="51" x14ac:dyDescent="0.2">
      <c r="A90" s="1" t="s">
        <v>131</v>
      </c>
      <c r="B90" s="17" t="s">
        <v>132</v>
      </c>
      <c r="C90" s="18" t="s">
        <v>17</v>
      </c>
      <c r="D90"/>
      <c r="E90"/>
      <c r="F90"/>
      <c r="G90"/>
    </row>
    <row r="91" spans="1:7" ht="17" x14ac:dyDescent="0.2">
      <c r="A91" s="1" t="s">
        <v>133</v>
      </c>
      <c r="B91" s="2">
        <f>E20</f>
        <v>0</v>
      </c>
      <c r="C91" s="2">
        <f>G20</f>
        <v>0</v>
      </c>
      <c r="D91"/>
      <c r="E91"/>
      <c r="F91"/>
      <c r="G91"/>
    </row>
    <row r="92" spans="1:7" ht="17" x14ac:dyDescent="0.2">
      <c r="A92" s="1" t="s">
        <v>134</v>
      </c>
      <c r="B92" s="2">
        <f>E27</f>
        <v>0</v>
      </c>
      <c r="C92" s="2">
        <f>G27</f>
        <v>0</v>
      </c>
      <c r="D92"/>
      <c r="E92"/>
      <c r="F92"/>
      <c r="G92"/>
    </row>
    <row r="93" spans="1:7" ht="17" x14ac:dyDescent="0.2">
      <c r="A93" s="1" t="s">
        <v>135</v>
      </c>
      <c r="B93" s="2">
        <f>E52</f>
        <v>0</v>
      </c>
      <c r="C93" s="2">
        <f>G52</f>
        <v>0</v>
      </c>
      <c r="D93"/>
      <c r="E93"/>
      <c r="F93"/>
      <c r="G93"/>
    </row>
    <row r="94" spans="1:7" ht="17" x14ac:dyDescent="0.2">
      <c r="A94" s="1" t="s">
        <v>136</v>
      </c>
      <c r="B94" s="2">
        <f>E63</f>
        <v>0</v>
      </c>
      <c r="C94" s="2">
        <f>G63</f>
        <v>0</v>
      </c>
      <c r="D94"/>
      <c r="E94"/>
      <c r="F94"/>
      <c r="G94"/>
    </row>
    <row r="95" spans="1:7" ht="17" x14ac:dyDescent="0.2">
      <c r="A95" s="1" t="s">
        <v>137</v>
      </c>
      <c r="B95" s="2">
        <f>E71</f>
        <v>0</v>
      </c>
      <c r="C95" s="2">
        <f>G71</f>
        <v>0</v>
      </c>
      <c r="D95"/>
      <c r="E95"/>
      <c r="F95"/>
      <c r="G95"/>
    </row>
    <row r="96" spans="1:7" ht="17" x14ac:dyDescent="0.2">
      <c r="A96" s="1" t="s">
        <v>138</v>
      </c>
      <c r="B96" s="2">
        <f>E76</f>
        <v>0</v>
      </c>
      <c r="C96" s="2">
        <f>G76</f>
        <v>0</v>
      </c>
      <c r="D96"/>
      <c r="E96"/>
      <c r="F96"/>
      <c r="G96"/>
    </row>
    <row r="97" spans="1:7" ht="17" x14ac:dyDescent="0.2">
      <c r="A97" s="1" t="s">
        <v>139</v>
      </c>
      <c r="B97" s="2">
        <f>E88</f>
        <v>0</v>
      </c>
      <c r="C97" s="2">
        <f>G88</f>
        <v>0</v>
      </c>
      <c r="D97"/>
      <c r="E97"/>
      <c r="F97"/>
      <c r="G97"/>
    </row>
    <row r="98" spans="1:7" ht="17" x14ac:dyDescent="0.2">
      <c r="A98" s="1" t="s">
        <v>140</v>
      </c>
      <c r="B98" s="2">
        <f>SUM(B91:B97)</f>
        <v>0</v>
      </c>
      <c r="C98" s="2">
        <f>SUM(C91:C97)</f>
        <v>0</v>
      </c>
      <c r="D98"/>
      <c r="E98"/>
      <c r="F98"/>
      <c r="G98"/>
    </row>
    <row r="100" spans="1:7" x14ac:dyDescent="0.2">
      <c r="A100" s="6" t="s">
        <v>141</v>
      </c>
      <c r="B100" s="6"/>
      <c r="C100" s="6"/>
      <c r="D100" s="6"/>
      <c r="E100" s="6"/>
      <c r="F100" s="6"/>
      <c r="G100" s="6"/>
    </row>
    <row r="101" spans="1:7" ht="16" customHeight="1" x14ac:dyDescent="0.2">
      <c r="A101" s="6" t="s">
        <v>142</v>
      </c>
      <c r="B101" s="6"/>
      <c r="C101" s="6"/>
      <c r="D101" s="6"/>
      <c r="E101" s="6"/>
      <c r="F101" s="6"/>
      <c r="G101" s="6"/>
    </row>
    <row r="102" spans="1:7" ht="17.25" customHeight="1" x14ac:dyDescent="0.2">
      <c r="A102" s="6" t="s">
        <v>143</v>
      </c>
      <c r="B102" s="6"/>
      <c r="C102" s="6"/>
      <c r="D102" s="6"/>
      <c r="E102" s="6"/>
      <c r="F102" s="6"/>
      <c r="G102" s="6"/>
    </row>
    <row r="103" spans="1:7" ht="17.25" customHeight="1" x14ac:dyDescent="0.2">
      <c r="A103" s="6" t="s">
        <v>144</v>
      </c>
      <c r="B103" s="6"/>
      <c r="C103" s="6"/>
      <c r="D103" s="6"/>
      <c r="E103" s="6"/>
      <c r="F103" s="6"/>
      <c r="G103" s="6"/>
    </row>
    <row r="104" spans="1:7" ht="16" customHeight="1" x14ac:dyDescent="0.2">
      <c r="A104" s="6" t="s">
        <v>145</v>
      </c>
      <c r="B104" s="6"/>
      <c r="C104" s="6"/>
      <c r="D104" s="6"/>
      <c r="E104" s="6"/>
      <c r="F104" s="6"/>
      <c r="G104" s="6"/>
    </row>
    <row r="105" spans="1:7" ht="16" customHeight="1" x14ac:dyDescent="0.2">
      <c r="A105" s="6" t="s">
        <v>146</v>
      </c>
      <c r="B105" s="6"/>
      <c r="C105" s="6"/>
      <c r="D105" s="6"/>
      <c r="E105" s="6"/>
      <c r="F105" s="6"/>
      <c r="G105" s="6"/>
    </row>
    <row r="106" spans="1:7" ht="48" customHeight="1" x14ac:dyDescent="0.2">
      <c r="A106" s="6" t="s">
        <v>147</v>
      </c>
      <c r="B106" s="6"/>
      <c r="C106" s="6"/>
      <c r="D106" s="6"/>
      <c r="E106" s="6"/>
      <c r="F106" s="6"/>
      <c r="G106" s="6"/>
    </row>
    <row r="107" spans="1:7" ht="16" customHeight="1" x14ac:dyDescent="0.2">
      <c r="A107" s="6" t="s">
        <v>148</v>
      </c>
      <c r="B107" s="6"/>
      <c r="C107" s="6"/>
      <c r="D107" s="6"/>
      <c r="E107" s="6"/>
      <c r="F107" s="6"/>
      <c r="G107" s="6"/>
    </row>
    <row r="108" spans="1:7" ht="32" customHeight="1" x14ac:dyDescent="0.2">
      <c r="A108" s="6" t="s">
        <v>149</v>
      </c>
      <c r="B108" s="6"/>
      <c r="C108" s="6"/>
      <c r="D108" s="6"/>
      <c r="E108" s="6"/>
      <c r="F108" s="6"/>
      <c r="G108" s="6"/>
    </row>
    <row r="109" spans="1:7" x14ac:dyDescent="0.2">
      <c r="A109" s="6" t="s">
        <v>150</v>
      </c>
      <c r="B109" s="6"/>
      <c r="C109" s="6"/>
      <c r="D109" s="6"/>
      <c r="E109" s="6"/>
      <c r="F109" s="6"/>
      <c r="G109" s="6"/>
    </row>
  </sheetData>
  <sheetProtection algorithmName="SHA-512" hashValue="OMSeJs6HdM7BfER/6CJsqVJCogNJ4x4/hbC7SdKW7XuayQOgOUWR8Iqaw5GT7NoF+qNRLCh1dnb7dF8zJlc5ew==" saltValue="5ZI+CUhtKm7mwouAHNzDGA==" spinCount="100000" sheet="1" objects="1" scenarios="1"/>
  <mergeCells count="24">
    <mergeCell ref="A104:G104"/>
    <mergeCell ref="A105:G105"/>
    <mergeCell ref="A106:G106"/>
    <mergeCell ref="A107:G107"/>
    <mergeCell ref="A108:G108"/>
    <mergeCell ref="A109:G109"/>
    <mergeCell ref="I45:O45"/>
    <mergeCell ref="I46:O46"/>
    <mergeCell ref="A100:G100"/>
    <mergeCell ref="A101:G101"/>
    <mergeCell ref="A102:G102"/>
    <mergeCell ref="A103:G103"/>
    <mergeCell ref="A8:G8"/>
    <mergeCell ref="A9:G9"/>
    <mergeCell ref="A10:G10"/>
    <mergeCell ref="A11:G11"/>
    <mergeCell ref="A12:G12"/>
    <mergeCell ref="B13:E13"/>
    <mergeCell ref="A2:G2"/>
    <mergeCell ref="B3:G3"/>
    <mergeCell ref="A4:G4"/>
    <mergeCell ref="A5:G5"/>
    <mergeCell ref="A6:G6"/>
    <mergeCell ref="A7:G7"/>
  </mergeCells>
  <pageMargins left="0.511811024" right="0.511811024" top="0.78740157499999996" bottom="0.78740157499999996" header="0.31496062000000002" footer="0.31496062000000002"/>
  <pageSetup paperSize="9" scale="30" fitToHeight="2" orientation="portrait" horizontalDpi="0" verticalDpi="0"/>
  <ignoredErrors>
    <ignoredError sqref="C91:C98" calculatedColumn="1"/>
  </ignoredErrors>
  <legacy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7" ma:contentTypeDescription="Crie um novo documento." ma:contentTypeScope="" ma:versionID="f02025639911cd81cd7e2207ab8fa5bb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8b87841126e244909a96f68e1dda096f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Props1.xml><?xml version="1.0" encoding="utf-8"?>
<ds:datastoreItem xmlns:ds="http://schemas.openxmlformats.org/officeDocument/2006/customXml" ds:itemID="{FDB808FD-B715-4227-A3EB-51E83152838A}"/>
</file>

<file path=customXml/itemProps2.xml><?xml version="1.0" encoding="utf-8"?>
<ds:datastoreItem xmlns:ds="http://schemas.openxmlformats.org/officeDocument/2006/customXml" ds:itemID="{6D4B4A34-5628-4A89-A86A-C6FDD615E8C5}"/>
</file>

<file path=customXml/itemProps3.xml><?xml version="1.0" encoding="utf-8"?>
<ds:datastoreItem xmlns:ds="http://schemas.openxmlformats.org/officeDocument/2006/customXml" ds:itemID="{F9A5B574-717D-44B7-92C4-A0B029DB0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dcterms:created xsi:type="dcterms:W3CDTF">2025-08-01T13:10:17Z</dcterms:created>
  <dcterms:modified xsi:type="dcterms:W3CDTF">2025-08-01T13:14:50Z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</Properties>
</file>