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G:\CLICO\2. Contratos e ARP\__2026\Demandas\Áudio, vídeo e foto -\"/>
    </mc:Choice>
  </mc:AlternateContent>
  <xr:revisionPtr revIDLastSave="0" documentId="13_ncr:1_{CA14907E-1DA4-4CAE-BA4A-5A7B7EC170C5}" xr6:coauthVersionLast="47" xr6:coauthVersionMax="47" xr10:uidLastSave="{00000000-0000-0000-0000-000000000000}"/>
  <bookViews>
    <workbookView xWindow="-120" yWindow="-120" windowWidth="29040" windowHeight="15720" xr2:uid="{00000000-000D-0000-FFFF-FFFF00000000}"/>
  </bookViews>
  <sheets>
    <sheet name="Planilha de Formação de Preços" sheetId="1" r:id="rId1"/>
  </sheets>
  <definedNames>
    <definedName name="_xlnm._FilterDatabase" localSheetId="0" hidden="1">'Planilha de Formação de Preços'!$A$2:$AE$120</definedName>
    <definedName name="_xlnm.Print_Area" localSheetId="0">'Planilha de Formação de Preços'!$B$1:$AD$126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 i="1" l="1"/>
  <c r="AA4" i="1"/>
  <c r="AB4" i="1"/>
  <c r="AC4" i="1"/>
  <c r="AD4" i="1"/>
  <c r="J5" i="1"/>
  <c r="AA5" i="1"/>
  <c r="AB5" i="1"/>
  <c r="AC5" i="1"/>
  <c r="AD5" i="1"/>
  <c r="J6" i="1"/>
  <c r="AA6" i="1"/>
  <c r="AB6" i="1"/>
  <c r="AC6" i="1"/>
  <c r="AD6" i="1"/>
  <c r="AD7" i="1"/>
  <c r="AD8" i="1"/>
  <c r="AD9" i="1"/>
  <c r="AD10" i="1"/>
  <c r="AD11" i="1"/>
  <c r="AD12" i="1"/>
  <c r="AD13" i="1"/>
  <c r="AD14"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10" i="1"/>
  <c r="AD111" i="1"/>
  <c r="AD112" i="1"/>
  <c r="AD113" i="1"/>
  <c r="AD114" i="1"/>
  <c r="AD115" i="1"/>
  <c r="AD116" i="1"/>
  <c r="AD117" i="1"/>
  <c r="AD118" i="1"/>
  <c r="AD119" i="1"/>
  <c r="AC7" i="1"/>
  <c r="AC8" i="1"/>
  <c r="AC9" i="1"/>
  <c r="AC10" i="1"/>
  <c r="AC11" i="1"/>
  <c r="AC12" i="1"/>
  <c r="AC13" i="1"/>
  <c r="AC14" i="1"/>
  <c r="AC15" i="1"/>
  <c r="AC16" i="1"/>
  <c r="AC17" i="1"/>
  <c r="AC18" i="1"/>
  <c r="AC19" i="1"/>
  <c r="AC20" i="1"/>
  <c r="AC21" i="1"/>
  <c r="AC22" i="1"/>
  <c r="AC23" i="1"/>
  <c r="AC24" i="1"/>
  <c r="AC25" i="1"/>
  <c r="AC26" i="1"/>
  <c r="AC27" i="1"/>
  <c r="AC28" i="1"/>
  <c r="AC29" i="1"/>
  <c r="AC30" i="1"/>
  <c r="AC31" i="1"/>
  <c r="AC32" i="1"/>
  <c r="AC33" i="1"/>
  <c r="AC34" i="1"/>
  <c r="AC35" i="1"/>
  <c r="AC36" i="1"/>
  <c r="AC37" i="1"/>
  <c r="AC38" i="1"/>
  <c r="AC39" i="1"/>
  <c r="AC40" i="1"/>
  <c r="AC41" i="1"/>
  <c r="AC42" i="1"/>
  <c r="AC43" i="1"/>
  <c r="AC44" i="1"/>
  <c r="AC45" i="1"/>
  <c r="AC46" i="1"/>
  <c r="AC47" i="1"/>
  <c r="AC48" i="1"/>
  <c r="AC49" i="1"/>
  <c r="AC50" i="1"/>
  <c r="AC51" i="1"/>
  <c r="AC52" i="1"/>
  <c r="AC53" i="1"/>
  <c r="AC54" i="1"/>
  <c r="AC55" i="1"/>
  <c r="AC56" i="1"/>
  <c r="AC57" i="1"/>
  <c r="AC58" i="1"/>
  <c r="AC59" i="1"/>
  <c r="AC60" i="1"/>
  <c r="AC61" i="1"/>
  <c r="AC62" i="1"/>
  <c r="AC63" i="1"/>
  <c r="AC64" i="1"/>
  <c r="AC65" i="1"/>
  <c r="AC66" i="1"/>
  <c r="AC67" i="1"/>
  <c r="AC68" i="1"/>
  <c r="AC69" i="1"/>
  <c r="AC70" i="1"/>
  <c r="AC71" i="1"/>
  <c r="AC72" i="1"/>
  <c r="AC73" i="1"/>
  <c r="AC74" i="1"/>
  <c r="AC75" i="1"/>
  <c r="AC76" i="1"/>
  <c r="AC77" i="1"/>
  <c r="AC78" i="1"/>
  <c r="AC79" i="1"/>
  <c r="AC80" i="1"/>
  <c r="AC81" i="1"/>
  <c r="AC82" i="1"/>
  <c r="AC83" i="1"/>
  <c r="AC84" i="1"/>
  <c r="AC85" i="1"/>
  <c r="AC86" i="1"/>
  <c r="AC87" i="1"/>
  <c r="AC88" i="1"/>
  <c r="AC89" i="1"/>
  <c r="AC90" i="1"/>
  <c r="AC91" i="1"/>
  <c r="AC92" i="1"/>
  <c r="AC93" i="1"/>
  <c r="AC94" i="1"/>
  <c r="AC95" i="1"/>
  <c r="AC96" i="1"/>
  <c r="AC97" i="1"/>
  <c r="AC98" i="1"/>
  <c r="AC99" i="1"/>
  <c r="AC100" i="1"/>
  <c r="AC101" i="1"/>
  <c r="AC102" i="1"/>
  <c r="AC103" i="1"/>
  <c r="AC104" i="1"/>
  <c r="AC105" i="1"/>
  <c r="AC106" i="1"/>
  <c r="AC107" i="1"/>
  <c r="AC108" i="1"/>
  <c r="AC109" i="1"/>
  <c r="AC110" i="1"/>
  <c r="AC111" i="1"/>
  <c r="AC112" i="1"/>
  <c r="AC113" i="1"/>
  <c r="AC114" i="1"/>
  <c r="AC115" i="1"/>
  <c r="AC116" i="1"/>
  <c r="AC117" i="1"/>
  <c r="AC118" i="1"/>
  <c r="AC119" i="1"/>
  <c r="AB7" i="1"/>
  <c r="AB8" i="1"/>
  <c r="AB9" i="1"/>
  <c r="AB10" i="1"/>
  <c r="AB11" i="1"/>
  <c r="AB12" i="1"/>
  <c r="AB13" i="1"/>
  <c r="AB14" i="1"/>
  <c r="AB15" i="1"/>
  <c r="AB16" i="1"/>
  <c r="AB17" i="1"/>
  <c r="AB18" i="1"/>
  <c r="AB19" i="1"/>
  <c r="AB20" i="1"/>
  <c r="AB21" i="1"/>
  <c r="AB22" i="1"/>
  <c r="AB23" i="1"/>
  <c r="AB24" i="1"/>
  <c r="AB25" i="1"/>
  <c r="AB26" i="1"/>
  <c r="AB27" i="1"/>
  <c r="AB28" i="1"/>
  <c r="AB29" i="1"/>
  <c r="AB30" i="1"/>
  <c r="AB31" i="1"/>
  <c r="AB32" i="1"/>
  <c r="AB33" i="1"/>
  <c r="AB34" i="1"/>
  <c r="AB35" i="1"/>
  <c r="AB36" i="1"/>
  <c r="AB37" i="1"/>
  <c r="AB38" i="1"/>
  <c r="AB39" i="1"/>
  <c r="AB40" i="1"/>
  <c r="AB41" i="1"/>
  <c r="AB42" i="1"/>
  <c r="AB43" i="1"/>
  <c r="AB44" i="1"/>
  <c r="AB45" i="1"/>
  <c r="AB46" i="1"/>
  <c r="AB47" i="1"/>
  <c r="AB48" i="1"/>
  <c r="AB49" i="1"/>
  <c r="AB50" i="1"/>
  <c r="AB51" i="1"/>
  <c r="AB52" i="1"/>
  <c r="AB53" i="1"/>
  <c r="AB54" i="1"/>
  <c r="AB55" i="1"/>
  <c r="AB56" i="1"/>
  <c r="AB57" i="1"/>
  <c r="AB58" i="1"/>
  <c r="AB59" i="1"/>
  <c r="AB60" i="1"/>
  <c r="AB61" i="1"/>
  <c r="AB62" i="1"/>
  <c r="AB63" i="1"/>
  <c r="AB64" i="1"/>
  <c r="AB65" i="1"/>
  <c r="AB66" i="1"/>
  <c r="AB67" i="1"/>
  <c r="AB68" i="1"/>
  <c r="AB69" i="1"/>
  <c r="AB70" i="1"/>
  <c r="AB71" i="1"/>
  <c r="AB72" i="1"/>
  <c r="AB73" i="1"/>
  <c r="AB74" i="1"/>
  <c r="AB75" i="1"/>
  <c r="AB76" i="1"/>
  <c r="AB77" i="1"/>
  <c r="AB78" i="1"/>
  <c r="AB79" i="1"/>
  <c r="AB80" i="1"/>
  <c r="AB81" i="1"/>
  <c r="AB82" i="1"/>
  <c r="AB83" i="1"/>
  <c r="AB84" i="1"/>
  <c r="AB85" i="1"/>
  <c r="AB86" i="1"/>
  <c r="AB87" i="1"/>
  <c r="AB88" i="1"/>
  <c r="AB89" i="1"/>
  <c r="AB90" i="1"/>
  <c r="AB91" i="1"/>
  <c r="AB92" i="1"/>
  <c r="AB93" i="1"/>
  <c r="AB94" i="1"/>
  <c r="AB95" i="1"/>
  <c r="AB96" i="1"/>
  <c r="AB97" i="1"/>
  <c r="AB98" i="1"/>
  <c r="AB99" i="1"/>
  <c r="AB100" i="1"/>
  <c r="AB101" i="1"/>
  <c r="AB102" i="1"/>
  <c r="AB103" i="1"/>
  <c r="AB104" i="1"/>
  <c r="AB105" i="1"/>
  <c r="AB106" i="1"/>
  <c r="AB107" i="1"/>
  <c r="AB108" i="1"/>
  <c r="AB109" i="1"/>
  <c r="AB110" i="1"/>
  <c r="AB111" i="1"/>
  <c r="AB112" i="1"/>
  <c r="AB113" i="1"/>
  <c r="AB114" i="1"/>
  <c r="AB115" i="1"/>
  <c r="AB116" i="1"/>
  <c r="AB117" i="1"/>
  <c r="AB118" i="1"/>
  <c r="AB119" i="1"/>
  <c r="AA7" i="1"/>
  <c r="AA8" i="1"/>
  <c r="AA9" i="1"/>
  <c r="AA10" i="1"/>
  <c r="AA11" i="1"/>
  <c r="AA12" i="1"/>
  <c r="AA13" i="1"/>
  <c r="AA14" i="1"/>
  <c r="AA15" i="1"/>
  <c r="AA16" i="1"/>
  <c r="AA17" i="1"/>
  <c r="AA18" i="1"/>
  <c r="AA19" i="1"/>
  <c r="AA20" i="1"/>
  <c r="AA21" i="1"/>
  <c r="AA22" i="1"/>
  <c r="AA23" i="1"/>
  <c r="AA24" i="1"/>
  <c r="AA25" i="1"/>
  <c r="AA26" i="1"/>
  <c r="AA27" i="1"/>
  <c r="AA28" i="1"/>
  <c r="AA29" i="1"/>
  <c r="AA30" i="1"/>
  <c r="AA31" i="1"/>
  <c r="AA32" i="1"/>
  <c r="AA33" i="1"/>
  <c r="AA34" i="1"/>
  <c r="AA35" i="1"/>
  <c r="AA36"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62" i="1"/>
  <c r="AA63" i="1"/>
  <c r="AA64" i="1"/>
  <c r="AA65" i="1"/>
  <c r="AA66" i="1"/>
  <c r="AA67" i="1"/>
  <c r="AA68" i="1"/>
  <c r="AA69" i="1"/>
  <c r="AA70" i="1"/>
  <c r="AA71" i="1"/>
  <c r="AA72" i="1"/>
  <c r="AA73" i="1"/>
  <c r="AA74" i="1"/>
  <c r="AA75" i="1"/>
  <c r="AA76" i="1"/>
  <c r="AA77" i="1"/>
  <c r="AA78" i="1"/>
  <c r="AA79" i="1"/>
  <c r="AA80" i="1"/>
  <c r="AA81" i="1"/>
  <c r="AA82" i="1"/>
  <c r="AA83" i="1"/>
  <c r="AA84" i="1"/>
  <c r="AA85" i="1"/>
  <c r="AA86" i="1"/>
  <c r="AA87" i="1"/>
  <c r="AA88" i="1"/>
  <c r="AA89" i="1"/>
  <c r="AA90" i="1"/>
  <c r="AA91" i="1"/>
  <c r="AA92" i="1"/>
  <c r="AA93" i="1"/>
  <c r="AA94" i="1"/>
  <c r="AA95" i="1"/>
  <c r="AA96" i="1"/>
  <c r="AA97" i="1"/>
  <c r="AA98" i="1"/>
  <c r="AA99" i="1"/>
  <c r="AA100" i="1"/>
  <c r="AA101" i="1"/>
  <c r="AA102" i="1"/>
  <c r="AA103" i="1"/>
  <c r="AA104" i="1"/>
  <c r="AA105" i="1"/>
  <c r="AA106" i="1"/>
  <c r="AA107" i="1"/>
  <c r="AA108" i="1"/>
  <c r="AA109" i="1"/>
  <c r="AA110" i="1"/>
  <c r="AA111" i="1"/>
  <c r="AA112" i="1"/>
  <c r="AA113" i="1"/>
  <c r="AA114" i="1"/>
  <c r="AA115" i="1"/>
  <c r="AA116" i="1"/>
  <c r="AA117" i="1"/>
  <c r="AA118" i="1"/>
  <c r="AA119"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AE5" i="1" l="1"/>
  <c r="AE118" i="1"/>
  <c r="AE110" i="1"/>
  <c r="AE102" i="1"/>
  <c r="AE94" i="1"/>
  <c r="AE86" i="1"/>
  <c r="AE78" i="1"/>
  <c r="AE62" i="1"/>
  <c r="AE70" i="1"/>
  <c r="AE97" i="1"/>
  <c r="AE73" i="1"/>
  <c r="AE88" i="1"/>
  <c r="AE64" i="1"/>
  <c r="AE35" i="1"/>
  <c r="AE19" i="1"/>
  <c r="AE103" i="1"/>
  <c r="AE71" i="1"/>
  <c r="AE63" i="1"/>
  <c r="AE34" i="1"/>
  <c r="AE26" i="1"/>
  <c r="AE18" i="1"/>
  <c r="AE10" i="1"/>
  <c r="AE54" i="1"/>
  <c r="AE17" i="1"/>
  <c r="AE113" i="1"/>
  <c r="AE89" i="1"/>
  <c r="AE57" i="1"/>
  <c r="AE104" i="1"/>
  <c r="AE72" i="1"/>
  <c r="AE48" i="1"/>
  <c r="AE27" i="1"/>
  <c r="AE111" i="1"/>
  <c r="AE79" i="1"/>
  <c r="AE55" i="1"/>
  <c r="AE117" i="1"/>
  <c r="AE109" i="1"/>
  <c r="AE85" i="1"/>
  <c r="AE61" i="1"/>
  <c r="AE24" i="1"/>
  <c r="AE116" i="1"/>
  <c r="AE108" i="1"/>
  <c r="AE100" i="1"/>
  <c r="AE92" i="1"/>
  <c r="AE84" i="1"/>
  <c r="AE76" i="1"/>
  <c r="AE68" i="1"/>
  <c r="AE60" i="1"/>
  <c r="AE23" i="1"/>
  <c r="AE4" i="1"/>
  <c r="AE105" i="1"/>
  <c r="AE65" i="1"/>
  <c r="AE112" i="1"/>
  <c r="AE80" i="1"/>
  <c r="AE11" i="1"/>
  <c r="AE119" i="1"/>
  <c r="AE87" i="1"/>
  <c r="AE42" i="1"/>
  <c r="AE101" i="1"/>
  <c r="AE77" i="1"/>
  <c r="AE115" i="1"/>
  <c r="AE107" i="1"/>
  <c r="AE99" i="1"/>
  <c r="AE91" i="1"/>
  <c r="AE83" i="1"/>
  <c r="AE75" i="1"/>
  <c r="AE67" i="1"/>
  <c r="AE59" i="1"/>
  <c r="AE22" i="1"/>
  <c r="AE6" i="1"/>
  <c r="AE81" i="1"/>
  <c r="AE20" i="1"/>
  <c r="AE96" i="1"/>
  <c r="AE56" i="1"/>
  <c r="AE95" i="1"/>
  <c r="AE47" i="1"/>
  <c r="AE93" i="1"/>
  <c r="AE69" i="1"/>
  <c r="AE114" i="1"/>
  <c r="AE106" i="1"/>
  <c r="AE98" i="1"/>
  <c r="AE90" i="1"/>
  <c r="AE82" i="1"/>
  <c r="AE74" i="1"/>
  <c r="AE66" i="1"/>
  <c r="AE58" i="1"/>
  <c r="AE50" i="1"/>
  <c r="AE43" i="1"/>
  <c r="AE29" i="1"/>
  <c r="AE21" i="1"/>
  <c r="AE13" i="1"/>
  <c r="AE41" i="1"/>
  <c r="AE33" i="1"/>
  <c r="AE9" i="1"/>
  <c r="AE53" i="1"/>
  <c r="AE40" i="1"/>
  <c r="AE8" i="1"/>
  <c r="AE52" i="1"/>
  <c r="AE39" i="1"/>
  <c r="AE31" i="1"/>
  <c r="AE15" i="1"/>
  <c r="AE7" i="1"/>
  <c r="AE46" i="1"/>
  <c r="AE25" i="1"/>
  <c r="AE45" i="1"/>
  <c r="AE32" i="1"/>
  <c r="AE16" i="1"/>
  <c r="AE51" i="1"/>
  <c r="AE44" i="1"/>
  <c r="AE38" i="1"/>
  <c r="AE30" i="1"/>
  <c r="AE14" i="1"/>
  <c r="AE37" i="1"/>
  <c r="AE49" i="1"/>
  <c r="AE36" i="1"/>
  <c r="AE28" i="1"/>
  <c r="AE12" i="1"/>
  <c r="AE120" i="1" l="1"/>
</calcChain>
</file>

<file path=xl/sharedStrings.xml><?xml version="1.0" encoding="utf-8"?>
<sst xmlns="http://schemas.openxmlformats.org/spreadsheetml/2006/main" count="408" uniqueCount="222">
  <si>
    <t>ITEM</t>
  </si>
  <si>
    <t>Menor preço</t>
  </si>
  <si>
    <t>Média</t>
  </si>
  <si>
    <t>Mediana</t>
  </si>
  <si>
    <t>FONTE 4</t>
  </si>
  <si>
    <t>FONTE 2</t>
  </si>
  <si>
    <t>FONTE 3</t>
  </si>
  <si>
    <t>QTD</t>
  </si>
  <si>
    <t>Total Mensal</t>
  </si>
  <si>
    <t>(Nome fonte)</t>
  </si>
  <si>
    <t>Descrição</t>
  </si>
  <si>
    <t>Critério</t>
  </si>
  <si>
    <t>Coeficiente de variação</t>
  </si>
  <si>
    <t>Desvio Padrão</t>
  </si>
  <si>
    <t>DP/M</t>
  </si>
  <si>
    <t>Valor central de um conjunto de números colocados por ordem de grandeza. Trata-se do número que se encontra exatamente no centro.
Utilizada quando a cesta de preços é pouco homogênea, ou seja, quando o coeficiente de variação é superior à 25%</t>
  </si>
  <si>
    <t>FONTE 5</t>
  </si>
  <si>
    <t>Coeficiente de Variação (CV)</t>
  </si>
  <si>
    <t>Grupo-classe</t>
  </si>
  <si>
    <t>Código NUC</t>
  </si>
  <si>
    <t>Unidade de Compra</t>
  </si>
  <si>
    <t>Detalhamento</t>
  </si>
  <si>
    <t>VALOR</t>
  </si>
  <si>
    <t>TOTAL</t>
  </si>
  <si>
    <t>FONTE 1- CONTRATAÇÃO ANTERIOR</t>
  </si>
  <si>
    <t>FONTE 6</t>
  </si>
  <si>
    <t>FONTE 7</t>
  </si>
  <si>
    <t>FONTE 8</t>
  </si>
  <si>
    <t>FONTE 9</t>
  </si>
  <si>
    <t>FONTE 10</t>
  </si>
  <si>
    <t>Se CV &gt; 30% considerar preço de referência o valor da Mediana -- Se CV &lt; 30% considerar preço de referência o valor da Média</t>
  </si>
  <si>
    <t>Banco de 
Preços</t>
  </si>
  <si>
    <t>LOTE</t>
  </si>
  <si>
    <t>Peça</t>
  </si>
  <si>
    <t>339030.17</t>
  </si>
  <si>
    <t>Bateria recarregável com tecnologia InfoLITHIUM™. Capacidade: 1900 mAh (13,9 Wh). Voltagem: 7,3 Volts. Dimensões (L x A x P): 31,8 x 41,5 x 45,1 mm. Modelo de referência: NP-FV70A  (Modelo referencia Bateria para ser utilizada na Sony PXW-Z90).</t>
  </si>
  <si>
    <t>040240016</t>
  </si>
  <si>
    <t>339030.26</t>
  </si>
  <si>
    <t>Bolsa acolchoada em nylon para equipamento fotográfico. Material :Nylon resistente a água Tipo de Fechamento: fivela de liberação rápida ou zíper. Dimensões internas: min. 25,4 x 17,8 x 11,4 cm. Opções de carregamento: Alça superior e Alça de ombro com almofada antiderrapante. Modelo de referência: Bolsa para Equipamento Fotográfico  Canon 100ES OU ATHENA 20 similar ou superior</t>
  </si>
  <si>
    <t>104043004</t>
  </si>
  <si>
    <t>339030.25</t>
  </si>
  <si>
    <t>Caixa de Som portátil Bluetooth, à prova d´água. Transdutor: woofer de 52 mm x 90 mm, tweeter de 20 mm - Potência nominal de saída: 30 W RMS woofer de, 10 W RMS tweeter - Resposta de frequência: 60 Hz a 20 kHz, Relação sinal-ruído: &gt; 80 dB - Tipo da bateria: Bateria de polímero íon-lítio de 27 Wh (equivalente a 3,6 V/7.500 mAh) - Tempo de recarga da bateria: 4 horas (5 V/3 A) Tempo de reprodução de música: até 20 horas, Potência USB: 5 V/2 A (no máximo) Potência do transmissor Bluetooth: 20 dBm (EIRP) Modulação do transmissor Bluetooth: GFSK, ?/4 DQPSK, 8 DPSK. Modelo de Referência: JBL Charge 5 similar ou superior</t>
  </si>
  <si>
    <t>012637035</t>
  </si>
  <si>
    <t>449052.33</t>
  </si>
  <si>
    <t>CAIXA DE SOM tipo Torre:  PA de coluna a bateria Profissional Ativo com Bateria 220V com mixer digital de 5 canais, função Bluetooth, contendo 8 tweeters em forma de C e um woofer de 10", resposta de frequência Hz (±3 dB): 45 - 20,000 e potência de saída (W RMS): 400. Modelo de referência: JBL EON ONE MK2 similar ou superior</t>
  </si>
  <si>
    <t>Subwoofer ativo - Faixa de frequência (-10dB): 22 Hz - 160 Hz; conectores de E/S: ENTRADA: tipo XLR3-31 (balanceado) x2, PHONE (balanceado) x2 / SAÍDA: tipo XLR3-32 (balanceado) x2 (L&amp;R); Forma: Bass reflex type; Material MDF; Dimensões: 389mmX300mmX350mm; Peso 12,5Kg; Controle LEVEL, chave PHASE: NORM./REV., controle HIGH CUT (80-120Hz, clique central), controle LOW CUT (80-120Hz, clique central), chave LOW CUT (ON/OFF); Componentes: Cone 8"; Potência de saída: 150W; Consumo de energia: 70W. Modelo de referência: Yamaha HS8S similar ou superior</t>
  </si>
  <si>
    <t>Estabilizador Gimbal: Cardam Portátil estabilização em 3 Eixos Capacidade de carga bateria: 2.500mAh  Carregamento rápido de 18 W  Aplicação: Câmera fotográfica  Dimensões: 32 x 8,5 x 30,5cm  Peso: 1,900kg   Referência do modelo: Feiyu-F2C similar ou superior</t>
  </si>
  <si>
    <t>030600034</t>
  </si>
  <si>
    <t>339030.29</t>
  </si>
  <si>
    <t>Estabilizador para câmeras DSLR e Mirrorless. Roda de carga útil, com zoom e foco. Número de eixos: 3 eixos (inclinação, rotação, guinada). Capacidade de carga: 6,49 kg. Identificador SmartSling Redesenhado. Sistema de bloqueio de eixo atualizado. Controle Remoto Movimento ViaTouch 2.0. Vem acompanhdo de: Estabilizador, Placa de liberação rápida, 2x Tubo de Suporte da Lente, 3x Baterias, Carregador de Bateria, Base para Câmera, Punho de suporte SmartSling, Braço de Extensão, 3x Chave Allen (M1.5, M2, M4). Cabo de carregamento USB-C, Cabo USB Canon Mini, Cabo USB Canon Micro, Cabo USB Lumix CTIA, Cabo USB Sony Multi, Mini Tripé, 9x Parafuso (3x 1/4" e 6x M3), Case de armazenamento (TPI) e Manual. Modelo de referencia Gimbal Crane 3S Zhiyun similar ou superior</t>
  </si>
  <si>
    <t>339052.33</t>
  </si>
  <si>
    <t>Câmera Com Lente De 28-70mm Mirrorless + Lente 28-70 mm f/3.5-5.6 OSS Kit. Sensor cmos exmor r full-frame de 33 mp; gravação de até 10 fps, iso 100-51200; vídeo 4k 60p em 10 bits, s-cinetone, evf de 3,68 m de pontos com taxa de atualização de 120 fps. Lcd com tela sensível ao toque de ângulo variável de 3" e 1,03 m de ponto 759-pt. Af híbrido rápido, af ocular em tempo real. Compensação de respiração focada; estabilização de imagem steadyshot de 5 eixos; aparência criativa e efeito de pele suave lente fe 28-70mm f/3.5-5.6 oss. Modelo de referência: Sony Câmera Sony A7 IV similar ou superior</t>
  </si>
  <si>
    <t>012645027</t>
  </si>
  <si>
    <t>Conjunto</t>
  </si>
  <si>
    <t>Camera digital Mirrorlens Resolução do sensor: Real: 34,4 Megapixels - Efetivo: 32,5 Megapixels - Tipo de sensor: CMOS de 22,3 x 14,8 mm (APS-C) Fator de corte: 1,6x Estabilização de imagem:       Deslocamento do Sensor, 5 Eixos - Tipo de captura: Imagens e vídeos Controle de exposição Tipo de obturador: Obturador Eletrônico, Obturador de Plano Focal Mecânico Velocidade do obturador: Obturador Mecânico 1/8000 a 30 Segundos Obturador Eletrônico 1/16000 a 30 Segundos Modo Lâmpada/Tempo: Modo de lâmpada Sensibilidade ISO: Foto 100 a 32.000 no modo manual, automático (estendido: 100 a 51.200) Método de medição: Média Ponderada ao Centro, Avaliativa, Parcial, Spot Modos de exposição: Prioridade de Abertura, Manual, Programa, Prioridade de Obturador.  Modelo de Refêrencia: Canon R7 ou superior.</t>
  </si>
  <si>
    <t>Câmera DSLR com sensor CMOS full-frame de 30.4 Megapixels, faixa de ISO de 100-32000; expansível até 50-102400 (ISO equivalente). Vídeo 4K Motion JPEG (Padrão DCI para Cinema 4096 x 2160) a 30p ou 24p; captura de quadro de vídeo 4K, gerando imagens de 8,8 megapixels; múltiplas opções de vídeo, incluindo Full HD até 60p e HD de até 120p. Sistema Dual Pixel CMOS AF para autofoco rápido e suave durante gravação de vídeo ou em modo Live View; LCD com completa operação touchscreen, incluindo a seleção da área de AF. Desempenho de até 7,0 fps em disparo contínuo com o processador de imagem DIGIC 6+. 61 pontos de AF com cobertura vertical expandida de 41 pontos do tipo cruzado (compatível com diversos modelos de lentes). Sensor de medição RGB + IR de 150.000 pixels para fornecer medição de exposição precisa, ajudando a detectar luzes intermitentes e capacitando recursos como reconhecimento de cena e detecção de rostos. Tecnologias Dual Pixel RAW, otimizador digital de lentes integrado durante disparos em JPEG e correção de difração. Conectividade Wi-Fi e NFC integradas para compartilhamento fácil com dispositivos inteligentes compatíveis, sites de redes sociais e dispositivo Canon Connect Station CS100. GPS integrado para inserção de informações de georreferenciação através de sincronização automática com o Universal Time Code (UTC) via satélites. Acompanha lente EF 24-105mm f/4L IS II USM. Modelo de Referencia Canon EOS 5D Mark IV.</t>
  </si>
  <si>
    <t>Cartão de memória 256GB microSD UHS-I com adaptador C10, U3, V30, A2, 200MB/s leitura 140MB/s, à prova de choque, à prova de temperatura, à prova d'água e à prova de raios X.</t>
  </si>
  <si>
    <t>Cartão de memória tipo flash SDXC; capacidade de armazenamento: 256 GB; desempenho para gravação de vídeo com classificação UHS-i Speed Class 3 (U3), Class 10 (C10) para vídeo Full HD (1080p) e Video Speed Class 30 (V30); Velocidade de leitura de 200MB/s e gravação de até 140MB/s. Modelo de referência: SanDisk Extreme PRO SDXC UHS-I de 256 GB - C10, U3, V30, 4K UHD. Modelo de Referencia (KINGSTON/256GB) similar ou superior</t>
  </si>
  <si>
    <t>Filmadora profissional para transmissão 4k e fluxo de trabalho HDR instantâneo. Capacidade de gravar 120 quadros por segundo (fps). Lente grande angular fixa de 29 mm. Distância focal da lente: f=9,3 - 111,6 mm. Íris: F2.8 - F4.5. Sensor CMOS Exmor RS único de 1". UHD 4K (3840 x 2160) até 30p. 4K HDR com Hybrid Log-Gamma (HLG). Saída 3G-SDI, transmissão ao vivo de 2,4/5 GHz. Foco automático com detecção de fase (AF). Zoom óptico Zeiss 12x / imagem nítida 18x. Gravação XAVC HD/QFHD. Opções de imagem S-Log3/S-Gamut3. Marca referencia Sony PXW-Z90 similar ou superior</t>
  </si>
  <si>
    <t>Filtros de densidade neutra (ND) variável para lentes fotográficas com diâmetro 58mm.</t>
  </si>
  <si>
    <t>117269005</t>
  </si>
  <si>
    <t>Filtros de proteção UV para lentes fotográficas com diâmetro 49mm.</t>
  </si>
  <si>
    <t>Filtros de proteção UV para lentes fotográficas com diâmetro 58mm.</t>
  </si>
  <si>
    <t>Filtros de proteção UV para lentes fotográficas com diâmetro 67mm.</t>
  </si>
  <si>
    <t>Lente camera fotografica. Dimensões: 94mm x 193mm, Construção óptica :21 elementos em 16 grupos, L-Lente :Sim, Distância Focal Mais Próxima :0.98m / 3.2 ft., Montagem :EF Sistema IS :Sim, Motor de Foco :USM, Distância Focal (Lente) :100-400mm, Fator F-stop :f/4.5-5.6L, Lente Tipo :Série L, Telefoto Modelo de Referência: Canon EF 100-400mm f/4.5-5.6L IS II USM compatível com câmera 7D Canon. similar ou superior</t>
  </si>
  <si>
    <t>080713014</t>
  </si>
  <si>
    <t>Adaptador de Lentes de RF para EF e EF-S  Montagem: RF Adaptação para: EF e EF-S - Peso: Aprox. 110g (apenas o adaptador); Resistente a poeira e a água. Produto compatível para todas câmeras com encaixe RF. Modelo de referencia (CANON/Adaptador de lentes RF para EF) similar ou superior</t>
  </si>
  <si>
    <t>110639013</t>
  </si>
  <si>
    <t>Adaptador de Montagem para anexar qualquer objetiva EF ou EF-S à câmera digital mirrorless EOS R e EOS RP.</t>
  </si>
  <si>
    <t>Filtro Polarizador para lentes fotográficas com diâmetro 49mm.</t>
  </si>
  <si>
    <t>Filtros de proteção UV para lentes fotográficas com diâmetro 77mm.</t>
  </si>
  <si>
    <t xml:space="preserve">Kit de limpeza para fotografia (lentes e câmeras). Contendo no mínimo: spray Líquido para limpeza de lentes (sem álcool); pincel para remover a poeira solta da superfície da objetiva e LCD da câmera; hastes de algodão para limpeza em partes difíceis de alcançar; pano especial de microfibra para limpeza molhada e suave; pano especial de microfibra para limpeza seca e suave; chave de fenda para aperto e desmontagem dos itens; bomba de ar para soprar poeira. Modelo de referencia EASY EC-A7106 similar ou superior </t>
  </si>
  <si>
    <t>085499002</t>
  </si>
  <si>
    <t>KIT</t>
  </si>
  <si>
    <t>Lente de montagem RF - 50mm  Design óptico :6 elementos em 5 grupos   Dimensões :69,2mm x 40,5mm (Diâmetro x Largura) Distância Mínima de Focagem :30cm Revestimentos :Super Spectra; Motor de Foco :STM Lente Tipo :Normal Para-sol compatível :ES-65B  Peso :160g Abertura mínima :F22 Tamanho do Filtro :43mm  Montagem :RF  Distância Focal (Lente) :50mm  Foco Manual em tempo integral :Sim; Anel de controle :Sim Abertura máxima :F1.8 Sistema ótico especial :1 lente asférica Ângulo de visão (horizontal, vertical e diagonal) :40°00′, 27°30′, 46°00′ Lâminas do diafragma :7    Modelo de Refêrencia: Lente-RF-50MM-F18-STM similar ou superior</t>
  </si>
  <si>
    <t>Lente EF 11-24mm f/4 L USM. Peso: aproximadamente 1180 g. Dimensões: 108 x 132 mm. Distância mínima de focagem: 0,28 m. Características: ângulo de visão diagonal 126°05' - 84°00'. (Lente para ser utilizada na Canon EOS 5D Mark IV) similar ou superior</t>
  </si>
  <si>
    <t>449030-29</t>
  </si>
  <si>
    <t>Lente objetiva para câmera fotográfica compatível com câmera Sony FE 28-70mm f/3.5-5. Modelo de Referencia (Sony FE 28-70mm) similar ou superior</t>
  </si>
  <si>
    <t>Flash externo para camera Canon. Opções de disparo com um número guia de 43, capacidade para flash receptor sem fios. High Speed Sync. Reciclagem rápida e silenciosa Base oculta metálica Cabeça giratória a 180 graus Luz Auxiliar AF Cabeça de zoom automático de 24 a 105 mm. Utilizado com uma câmara SLR Digital EOS compatível Canon. Detectar automaticamente o tamanho do sensor da câmara e aproxima a cabeça do flash para uma melhor cobertura de cena. Cabeça de zoom automático de 24 a 105 mm e o difusor de painel amplo de 14 mm. Cabeça giratória e inclinável que permita a utilização do ressalto do flash para criar uma iluminação mais suave ao utilizar um único flash integrado na câmara. Medição de flash E-TTL II Portátil e compacto. Acompanhar pilhas recarregáveis e recarregador. Modelo de referência: Canon 430 EX2 ou equivalente similar ou superior</t>
  </si>
  <si>
    <t>110639017</t>
  </si>
  <si>
    <t>Tela de cromakey retrátil e portatil de 1,50m x 2,00m - Solução em estojo com alça de transporte para facilitar locomoção. O estojo deve contar com rodas de 1,5" com travas, e servirá de base para a estrutura da tela;  Armação com ajuste de altura, retrátil, em metal com abertura e recolhimento auxiliada por elevador hidráulico ou dispositivo similar de qualidade superior; Ciclo de vida do elevador: 30 mil vezes; Tela fabricada em tecido Oxford (poliester), repelente à água e resistente à dobras. Modelo de referência: Tela Verde Retrátil Modelo de referencia (Streamplify/75672)  similar ou superior</t>
  </si>
  <si>
    <t>124117001</t>
  </si>
  <si>
    <t>33.90.30.29</t>
  </si>
  <si>
    <t>Gabinete Desumidificador 125 Litros, Bivolt: 110V/220V, desumidificação por resfriamento, hermeticamente fechado; com 5 bandejas ajustáveis com total de 5 seções internas. Potência 15W. Porta magnética com chave: 2 conjuntos de chaves fornecidos entregues juntos ao equipamento; Higrômetro: Digital (sem necessidade de baterias); Niveladores de perna ajustáveis; Peso aproximado: 19 Kg. Dimensões internas mínimas (LxPxA): 38,7x39,3x78,6cm; ajuste de nível de desumidificação de 20 a 99%. Aplicação: Usado para controle de humidade e para prevenção contra fungos em documentos diversos (exemplos: câmeras, lentes, livros, antiguidades, pinturas, plantas arquitetônicas, papel impresso, negativos, etc). Marca(s)referência: Hiniso, Andbon similar ou superior</t>
  </si>
  <si>
    <t>125148003</t>
  </si>
  <si>
    <t>44.90.52.33</t>
  </si>
  <si>
    <t>Câmera de ação portátil a prova d’água (10m) 27MP, vídeos de 5,3K60 e 2,7K240, bateria 1720mAh, micro SD, GPS, modo de câmera lenta, monitor LCD, estabilização de imagem digital, microfone embutido, alto-falante embutido, Wi-fi e Bluetooth. Modelo de Referência: GoPro Hero 11 Black. similar ou superior</t>
  </si>
  <si>
    <t xml:space="preserve">012645027 </t>
  </si>
  <si>
    <t>Gravador portátil com seis pistas para gravação simultânea, sendo quatro entradas combo XLR/TRS. Com knobs de controle de ganho, com pads de -20dB em todos os canais de entrada. Com cápsula de microfone XYH-6H X/Y, de sensibilidade de -41 dB (1kHz @ 1Pa), e input de ganho de até 46.5 dB. Com display LCD largo e angulado para feedback de gravação. Suporta gravações de até 24-bit/96kHz compliantes ao protocolo BWF WAV e uma variedade de formatos MP3. Com Phantom Power para todos os inputs: +12/+24/+48V. Modelo de referência: ZOOM H6. similar ou superior</t>
  </si>
  <si>
    <t>059560002</t>
  </si>
  <si>
    <t>Microfone de Lapela.  Transmissão Sem fio: Wireless Digital Transmissores Incluídos: 2 x Clip-On  Diversidade: Frequência  Largura de banda RF: 2.4GHz Faixa operacional máxima: 100m (linha de visão) Máximo de sistemas por configuração: 1
Latência: &lt;5 ms Faixa Dinâmica: 100 dBA Encriptação: Nenhum  Receptor Fator de forma: Beltpack / Portátil  Opções de montagem: Clipe de cinto (Incluído)  Antena: Fixa 1/4 Wave Wire  Número de canais de áudio: 2 Entrada / Saída de áudio:
1 x P2 1/8"/ 3.5mm TRS Fêmea Saída Linha (Não Balanceada) 1 x P2 1/8" / 3.5mm TRS Fêmea Saída Fone de Ouvido (Não Balanceada) Nível de saída de áudio: Saída de 1/8"/3.5mm: +45 dB Alimentação Phantom Power: Não; Resposta de Freqüência: 20Hz a 20kHz Conectividade USB / Lightning: USB-C Tipo C (carregamento) Energia: Bateria Recarregável Interna Capacidade da bateria interna: 530 mAh  Tempo de Carregamento: 2 horas
Tempo de Uso: 7.5 horas Dimensões: 67 x 41 x 20.5 cm Transmissor: Fator de forma: Clip / Microfone com Clip-On Potência de saída RF: 1 mW Entrada / Saída de áudio: P2 1/8"/ 3.5mm TRS Fêmea Conector de cabo incluso: 1/8"/ 3.5mm TRS Silenciar: Seletor de Mudo
Nível de entrada de áudio: -65 dBV Controle de nível automático: sim Processamento de Sinal: Nenhum Resposta de Freqüência: 20Hz a 20kHz Energia: Bateria Recarregável Interna Capacidade da bateria interna: 200 mAh Tempo de Carregamento: 1,5 horas
Tempo de Uso: 4,5 horas Conectividade USB / Lightning: USB-C Tipo C (Alimentação de Barramento, carregamento) Dimensões: 3.7 x 3.7 x 1.7 cm Peso: 20.5 g  Microfone Campo de som: Mono Cápsula: Condensador de eletreto Padrão Pola: Omnidirecional
Alcance de frequência: 20 Hz a 20 kHz SPL máximo: 100 dB SPL Sensibilidade: -42 dB Faixa Dinâmica: 100 dB  Microfone Lapela Fator de forma: Lavalier Cor: Preto Campo de som: Mono  Cápsula: ondensador de eletreto Padrão Polar: Omnidirecional
SPL máximo: Omnidirecional: 100 dB SPL   Modelo de Refêrencia: Hollyland Lark 150.</t>
  </si>
  <si>
    <t>123544002</t>
  </si>
  <si>
    <t>Microfone dinâmico com resposta de freqüência: 50 Hz a 15 kHz. Padrão polar cardióide, com sensibilidade @ 1kHz, 54.5 dBV/PA (1.85mV), 1 Pascal = 94dB SPL. Impedância: 150 Ohms (310 Ohms reais) para conexão em entradas de baixa impedância; Sistema shock-mount; Polaridade: Pressão positiva no diafragma produz tensão negativa no pino 2, em relação ao pino 3. Conector: XLR macho profissional de 3 pinos. Corpo cinza escuro em metal die-cast resistente com globo em metal e filtro anti-pop embutido. Modelo de referência: Shure SM58 ou Shure SM7B similar ou superior</t>
  </si>
  <si>
    <t>123544007</t>
  </si>
  <si>
    <t>Microfone para instalação em câmera com gravação em flash. Gravação digital em flash integrada em cartões micros (arquivo no formato WAV de 24 bits/48 kHz). Ajuste de ganho de áudio de incrementos de 1 dB para até 60 dB. Suporte shoe de tamanho padrão com base em rosca de 6,3 mm para uso sobre a câmera ou fácil instalação em um pedestal. Frequência mínima: 50Hz. Frequência máxima: 20000Hz. Modelo referencia Shure VP83F LensHopper. similar ou superior</t>
  </si>
  <si>
    <t>Microfone Sem Fio. Transmissor Manual - Faixa de ajuste de ganho: 10dB Potência de saída de RF: 10mW (Varia conforme a região) Alojamento: Alça PC/ABS moldada; Vida útil da bateria: até 9 horas (Alcalina) Dimensões (D x C): 51,00 x 254,00mm Peso: 349grs. Receptor sem Fio - Sensibilidade: -102dBm @ 10-5 BER Rejeição de imagem: &gt;70dB; Requisitos de alimentação elétrica: 12?18V DC @ 150mA; Alojamento: ABS Dimensões (A x L x P): 40,00 x 181,00 x 104,00mm Peso: 289grs; Impedância XLR: 50O 6.35mm (¼"): 50O; Microfone s/ Fio com faixa de ajuste de ganho de 10dB e Resposta da frequência de áudio: 20Hz - 20kHz. Modelo de Referência: Shure PGXD24 SM58-X8. similar ou superior</t>
  </si>
  <si>
    <t xml:space="preserve">123544007 </t>
  </si>
  <si>
    <t xml:space="preserve">Monitor IPS para Cameras profissionais.  Display:  Tipo de painel: LCD IPS  Tamanho da tela: 7"  Resolução da tela: 1920x1200  Proporção da tela: 16:10  Painel IPS com ângulos de visão de 160° de largura  Ângulo de visão: 80° / 80° (L/R) 80° / 80° (U/D) Tela sensível ao toque: Sim Touchscreen Suporte 3D LUT Log   Modelo de Refêrencia: FEELWORLD 7 PRO. similar ou superior
</t>
  </si>
  <si>
    <t xml:space="preserve">104167001 </t>
  </si>
  <si>
    <t>Papel fotográfico brilhante para processamento químico tradicional em preto e branco tamanho aproximadamente 18 x 24 cm, envelope contendo 10 folhas.</t>
  </si>
  <si>
    <t>027111002</t>
  </si>
  <si>
    <t>Pacote</t>
  </si>
  <si>
    <t>Pedal de Reverb para guitarra. Modelo de Referência:   Boss RV-6 1 similar ou superior</t>
  </si>
  <si>
    <t>030600001</t>
  </si>
  <si>
    <t>Pedal Equalizador para guitarra. sete bandas  de freqüência, de 100Hz até 6,4 kHz.Bateira de 9V ou adaptador AC serie pca, consumo 7ma (9v DC),Indicador: Ligado/Desligado (e bateria),, Conexões: Input, Output e adap. de AC, controles 7 bandas ruido residual Menor que -100db (IHF-A) Dimenões 70x55x125mm. Peso: 450g Modelo de Referência Boss GE-7 similar ou superior</t>
  </si>
  <si>
    <t>Processador de gerenciamento de alto-falantes projetado para proteger e otimizar sistemas de alto-falantes frontais, de monitor de palco, de preenchimento de atraso e de zona. Roteamento/mixagem 5 x 6  e cadeia de processamento de sinal 3 x 6. Conversores A/D e D/A de 24 bits com conversão Tipo IV e processamento interno de ponto flutuante de 32 bits e 48/96 kHz produz áudio profissional qualidade com alto headroom e ampla faixa dinâmica. Modelo referencia (DBX DriveRack VENU360) similar ou superior</t>
  </si>
  <si>
    <t>110540002</t>
  </si>
  <si>
    <t>Rádio Comunicador. Unidade par. Par de Rádios comunicador bidirecional tipo Walk Talk. Possuir pelo menos 22 canais de operação, com pelo menos 121 códigos de privacidade (subcanais). Sem necessidade de licença (Banda FRS). Alcance de comunicação de pelo menos 12Km (em condições especiais). Alimentação por baterias recarregáveis de Ni MH (devem estar inclusas). Autonomia de uso de aproximadamente 9 horas de duração ou mais. Base ou carregador para reccaregamento das baterias recarregáveis com padrão de tomada elétrica NBR 14136. Display luminoso com indicador de bateria e canal em uso. Ajuste de volume. Com tecnologia Vox/iVox (hands free) e PTT (push to talk). Clip para prender em cinto. Lanterna de LED Integrada, Classificação IPX4 (ou IP54) ou superior, sendo no mínimo resistente às intempéries. Possuir alerta vibratório. Garantia 12 Meses. + Par de fone de ouvido com suporte auricular para prender no ouvido, com botão PTT e totalmente compatível com o rádio comunicador desta especificação. Um fone de ouvido para cada rádio comunicador. Modelo de referencia (Motorola T600BR + MT01/ Motorola T470BR + MT01) similar ou superior</t>
  </si>
  <si>
    <t>030171043</t>
  </si>
  <si>
    <t>449052.06</t>
  </si>
  <si>
    <t>Flash de Transmissão de rádio sem fio de 2,4 GHz.  Número guia: 131' em ISO 100 e 200 mm; Alcance do zoom: 24-200 mm (14 mm com painel); Tempo de reciclagem: 0,1-1,2 segundos. Controle estendido de 1/1 a 1/1024 Joystick, dial e LCD de alta definição. Controle remoto com aplicativo. Construção resistente a poeira e umidade. Funciona com 4 pilhas AA. saída forte e opções de conectividade estendidas, adequado para fotógrafos sem espelho. A luz pode controlar até 15 unidades Speedlite adicionais, abrindo a porta para um espectro mais brilhante. Compatível com Canon E-TTL / E-TTL II. Modelo referencia (Flash Canon Speedlite El-10) similar ou superior</t>
  </si>
  <si>
    <t>339030.30</t>
  </si>
  <si>
    <t>SINTETIZADOR ANALÓGICO SEMI-MODULAR Rack 8U. Sinal normalizado e arquitetura patch-point. Oferece uma variedade de ferramentas de design de áudio, incluindo três VCOs robustos, um VCF multimodo, montanhas de modulação e opções de roteamento inesgotáveis. Com 78 faders e switches, 93 pontos de patch e compatibilidade com Eurorack. MODELO DE REFERENCIA: BEHRINGER 2600. similar ou superior</t>
  </si>
  <si>
    <t>Sintetizador parafonico com osciladores analógicos duplos: Caminho de sinal analógico puro baseado no design de VCO para recriar o desempenho de som clássico; Arquitetura semi-modular com roteamento padrão não requer patch para desempenho imediato. O controle de forma de onda do oscilador combina entre 5 formas (tone mod, pulse, sawtooth, triangle, sine); O modo parafônico permite que ambos os osciladores sejam controlados independentemente;  VCF auto-oscilante de multimodo com saída dupla (por exemplo, LP + HP disponível em conectores);  2 geradores analógicos ADSR para modulação de VCF e VCA;  Delay analógico de múltiplos estágios baseado na  tecnologia BBD (Bucket Brigade Delay); - LFO flexível com cinco formas de formas de onda, sincronismo de clock MIDI e sincronização de teclas ; Noise generator que expande dramaticamente a geração de formas de onda; Circuito Overdrive acrescenta rico calor analógico e mordida aos seus sons; 36 controles e 7 botões dão acesso direto e em tempo real a todos os parâmetros; Funções de utilidade, incluindo atenuadores, múltiplos, limitador de taxa de variação e mistura para flexibilidade de correção criativa;  Matriz jack de 32 in/24 out para uma quantidade incrível de opções de patches, - saída de headphone com controle de volume dedicado; Entrada de áudio externa para processamento de fontes de som externas;  Implementação abrangente de USB / Midi para conexão com teclado / sequenciador MODELO DE REFERENCIA: Sintetizador Behringer Parafônico Semi Modular Dual 3340 Vco. similar ou superior</t>
  </si>
  <si>
    <t>Sistema de transmissão sem fio para fones de ouvido na frequência de 2.4 GHz contendo TRANSMISSOR + RECEPTOR com transmissão de alta fidelidade com suporte à taxa de amostragem de 24 bits/48 kHz, alcance efetivo de até 30 metros,  clipe de colar, transmissor com 24 horas de autonomia, receptor com duração de 6 horas, quatro modos de operação (canal esquerdo, direito, estéreo e mudo) e funcionamento simultâneo de até quatro pares de dispositivos, com controle de volume preciso no receptor e função de mudo no transmissor. Modelo de referencia (MVAVE/Wireless In Ear Monitor System). similar ou superior</t>
  </si>
  <si>
    <t>030600037</t>
  </si>
  <si>
    <t>Controle de televisão para marca Samsung. Precisa atender no mínimo os seguintes modelos: UN75RU7100G / UN75AU7700G / QN50LS03BAGXZD. Garantia mínima de 3 meses.</t>
  </si>
  <si>
    <t>012629002</t>
  </si>
  <si>
    <t>Smart TV 75 polegadas de LED com resolução Ultra HD (4K = 3840x2160 pixels). Aúdio com potência mínima de 20W (RMS). Suporte a espelhamento de dispositivo móvel via DLNA. Wi-Fi e bluetooth integrados. Interface ethernet (RJ-45) integrada. Suporte a Wi-Fi direct. Mínimo de 3 portas HDMI e 1 porta USB. 1 saída óptica. Entrada RF para TV digital aberta/cabo. Alimentação 100 a 240V 50/60Hz automática. Furação VESA máxima de 600x400mm. Garantia de 12 meses. Modelo de referencia (SAMSUNG/75CU7700) similar ou superior</t>
  </si>
  <si>
    <t>012360056</t>
  </si>
  <si>
    <t>SUPORTE PARA TV: Suporte de Parede Fixo para TVs, 55" A 100" TIPO: Fixo compatível com TVs Plasma/3D, LCD, LED, Suporta até 75kg, Distância da parede: 2,3 cm, Padrão Vesa: 200x100, 200x200, 200x300, 300x200, 300x300, 400x200, 400x300, 400x400, 600x200, 600x400, 665x320 ou 800x400 mm (HxV). Material: Aço Carbono Cor: Preto. Nível bolha embutido na base. Trava de segurança tipo click (easy lock). Acessórios para instalação. Modelo de Referencia 9ELG/N01V8) similar ou superior</t>
  </si>
  <si>
    <t>027570015</t>
  </si>
  <si>
    <t>449052.42</t>
  </si>
  <si>
    <t>Tripé articulado multifuncional para câmera em alumínio com cabeça esférica de 360º, coluna central. Modelos de Referência: Kingjoy VT-890H,  T254A8+BH-28L(SA254T1) similar ou superior</t>
  </si>
  <si>
    <t>12688004</t>
  </si>
  <si>
    <t>409052.33</t>
  </si>
  <si>
    <t>Tripé Profissional para câmera: Cabeça Hidráulica mínimo 1,77m. Modelo referencia (GREIKA /WT-6734) similar ou superior</t>
  </si>
  <si>
    <t>Espuma de isolamento acústico. Tamanho mínimo 50cmx 25x 2cm ondulada, fabricada de acordo com a norma NBR 9178.  Kit com 12 unidades.</t>
  </si>
  <si>
    <t>112925003</t>
  </si>
  <si>
    <t>339030.24</t>
  </si>
  <si>
    <t>AUDIO VIDEO E CIA</t>
  </si>
  <si>
    <t>KABUM</t>
  </si>
  <si>
    <t>MAGALU</t>
  </si>
  <si>
    <t>FOTO CENTRO</t>
  </si>
  <si>
    <t>SENZU</t>
  </si>
  <si>
    <t>CANON</t>
  </si>
  <si>
    <t>BELLA PHOTO</t>
  </si>
  <si>
    <t>JBL</t>
  </si>
  <si>
    <t>FASTSHOP</t>
  </si>
  <si>
    <t>HORIZON PLAY</t>
  </si>
  <si>
    <t>ELETRO KING</t>
  </si>
  <si>
    <t>CASAS BAHIA</t>
  </si>
  <si>
    <t>MEGADISCONILDO</t>
  </si>
  <si>
    <t>HAYLOUBRASIL</t>
  </si>
  <si>
    <t>ZHIYUND DO BRASIL</t>
  </si>
  <si>
    <t>ADSL CAMERAS</t>
  </si>
  <si>
    <t>NMS COMERCIO</t>
  </si>
  <si>
    <t>CHYK FOTO E VIDEO</t>
  </si>
  <si>
    <t>FOCUS ELETRONICO</t>
  </si>
  <si>
    <t>LUCAS LAPA PHOTO PRO</t>
  </si>
  <si>
    <t>DATONA SHOP</t>
  </si>
  <si>
    <t xml:space="preserve">DETONA SHOP </t>
  </si>
  <si>
    <t>KALUNGA</t>
  </si>
  <si>
    <t>audio video e cia</t>
  </si>
  <si>
    <t>R$ 31.892,40</t>
  </si>
  <si>
    <t>K&amp;F CONCEPT</t>
  </si>
  <si>
    <t>R$ 255,OO</t>
  </si>
  <si>
    <t>AMAZON</t>
  </si>
  <si>
    <t>R$ 292,58</t>
  </si>
  <si>
    <t>R$ 147,00</t>
  </si>
  <si>
    <t>R$154,91</t>
  </si>
  <si>
    <t>R$ 153,61</t>
  </si>
  <si>
    <t>R$ 255,00</t>
  </si>
  <si>
    <t>k&amp;F CONCEPT</t>
  </si>
  <si>
    <t>R$ 198,00</t>
  </si>
  <si>
    <t>MAYA</t>
  </si>
  <si>
    <t>R$ 17.390,00</t>
  </si>
  <si>
    <t>VIXE</t>
  </si>
  <si>
    <t>R$ 17.940,00</t>
  </si>
  <si>
    <t>LOJA DA CAMERA</t>
  </si>
  <si>
    <t>R$ 1.326,44</t>
  </si>
  <si>
    <t>R$ 1.389,02</t>
  </si>
  <si>
    <t>KABUM!</t>
  </si>
  <si>
    <t>R$ 1.208,26</t>
  </si>
  <si>
    <t>TECHVIDEO</t>
  </si>
  <si>
    <t>R$ 1.525,00</t>
  </si>
  <si>
    <t>R$ 134,19</t>
  </si>
  <si>
    <t>R$ 140,00</t>
  </si>
  <si>
    <t>FOTO IMAGEM RIO</t>
  </si>
  <si>
    <t>R$ 132,44</t>
  </si>
  <si>
    <t>BIOSTECH CONECTA</t>
  </si>
  <si>
    <t>FOCUS</t>
  </si>
  <si>
    <t>LOJA DA CÂMERA</t>
  </si>
  <si>
    <t>OPTISOM</t>
  </si>
  <si>
    <t>RATAI</t>
  </si>
  <si>
    <t>EMANIA</t>
  </si>
  <si>
    <t>CÂMERA NINJA</t>
  </si>
  <si>
    <t>SERENATA</t>
  </si>
  <si>
    <t>RCK AÚDIO</t>
  </si>
  <si>
    <t>loja do filmmaker</t>
  </si>
  <si>
    <t>CHINA SOM</t>
  </si>
  <si>
    <t>CAMERA NINJA</t>
  </si>
  <si>
    <t>ANGEL EQUIPAMENTOS FOTOGRAFICOS</t>
  </si>
  <si>
    <t>BOSS</t>
  </si>
  <si>
    <t>CLASSIC KEY BOARDS</t>
  </si>
  <si>
    <t>MUSIAUDIO</t>
  </si>
  <si>
    <t>AKUSTICA MUSICAL</t>
  </si>
  <si>
    <t>MUNDO MAX</t>
  </si>
  <si>
    <t>COFERMETA</t>
  </si>
  <si>
    <t>DETONA SHOP</t>
  </si>
  <si>
    <t>CLASSIC KEYBOARDS</t>
  </si>
  <si>
    <t>JASPER</t>
  </si>
  <si>
    <t>MERCADAO DA MUSICA</t>
  </si>
  <si>
    <t>KZMUSICSTORE</t>
  </si>
  <si>
    <t>SERV TEL CELULAR</t>
  </si>
  <si>
    <t xml:space="preserve">EFÁCIL </t>
  </si>
  <si>
    <t>CENTRAL SUPORTE</t>
  </si>
  <si>
    <t>LOJAPORTSSAR</t>
  </si>
  <si>
    <t xml:space="preserve">VIBRASHOP </t>
  </si>
  <si>
    <t xml:space="preserve">MAGALU </t>
  </si>
  <si>
    <t>PE Nº 1343/2025</t>
  </si>
  <si>
    <t>NOVO ITEM: XXXXXXX</t>
  </si>
  <si>
    <t>NOME FORNECEDOR 1</t>
  </si>
  <si>
    <t>NOME FORNECEDOR 2</t>
  </si>
  <si>
    <t>NOME FORNECEDOR 3</t>
  </si>
  <si>
    <t>FISCAL - RESPONSAVEL PELA ANALISE ITENS CATALOGO</t>
  </si>
  <si>
    <t>Carolina Teixeira Weber Dall’Agnese (comunicacao.ceart@udesc.br)</t>
  </si>
  <si>
    <t>MAIS CORREIOS</t>
  </si>
  <si>
    <t>Maitê Fontalva Oliveira (CEART)</t>
  </si>
  <si>
    <t>Ivan Delmanto Franklin de Matos (CEART)</t>
  </si>
  <si>
    <t>Ivo Godois (CEART)</t>
  </si>
  <si>
    <t xml:space="preserve">ESAG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</si>
</sst>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 #,##0.00_-;\-&quot;R$&quot;\ * #,##0.00_-;_-&quot;R$&quot;\ * &quot;-&quot;??_-;_-@_-"/>
    <numFmt numFmtId="43" formatCode="_-* #,##0.00_-;\-* #,##0.00_-;_-* &quot;-&quot;??_-;_-@_-"/>
    <numFmt numFmtId="164" formatCode="00"/>
    <numFmt numFmtId="165" formatCode="0000"/>
    <numFmt numFmtId="166" formatCode="0.0%"/>
    <numFmt numFmtId="167" formatCode="&quot;R$&quot;\ #,##0.00"/>
  </numFmts>
  <fonts count="23" x14ac:knownFonts="1">
    <font>
      <sz val="11"/>
      <color theme="1"/>
      <name val="Calibri"/>
      <family val="2"/>
      <scheme val="minor"/>
    </font>
    <font>
      <b/>
      <i/>
      <sz val="12"/>
      <name val="Calibri"/>
      <family val="2"/>
    </font>
    <font>
      <b/>
      <i/>
      <sz val="12"/>
      <color indexed="8"/>
      <name val="Calibri"/>
      <family val="2"/>
    </font>
    <font>
      <sz val="12"/>
      <name val="Calibri"/>
      <family val="2"/>
    </font>
    <font>
      <sz val="11"/>
      <color theme="1"/>
      <name val="Calibri"/>
      <family val="2"/>
      <scheme val="minor"/>
    </font>
    <font>
      <b/>
      <sz val="11"/>
      <color theme="1"/>
      <name val="Calibri"/>
      <family val="2"/>
      <scheme val="minor"/>
    </font>
    <font>
      <sz val="12"/>
      <name val="Calibri"/>
      <family val="2"/>
      <scheme val="minor"/>
    </font>
    <font>
      <b/>
      <sz val="18"/>
      <color rgb="FFFFFFFF"/>
      <name val="Calibri"/>
      <family val="2"/>
    </font>
    <font>
      <b/>
      <i/>
      <sz val="12"/>
      <name val="Calibri"/>
      <family val="2"/>
      <scheme val="minor"/>
    </font>
    <font>
      <b/>
      <sz val="8"/>
      <color rgb="FF000000"/>
      <name val="Arial"/>
      <family val="2"/>
    </font>
    <font>
      <sz val="8"/>
      <color rgb="FF000000"/>
      <name val="Arial"/>
      <family val="2"/>
    </font>
    <font>
      <sz val="12"/>
      <color theme="1"/>
      <name val="Calibri"/>
      <family val="2"/>
    </font>
    <font>
      <sz val="12"/>
      <color theme="1"/>
      <name val="Calibri"/>
      <family val="2"/>
      <scheme val="minor"/>
    </font>
    <font>
      <sz val="8"/>
      <name val="Calibri"/>
      <family val="2"/>
      <scheme val="minor"/>
    </font>
    <font>
      <sz val="10"/>
      <color rgb="FF000000"/>
      <name val="Calibri"/>
      <family val="2"/>
      <scheme val="minor"/>
    </font>
    <font>
      <sz val="11"/>
      <name val="Calibri"/>
      <family val="2"/>
      <scheme val="minor"/>
    </font>
    <font>
      <b/>
      <i/>
      <sz val="12"/>
      <color theme="1"/>
      <name val="Calibri"/>
      <family val="2"/>
    </font>
    <font>
      <sz val="12"/>
      <color rgb="FFFF0000"/>
      <name val="Calibri"/>
      <family val="2"/>
    </font>
    <font>
      <b/>
      <i/>
      <sz val="8"/>
      <name val="Calibri"/>
      <family val="2"/>
      <scheme val="minor"/>
    </font>
    <font>
      <sz val="10"/>
      <name val="Arial"/>
      <family val="2"/>
    </font>
    <font>
      <sz val="11"/>
      <color theme="1"/>
      <name val="Calibri"/>
      <family val="2"/>
    </font>
    <font>
      <sz val="8"/>
      <color theme="1"/>
      <name val="Arial"/>
      <family val="2"/>
    </font>
    <font>
      <sz val="10"/>
      <color theme="1"/>
      <name val="Calibri"/>
      <family val="2"/>
    </font>
  </fonts>
  <fills count="11">
    <fill>
      <patternFill patternType="none"/>
    </fill>
    <fill>
      <patternFill patternType="gray125"/>
    </fill>
    <fill>
      <patternFill patternType="solid">
        <fgColor theme="0"/>
        <bgColor indexed="64"/>
      </patternFill>
    </fill>
    <fill>
      <patternFill patternType="solid">
        <fgColor rgb="FFEEEEEE"/>
        <bgColor rgb="FFF2F2F2"/>
      </patternFill>
    </fill>
    <fill>
      <patternFill patternType="solid">
        <fgColor rgb="FFF2F2F2"/>
        <bgColor rgb="FFEEEEEE"/>
      </patternFill>
    </fill>
    <fill>
      <patternFill patternType="solid">
        <fgColor rgb="FF149B55"/>
        <bgColor rgb="FF003366"/>
      </patternFill>
    </fill>
    <fill>
      <patternFill patternType="solid">
        <fgColor rgb="FF149B55"/>
        <bgColor indexed="64"/>
      </patternFill>
    </fill>
    <fill>
      <patternFill patternType="solid">
        <fgColor rgb="FF149B55"/>
        <bgColor rgb="FFD8D8D8"/>
      </patternFill>
    </fill>
    <fill>
      <patternFill patternType="solid">
        <fgColor rgb="FFDEE6EF"/>
        <bgColor rgb="FFEEEEEE"/>
      </patternFill>
    </fill>
    <fill>
      <patternFill patternType="solid">
        <fgColor rgb="FFB2B2B2"/>
        <bgColor rgb="FF95B3D7"/>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diagonal/>
    </border>
  </borders>
  <cellStyleXfs count="13">
    <xf numFmtId="0" fontId="0" fillId="0" borderId="0"/>
    <xf numFmtId="44" fontId="4" fillId="0" borderId="0" applyFont="0" applyFill="0" applyBorder="0" applyAlignment="0" applyProtection="0"/>
    <xf numFmtId="9"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14" fillId="0" borderId="0"/>
    <xf numFmtId="44" fontId="4" fillId="0" borderId="0" applyFont="0" applyFill="0" applyBorder="0" applyAlignment="0" applyProtection="0"/>
    <xf numFmtId="0" fontId="19" fillId="0" borderId="0"/>
    <xf numFmtId="0" fontId="19" fillId="8" borderId="0" applyFont="0" applyBorder="0" applyAlignment="0" applyProtection="0"/>
    <xf numFmtId="0" fontId="19" fillId="9" borderId="0" applyFont="0" applyBorder="0" applyAlignment="0" applyProtection="0"/>
    <xf numFmtId="43" fontId="19" fillId="0" borderId="0" applyFont="0" applyFill="0" applyBorder="0" applyAlignment="0" applyProtection="0"/>
    <xf numFmtId="9" fontId="19" fillId="0" borderId="0" applyFont="0" applyFill="0" applyBorder="0" applyAlignment="0" applyProtection="0"/>
    <xf numFmtId="44" fontId="19" fillId="0" borderId="0" applyFont="0" applyFill="0" applyBorder="0" applyAlignment="0" applyProtection="0"/>
  </cellStyleXfs>
  <cellXfs count="109">
    <xf numFmtId="0" fontId="0" fillId="0" borderId="0" xfId="0"/>
    <xf numFmtId="0" fontId="3" fillId="0" borderId="0" xfId="0" applyFont="1" applyAlignment="1">
      <alignment horizontal="center"/>
    </xf>
    <xf numFmtId="166" fontId="3" fillId="0" borderId="0" xfId="2" applyNumberFormat="1" applyFont="1" applyFill="1" applyAlignment="1">
      <alignment horizontal="center" vertical="center"/>
    </xf>
    <xf numFmtId="164" fontId="3" fillId="0" borderId="0" xfId="0" applyNumberFormat="1" applyFont="1" applyAlignment="1">
      <alignment horizontal="center"/>
    </xf>
    <xf numFmtId="165" fontId="6" fillId="0" borderId="0" xfId="0" applyNumberFormat="1" applyFont="1" applyAlignment="1">
      <alignment horizontal="center"/>
    </xf>
    <xf numFmtId="0" fontId="10" fillId="4" borderId="4" xfId="0" applyFont="1" applyFill="1" applyBorder="1" applyAlignment="1">
      <alignment horizontal="center" vertical="center" wrapText="1"/>
    </xf>
    <xf numFmtId="0" fontId="9" fillId="7" borderId="4" xfId="0" applyFont="1" applyFill="1" applyBorder="1" applyAlignment="1">
      <alignment horizontal="center" vertical="center" wrapText="1"/>
    </xf>
    <xf numFmtId="0" fontId="10" fillId="3" borderId="4" xfId="0" applyFont="1" applyFill="1" applyBorder="1" applyAlignment="1">
      <alignment horizontal="center" vertical="center" wrapText="1"/>
    </xf>
    <xf numFmtId="165" fontId="8" fillId="6" borderId="2" xfId="0" applyNumberFormat="1" applyFont="1" applyFill="1" applyBorder="1" applyAlignment="1">
      <alignment horizontal="center" vertical="center" wrapText="1"/>
    </xf>
    <xf numFmtId="0" fontId="11" fillId="0" borderId="0" xfId="0" applyFont="1" applyAlignment="1">
      <alignment horizontal="center" vertical="center"/>
    </xf>
    <xf numFmtId="0" fontId="10" fillId="7" borderId="6" xfId="0" applyFont="1" applyFill="1" applyBorder="1" applyAlignment="1">
      <alignment horizontal="center" vertical="center" wrapText="1"/>
    </xf>
    <xf numFmtId="0" fontId="10" fillId="7" borderId="7" xfId="0" applyFont="1" applyFill="1" applyBorder="1" applyAlignment="1">
      <alignment horizontal="center" vertical="center" wrapText="1"/>
    </xf>
    <xf numFmtId="0" fontId="9" fillId="7" borderId="6" xfId="0" applyFont="1" applyFill="1" applyBorder="1" applyAlignment="1">
      <alignment horizontal="center" vertical="center"/>
    </xf>
    <xf numFmtId="0" fontId="9" fillId="7" borderId="7" xfId="0" applyFont="1" applyFill="1" applyBorder="1" applyAlignment="1">
      <alignment horizontal="center" vertical="center"/>
    </xf>
    <xf numFmtId="165" fontId="8" fillId="6" borderId="8" xfId="0" applyNumberFormat="1" applyFont="1" applyFill="1" applyBorder="1" applyAlignment="1">
      <alignment horizontal="center" vertical="center"/>
    </xf>
    <xf numFmtId="4" fontId="3" fillId="2" borderId="4" xfId="1" applyNumberFormat="1" applyFont="1" applyFill="1" applyBorder="1" applyAlignment="1">
      <alignment horizontal="center" vertical="center"/>
    </xf>
    <xf numFmtId="164" fontId="3" fillId="2" borderId="4" xfId="0" applyNumberFormat="1" applyFont="1" applyFill="1" applyBorder="1" applyAlignment="1">
      <alignment horizontal="center" vertical="center"/>
    </xf>
    <xf numFmtId="49" fontId="11" fillId="2" borderId="4" xfId="0" applyNumberFormat="1" applyFont="1" applyFill="1" applyBorder="1" applyAlignment="1">
      <alignment horizontal="center" vertical="center"/>
    </xf>
    <xf numFmtId="0" fontId="3" fillId="2" borderId="4" xfId="0" applyFont="1" applyFill="1" applyBorder="1" applyAlignment="1">
      <alignment horizontal="center" vertical="center"/>
    </xf>
    <xf numFmtId="49" fontId="3" fillId="2" borderId="4" xfId="0" applyNumberFormat="1" applyFont="1" applyFill="1" applyBorder="1" applyAlignment="1">
      <alignment horizontal="center" vertical="center"/>
    </xf>
    <xf numFmtId="0" fontId="11" fillId="2" borderId="0" xfId="0" applyFont="1" applyFill="1" applyAlignment="1">
      <alignment horizontal="center" vertical="center"/>
    </xf>
    <xf numFmtId="49" fontId="3" fillId="0" borderId="4" xfId="0" applyNumberFormat="1" applyFont="1" applyBorder="1" applyAlignment="1">
      <alignment horizontal="center" vertical="center"/>
    </xf>
    <xf numFmtId="49" fontId="6" fillId="0" borderId="4" xfId="0" applyNumberFormat="1" applyFont="1" applyBorder="1" applyAlignment="1" applyProtection="1">
      <alignment horizontal="center" vertical="center"/>
      <protection locked="0"/>
    </xf>
    <xf numFmtId="166" fontId="11" fillId="0" borderId="4" xfId="2" applyNumberFormat="1" applyFont="1" applyFill="1" applyBorder="1" applyAlignment="1">
      <alignment horizontal="center" vertical="center"/>
    </xf>
    <xf numFmtId="167" fontId="11" fillId="0" borderId="4" xfId="0" applyNumberFormat="1" applyFont="1" applyBorder="1" applyAlignment="1">
      <alignment horizontal="center" vertical="center"/>
    </xf>
    <xf numFmtId="0" fontId="5" fillId="0" borderId="3" xfId="0" applyFont="1" applyBorder="1"/>
    <xf numFmtId="167" fontId="5" fillId="0" borderId="3" xfId="0" applyNumberFormat="1" applyFont="1" applyBorder="1"/>
    <xf numFmtId="0" fontId="5" fillId="0" borderId="0" xfId="0" applyFont="1"/>
    <xf numFmtId="167" fontId="5" fillId="0" borderId="0" xfId="0" applyNumberFormat="1" applyFont="1"/>
    <xf numFmtId="165" fontId="8" fillId="6" borderId="4" xfId="0" applyNumberFormat="1" applyFont="1" applyFill="1" applyBorder="1" applyAlignment="1">
      <alignment horizontal="center" vertical="center"/>
    </xf>
    <xf numFmtId="0" fontId="10" fillId="7" borderId="6" xfId="0" applyFont="1" applyFill="1" applyBorder="1" applyAlignment="1">
      <alignment horizontal="left" vertical="top" wrapText="1"/>
    </xf>
    <xf numFmtId="0" fontId="3" fillId="0" borderId="4" xfId="0" applyFont="1" applyBorder="1" applyAlignment="1">
      <alignment horizontal="left" vertical="top" wrapText="1"/>
    </xf>
    <xf numFmtId="49" fontId="11" fillId="2" borderId="4" xfId="0" applyNumberFormat="1" applyFont="1" applyFill="1" applyBorder="1" applyAlignment="1">
      <alignment horizontal="left" vertical="top" wrapText="1"/>
    </xf>
    <xf numFmtId="49" fontId="3" fillId="2" borderId="4" xfId="0" applyNumberFormat="1" applyFont="1" applyFill="1" applyBorder="1" applyAlignment="1">
      <alignment horizontal="left" vertical="top" wrapText="1"/>
    </xf>
    <xf numFmtId="49" fontId="3" fillId="0" borderId="4" xfId="0" applyNumberFormat="1" applyFont="1" applyBorder="1" applyAlignment="1">
      <alignment horizontal="left" vertical="top" wrapText="1"/>
    </xf>
    <xf numFmtId="0" fontId="11" fillId="0" borderId="4" xfId="0" applyFont="1" applyBorder="1" applyAlignment="1">
      <alignment horizontal="left" vertical="top" wrapText="1"/>
    </xf>
    <xf numFmtId="49" fontId="6" fillId="0" borderId="4" xfId="0" applyNumberFormat="1" applyFont="1" applyBorder="1" applyAlignment="1">
      <alignment horizontal="left" vertical="top" wrapText="1"/>
    </xf>
    <xf numFmtId="49" fontId="11" fillId="0" borderId="4" xfId="0" applyNumberFormat="1" applyFont="1" applyBorder="1" applyAlignment="1">
      <alignment horizontal="left" vertical="top" wrapText="1"/>
    </xf>
    <xf numFmtId="165" fontId="6" fillId="0" borderId="0" xfId="0" applyNumberFormat="1" applyFont="1" applyAlignment="1">
      <alignment horizontal="left" vertical="top" wrapText="1"/>
    </xf>
    <xf numFmtId="0" fontId="0" fillId="0" borderId="0" xfId="0" applyAlignment="1">
      <alignment horizontal="left" vertical="top" wrapText="1"/>
    </xf>
    <xf numFmtId="0" fontId="9" fillId="7" borderId="6" xfId="0" applyFont="1" applyFill="1" applyBorder="1" applyAlignment="1">
      <alignment horizontal="left" vertical="top" wrapText="1"/>
    </xf>
    <xf numFmtId="4" fontId="11" fillId="0" borderId="4" xfId="1" applyNumberFormat="1" applyFont="1" applyFill="1" applyBorder="1" applyAlignment="1">
      <alignment horizontal="center" vertical="center"/>
    </xf>
    <xf numFmtId="0" fontId="18" fillId="6" borderId="4" xfId="0" applyFont="1" applyFill="1" applyBorder="1" applyAlignment="1">
      <alignment vertical="center" wrapText="1"/>
    </xf>
    <xf numFmtId="0" fontId="6" fillId="0" borderId="0" xfId="0" applyFont="1" applyAlignment="1">
      <alignment horizontal="center"/>
    </xf>
    <xf numFmtId="49" fontId="17" fillId="0" borderId="4" xfId="0" applyNumberFormat="1" applyFont="1" applyBorder="1" applyAlignment="1">
      <alignment horizontal="center" vertical="center"/>
    </xf>
    <xf numFmtId="4" fontId="20" fillId="6" borderId="4" xfId="1" applyNumberFormat="1" applyFont="1" applyFill="1" applyBorder="1" applyAlignment="1">
      <alignment horizontal="center"/>
    </xf>
    <xf numFmtId="4" fontId="11" fillId="2" borderId="4" xfId="0" applyNumberFormat="1" applyFont="1" applyFill="1" applyBorder="1" applyAlignment="1">
      <alignment horizontal="center" vertical="center"/>
    </xf>
    <xf numFmtId="4" fontId="11" fillId="2" borderId="4" xfId="1" applyNumberFormat="1" applyFont="1" applyFill="1" applyBorder="1" applyAlignment="1">
      <alignment horizontal="center" vertical="center"/>
    </xf>
    <xf numFmtId="2" fontId="11" fillId="2" borderId="4" xfId="0" applyNumberFormat="1" applyFont="1" applyFill="1" applyBorder="1" applyAlignment="1">
      <alignment horizontal="center" vertical="center"/>
    </xf>
    <xf numFmtId="0" fontId="11" fillId="0" borderId="0" xfId="0" applyFont="1" applyAlignment="1">
      <alignment horizontal="center"/>
    </xf>
    <xf numFmtId="43" fontId="11" fillId="0" borderId="0" xfId="0" applyNumberFormat="1" applyFont="1" applyAlignment="1">
      <alignment horizontal="center"/>
    </xf>
    <xf numFmtId="0" fontId="0" fillId="0" borderId="0" xfId="0" applyAlignment="1">
      <alignment horizontal="center"/>
    </xf>
    <xf numFmtId="43" fontId="0" fillId="0" borderId="0" xfId="0" applyNumberFormat="1" applyAlignment="1">
      <alignment horizontal="center"/>
    </xf>
    <xf numFmtId="0" fontId="21" fillId="3" borderId="4" xfId="0" applyFont="1" applyFill="1" applyBorder="1" applyAlignment="1">
      <alignment horizontal="center" vertical="center" wrapText="1"/>
    </xf>
    <xf numFmtId="43" fontId="21" fillId="3" borderId="4" xfId="0" applyNumberFormat="1" applyFont="1" applyFill="1" applyBorder="1" applyAlignment="1">
      <alignment horizontal="center" vertical="center" wrapText="1"/>
    </xf>
    <xf numFmtId="0" fontId="21" fillId="7" borderId="6" xfId="0" applyFont="1" applyFill="1" applyBorder="1" applyAlignment="1">
      <alignment horizontal="center" vertical="center" wrapText="1"/>
    </xf>
    <xf numFmtId="43" fontId="21" fillId="7" borderId="6" xfId="0" applyNumberFormat="1" applyFont="1" applyFill="1" applyBorder="1" applyAlignment="1">
      <alignment horizontal="center" vertical="center" wrapText="1"/>
    </xf>
    <xf numFmtId="0" fontId="20" fillId="6" borderId="5" xfId="0" applyFont="1" applyFill="1" applyBorder="1" applyAlignment="1">
      <alignment horizontal="center" vertical="center" wrapText="1"/>
    </xf>
    <xf numFmtId="0" fontId="20" fillId="6" borderId="4" xfId="0" applyFont="1" applyFill="1" applyBorder="1" applyAlignment="1">
      <alignment horizontal="center" vertical="center" wrapText="1"/>
    </xf>
    <xf numFmtId="0" fontId="21" fillId="7" borderId="6" xfId="0" applyFont="1" applyFill="1" applyBorder="1" applyAlignment="1">
      <alignment horizontal="center" vertical="center"/>
    </xf>
    <xf numFmtId="43" fontId="21" fillId="7" borderId="6" xfId="0" applyNumberFormat="1" applyFont="1" applyFill="1" applyBorder="1" applyAlignment="1">
      <alignment horizontal="center" vertical="center"/>
    </xf>
    <xf numFmtId="0" fontId="21" fillId="7" borderId="4" xfId="0" applyFont="1" applyFill="1" applyBorder="1" applyAlignment="1">
      <alignment horizontal="center" vertical="center" wrapText="1"/>
    </xf>
    <xf numFmtId="43" fontId="21" fillId="7" borderId="4" xfId="0" applyNumberFormat="1" applyFont="1" applyFill="1" applyBorder="1" applyAlignment="1">
      <alignment horizontal="center" vertical="center" wrapText="1"/>
    </xf>
    <xf numFmtId="4" fontId="20" fillId="6" borderId="4" xfId="1" applyNumberFormat="1" applyFont="1" applyFill="1" applyBorder="1" applyAlignment="1">
      <alignment horizontal="center" wrapText="1"/>
    </xf>
    <xf numFmtId="43" fontId="22" fillId="6" borderId="4" xfId="1" applyNumberFormat="1" applyFont="1" applyFill="1" applyBorder="1" applyAlignment="1">
      <alignment horizontal="center"/>
    </xf>
    <xf numFmtId="2" fontId="3" fillId="2" borderId="4" xfId="0" applyNumberFormat="1" applyFont="1" applyFill="1" applyBorder="1" applyAlignment="1">
      <alignment horizontal="center" vertical="center"/>
    </xf>
    <xf numFmtId="2" fontId="12" fillId="2" borderId="4" xfId="0" applyNumberFormat="1" applyFont="1" applyFill="1" applyBorder="1" applyAlignment="1">
      <alignment horizontal="center" vertical="center"/>
    </xf>
    <xf numFmtId="2" fontId="6" fillId="2" borderId="4" xfId="0" applyNumberFormat="1" applyFont="1" applyFill="1" applyBorder="1" applyAlignment="1">
      <alignment horizontal="center" vertical="center" wrapText="1"/>
    </xf>
    <xf numFmtId="2" fontId="15" fillId="2" borderId="4" xfId="0" applyNumberFormat="1" applyFont="1" applyFill="1" applyBorder="1" applyAlignment="1">
      <alignment horizontal="center" vertical="center"/>
    </xf>
    <xf numFmtId="4" fontId="11" fillId="0" borderId="4" xfId="0" applyNumberFormat="1" applyFont="1" applyBorder="1" applyAlignment="1">
      <alignment horizontal="center" vertical="center"/>
    </xf>
    <xf numFmtId="4" fontId="11" fillId="0" borderId="4" xfId="1" applyNumberFormat="1" applyFont="1" applyFill="1" applyBorder="1" applyAlignment="1">
      <alignment horizontal="center" vertical="center" wrapText="1"/>
    </xf>
    <xf numFmtId="167" fontId="11" fillId="0" borderId="4" xfId="1" applyNumberFormat="1" applyFont="1" applyFill="1" applyBorder="1" applyAlignment="1">
      <alignment horizontal="center" vertical="center"/>
    </xf>
    <xf numFmtId="167" fontId="11" fillId="2" borderId="4" xfId="0" applyNumberFormat="1" applyFont="1" applyFill="1" applyBorder="1" applyAlignment="1">
      <alignment horizontal="center" vertical="center"/>
    </xf>
    <xf numFmtId="4" fontId="11" fillId="10" borderId="4" xfId="1" applyNumberFormat="1" applyFont="1" applyFill="1" applyBorder="1" applyAlignment="1">
      <alignment horizontal="center" vertical="center"/>
    </xf>
    <xf numFmtId="49" fontId="11" fillId="10" borderId="4" xfId="0" applyNumberFormat="1" applyFont="1" applyFill="1" applyBorder="1" applyAlignment="1">
      <alignment horizontal="left" vertical="top" wrapText="1"/>
    </xf>
    <xf numFmtId="165" fontId="8" fillId="6" borderId="8" xfId="0" applyNumberFormat="1" applyFont="1" applyFill="1" applyBorder="1" applyAlignment="1">
      <alignment horizontal="center" vertical="center" wrapText="1"/>
    </xf>
    <xf numFmtId="4" fontId="3" fillId="0" borderId="4" xfId="1" applyNumberFormat="1" applyFont="1" applyFill="1" applyBorder="1" applyAlignment="1">
      <alignment horizontal="center" vertical="center"/>
    </xf>
    <xf numFmtId="167" fontId="3" fillId="0" borderId="4" xfId="1" applyNumberFormat="1" applyFont="1" applyFill="1" applyBorder="1" applyAlignment="1">
      <alignment horizontal="center" vertical="center"/>
    </xf>
    <xf numFmtId="4" fontId="3" fillId="0" borderId="4" xfId="1" applyNumberFormat="1" applyFont="1" applyFill="1" applyBorder="1" applyAlignment="1">
      <alignment horizontal="center" vertical="center" wrapText="1"/>
    </xf>
    <xf numFmtId="167" fontId="3" fillId="0" borderId="4" xfId="0" applyNumberFormat="1" applyFont="1" applyBorder="1" applyAlignment="1">
      <alignment horizontal="center" vertical="center"/>
    </xf>
    <xf numFmtId="4" fontId="3" fillId="0" borderId="4" xfId="0" applyNumberFormat="1" applyFont="1" applyBorder="1" applyAlignment="1">
      <alignment horizontal="center" vertical="center"/>
    </xf>
    <xf numFmtId="0" fontId="10" fillId="3" borderId="4" xfId="0" applyFont="1" applyFill="1" applyBorder="1" applyAlignment="1">
      <alignment horizontal="center" vertical="center" wrapText="1"/>
    </xf>
    <xf numFmtId="43" fontId="21" fillId="3" borderId="4" xfId="0" applyNumberFormat="1" applyFont="1" applyFill="1" applyBorder="1" applyAlignment="1">
      <alignment horizontal="center" vertical="center" wrapText="1"/>
    </xf>
    <xf numFmtId="0" fontId="9" fillId="7" borderId="5" xfId="0" applyFont="1" applyFill="1" applyBorder="1" applyAlignment="1">
      <alignment horizontal="center" vertical="center" wrapText="1"/>
    </xf>
    <xf numFmtId="0" fontId="9" fillId="7" borderId="7" xfId="0" applyFont="1" applyFill="1" applyBorder="1" applyAlignment="1">
      <alignment horizontal="center" vertical="center" wrapText="1"/>
    </xf>
    <xf numFmtId="0" fontId="10" fillId="4" borderId="5" xfId="0" applyFont="1" applyFill="1" applyBorder="1" applyAlignment="1">
      <alignment horizontal="center" vertical="center"/>
    </xf>
    <xf numFmtId="0" fontId="10" fillId="4" borderId="7" xfId="0" applyFont="1" applyFill="1" applyBorder="1" applyAlignment="1">
      <alignment horizontal="center" vertical="center"/>
    </xf>
    <xf numFmtId="0" fontId="9" fillId="7" borderId="4" xfId="0" applyFont="1" applyFill="1" applyBorder="1" applyAlignment="1">
      <alignment horizontal="center" vertical="center" wrapText="1"/>
    </xf>
    <xf numFmtId="43" fontId="21" fillId="7" borderId="4" xfId="0" applyNumberFormat="1" applyFont="1" applyFill="1" applyBorder="1" applyAlignment="1">
      <alignment horizontal="center" vertical="center" wrapText="1"/>
    </xf>
    <xf numFmtId="0" fontId="7" fillId="5" borderId="5"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7" xfId="0" applyFont="1" applyFill="1" applyBorder="1" applyAlignment="1">
      <alignment horizontal="center" vertical="center"/>
    </xf>
    <xf numFmtId="43" fontId="20" fillId="6" borderId="5" xfId="0" applyNumberFormat="1" applyFont="1" applyFill="1" applyBorder="1" applyAlignment="1">
      <alignment horizontal="center" vertical="center" wrapText="1"/>
    </xf>
    <xf numFmtId="43" fontId="20" fillId="6" borderId="7" xfId="0" applyNumberFormat="1" applyFont="1" applyFill="1" applyBorder="1" applyAlignment="1">
      <alignment horizontal="center" vertical="center" wrapText="1"/>
    </xf>
    <xf numFmtId="0" fontId="16" fillId="6" borderId="1" xfId="0" applyFont="1" applyFill="1" applyBorder="1" applyAlignment="1">
      <alignment horizontal="center" vertical="center"/>
    </xf>
    <xf numFmtId="0" fontId="16" fillId="6" borderId="2" xfId="0" applyFont="1" applyFill="1" applyBorder="1" applyAlignment="1">
      <alignment horizontal="center" vertical="center"/>
    </xf>
    <xf numFmtId="0" fontId="8" fillId="6" borderId="2" xfId="0" applyFont="1" applyFill="1" applyBorder="1" applyAlignment="1">
      <alignment horizontal="center" vertical="center"/>
    </xf>
    <xf numFmtId="0" fontId="8" fillId="6" borderId="8" xfId="0" applyFont="1" applyFill="1" applyBorder="1" applyAlignment="1">
      <alignment horizontal="center" vertical="center"/>
    </xf>
    <xf numFmtId="165" fontId="8" fillId="6" borderId="2" xfId="0" applyNumberFormat="1" applyFont="1" applyFill="1" applyBorder="1" applyAlignment="1">
      <alignment horizontal="center" vertical="center" wrapText="1"/>
    </xf>
    <xf numFmtId="165" fontId="8" fillId="6" borderId="8" xfId="0" applyNumberFormat="1"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6" borderId="8" xfId="0" applyFont="1" applyFill="1" applyBorder="1" applyAlignment="1">
      <alignment horizontal="center" vertical="center" wrapText="1"/>
    </xf>
    <xf numFmtId="166" fontId="16" fillId="6" borderId="2" xfId="2" applyNumberFormat="1" applyFont="1" applyFill="1" applyBorder="1" applyAlignment="1">
      <alignment horizontal="center" vertical="center" wrapText="1"/>
    </xf>
    <xf numFmtId="166" fontId="16" fillId="6" borderId="8" xfId="2" applyNumberFormat="1" applyFont="1" applyFill="1" applyBorder="1" applyAlignment="1">
      <alignment horizontal="center" vertical="center" wrapText="1"/>
    </xf>
    <xf numFmtId="164" fontId="1" fillId="6" borderId="2" xfId="0" applyNumberFormat="1" applyFont="1" applyFill="1" applyBorder="1" applyAlignment="1">
      <alignment horizontal="center" vertical="center"/>
    </xf>
    <xf numFmtId="164" fontId="1" fillId="6" borderId="8" xfId="0" applyNumberFormat="1" applyFont="1" applyFill="1" applyBorder="1" applyAlignment="1">
      <alignment horizontal="center" vertical="center"/>
    </xf>
    <xf numFmtId="0" fontId="8" fillId="10" borderId="4" xfId="0" applyFont="1" applyFill="1" applyBorder="1" applyAlignment="1">
      <alignment horizontal="center" vertical="center" wrapText="1"/>
    </xf>
  </cellXfs>
  <cellStyles count="13">
    <cellStyle name="Moeda" xfId="1" builtinId="4"/>
    <cellStyle name="Moeda 2" xfId="3" xr:uid="{00000000-0005-0000-0000-000001000000}"/>
    <cellStyle name="Moeda 2 2" xfId="6" xr:uid="{00000000-0005-0000-0000-000002000000}"/>
    <cellStyle name="Moeda 3" xfId="4" xr:uid="{00000000-0005-0000-0000-000003000000}"/>
    <cellStyle name="Moeda 4" xfId="12" xr:uid="{00000000-0005-0000-0000-000004000000}"/>
    <cellStyle name="Normal" xfId="0" builtinId="0"/>
    <cellStyle name="Normal 2" xfId="7" xr:uid="{00000000-0005-0000-0000-000006000000}"/>
    <cellStyle name="Normal 8" xfId="5" xr:uid="{00000000-0005-0000-0000-000007000000}"/>
    <cellStyle name="Porcentagem" xfId="2" builtinId="5"/>
    <cellStyle name="Porcentagem 2" xfId="11" xr:uid="{00000000-0005-0000-0000-000009000000}"/>
    <cellStyle name="Sem título1" xfId="8" xr:uid="{00000000-0005-0000-0000-00000A000000}"/>
    <cellStyle name="Sem título2" xfId="9" xr:uid="{00000000-0005-0000-0000-00000B000000}"/>
    <cellStyle name="Vírgula 2" xfId="10" xr:uid="{00000000-0005-0000-0000-00000C000000}"/>
  </cellStyles>
  <dxfs count="2">
    <dxf>
      <font>
        <b/>
        <i val="0"/>
      </font>
      <fill>
        <patternFill>
          <bgColor rgb="FF92D050"/>
        </patternFill>
      </fill>
    </dxf>
    <dxf>
      <font>
        <b/>
        <i val="0"/>
      </font>
      <fill>
        <patternFill>
          <fgColor indexed="64"/>
          <bgColor rgb="FF92D050"/>
        </patternFill>
      </fill>
    </dxf>
  </dxfs>
  <tableStyles count="0" defaultTableStyle="TableStyleMedium9" defaultPivotStyle="PivotStyleLight16"/>
  <colors>
    <mruColors>
      <color rgb="FF149B55"/>
      <color rgb="FF78A1D2"/>
      <color rgb="FFBAD9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27</xdr:col>
      <xdr:colOff>140681</xdr:colOff>
      <xdr:row>125</xdr:row>
      <xdr:rowOff>349249</xdr:rowOff>
    </xdr:from>
    <xdr:to>
      <xdr:col>28</xdr:col>
      <xdr:colOff>698500</xdr:colOff>
      <xdr:row>125</xdr:row>
      <xdr:rowOff>751416</xdr:rowOff>
    </xdr:to>
    <xdr:pic>
      <xdr:nvPicPr>
        <xdr:cNvPr id="4" name="Picture 6">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stretch>
          <a:fillRect/>
        </a:stretch>
      </xdr:blipFill>
      <xdr:spPr>
        <a:xfrm>
          <a:off x="9591598" y="4635499"/>
          <a:ext cx="1457402" cy="402167"/>
        </a:xfrm>
        <a:prstGeom prst="rect">
          <a:avLst/>
        </a:prstGeom>
        <a:ln>
          <a:noFill/>
        </a:ln>
      </xdr:spPr>
    </xdr:pic>
    <xdr:clientData/>
  </xdr:twoCellAnchor>
  <xdr:twoCellAnchor editAs="oneCell">
    <xdr:from>
      <xdr:col>1</xdr:col>
      <xdr:colOff>0</xdr:colOff>
      <xdr:row>0</xdr:row>
      <xdr:rowOff>116418</xdr:rowOff>
    </xdr:from>
    <xdr:to>
      <xdr:col>2</xdr:col>
      <xdr:colOff>629707</xdr:colOff>
      <xdr:row>0</xdr:row>
      <xdr:rowOff>618068</xdr:rowOff>
    </xdr:to>
    <xdr:pic>
      <xdr:nvPicPr>
        <xdr:cNvPr id="5" name="Imagem 4">
          <a:extLst>
            <a:ext uri="{FF2B5EF4-FFF2-40B4-BE49-F238E27FC236}">
              <a16:creationId xmlns:a16="http://schemas.microsoft.com/office/drawing/2014/main" id="{76358D9B-A440-49AC-958B-A28096783BE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9917" y="116418"/>
          <a:ext cx="1217083" cy="508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27"/>
  <sheetViews>
    <sheetView tabSelected="1" zoomScale="60" zoomScaleNormal="60" zoomScaleSheetLayoutView="100" zoomScalePageLayoutView="80" workbookViewId="0">
      <pane ySplit="3" topLeftCell="A4" activePane="bottomLeft" state="frozen"/>
      <selection pane="bottomLeft" activeCell="I2" sqref="I2"/>
    </sheetView>
  </sheetViews>
  <sheetFormatPr defaultRowHeight="15" x14ac:dyDescent="0.25"/>
  <cols>
    <col min="2" max="2" width="8.85546875" customWidth="1"/>
    <col min="3" max="4" width="49.5703125" style="39" customWidth="1"/>
    <col min="5" max="5" width="18.5703125" customWidth="1"/>
    <col min="6" max="6" width="16.42578125" customWidth="1"/>
    <col min="7" max="7" width="14.7109375" customWidth="1"/>
    <col min="8" max="8" width="21.28515625" customWidth="1"/>
    <col min="9" max="9" width="10.7109375" customWidth="1"/>
    <col min="10" max="10" width="7.85546875" customWidth="1"/>
    <col min="11" max="11" width="20" style="51" customWidth="1"/>
    <col min="12" max="14" width="15.7109375" style="51" customWidth="1"/>
    <col min="15" max="15" width="22.5703125" style="52" bestFit="1" customWidth="1"/>
    <col min="16" max="16" width="15.7109375" style="52" customWidth="1"/>
    <col min="17" max="17" width="21.42578125" style="52" bestFit="1" customWidth="1"/>
    <col min="18" max="18" width="15.7109375" style="52" customWidth="1"/>
    <col min="19" max="19" width="22.85546875" style="52" bestFit="1" customWidth="1"/>
    <col min="20" max="20" width="15.7109375" style="52" customWidth="1"/>
    <col min="21" max="26" width="15.7109375" style="52" hidden="1" customWidth="1"/>
    <col min="27" max="27" width="21.42578125" bestFit="1" customWidth="1"/>
    <col min="28" max="28" width="18.42578125" bestFit="1" customWidth="1"/>
    <col min="29" max="29" width="14.28515625" customWidth="1"/>
    <col min="30" max="30" width="19" customWidth="1"/>
    <col min="31" max="31" width="22.5703125" customWidth="1"/>
  </cols>
  <sheetData>
    <row r="1" spans="1:31" ht="51" customHeight="1" x14ac:dyDescent="0.25">
      <c r="B1" s="89"/>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1"/>
    </row>
    <row r="2" spans="1:31" ht="108.95" customHeight="1" x14ac:dyDescent="0.25">
      <c r="A2" t="s">
        <v>32</v>
      </c>
      <c r="B2" s="106" t="s">
        <v>0</v>
      </c>
      <c r="C2" s="98" t="s">
        <v>10</v>
      </c>
      <c r="D2" s="8" t="s">
        <v>215</v>
      </c>
      <c r="E2" s="8" t="s">
        <v>18</v>
      </c>
      <c r="F2" s="8" t="s">
        <v>19</v>
      </c>
      <c r="G2" s="8" t="s">
        <v>20</v>
      </c>
      <c r="H2" s="29" t="s">
        <v>21</v>
      </c>
      <c r="I2" s="108" t="s">
        <v>221</v>
      </c>
      <c r="J2" s="96" t="s">
        <v>7</v>
      </c>
      <c r="K2" s="57" t="s">
        <v>24</v>
      </c>
      <c r="L2" s="58" t="s">
        <v>5</v>
      </c>
      <c r="M2" s="58" t="s">
        <v>6</v>
      </c>
      <c r="N2" s="57" t="s">
        <v>4</v>
      </c>
      <c r="O2" s="92" t="s">
        <v>16</v>
      </c>
      <c r="P2" s="93"/>
      <c r="Q2" s="92" t="s">
        <v>25</v>
      </c>
      <c r="R2" s="93"/>
      <c r="S2" s="92" t="s">
        <v>26</v>
      </c>
      <c r="T2" s="93"/>
      <c r="U2" s="92" t="s">
        <v>27</v>
      </c>
      <c r="V2" s="93"/>
      <c r="W2" s="92" t="s">
        <v>28</v>
      </c>
      <c r="X2" s="93"/>
      <c r="Y2" s="92" t="s">
        <v>29</v>
      </c>
      <c r="Z2" s="93"/>
      <c r="AA2" s="100" t="s">
        <v>1</v>
      </c>
      <c r="AB2" s="102" t="s">
        <v>2</v>
      </c>
      <c r="AC2" s="102" t="s">
        <v>3</v>
      </c>
      <c r="AD2" s="104" t="s">
        <v>17</v>
      </c>
      <c r="AE2" s="94" t="s">
        <v>8</v>
      </c>
    </row>
    <row r="3" spans="1:31" ht="30" x14ac:dyDescent="0.25">
      <c r="A3">
        <v>0</v>
      </c>
      <c r="B3" s="107"/>
      <c r="C3" s="99"/>
      <c r="D3" s="75"/>
      <c r="E3" s="14"/>
      <c r="F3" s="14"/>
      <c r="G3" s="14"/>
      <c r="H3" s="14"/>
      <c r="I3" s="42"/>
      <c r="J3" s="97"/>
      <c r="K3" s="45" t="s">
        <v>210</v>
      </c>
      <c r="L3" s="63" t="s">
        <v>31</v>
      </c>
      <c r="M3" s="63" t="s">
        <v>31</v>
      </c>
      <c r="N3" s="63" t="s">
        <v>31</v>
      </c>
      <c r="O3" s="64" t="s">
        <v>9</v>
      </c>
      <c r="P3" s="64" t="s">
        <v>22</v>
      </c>
      <c r="Q3" s="64" t="s">
        <v>9</v>
      </c>
      <c r="R3" s="64" t="s">
        <v>22</v>
      </c>
      <c r="S3" s="64" t="s">
        <v>9</v>
      </c>
      <c r="T3" s="64" t="s">
        <v>22</v>
      </c>
      <c r="U3" s="64" t="s">
        <v>9</v>
      </c>
      <c r="V3" s="64" t="s">
        <v>22</v>
      </c>
      <c r="W3" s="64" t="s">
        <v>9</v>
      </c>
      <c r="X3" s="64" t="s">
        <v>22</v>
      </c>
      <c r="Y3" s="64" t="s">
        <v>9</v>
      </c>
      <c r="Z3" s="64" t="s">
        <v>22</v>
      </c>
      <c r="AA3" s="101"/>
      <c r="AB3" s="103"/>
      <c r="AC3" s="103"/>
      <c r="AD3" s="105"/>
      <c r="AE3" s="95"/>
    </row>
    <row r="4" spans="1:31" s="9" customFormat="1" ht="94.5" x14ac:dyDescent="0.25">
      <c r="B4" s="16">
        <v>1</v>
      </c>
      <c r="C4" s="31" t="s">
        <v>35</v>
      </c>
      <c r="D4" s="31" t="s">
        <v>219</v>
      </c>
      <c r="E4" s="21"/>
      <c r="F4" s="21" t="s">
        <v>36</v>
      </c>
      <c r="G4" s="17" t="s">
        <v>33</v>
      </c>
      <c r="H4" s="19" t="s">
        <v>37</v>
      </c>
      <c r="I4" s="48"/>
      <c r="J4" s="18">
        <f>SUM(I4:I4)</f>
        <v>0</v>
      </c>
      <c r="K4" s="72">
        <v>454.4</v>
      </c>
      <c r="L4" s="46"/>
      <c r="M4" s="46"/>
      <c r="N4" s="46"/>
      <c r="O4" s="46" t="s">
        <v>131</v>
      </c>
      <c r="P4" s="72">
        <v>666.9</v>
      </c>
      <c r="Q4" s="69" t="s">
        <v>132</v>
      </c>
      <c r="R4" s="72">
        <v>569.70000000000005</v>
      </c>
      <c r="S4" s="69" t="s">
        <v>133</v>
      </c>
      <c r="T4" s="72">
        <v>541.91999999999996</v>
      </c>
      <c r="U4" s="69"/>
      <c r="V4" s="69"/>
      <c r="W4" s="69"/>
      <c r="X4" s="69"/>
      <c r="Y4" s="69"/>
      <c r="Z4" s="69"/>
      <c r="AA4" s="15">
        <f t="shared" ref="AA4:AA61" si="0">MIN(K4:Z4)</f>
        <v>454.4</v>
      </c>
      <c r="AB4" s="15">
        <f t="shared" ref="AB4:AB61" si="1">ROUNDDOWN(AVERAGE(K4:Z4),2)</f>
        <v>558.23</v>
      </c>
      <c r="AC4" s="15">
        <f t="shared" ref="AC4:AC61" si="2">ROUNDDOWN(MEDIAN(K4:Z4),2)</f>
        <v>555.80999999999995</v>
      </c>
      <c r="AD4" s="23">
        <f t="shared" ref="AD4:AD61" si="3">STDEV(K4:Z4)/AVERAGE(K4:Z4)</f>
        <v>0.15680910158965336</v>
      </c>
      <c r="AE4" s="24">
        <f t="shared" ref="AE4:AE61" si="4">IF(AD4&lt;=30%,AB4,AC4)*J4</f>
        <v>0</v>
      </c>
    </row>
    <row r="5" spans="1:31" s="9" customFormat="1" ht="126" x14ac:dyDescent="0.25">
      <c r="B5" s="16">
        <v>2</v>
      </c>
      <c r="C5" s="31" t="s">
        <v>38</v>
      </c>
      <c r="D5" s="31" t="s">
        <v>219</v>
      </c>
      <c r="E5" s="21"/>
      <c r="F5" s="21" t="s">
        <v>39</v>
      </c>
      <c r="G5" s="17" t="s">
        <v>33</v>
      </c>
      <c r="H5" s="19" t="s">
        <v>40</v>
      </c>
      <c r="I5" s="65"/>
      <c r="J5" s="18">
        <f>SUM(I5:I5)</f>
        <v>0</v>
      </c>
      <c r="K5" s="72">
        <v>253.38</v>
      </c>
      <c r="L5" s="46"/>
      <c r="M5" s="46"/>
      <c r="N5" s="46"/>
      <c r="O5" s="46" t="s">
        <v>134</v>
      </c>
      <c r="P5" s="72">
        <v>649.9</v>
      </c>
      <c r="Q5" s="69" t="s">
        <v>135</v>
      </c>
      <c r="R5" s="72">
        <v>650</v>
      </c>
      <c r="S5" s="46" t="s">
        <v>136</v>
      </c>
      <c r="T5" s="72">
        <v>539</v>
      </c>
      <c r="U5" s="46"/>
      <c r="V5" s="46"/>
      <c r="W5" s="46"/>
      <c r="X5" s="46"/>
      <c r="Y5" s="46"/>
      <c r="Z5" s="46"/>
      <c r="AA5" s="15">
        <f t="shared" si="0"/>
        <v>253.38</v>
      </c>
      <c r="AB5" s="15">
        <f t="shared" si="1"/>
        <v>523.07000000000005</v>
      </c>
      <c r="AC5" s="15">
        <f t="shared" si="2"/>
        <v>594.45000000000005</v>
      </c>
      <c r="AD5" s="23">
        <f t="shared" si="3"/>
        <v>0.35797561272170142</v>
      </c>
      <c r="AE5" s="24">
        <f t="shared" si="4"/>
        <v>0</v>
      </c>
    </row>
    <row r="6" spans="1:31" s="9" customFormat="1" ht="220.5" x14ac:dyDescent="0.25">
      <c r="B6" s="16">
        <v>3</v>
      </c>
      <c r="C6" s="32" t="s">
        <v>41</v>
      </c>
      <c r="D6" s="32"/>
      <c r="E6" s="21"/>
      <c r="F6" s="21" t="s">
        <v>42</v>
      </c>
      <c r="G6" s="17" t="s">
        <v>33</v>
      </c>
      <c r="H6" s="19" t="s">
        <v>43</v>
      </c>
      <c r="I6" s="66"/>
      <c r="J6" s="18">
        <f>SUM(I6:I6)</f>
        <v>0</v>
      </c>
      <c r="K6" s="72">
        <v>1192.3599999999999</v>
      </c>
      <c r="L6" s="47"/>
      <c r="M6" s="47"/>
      <c r="N6" s="47"/>
      <c r="O6" s="47" t="s">
        <v>137</v>
      </c>
      <c r="P6" s="72">
        <v>1999</v>
      </c>
      <c r="Q6" s="69" t="s">
        <v>138</v>
      </c>
      <c r="R6" s="72">
        <v>2037.48</v>
      </c>
      <c r="S6" s="46" t="s">
        <v>139</v>
      </c>
      <c r="T6" s="72">
        <v>1095.17</v>
      </c>
      <c r="U6" s="46"/>
      <c r="V6" s="46"/>
      <c r="W6" s="46"/>
      <c r="X6" s="46"/>
      <c r="Y6" s="46"/>
      <c r="Z6" s="46"/>
      <c r="AA6" s="15">
        <f t="shared" si="0"/>
        <v>1095.17</v>
      </c>
      <c r="AB6" s="15">
        <f t="shared" si="1"/>
        <v>1581</v>
      </c>
      <c r="AC6" s="15">
        <f t="shared" si="2"/>
        <v>1595.68</v>
      </c>
      <c r="AD6" s="23">
        <f t="shared" si="3"/>
        <v>0.32047936144113237</v>
      </c>
      <c r="AE6" s="24">
        <f t="shared" si="4"/>
        <v>0</v>
      </c>
    </row>
    <row r="7" spans="1:31" s="9" customFormat="1" ht="110.25" x14ac:dyDescent="0.25">
      <c r="B7" s="16">
        <v>4</v>
      </c>
      <c r="C7" s="32" t="s">
        <v>44</v>
      </c>
      <c r="D7" s="32"/>
      <c r="E7" s="21"/>
      <c r="F7" s="21" t="s">
        <v>42</v>
      </c>
      <c r="G7" s="17" t="s">
        <v>33</v>
      </c>
      <c r="H7" s="19" t="s">
        <v>43</v>
      </c>
      <c r="I7" s="48"/>
      <c r="J7" s="18">
        <f>SUM(I7:I7)</f>
        <v>0</v>
      </c>
      <c r="K7" s="72">
        <v>11059.29</v>
      </c>
      <c r="L7" s="47"/>
      <c r="M7" s="47"/>
      <c r="N7" s="41"/>
      <c r="O7" s="41" t="s">
        <v>137</v>
      </c>
      <c r="P7" s="72">
        <v>14999</v>
      </c>
      <c r="Q7" s="69" t="s">
        <v>140</v>
      </c>
      <c r="R7" s="72">
        <v>12289.9</v>
      </c>
      <c r="S7" s="46" t="s">
        <v>130</v>
      </c>
      <c r="T7" s="72">
        <v>11454.84</v>
      </c>
      <c r="U7" s="46"/>
      <c r="V7" s="46"/>
      <c r="W7" s="46"/>
      <c r="X7" s="46"/>
      <c r="Y7" s="46"/>
      <c r="Z7" s="46"/>
      <c r="AA7" s="15">
        <f t="shared" si="0"/>
        <v>11059.29</v>
      </c>
      <c r="AB7" s="15">
        <f t="shared" si="1"/>
        <v>12450.75</v>
      </c>
      <c r="AC7" s="15">
        <f t="shared" si="2"/>
        <v>11872.37</v>
      </c>
      <c r="AD7" s="23">
        <f t="shared" si="3"/>
        <v>0.14252822065714246</v>
      </c>
      <c r="AE7" s="24">
        <f t="shared" si="4"/>
        <v>0</v>
      </c>
    </row>
    <row r="8" spans="1:31" s="9" customFormat="1" ht="204.75" x14ac:dyDescent="0.25">
      <c r="B8" s="16">
        <v>5</v>
      </c>
      <c r="C8" s="32" t="s">
        <v>45</v>
      </c>
      <c r="D8" s="32"/>
      <c r="E8" s="21"/>
      <c r="F8" s="21" t="s">
        <v>42</v>
      </c>
      <c r="G8" s="17" t="s">
        <v>33</v>
      </c>
      <c r="H8" s="19" t="s">
        <v>43</v>
      </c>
      <c r="I8" s="65"/>
      <c r="J8" s="18">
        <f>SUM(I8:I8)</f>
        <v>0</v>
      </c>
      <c r="K8" s="72">
        <v>4195.97</v>
      </c>
      <c r="L8" s="47"/>
      <c r="M8" s="47"/>
      <c r="N8" s="47"/>
      <c r="O8" s="47" t="s">
        <v>131</v>
      </c>
      <c r="P8" s="72">
        <v>6872.85</v>
      </c>
      <c r="Q8" s="69" t="s">
        <v>141</v>
      </c>
      <c r="R8" s="72">
        <v>6489.9</v>
      </c>
      <c r="S8" s="46" t="s">
        <v>142</v>
      </c>
      <c r="T8" s="72">
        <v>6729.32</v>
      </c>
      <c r="U8" s="46"/>
      <c r="V8" s="46"/>
      <c r="W8" s="46"/>
      <c r="X8" s="46"/>
      <c r="Y8" s="46"/>
      <c r="Z8" s="46"/>
      <c r="AA8" s="15">
        <f t="shared" si="0"/>
        <v>4195.97</v>
      </c>
      <c r="AB8" s="15">
        <f t="shared" si="1"/>
        <v>6072.01</v>
      </c>
      <c r="AC8" s="15">
        <f t="shared" si="2"/>
        <v>6609.61</v>
      </c>
      <c r="AD8" s="23">
        <f t="shared" si="3"/>
        <v>0.20761319177580717</v>
      </c>
      <c r="AE8" s="24">
        <f t="shared" si="4"/>
        <v>0</v>
      </c>
    </row>
    <row r="9" spans="1:31" s="9" customFormat="1" ht="94.5" x14ac:dyDescent="0.25">
      <c r="B9" s="16">
        <v>6</v>
      </c>
      <c r="C9" s="32" t="s">
        <v>46</v>
      </c>
      <c r="D9" s="32" t="s">
        <v>218</v>
      </c>
      <c r="E9" s="21"/>
      <c r="F9" s="22" t="s">
        <v>47</v>
      </c>
      <c r="G9" s="17" t="s">
        <v>33</v>
      </c>
      <c r="H9" s="19" t="s">
        <v>48</v>
      </c>
      <c r="I9" s="65"/>
      <c r="J9" s="18">
        <f>SUM(I9:I9)</f>
        <v>0</v>
      </c>
      <c r="K9" s="72">
        <v>1945</v>
      </c>
      <c r="L9" s="47"/>
      <c r="M9" s="47"/>
      <c r="N9" s="47"/>
      <c r="O9" s="47" t="s">
        <v>131</v>
      </c>
      <c r="P9" s="72">
        <v>2463.46</v>
      </c>
      <c r="Q9" s="41" t="s">
        <v>143</v>
      </c>
      <c r="R9" s="72">
        <v>2003.12</v>
      </c>
      <c r="S9" s="41" t="s">
        <v>132</v>
      </c>
      <c r="T9" s="72">
        <v>1699</v>
      </c>
      <c r="U9" s="41"/>
      <c r="V9" s="41"/>
      <c r="W9" s="41"/>
      <c r="X9" s="41"/>
      <c r="Y9" s="41"/>
      <c r="Z9" s="41"/>
      <c r="AA9" s="15">
        <f t="shared" si="0"/>
        <v>1699</v>
      </c>
      <c r="AB9" s="15">
        <f t="shared" si="1"/>
        <v>2027.64</v>
      </c>
      <c r="AC9" s="15">
        <f t="shared" si="2"/>
        <v>1974.06</v>
      </c>
      <c r="AD9" s="23">
        <f t="shared" si="3"/>
        <v>0.15734879629746021</v>
      </c>
      <c r="AE9" s="24">
        <f t="shared" si="4"/>
        <v>0</v>
      </c>
    </row>
    <row r="10" spans="1:31" s="9" customFormat="1" ht="267.75" x14ac:dyDescent="0.25">
      <c r="B10" s="16">
        <v>7</v>
      </c>
      <c r="C10" s="32" t="s">
        <v>49</v>
      </c>
      <c r="D10" s="32" t="s">
        <v>219</v>
      </c>
      <c r="E10" s="21"/>
      <c r="F10" s="21" t="s">
        <v>47</v>
      </c>
      <c r="G10" s="17" t="s">
        <v>33</v>
      </c>
      <c r="H10" s="19" t="s">
        <v>50</v>
      </c>
      <c r="I10" s="65"/>
      <c r="J10" s="18">
        <f>SUM(I10:I10)</f>
        <v>0</v>
      </c>
      <c r="K10" s="72">
        <v>3681.5</v>
      </c>
      <c r="L10" s="46"/>
      <c r="M10" s="47"/>
      <c r="N10" s="41"/>
      <c r="O10" s="41" t="s">
        <v>144</v>
      </c>
      <c r="P10" s="72">
        <v>6286.94</v>
      </c>
      <c r="Q10" s="47" t="s">
        <v>145</v>
      </c>
      <c r="R10" s="72">
        <v>6651.94</v>
      </c>
      <c r="S10" s="47" t="s">
        <v>146</v>
      </c>
      <c r="T10" s="72">
        <v>3720.9</v>
      </c>
      <c r="U10" s="47"/>
      <c r="V10" s="47"/>
      <c r="W10" s="47"/>
      <c r="X10" s="47"/>
      <c r="Y10" s="47"/>
      <c r="Z10" s="47"/>
      <c r="AA10" s="15">
        <f t="shared" si="0"/>
        <v>3681.5</v>
      </c>
      <c r="AB10" s="15">
        <f t="shared" si="1"/>
        <v>5085.32</v>
      </c>
      <c r="AC10" s="15">
        <f t="shared" si="2"/>
        <v>5003.92</v>
      </c>
      <c r="AD10" s="23">
        <f t="shared" si="3"/>
        <v>0.31566471599546014</v>
      </c>
      <c r="AE10" s="24">
        <f t="shared" si="4"/>
        <v>0</v>
      </c>
    </row>
    <row r="11" spans="1:31" s="9" customFormat="1" ht="204.75" x14ac:dyDescent="0.25">
      <c r="B11" s="16">
        <v>8</v>
      </c>
      <c r="C11" s="32" t="s">
        <v>51</v>
      </c>
      <c r="D11" s="32" t="s">
        <v>219</v>
      </c>
      <c r="E11" s="21"/>
      <c r="F11" s="21" t="s">
        <v>52</v>
      </c>
      <c r="G11" s="17" t="s">
        <v>53</v>
      </c>
      <c r="H11" s="19" t="s">
        <v>43</v>
      </c>
      <c r="I11" s="65"/>
      <c r="J11" s="18">
        <f>SUM(I11:I11)</f>
        <v>0</v>
      </c>
      <c r="K11" s="72">
        <v>20698</v>
      </c>
      <c r="L11" s="46"/>
      <c r="M11" s="47"/>
      <c r="N11" s="41"/>
      <c r="O11" s="41" t="s">
        <v>147</v>
      </c>
      <c r="P11" s="72">
        <v>16790</v>
      </c>
      <c r="Q11" s="47" t="s">
        <v>148</v>
      </c>
      <c r="R11" s="72">
        <v>16550</v>
      </c>
      <c r="S11" s="47" t="s">
        <v>149</v>
      </c>
      <c r="T11" s="72">
        <v>17497</v>
      </c>
      <c r="U11" s="47"/>
      <c r="V11" s="47"/>
      <c r="W11" s="47"/>
      <c r="X11" s="47"/>
      <c r="Y11" s="47"/>
      <c r="Z11" s="47"/>
      <c r="AA11" s="15">
        <f t="shared" si="0"/>
        <v>16550</v>
      </c>
      <c r="AB11" s="15">
        <f t="shared" si="1"/>
        <v>17883.75</v>
      </c>
      <c r="AC11" s="15">
        <f t="shared" si="2"/>
        <v>17143.5</v>
      </c>
      <c r="AD11" s="23">
        <f t="shared" si="3"/>
        <v>0.10728990486018067</v>
      </c>
      <c r="AE11" s="24">
        <f t="shared" si="4"/>
        <v>0</v>
      </c>
    </row>
    <row r="12" spans="1:31" s="9" customFormat="1" ht="283.5" x14ac:dyDescent="0.25">
      <c r="B12" s="16">
        <v>9</v>
      </c>
      <c r="C12" s="32" t="s">
        <v>54</v>
      </c>
      <c r="D12" s="32" t="s">
        <v>218</v>
      </c>
      <c r="E12" s="44"/>
      <c r="F12" s="21" t="s">
        <v>52</v>
      </c>
      <c r="G12" s="17" t="s">
        <v>33</v>
      </c>
      <c r="H12" s="19" t="s">
        <v>43</v>
      </c>
      <c r="I12" s="65"/>
      <c r="J12" s="18">
        <f>SUM(I12:I12)</f>
        <v>0</v>
      </c>
      <c r="K12" s="72">
        <v>12840</v>
      </c>
      <c r="L12" s="47"/>
      <c r="M12" s="47"/>
      <c r="N12" s="47"/>
      <c r="O12" s="47" t="s">
        <v>135</v>
      </c>
      <c r="P12" s="72">
        <v>13861</v>
      </c>
      <c r="Q12" s="41" t="s">
        <v>150</v>
      </c>
      <c r="R12" s="72">
        <v>13999.04</v>
      </c>
      <c r="S12" s="41"/>
      <c r="T12" s="72"/>
      <c r="U12" s="41"/>
      <c r="V12" s="41"/>
      <c r="W12" s="41"/>
      <c r="X12" s="41"/>
      <c r="Y12" s="41"/>
      <c r="Z12" s="41"/>
      <c r="AA12" s="15">
        <f t="shared" si="0"/>
        <v>12840</v>
      </c>
      <c r="AB12" s="15">
        <f t="shared" si="1"/>
        <v>13566.68</v>
      </c>
      <c r="AC12" s="15">
        <f t="shared" si="2"/>
        <v>13861</v>
      </c>
      <c r="AD12" s="23">
        <f t="shared" si="3"/>
        <v>4.666556994913551E-2</v>
      </c>
      <c r="AE12" s="24">
        <f t="shared" si="4"/>
        <v>0</v>
      </c>
    </row>
    <row r="13" spans="1:31" s="9" customFormat="1" ht="255.6" customHeight="1" x14ac:dyDescent="0.25">
      <c r="B13" s="16">
        <v>10</v>
      </c>
      <c r="C13" s="33" t="s">
        <v>55</v>
      </c>
      <c r="D13" s="33"/>
      <c r="E13" s="44"/>
      <c r="F13" s="21" t="s">
        <v>52</v>
      </c>
      <c r="G13" s="17" t="s">
        <v>33</v>
      </c>
      <c r="H13" s="19" t="s">
        <v>43</v>
      </c>
      <c r="I13" s="65"/>
      <c r="J13" s="18">
        <f>SUM(I13:I13)</f>
        <v>0</v>
      </c>
      <c r="K13" s="72">
        <v>18190</v>
      </c>
      <c r="L13" s="46"/>
      <c r="M13" s="47"/>
      <c r="N13" s="41"/>
      <c r="O13" s="41" t="s">
        <v>151</v>
      </c>
      <c r="P13" s="72">
        <v>12877</v>
      </c>
      <c r="Q13" s="41" t="s">
        <v>148</v>
      </c>
      <c r="R13" s="72">
        <v>15440.74</v>
      </c>
      <c r="S13" s="41"/>
      <c r="T13" s="72"/>
      <c r="U13" s="41"/>
      <c r="V13" s="41"/>
      <c r="W13" s="41"/>
      <c r="X13" s="41"/>
      <c r="Y13" s="41"/>
      <c r="Z13" s="41"/>
      <c r="AA13" s="15">
        <f t="shared" si="0"/>
        <v>12877</v>
      </c>
      <c r="AB13" s="15">
        <f t="shared" si="1"/>
        <v>15502.58</v>
      </c>
      <c r="AC13" s="15">
        <f t="shared" si="2"/>
        <v>15440.74</v>
      </c>
      <c r="AD13" s="23">
        <f t="shared" si="3"/>
        <v>0.1713933925435987</v>
      </c>
      <c r="AE13" s="24">
        <f t="shared" si="4"/>
        <v>0</v>
      </c>
    </row>
    <row r="14" spans="1:31" s="9" customFormat="1" ht="63" x14ac:dyDescent="0.25">
      <c r="B14" s="16">
        <v>11</v>
      </c>
      <c r="C14" s="33" t="s">
        <v>56</v>
      </c>
      <c r="D14" s="33" t="s">
        <v>216</v>
      </c>
      <c r="E14" s="21"/>
      <c r="F14" s="21">
        <v>28738071</v>
      </c>
      <c r="G14" s="17" t="s">
        <v>33</v>
      </c>
      <c r="H14" s="19" t="s">
        <v>34</v>
      </c>
      <c r="I14" s="65"/>
      <c r="J14" s="18">
        <f>SUM(I14:I14)</f>
        <v>0</v>
      </c>
      <c r="K14" s="72">
        <v>101.2</v>
      </c>
      <c r="L14" s="46">
        <v>469</v>
      </c>
      <c r="M14" s="47"/>
      <c r="N14" s="47"/>
      <c r="O14" s="47" t="s">
        <v>131</v>
      </c>
      <c r="P14" s="72">
        <v>514.25</v>
      </c>
      <c r="Q14" s="47" t="s">
        <v>152</v>
      </c>
      <c r="R14" s="72">
        <v>459.9</v>
      </c>
      <c r="S14" s="47"/>
      <c r="T14" s="72"/>
      <c r="U14" s="47"/>
      <c r="V14" s="47"/>
      <c r="W14" s="47"/>
      <c r="X14" s="47"/>
      <c r="Y14" s="47"/>
      <c r="Z14" s="47"/>
      <c r="AA14" s="15">
        <f t="shared" si="0"/>
        <v>101.2</v>
      </c>
      <c r="AB14" s="15">
        <f t="shared" si="1"/>
        <v>386.08</v>
      </c>
      <c r="AC14" s="15">
        <f t="shared" si="2"/>
        <v>464.45</v>
      </c>
      <c r="AD14" s="23">
        <f t="shared" si="3"/>
        <v>0.49575923921911286</v>
      </c>
      <c r="AE14" s="24">
        <f t="shared" si="4"/>
        <v>0</v>
      </c>
    </row>
    <row r="15" spans="1:31" s="9" customFormat="1" ht="157.5" x14ac:dyDescent="0.25">
      <c r="B15" s="16">
        <v>12</v>
      </c>
      <c r="C15" s="33" t="s">
        <v>57</v>
      </c>
      <c r="D15" s="33" t="s">
        <v>218</v>
      </c>
      <c r="E15" s="21"/>
      <c r="F15" s="21">
        <v>28738071</v>
      </c>
      <c r="G15" s="17" t="s">
        <v>33</v>
      </c>
      <c r="H15" s="19" t="s">
        <v>34</v>
      </c>
      <c r="I15" s="65"/>
      <c r="J15" s="18">
        <f>SUM(I15:I15)</f>
        <v>0</v>
      </c>
      <c r="K15" s="72">
        <v>225.83</v>
      </c>
      <c r="L15" s="47"/>
      <c r="M15" s="47"/>
      <c r="N15" s="46"/>
      <c r="O15" s="46" t="s">
        <v>131</v>
      </c>
      <c r="P15" s="72">
        <v>821.92</v>
      </c>
      <c r="Q15" s="46" t="s">
        <v>148</v>
      </c>
      <c r="R15" s="72">
        <v>674.06</v>
      </c>
      <c r="S15" s="46"/>
      <c r="T15" s="72"/>
      <c r="U15" s="46"/>
      <c r="V15" s="46"/>
      <c r="W15" s="46"/>
      <c r="X15" s="46"/>
      <c r="Y15" s="46"/>
      <c r="Z15" s="46"/>
      <c r="AA15" s="15">
        <f t="shared" si="0"/>
        <v>225.83</v>
      </c>
      <c r="AB15" s="15">
        <f t="shared" si="1"/>
        <v>573.92999999999995</v>
      </c>
      <c r="AC15" s="15">
        <f t="shared" si="2"/>
        <v>674.06</v>
      </c>
      <c r="AD15" s="23">
        <f t="shared" si="3"/>
        <v>0.54082951694384107</v>
      </c>
      <c r="AE15" s="24">
        <f t="shared" si="4"/>
        <v>0</v>
      </c>
    </row>
    <row r="16" spans="1:31" s="9" customFormat="1" ht="204.75" x14ac:dyDescent="0.25">
      <c r="B16" s="16">
        <v>13</v>
      </c>
      <c r="C16" s="33" t="s">
        <v>58</v>
      </c>
      <c r="D16" s="33" t="s">
        <v>218</v>
      </c>
      <c r="E16" s="21"/>
      <c r="F16" s="21">
        <v>101788007</v>
      </c>
      <c r="G16" s="17" t="s">
        <v>33</v>
      </c>
      <c r="H16" s="19" t="s">
        <v>43</v>
      </c>
      <c r="I16" s="65"/>
      <c r="J16" s="18">
        <f>SUM(I16:I16)</f>
        <v>0</v>
      </c>
      <c r="K16" s="72">
        <v>20482.580000000002</v>
      </c>
      <c r="L16" s="47"/>
      <c r="M16" s="47"/>
      <c r="N16" s="46"/>
      <c r="O16" s="46" t="s">
        <v>153</v>
      </c>
      <c r="P16" s="72">
        <v>29189.96</v>
      </c>
      <c r="Q16" s="46" t="s">
        <v>148</v>
      </c>
      <c r="R16" s="72" t="s">
        <v>154</v>
      </c>
      <c r="S16" s="46"/>
      <c r="T16" s="72"/>
      <c r="U16" s="46"/>
      <c r="V16" s="46"/>
      <c r="W16" s="46"/>
      <c r="X16" s="46"/>
      <c r="Y16" s="46"/>
      <c r="Z16" s="46"/>
      <c r="AA16" s="15">
        <f t="shared" si="0"/>
        <v>20482.580000000002</v>
      </c>
      <c r="AB16" s="15">
        <f t="shared" si="1"/>
        <v>24836.27</v>
      </c>
      <c r="AC16" s="15">
        <f t="shared" si="2"/>
        <v>24836.27</v>
      </c>
      <c r="AD16" s="23">
        <f t="shared" si="3"/>
        <v>0.24790548034661131</v>
      </c>
      <c r="AE16" s="24">
        <f t="shared" si="4"/>
        <v>0</v>
      </c>
    </row>
    <row r="17" spans="2:31" s="9" customFormat="1" ht="31.5" x14ac:dyDescent="0.25">
      <c r="B17" s="16">
        <v>14</v>
      </c>
      <c r="C17" s="34" t="s">
        <v>59</v>
      </c>
      <c r="D17" s="34"/>
      <c r="E17" s="21"/>
      <c r="F17" s="21" t="s">
        <v>60</v>
      </c>
      <c r="G17" s="17" t="s">
        <v>33</v>
      </c>
      <c r="H17" s="19" t="s">
        <v>48</v>
      </c>
      <c r="I17" s="65"/>
      <c r="J17" s="18">
        <f>SUM(I17:I17)</f>
        <v>0</v>
      </c>
      <c r="K17" s="72">
        <v>276.39</v>
      </c>
      <c r="L17" s="41"/>
      <c r="M17" s="41"/>
      <c r="N17" s="46"/>
      <c r="O17" s="46" t="s">
        <v>155</v>
      </c>
      <c r="P17" s="72" t="s">
        <v>156</v>
      </c>
      <c r="Q17" s="46" t="s">
        <v>157</v>
      </c>
      <c r="R17" s="72" t="s">
        <v>158</v>
      </c>
      <c r="S17" s="46"/>
      <c r="T17" s="72"/>
      <c r="U17" s="46"/>
      <c r="V17" s="46"/>
      <c r="W17" s="46"/>
      <c r="X17" s="46"/>
      <c r="Y17" s="46"/>
      <c r="Z17" s="46"/>
      <c r="AA17" s="15">
        <f t="shared" si="0"/>
        <v>276.39</v>
      </c>
      <c r="AB17" s="15">
        <f t="shared" si="1"/>
        <v>276.39</v>
      </c>
      <c r="AC17" s="15">
        <f t="shared" si="2"/>
        <v>276.39</v>
      </c>
      <c r="AD17" s="23" t="e">
        <f t="shared" si="3"/>
        <v>#DIV/0!</v>
      </c>
      <c r="AE17" s="24" t="e">
        <f t="shared" si="4"/>
        <v>#DIV/0!</v>
      </c>
    </row>
    <row r="18" spans="2:31" s="9" customFormat="1" ht="31.5" x14ac:dyDescent="0.25">
      <c r="B18" s="16">
        <v>15</v>
      </c>
      <c r="C18" s="34" t="s">
        <v>61</v>
      </c>
      <c r="D18" s="34"/>
      <c r="E18" s="21"/>
      <c r="F18" s="21" t="s">
        <v>60</v>
      </c>
      <c r="G18" s="17" t="s">
        <v>33</v>
      </c>
      <c r="H18" s="19" t="s">
        <v>48</v>
      </c>
      <c r="I18" s="65"/>
      <c r="J18" s="18">
        <f>SUM(I18:I18)</f>
        <v>0</v>
      </c>
      <c r="K18" s="72">
        <v>147.44999999999999</v>
      </c>
      <c r="L18" s="41"/>
      <c r="M18" s="41"/>
      <c r="N18" s="46"/>
      <c r="O18" s="46" t="s">
        <v>155</v>
      </c>
      <c r="P18" s="72" t="s">
        <v>159</v>
      </c>
      <c r="Q18" s="46" t="s">
        <v>157</v>
      </c>
      <c r="R18" s="72" t="s">
        <v>160</v>
      </c>
      <c r="S18" s="47"/>
      <c r="T18" s="72"/>
      <c r="U18" s="47"/>
      <c r="V18" s="47"/>
      <c r="W18" s="47"/>
      <c r="X18" s="47"/>
      <c r="Y18" s="47"/>
      <c r="Z18" s="47"/>
      <c r="AA18" s="15">
        <f t="shared" si="0"/>
        <v>147.44999999999999</v>
      </c>
      <c r="AB18" s="15">
        <f t="shared" si="1"/>
        <v>147.44999999999999</v>
      </c>
      <c r="AC18" s="15">
        <f t="shared" si="2"/>
        <v>147.44999999999999</v>
      </c>
      <c r="AD18" s="23" t="e">
        <f t="shared" si="3"/>
        <v>#DIV/0!</v>
      </c>
      <c r="AE18" s="24" t="e">
        <f t="shared" si="4"/>
        <v>#DIV/0!</v>
      </c>
    </row>
    <row r="19" spans="2:31" s="9" customFormat="1" ht="31.5" x14ac:dyDescent="0.25">
      <c r="B19" s="16">
        <v>16</v>
      </c>
      <c r="C19" s="34" t="s">
        <v>62</v>
      </c>
      <c r="D19" s="34"/>
      <c r="E19" s="21"/>
      <c r="F19" s="21" t="s">
        <v>60</v>
      </c>
      <c r="G19" s="17" t="s">
        <v>33</v>
      </c>
      <c r="H19" s="19" t="s">
        <v>48</v>
      </c>
      <c r="I19" s="65"/>
      <c r="J19" s="18">
        <f>SUM(I19:I19)</f>
        <v>0</v>
      </c>
      <c r="K19" s="72">
        <v>155.47</v>
      </c>
      <c r="L19" s="41"/>
      <c r="M19" s="41"/>
      <c r="N19" s="46"/>
      <c r="O19" s="46" t="s">
        <v>157</v>
      </c>
      <c r="P19" s="72" t="s">
        <v>161</v>
      </c>
      <c r="Q19" s="46" t="s">
        <v>155</v>
      </c>
      <c r="R19" s="72" t="s">
        <v>162</v>
      </c>
      <c r="S19" s="47"/>
      <c r="T19" s="72"/>
      <c r="U19" s="47"/>
      <c r="V19" s="47"/>
      <c r="W19" s="47"/>
      <c r="X19" s="47"/>
      <c r="Y19" s="47"/>
      <c r="Z19" s="47"/>
      <c r="AA19" s="15">
        <f t="shared" si="0"/>
        <v>155.47</v>
      </c>
      <c r="AB19" s="15">
        <f t="shared" si="1"/>
        <v>155.47</v>
      </c>
      <c r="AC19" s="15">
        <f t="shared" si="2"/>
        <v>155.47</v>
      </c>
      <c r="AD19" s="23" t="e">
        <f t="shared" si="3"/>
        <v>#DIV/0!</v>
      </c>
      <c r="AE19" s="24" t="e">
        <f t="shared" si="4"/>
        <v>#DIV/0!</v>
      </c>
    </row>
    <row r="20" spans="2:31" s="9" customFormat="1" ht="31.5" x14ac:dyDescent="0.25">
      <c r="B20" s="16">
        <v>17</v>
      </c>
      <c r="C20" s="34" t="s">
        <v>63</v>
      </c>
      <c r="D20" s="34"/>
      <c r="E20" s="21"/>
      <c r="F20" s="21" t="s">
        <v>60</v>
      </c>
      <c r="G20" s="17" t="s">
        <v>33</v>
      </c>
      <c r="H20" s="19" t="s">
        <v>48</v>
      </c>
      <c r="I20" s="65"/>
      <c r="J20" s="18">
        <f>SUM(I20:I20)</f>
        <v>0</v>
      </c>
      <c r="K20" s="72">
        <v>165.35</v>
      </c>
      <c r="L20" s="41"/>
      <c r="M20" s="41"/>
      <c r="N20" s="46"/>
      <c r="O20" s="46" t="s">
        <v>163</v>
      </c>
      <c r="P20" s="72" t="s">
        <v>164</v>
      </c>
      <c r="Q20" s="69" t="s">
        <v>131</v>
      </c>
      <c r="R20" s="24">
        <v>224.09</v>
      </c>
      <c r="S20" s="47"/>
      <c r="T20" s="72"/>
      <c r="U20" s="47"/>
      <c r="V20" s="47"/>
      <c r="W20" s="47"/>
      <c r="X20" s="47"/>
      <c r="Y20" s="47"/>
      <c r="Z20" s="47"/>
      <c r="AA20" s="15">
        <f t="shared" si="0"/>
        <v>165.35</v>
      </c>
      <c r="AB20" s="15">
        <f t="shared" si="1"/>
        <v>194.72</v>
      </c>
      <c r="AC20" s="15">
        <f t="shared" si="2"/>
        <v>194.72</v>
      </c>
      <c r="AD20" s="23">
        <f t="shared" si="3"/>
        <v>0.21330860890970485</v>
      </c>
      <c r="AE20" s="24">
        <f t="shared" si="4"/>
        <v>0</v>
      </c>
    </row>
    <row r="21" spans="2:31" s="9" customFormat="1" ht="141.75" x14ac:dyDescent="0.25">
      <c r="B21" s="16">
        <v>18</v>
      </c>
      <c r="C21" s="34" t="s">
        <v>64</v>
      </c>
      <c r="D21" s="34"/>
      <c r="E21" s="21"/>
      <c r="F21" s="21" t="s">
        <v>65</v>
      </c>
      <c r="G21" s="17" t="s">
        <v>33</v>
      </c>
      <c r="H21" s="19" t="s">
        <v>43</v>
      </c>
      <c r="I21" s="65"/>
      <c r="J21" s="18">
        <f>SUM(I21:I21)</f>
        <v>0</v>
      </c>
      <c r="K21" s="72">
        <v>16239.53</v>
      </c>
      <c r="L21" s="41"/>
      <c r="M21" s="41"/>
      <c r="N21" s="46"/>
      <c r="O21" s="46" t="s">
        <v>165</v>
      </c>
      <c r="P21" s="72" t="s">
        <v>166</v>
      </c>
      <c r="Q21" s="46" t="s">
        <v>167</v>
      </c>
      <c r="R21" s="72" t="s">
        <v>168</v>
      </c>
      <c r="S21" s="47"/>
      <c r="T21" s="72"/>
      <c r="U21" s="47"/>
      <c r="V21" s="47"/>
      <c r="W21" s="47"/>
      <c r="X21" s="47"/>
      <c r="Y21" s="47"/>
      <c r="Z21" s="47"/>
      <c r="AA21" s="15">
        <f t="shared" si="0"/>
        <v>16239.53</v>
      </c>
      <c r="AB21" s="15">
        <f t="shared" si="1"/>
        <v>16239.53</v>
      </c>
      <c r="AC21" s="15">
        <f t="shared" si="2"/>
        <v>16239.53</v>
      </c>
      <c r="AD21" s="23" t="e">
        <f t="shared" si="3"/>
        <v>#DIV/0!</v>
      </c>
      <c r="AE21" s="24" t="e">
        <f t="shared" si="4"/>
        <v>#DIV/0!</v>
      </c>
    </row>
    <row r="22" spans="2:31" s="9" customFormat="1" ht="110.25" x14ac:dyDescent="0.25">
      <c r="B22" s="16">
        <v>19</v>
      </c>
      <c r="C22" s="34" t="s">
        <v>66</v>
      </c>
      <c r="D22" s="33" t="s">
        <v>216</v>
      </c>
      <c r="E22" s="21"/>
      <c r="F22" s="21" t="s">
        <v>67</v>
      </c>
      <c r="G22" s="17" t="s">
        <v>33</v>
      </c>
      <c r="H22" s="19" t="s">
        <v>48</v>
      </c>
      <c r="I22" s="65"/>
      <c r="J22" s="18">
        <f>SUM(I22:I22)</f>
        <v>0</v>
      </c>
      <c r="K22" s="72">
        <v>1268.17</v>
      </c>
      <c r="L22" s="41"/>
      <c r="M22" s="41"/>
      <c r="N22" s="46"/>
      <c r="O22" s="80" t="s">
        <v>169</v>
      </c>
      <c r="P22" s="77" t="s">
        <v>170</v>
      </c>
      <c r="Q22" s="69" t="s">
        <v>131</v>
      </c>
      <c r="R22" s="24" t="s">
        <v>171</v>
      </c>
      <c r="S22" s="47"/>
      <c r="T22" s="72"/>
      <c r="U22" s="47"/>
      <c r="V22" s="47"/>
      <c r="W22" s="47"/>
      <c r="X22" s="47"/>
      <c r="Y22" s="47"/>
      <c r="Z22" s="47"/>
      <c r="AA22" s="15">
        <f t="shared" si="0"/>
        <v>1268.17</v>
      </c>
      <c r="AB22" s="15">
        <f t="shared" si="1"/>
        <v>1268.17</v>
      </c>
      <c r="AC22" s="15">
        <f t="shared" si="2"/>
        <v>1268.17</v>
      </c>
      <c r="AD22" s="23" t="e">
        <f t="shared" si="3"/>
        <v>#DIV/0!</v>
      </c>
      <c r="AE22" s="24" t="e">
        <f t="shared" si="4"/>
        <v>#DIV/0!</v>
      </c>
    </row>
    <row r="23" spans="2:31" s="9" customFormat="1" ht="47.25" x14ac:dyDescent="0.25">
      <c r="B23" s="16">
        <v>20</v>
      </c>
      <c r="C23" s="35" t="s">
        <v>68</v>
      </c>
      <c r="D23" s="35"/>
      <c r="E23" s="21"/>
      <c r="F23" s="21" t="s">
        <v>67</v>
      </c>
      <c r="G23" s="17" t="s">
        <v>33</v>
      </c>
      <c r="H23" s="19" t="s">
        <v>48</v>
      </c>
      <c r="I23" s="65"/>
      <c r="J23" s="18">
        <f>SUM(I23:I23)</f>
        <v>0</v>
      </c>
      <c r="K23" s="72">
        <v>1281.49</v>
      </c>
      <c r="L23" s="41"/>
      <c r="M23" s="41"/>
      <c r="N23" s="41"/>
      <c r="O23" s="41" t="s">
        <v>172</v>
      </c>
      <c r="P23" s="71" t="s">
        <v>173</v>
      </c>
      <c r="Q23" s="41" t="s">
        <v>174</v>
      </c>
      <c r="R23" s="72" t="s">
        <v>175</v>
      </c>
      <c r="S23" s="41"/>
      <c r="T23" s="72"/>
      <c r="U23" s="41"/>
      <c r="V23" s="41"/>
      <c r="W23" s="41"/>
      <c r="X23" s="41"/>
      <c r="Y23" s="41"/>
      <c r="Z23" s="41"/>
      <c r="AA23" s="15">
        <f t="shared" si="0"/>
        <v>1281.49</v>
      </c>
      <c r="AB23" s="15">
        <f t="shared" si="1"/>
        <v>1281.49</v>
      </c>
      <c r="AC23" s="15">
        <f t="shared" si="2"/>
        <v>1281.49</v>
      </c>
      <c r="AD23" s="23" t="e">
        <f t="shared" si="3"/>
        <v>#DIV/0!</v>
      </c>
      <c r="AE23" s="24" t="e">
        <f t="shared" si="4"/>
        <v>#DIV/0!</v>
      </c>
    </row>
    <row r="24" spans="2:31" s="9" customFormat="1" ht="31.5" x14ac:dyDescent="0.25">
      <c r="B24" s="16">
        <v>21</v>
      </c>
      <c r="C24" s="33" t="s">
        <v>69</v>
      </c>
      <c r="D24" s="33"/>
      <c r="E24" s="21"/>
      <c r="F24" s="21" t="s">
        <v>60</v>
      </c>
      <c r="G24" s="17" t="s">
        <v>33</v>
      </c>
      <c r="H24" s="19" t="s">
        <v>48</v>
      </c>
      <c r="I24" s="65"/>
      <c r="J24" s="18">
        <f>SUM(I24:I24)</f>
        <v>0</v>
      </c>
      <c r="K24" s="72">
        <v>67.02</v>
      </c>
      <c r="L24" s="41"/>
      <c r="M24" s="41"/>
      <c r="N24" s="47"/>
      <c r="O24" s="76" t="s">
        <v>172</v>
      </c>
      <c r="P24" s="77" t="s">
        <v>176</v>
      </c>
      <c r="Q24" s="76" t="s">
        <v>163</v>
      </c>
      <c r="R24" s="79" t="s">
        <v>177</v>
      </c>
      <c r="S24" s="47"/>
      <c r="T24" s="72"/>
      <c r="U24" s="47"/>
      <c r="V24" s="47"/>
      <c r="W24" s="47"/>
      <c r="X24" s="47"/>
      <c r="Y24" s="47"/>
      <c r="Z24" s="47"/>
      <c r="AA24" s="15">
        <f t="shared" si="0"/>
        <v>67.02</v>
      </c>
      <c r="AB24" s="15">
        <f t="shared" si="1"/>
        <v>67.02</v>
      </c>
      <c r="AC24" s="15">
        <f t="shared" si="2"/>
        <v>67.02</v>
      </c>
      <c r="AD24" s="23" t="e">
        <f t="shared" si="3"/>
        <v>#DIV/0!</v>
      </c>
      <c r="AE24" s="24" t="e">
        <f t="shared" si="4"/>
        <v>#DIV/0!</v>
      </c>
    </row>
    <row r="25" spans="2:31" s="9" customFormat="1" ht="31.5" x14ac:dyDescent="0.25">
      <c r="B25" s="16">
        <v>22</v>
      </c>
      <c r="C25" s="36" t="s">
        <v>70</v>
      </c>
      <c r="D25" s="36" t="s">
        <v>220</v>
      </c>
      <c r="E25" s="21"/>
      <c r="F25" s="21" t="s">
        <v>60</v>
      </c>
      <c r="G25" s="17" t="s">
        <v>33</v>
      </c>
      <c r="H25" s="19" t="s">
        <v>48</v>
      </c>
      <c r="I25" s="67"/>
      <c r="J25" s="18">
        <f>SUM(I25:I25)</f>
        <v>0</v>
      </c>
      <c r="K25" s="72">
        <v>239.47</v>
      </c>
      <c r="L25" s="69"/>
      <c r="M25" s="69"/>
      <c r="N25" s="41"/>
      <c r="O25" s="76" t="s">
        <v>178</v>
      </c>
      <c r="P25" s="77" t="s">
        <v>179</v>
      </c>
      <c r="Q25" s="76" t="s">
        <v>155</v>
      </c>
      <c r="R25" s="79">
        <v>211</v>
      </c>
      <c r="S25" s="41"/>
      <c r="T25" s="72"/>
      <c r="U25" s="41"/>
      <c r="V25" s="41"/>
      <c r="W25" s="41"/>
      <c r="X25" s="41"/>
      <c r="Y25" s="41"/>
      <c r="Z25" s="41"/>
      <c r="AA25" s="15">
        <f t="shared" si="0"/>
        <v>211</v>
      </c>
      <c r="AB25" s="15">
        <f t="shared" si="1"/>
        <v>225.23</v>
      </c>
      <c r="AC25" s="15">
        <f t="shared" si="2"/>
        <v>225.23</v>
      </c>
      <c r="AD25" s="23">
        <f t="shared" si="3"/>
        <v>8.9379226409665488E-2</v>
      </c>
      <c r="AE25" s="24">
        <f t="shared" si="4"/>
        <v>0</v>
      </c>
    </row>
    <row r="26" spans="2:31" s="20" customFormat="1" ht="173.25" x14ac:dyDescent="0.25">
      <c r="B26" s="16">
        <v>23</v>
      </c>
      <c r="C26" s="33" t="s">
        <v>71</v>
      </c>
      <c r="D26" s="33" t="s">
        <v>216</v>
      </c>
      <c r="E26" s="19"/>
      <c r="F26" s="19" t="s">
        <v>72</v>
      </c>
      <c r="G26" s="17" t="s">
        <v>73</v>
      </c>
      <c r="H26" s="19" t="s">
        <v>48</v>
      </c>
      <c r="I26" s="67"/>
      <c r="J26" s="18">
        <f>SUM(I26:I26)</f>
        <v>0</v>
      </c>
      <c r="K26" s="72">
        <v>104.04</v>
      </c>
      <c r="L26" s="46">
        <v>104</v>
      </c>
      <c r="M26" s="46"/>
      <c r="N26" s="47"/>
      <c r="O26" s="76" t="s">
        <v>180</v>
      </c>
      <c r="P26" s="77">
        <v>154.58000000000001</v>
      </c>
      <c r="Q26" s="76" t="s">
        <v>172</v>
      </c>
      <c r="R26" s="79">
        <v>116.89</v>
      </c>
      <c r="S26" s="47"/>
      <c r="T26" s="72"/>
      <c r="U26" s="47"/>
      <c r="V26" s="47"/>
      <c r="W26" s="47"/>
      <c r="X26" s="47"/>
      <c r="Y26" s="47"/>
      <c r="Z26" s="47"/>
      <c r="AA26" s="15">
        <f t="shared" si="0"/>
        <v>104</v>
      </c>
      <c r="AB26" s="15">
        <f t="shared" si="1"/>
        <v>119.87</v>
      </c>
      <c r="AC26" s="15">
        <f t="shared" si="2"/>
        <v>110.46</v>
      </c>
      <c r="AD26" s="23">
        <f t="shared" si="3"/>
        <v>0.19951440889015093</v>
      </c>
      <c r="AE26" s="24">
        <f t="shared" si="4"/>
        <v>0</v>
      </c>
    </row>
    <row r="27" spans="2:31" s="20" customFormat="1" ht="220.5" x14ac:dyDescent="0.25">
      <c r="B27" s="16">
        <v>24</v>
      </c>
      <c r="C27" s="32" t="s">
        <v>74</v>
      </c>
      <c r="D27" s="32"/>
      <c r="E27" s="21"/>
      <c r="F27" s="21" t="s">
        <v>65</v>
      </c>
      <c r="G27" s="17" t="s">
        <v>33</v>
      </c>
      <c r="H27" s="19" t="s">
        <v>43</v>
      </c>
      <c r="I27" s="68"/>
      <c r="J27" s="18">
        <f>SUM(I27:I27)</f>
        <v>0</v>
      </c>
      <c r="K27" s="72">
        <v>1921.22</v>
      </c>
      <c r="L27" s="47"/>
      <c r="M27" s="47"/>
      <c r="N27" s="47"/>
      <c r="O27" s="76" t="s">
        <v>181</v>
      </c>
      <c r="P27" s="77">
        <v>1944.42</v>
      </c>
      <c r="Q27" s="76" t="s">
        <v>182</v>
      </c>
      <c r="R27" s="79">
        <v>1958.1</v>
      </c>
      <c r="S27" s="47"/>
      <c r="T27" s="72"/>
      <c r="U27" s="47"/>
      <c r="V27" s="47"/>
      <c r="W27" s="47"/>
      <c r="X27" s="47"/>
      <c r="Y27" s="47"/>
      <c r="Z27" s="47"/>
      <c r="AA27" s="15">
        <f t="shared" si="0"/>
        <v>1921.22</v>
      </c>
      <c r="AB27" s="15">
        <f t="shared" si="1"/>
        <v>1941.24</v>
      </c>
      <c r="AC27" s="15">
        <f t="shared" si="2"/>
        <v>1944.42</v>
      </c>
      <c r="AD27" s="23">
        <f t="shared" si="3"/>
        <v>9.6039634402126338E-3</v>
      </c>
      <c r="AE27" s="24">
        <f t="shared" si="4"/>
        <v>0</v>
      </c>
    </row>
    <row r="28" spans="2:31" s="20" customFormat="1" ht="94.5" x14ac:dyDescent="0.25">
      <c r="B28" s="16">
        <v>25</v>
      </c>
      <c r="C28" s="32" t="s">
        <v>75</v>
      </c>
      <c r="D28" s="33" t="s">
        <v>216</v>
      </c>
      <c r="E28" s="21"/>
      <c r="F28" s="21" t="s">
        <v>65</v>
      </c>
      <c r="G28" s="17" t="s">
        <v>33</v>
      </c>
      <c r="H28" s="19" t="s">
        <v>76</v>
      </c>
      <c r="I28" s="65"/>
      <c r="J28" s="18">
        <f>SUM(I28:I28)</f>
        <v>0</v>
      </c>
      <c r="K28" s="72">
        <v>15962.85</v>
      </c>
      <c r="L28" s="47">
        <v>15962.85</v>
      </c>
      <c r="M28" s="47"/>
      <c r="N28" s="47"/>
      <c r="O28" s="76" t="s">
        <v>181</v>
      </c>
      <c r="P28" s="77">
        <v>18461.2</v>
      </c>
      <c r="Q28" s="76" t="s">
        <v>165</v>
      </c>
      <c r="R28" s="79">
        <v>14022.89</v>
      </c>
      <c r="S28" s="47"/>
      <c r="T28" s="72"/>
      <c r="U28" s="47"/>
      <c r="V28" s="47"/>
      <c r="W28" s="47"/>
      <c r="X28" s="47"/>
      <c r="Y28" s="47"/>
      <c r="Z28" s="47"/>
      <c r="AA28" s="15">
        <f t="shared" si="0"/>
        <v>14022.89</v>
      </c>
      <c r="AB28" s="15">
        <f t="shared" si="1"/>
        <v>16102.44</v>
      </c>
      <c r="AC28" s="15">
        <f t="shared" si="2"/>
        <v>15962.85</v>
      </c>
      <c r="AD28" s="23">
        <f t="shared" si="3"/>
        <v>0.11296968282106354</v>
      </c>
      <c r="AE28" s="24">
        <f t="shared" si="4"/>
        <v>0</v>
      </c>
    </row>
    <row r="29" spans="2:31" s="20" customFormat="1" ht="47.25" x14ac:dyDescent="0.25">
      <c r="B29" s="16">
        <v>26</v>
      </c>
      <c r="C29" s="32" t="s">
        <v>77</v>
      </c>
      <c r="D29" s="32"/>
      <c r="E29" s="21"/>
      <c r="F29" s="21" t="s">
        <v>65</v>
      </c>
      <c r="G29" s="17" t="s">
        <v>33</v>
      </c>
      <c r="H29" s="19" t="s">
        <v>43</v>
      </c>
      <c r="I29" s="65"/>
      <c r="J29" s="18">
        <f>SUM(I29:I29)</f>
        <v>0</v>
      </c>
      <c r="K29" s="72">
        <v>3195.49</v>
      </c>
      <c r="L29" s="47"/>
      <c r="M29" s="47"/>
      <c r="N29" s="47"/>
      <c r="O29" s="76" t="s">
        <v>132</v>
      </c>
      <c r="P29" s="77">
        <v>2299</v>
      </c>
      <c r="Q29" s="76" t="s">
        <v>182</v>
      </c>
      <c r="R29" s="79">
        <v>1963.36</v>
      </c>
      <c r="S29" s="47"/>
      <c r="T29" s="72"/>
      <c r="U29" s="47"/>
      <c r="V29" s="47"/>
      <c r="W29" s="47"/>
      <c r="X29" s="47"/>
      <c r="Y29" s="47"/>
      <c r="Z29" s="47"/>
      <c r="AA29" s="15">
        <f t="shared" si="0"/>
        <v>1963.36</v>
      </c>
      <c r="AB29" s="15">
        <f t="shared" si="1"/>
        <v>2485.9499999999998</v>
      </c>
      <c r="AC29" s="15">
        <f t="shared" si="2"/>
        <v>2299</v>
      </c>
      <c r="AD29" s="23">
        <f t="shared" si="3"/>
        <v>0.25623369454035588</v>
      </c>
      <c r="AE29" s="24">
        <f t="shared" si="4"/>
        <v>0</v>
      </c>
    </row>
    <row r="30" spans="2:31" s="20" customFormat="1" ht="299.25" x14ac:dyDescent="0.25">
      <c r="B30" s="16">
        <v>27</v>
      </c>
      <c r="C30" s="32" t="s">
        <v>78</v>
      </c>
      <c r="D30" s="32"/>
      <c r="E30" s="21"/>
      <c r="F30" s="21" t="s">
        <v>79</v>
      </c>
      <c r="G30" s="17" t="s">
        <v>33</v>
      </c>
      <c r="H30" s="19" t="s">
        <v>48</v>
      </c>
      <c r="I30" s="65"/>
      <c r="J30" s="18">
        <f>SUM(I30:I30)</f>
        <v>0</v>
      </c>
      <c r="K30" s="72">
        <v>2052.2600000000002</v>
      </c>
      <c r="L30" s="47"/>
      <c r="M30" s="47"/>
      <c r="N30" s="47"/>
      <c r="O30" s="76" t="s">
        <v>157</v>
      </c>
      <c r="P30" s="77">
        <v>1499</v>
      </c>
      <c r="Q30" s="76" t="s">
        <v>183</v>
      </c>
      <c r="R30" s="79">
        <v>2104.9899999999998</v>
      </c>
      <c r="S30" s="47"/>
      <c r="T30" s="72"/>
      <c r="U30" s="47"/>
      <c r="V30" s="47"/>
      <c r="W30" s="47"/>
      <c r="X30" s="47"/>
      <c r="Y30" s="47"/>
      <c r="Z30" s="47"/>
      <c r="AA30" s="15">
        <f t="shared" si="0"/>
        <v>1499</v>
      </c>
      <c r="AB30" s="15">
        <f t="shared" si="1"/>
        <v>1885.41</v>
      </c>
      <c r="AC30" s="15">
        <f t="shared" si="2"/>
        <v>2052.2600000000002</v>
      </c>
      <c r="AD30" s="23">
        <f t="shared" si="3"/>
        <v>0.17804214154513462</v>
      </c>
      <c r="AE30" s="24">
        <f t="shared" si="4"/>
        <v>0</v>
      </c>
    </row>
    <row r="31" spans="2:31" s="9" customFormat="1" ht="204.75" x14ac:dyDescent="0.25">
      <c r="B31" s="16">
        <v>28</v>
      </c>
      <c r="C31" s="37" t="s">
        <v>80</v>
      </c>
      <c r="D31" s="37"/>
      <c r="E31" s="21"/>
      <c r="F31" s="21" t="s">
        <v>81</v>
      </c>
      <c r="G31" s="17" t="s">
        <v>33</v>
      </c>
      <c r="H31" s="19" t="s">
        <v>82</v>
      </c>
      <c r="I31" s="65"/>
      <c r="J31" s="18">
        <f>SUM(I31:I31)</f>
        <v>0</v>
      </c>
      <c r="K31" s="72">
        <v>1214.07</v>
      </c>
      <c r="L31" s="41"/>
      <c r="M31" s="41"/>
      <c r="N31" s="41"/>
      <c r="O31" s="76" t="s">
        <v>217</v>
      </c>
      <c r="P31" s="77">
        <v>2118.56</v>
      </c>
      <c r="Q31" s="76" t="s">
        <v>182</v>
      </c>
      <c r="R31" s="79">
        <v>1350</v>
      </c>
      <c r="S31" s="41"/>
      <c r="T31" s="72"/>
      <c r="U31" s="41"/>
      <c r="V31" s="41"/>
      <c r="W31" s="41"/>
      <c r="X31" s="41"/>
      <c r="Y31" s="41"/>
      <c r="Z31" s="41"/>
      <c r="AA31" s="15">
        <f t="shared" si="0"/>
        <v>1214.07</v>
      </c>
      <c r="AB31" s="15">
        <f t="shared" si="1"/>
        <v>1560.87</v>
      </c>
      <c r="AC31" s="15">
        <f t="shared" si="2"/>
        <v>1350</v>
      </c>
      <c r="AD31" s="23">
        <f t="shared" si="3"/>
        <v>0.31246967890450389</v>
      </c>
      <c r="AE31" s="24">
        <f t="shared" si="4"/>
        <v>0</v>
      </c>
    </row>
    <row r="32" spans="2:31" s="9" customFormat="1" ht="283.5" x14ac:dyDescent="0.25">
      <c r="B32" s="16">
        <v>29</v>
      </c>
      <c r="C32" s="37" t="s">
        <v>83</v>
      </c>
      <c r="D32" s="33" t="s">
        <v>216</v>
      </c>
      <c r="E32" s="21"/>
      <c r="F32" s="21" t="s">
        <v>84</v>
      </c>
      <c r="G32" s="17" t="s">
        <v>33</v>
      </c>
      <c r="H32" s="19" t="s">
        <v>85</v>
      </c>
      <c r="I32" s="65"/>
      <c r="J32" s="18">
        <f>SUM(I32:I32)</f>
        <v>0</v>
      </c>
      <c r="K32" s="72">
        <v>3366.75</v>
      </c>
      <c r="L32" s="41">
        <v>3366.75</v>
      </c>
      <c r="M32" s="41"/>
      <c r="N32" s="41"/>
      <c r="O32" s="76" t="s">
        <v>184</v>
      </c>
      <c r="P32" s="77">
        <v>4318.5</v>
      </c>
      <c r="Q32" s="76" t="s">
        <v>132</v>
      </c>
      <c r="R32" s="79">
        <v>2999</v>
      </c>
      <c r="S32" s="41"/>
      <c r="T32" s="72"/>
      <c r="U32" s="41"/>
      <c r="V32" s="41"/>
      <c r="W32" s="41"/>
      <c r="X32" s="41"/>
      <c r="Y32" s="41"/>
      <c r="Z32" s="41"/>
      <c r="AA32" s="15">
        <f t="shared" si="0"/>
        <v>2999</v>
      </c>
      <c r="AB32" s="15">
        <f t="shared" si="1"/>
        <v>3512.75</v>
      </c>
      <c r="AC32" s="15">
        <f t="shared" si="2"/>
        <v>3366.75</v>
      </c>
      <c r="AD32" s="23">
        <f t="shared" si="3"/>
        <v>0.16068546001639183</v>
      </c>
      <c r="AE32" s="24">
        <f t="shared" si="4"/>
        <v>0</v>
      </c>
    </row>
    <row r="33" spans="2:31" s="9" customFormat="1" ht="110.25" x14ac:dyDescent="0.25">
      <c r="B33" s="16">
        <v>30</v>
      </c>
      <c r="C33" s="37" t="s">
        <v>86</v>
      </c>
      <c r="D33" s="37"/>
      <c r="E33" s="21"/>
      <c r="F33" s="21" t="s">
        <v>87</v>
      </c>
      <c r="G33" s="17" t="s">
        <v>33</v>
      </c>
      <c r="H33" s="19" t="s">
        <v>43</v>
      </c>
      <c r="I33" s="65"/>
      <c r="J33" s="18">
        <f>SUM(I33:I33)</f>
        <v>0</v>
      </c>
      <c r="K33" s="72">
        <v>2623.79</v>
      </c>
      <c r="L33" s="41"/>
      <c r="M33" s="41"/>
      <c r="N33" s="41"/>
      <c r="O33" s="76" t="s">
        <v>132</v>
      </c>
      <c r="P33" s="77">
        <v>3804.94</v>
      </c>
      <c r="Q33" s="76" t="s">
        <v>172</v>
      </c>
      <c r="R33" s="79">
        <v>2717</v>
      </c>
      <c r="S33" s="41"/>
      <c r="T33" s="72"/>
      <c r="U33" s="41"/>
      <c r="V33" s="41"/>
      <c r="W33" s="41"/>
      <c r="X33" s="41"/>
      <c r="Y33" s="41"/>
      <c r="Z33" s="41"/>
      <c r="AA33" s="15">
        <f t="shared" si="0"/>
        <v>2623.79</v>
      </c>
      <c r="AB33" s="15">
        <f t="shared" si="1"/>
        <v>3048.57</v>
      </c>
      <c r="AC33" s="15">
        <f t="shared" si="2"/>
        <v>2717</v>
      </c>
      <c r="AD33" s="23">
        <f t="shared" si="3"/>
        <v>0.21540731940002214</v>
      </c>
      <c r="AE33" s="24">
        <f t="shared" si="4"/>
        <v>0</v>
      </c>
    </row>
    <row r="34" spans="2:31" s="9" customFormat="1" ht="204.75" x14ac:dyDescent="0.25">
      <c r="B34" s="16">
        <v>31</v>
      </c>
      <c r="C34" s="37" t="s">
        <v>88</v>
      </c>
      <c r="D34" s="37"/>
      <c r="E34" s="21"/>
      <c r="F34" s="21" t="s">
        <v>89</v>
      </c>
      <c r="G34" s="17" t="s">
        <v>33</v>
      </c>
      <c r="H34" s="19" t="s">
        <v>43</v>
      </c>
      <c r="I34" s="65"/>
      <c r="J34" s="18">
        <f>SUM(I34:I34)</f>
        <v>0</v>
      </c>
      <c r="K34" s="72">
        <v>2269</v>
      </c>
      <c r="L34" s="41"/>
      <c r="M34" s="41"/>
      <c r="N34" s="41"/>
      <c r="O34" s="76" t="s">
        <v>181</v>
      </c>
      <c r="P34" s="77">
        <v>3021.15</v>
      </c>
      <c r="Q34" s="78" t="s">
        <v>185</v>
      </c>
      <c r="R34" s="79">
        <v>2413.5700000000002</v>
      </c>
      <c r="S34" s="70"/>
      <c r="T34" s="72"/>
      <c r="U34" s="41"/>
      <c r="V34" s="41"/>
      <c r="W34" s="41"/>
      <c r="X34" s="41"/>
      <c r="Y34" s="41"/>
      <c r="Z34" s="41"/>
      <c r="AA34" s="15">
        <f t="shared" si="0"/>
        <v>2269</v>
      </c>
      <c r="AB34" s="15">
        <f t="shared" si="1"/>
        <v>2567.9</v>
      </c>
      <c r="AC34" s="15">
        <f t="shared" si="2"/>
        <v>2413.5700000000002</v>
      </c>
      <c r="AD34" s="23">
        <f t="shared" si="3"/>
        <v>0.15542644688460636</v>
      </c>
      <c r="AE34" s="24">
        <f t="shared" si="4"/>
        <v>0</v>
      </c>
    </row>
    <row r="35" spans="2:31" s="9" customFormat="1" ht="136.5" customHeight="1" x14ac:dyDescent="0.25">
      <c r="B35" s="16">
        <v>32</v>
      </c>
      <c r="C35" s="37" t="s">
        <v>90</v>
      </c>
      <c r="D35" s="37" t="s">
        <v>218</v>
      </c>
      <c r="E35" s="21"/>
      <c r="F35" s="21" t="s">
        <v>91</v>
      </c>
      <c r="G35" s="17" t="s">
        <v>33</v>
      </c>
      <c r="H35" s="19" t="s">
        <v>48</v>
      </c>
      <c r="I35" s="65"/>
      <c r="J35" s="18">
        <f>SUM(I35:I35)</f>
        <v>0</v>
      </c>
      <c r="K35" s="72">
        <v>1572.77</v>
      </c>
      <c r="L35" s="41"/>
      <c r="M35" s="41"/>
      <c r="N35" s="41"/>
      <c r="O35" s="76" t="s">
        <v>132</v>
      </c>
      <c r="P35" s="77">
        <v>1229.9000000000001</v>
      </c>
      <c r="Q35" s="78" t="s">
        <v>186</v>
      </c>
      <c r="R35" s="79">
        <v>1762.92</v>
      </c>
      <c r="S35" s="70"/>
      <c r="T35" s="72"/>
      <c r="U35" s="41"/>
      <c r="V35" s="41"/>
      <c r="W35" s="41"/>
      <c r="X35" s="41"/>
      <c r="Y35" s="41"/>
      <c r="Z35" s="41"/>
      <c r="AA35" s="15">
        <f t="shared" si="0"/>
        <v>1229.9000000000001</v>
      </c>
      <c r="AB35" s="15">
        <f t="shared" si="1"/>
        <v>1521.86</v>
      </c>
      <c r="AC35" s="15">
        <f t="shared" si="2"/>
        <v>1572.77</v>
      </c>
      <c r="AD35" s="23">
        <f t="shared" si="3"/>
        <v>0.17750070425186609</v>
      </c>
      <c r="AE35" s="24">
        <f t="shared" si="4"/>
        <v>0</v>
      </c>
    </row>
    <row r="36" spans="2:31" s="9" customFormat="1" ht="66.599999999999994" customHeight="1" x14ac:dyDescent="0.25">
      <c r="B36" s="16">
        <v>33</v>
      </c>
      <c r="C36" s="37" t="s">
        <v>92</v>
      </c>
      <c r="D36" s="37"/>
      <c r="E36" s="21"/>
      <c r="F36" s="21" t="s">
        <v>93</v>
      </c>
      <c r="G36" s="17" t="s">
        <v>33</v>
      </c>
      <c r="H36" s="19" t="s">
        <v>48</v>
      </c>
      <c r="I36" s="65"/>
      <c r="J36" s="18">
        <f>SUM(I36:I36)</f>
        <v>0</v>
      </c>
      <c r="K36" s="72">
        <v>1327.78</v>
      </c>
      <c r="L36" s="41"/>
      <c r="M36" s="41"/>
      <c r="N36" s="41"/>
      <c r="O36" s="76" t="s">
        <v>187</v>
      </c>
      <c r="P36" s="77">
        <v>1450.39</v>
      </c>
      <c r="Q36" s="78" t="s">
        <v>188</v>
      </c>
      <c r="R36" s="79">
        <v>1247.99</v>
      </c>
      <c r="S36" s="70"/>
      <c r="T36" s="72"/>
      <c r="U36" s="41"/>
      <c r="V36" s="41"/>
      <c r="W36" s="41"/>
      <c r="X36" s="41"/>
      <c r="Y36" s="41"/>
      <c r="Z36" s="41"/>
      <c r="AA36" s="15">
        <f t="shared" si="0"/>
        <v>1247.99</v>
      </c>
      <c r="AB36" s="15">
        <f t="shared" si="1"/>
        <v>1342.05</v>
      </c>
      <c r="AC36" s="15">
        <f t="shared" si="2"/>
        <v>1327.78</v>
      </c>
      <c r="AD36" s="23">
        <f t="shared" si="3"/>
        <v>7.5967268700314061E-2</v>
      </c>
      <c r="AE36" s="24">
        <f t="shared" si="4"/>
        <v>0</v>
      </c>
    </row>
    <row r="37" spans="2:31" s="9" customFormat="1" ht="89.1" customHeight="1" x14ac:dyDescent="0.25">
      <c r="B37" s="16">
        <v>34</v>
      </c>
      <c r="C37" s="37" t="s">
        <v>94</v>
      </c>
      <c r="D37" s="37" t="s">
        <v>219</v>
      </c>
      <c r="E37" s="21"/>
      <c r="F37" s="21" t="s">
        <v>93</v>
      </c>
      <c r="G37" s="17" t="s">
        <v>33</v>
      </c>
      <c r="H37" s="19" t="s">
        <v>48</v>
      </c>
      <c r="I37" s="65"/>
      <c r="J37" s="18">
        <f>SUM(I37:I37)</f>
        <v>0</v>
      </c>
      <c r="K37" s="72">
        <v>3955.66</v>
      </c>
      <c r="L37" s="41"/>
      <c r="M37" s="41"/>
      <c r="N37" s="41"/>
      <c r="O37" s="76" t="s">
        <v>189</v>
      </c>
      <c r="P37" s="77">
        <v>4238.04</v>
      </c>
      <c r="Q37" s="78" t="s">
        <v>132</v>
      </c>
      <c r="R37" s="79">
        <v>1636.24</v>
      </c>
      <c r="S37" s="70"/>
      <c r="T37" s="72"/>
      <c r="U37" s="41"/>
      <c r="V37" s="41"/>
      <c r="W37" s="41"/>
      <c r="X37" s="41"/>
      <c r="Y37" s="41"/>
      <c r="Z37" s="41"/>
      <c r="AA37" s="15">
        <f t="shared" si="0"/>
        <v>1636.24</v>
      </c>
      <c r="AB37" s="15">
        <f t="shared" si="1"/>
        <v>3276.64</v>
      </c>
      <c r="AC37" s="15">
        <f t="shared" si="2"/>
        <v>3955.66</v>
      </c>
      <c r="AD37" s="23">
        <f t="shared" si="3"/>
        <v>0.43569931400750406</v>
      </c>
      <c r="AE37" s="24">
        <f t="shared" si="4"/>
        <v>0</v>
      </c>
    </row>
    <row r="38" spans="2:31" s="9" customFormat="1" ht="236.25" x14ac:dyDescent="0.25">
      <c r="B38" s="16">
        <v>35</v>
      </c>
      <c r="C38" s="37" t="s">
        <v>95</v>
      </c>
      <c r="D38" s="37" t="s">
        <v>220</v>
      </c>
      <c r="E38" s="21"/>
      <c r="F38" s="21" t="s">
        <v>96</v>
      </c>
      <c r="G38" s="17" t="s">
        <v>33</v>
      </c>
      <c r="H38" s="19" t="s">
        <v>48</v>
      </c>
      <c r="I38" s="65"/>
      <c r="J38" s="18">
        <f>SUM(I38:I38)</f>
        <v>0</v>
      </c>
      <c r="K38" s="72">
        <v>4293.8100000000004</v>
      </c>
      <c r="L38" s="41"/>
      <c r="M38" s="41"/>
      <c r="N38" s="41"/>
      <c r="O38" s="76" t="s">
        <v>190</v>
      </c>
      <c r="P38" s="77">
        <v>7535.26</v>
      </c>
      <c r="Q38" s="78" t="s">
        <v>132</v>
      </c>
      <c r="R38" s="79">
        <v>6955</v>
      </c>
      <c r="S38" s="70"/>
      <c r="T38" s="72"/>
      <c r="U38" s="41"/>
      <c r="V38" s="41"/>
      <c r="W38" s="41"/>
      <c r="X38" s="41"/>
      <c r="Y38" s="41"/>
      <c r="Z38" s="41"/>
      <c r="AA38" s="15">
        <f t="shared" si="0"/>
        <v>4293.8100000000004</v>
      </c>
      <c r="AB38" s="15">
        <f t="shared" si="1"/>
        <v>6261.35</v>
      </c>
      <c r="AC38" s="15">
        <f t="shared" si="2"/>
        <v>6955</v>
      </c>
      <c r="AD38" s="23">
        <f t="shared" si="3"/>
        <v>0.27605344392425707</v>
      </c>
      <c r="AE38" s="24">
        <f t="shared" si="4"/>
        <v>0</v>
      </c>
    </row>
    <row r="39" spans="2:31" s="9" customFormat="1" ht="141.75" x14ac:dyDescent="0.25">
      <c r="B39" s="16">
        <v>36</v>
      </c>
      <c r="C39" s="37" t="s">
        <v>97</v>
      </c>
      <c r="D39" s="37" t="s">
        <v>220</v>
      </c>
      <c r="E39" s="21"/>
      <c r="F39" s="21" t="s">
        <v>98</v>
      </c>
      <c r="G39" s="17" t="s">
        <v>33</v>
      </c>
      <c r="H39" s="19" t="s">
        <v>43</v>
      </c>
      <c r="I39" s="65"/>
      <c r="J39" s="18">
        <f>SUM(I39:I39)</f>
        <v>0</v>
      </c>
      <c r="K39" s="72">
        <v>2100</v>
      </c>
      <c r="L39" s="41"/>
      <c r="M39" s="41"/>
      <c r="N39" s="41"/>
      <c r="O39" s="76" t="s">
        <v>157</v>
      </c>
      <c r="P39" s="77">
        <v>1350</v>
      </c>
      <c r="Q39" s="78" t="s">
        <v>165</v>
      </c>
      <c r="R39" s="79">
        <v>2431.89</v>
      </c>
      <c r="S39" s="70"/>
      <c r="T39" s="72"/>
      <c r="U39" s="41"/>
      <c r="V39" s="41"/>
      <c r="W39" s="41"/>
      <c r="X39" s="41"/>
      <c r="Y39" s="41"/>
      <c r="Z39" s="41"/>
      <c r="AA39" s="15">
        <f t="shared" si="0"/>
        <v>1350</v>
      </c>
      <c r="AB39" s="15">
        <f t="shared" si="1"/>
        <v>1960.63</v>
      </c>
      <c r="AC39" s="15">
        <f t="shared" si="2"/>
        <v>2100</v>
      </c>
      <c r="AD39" s="23">
        <f t="shared" si="3"/>
        <v>0.28268810423102925</v>
      </c>
      <c r="AE39" s="24">
        <f t="shared" si="4"/>
        <v>0</v>
      </c>
    </row>
    <row r="40" spans="2:31" s="9" customFormat="1" ht="63" x14ac:dyDescent="0.25">
      <c r="B40" s="16">
        <v>37</v>
      </c>
      <c r="C40" s="37" t="s">
        <v>99</v>
      </c>
      <c r="D40" s="37"/>
      <c r="E40" s="21"/>
      <c r="F40" s="21" t="s">
        <v>100</v>
      </c>
      <c r="G40" s="17" t="s">
        <v>101</v>
      </c>
      <c r="H40" s="19" t="s">
        <v>48</v>
      </c>
      <c r="I40" s="65"/>
      <c r="J40" s="18">
        <f>SUM(I40:I40)</f>
        <v>0</v>
      </c>
      <c r="K40" s="72">
        <v>188.34</v>
      </c>
      <c r="L40" s="41"/>
      <c r="M40" s="41"/>
      <c r="N40" s="41"/>
      <c r="O40" s="76" t="s">
        <v>191</v>
      </c>
      <c r="P40" s="77">
        <v>217.09</v>
      </c>
      <c r="Q40" s="78" t="s">
        <v>192</v>
      </c>
      <c r="R40" s="79">
        <v>180.44</v>
      </c>
      <c r="S40" s="78"/>
      <c r="T40" s="72"/>
      <c r="U40" s="41"/>
      <c r="V40" s="41"/>
      <c r="W40" s="41"/>
      <c r="X40" s="41"/>
      <c r="Y40" s="41"/>
      <c r="Z40" s="41"/>
      <c r="AA40" s="15">
        <f t="shared" si="0"/>
        <v>180.44</v>
      </c>
      <c r="AB40" s="15">
        <f t="shared" si="1"/>
        <v>195.29</v>
      </c>
      <c r="AC40" s="15">
        <f t="shared" si="2"/>
        <v>188.34</v>
      </c>
      <c r="AD40" s="23">
        <f t="shared" si="3"/>
        <v>9.8766675338403401E-2</v>
      </c>
      <c r="AE40" s="24">
        <f t="shared" si="4"/>
        <v>0</v>
      </c>
    </row>
    <row r="41" spans="2:31" s="9" customFormat="1" ht="31.5" x14ac:dyDescent="0.25">
      <c r="B41" s="16">
        <v>38</v>
      </c>
      <c r="C41" s="37" t="s">
        <v>102</v>
      </c>
      <c r="D41" s="37" t="s">
        <v>220</v>
      </c>
      <c r="E41" s="21"/>
      <c r="F41" s="21" t="s">
        <v>103</v>
      </c>
      <c r="G41" s="17" t="s">
        <v>33</v>
      </c>
      <c r="H41" s="19" t="s">
        <v>48</v>
      </c>
      <c r="I41" s="65"/>
      <c r="J41" s="18">
        <f>SUM(I41:I41)</f>
        <v>0</v>
      </c>
      <c r="K41" s="72">
        <v>1671.37</v>
      </c>
      <c r="L41" s="41"/>
      <c r="M41" s="41"/>
      <c r="N41" s="41"/>
      <c r="O41" s="76" t="s">
        <v>193</v>
      </c>
      <c r="P41" s="77">
        <v>1869</v>
      </c>
      <c r="Q41" s="78" t="s">
        <v>194</v>
      </c>
      <c r="R41" s="79">
        <v>1840.63</v>
      </c>
      <c r="S41" s="78"/>
      <c r="T41" s="72"/>
      <c r="U41" s="41"/>
      <c r="V41" s="41"/>
      <c r="W41" s="41"/>
      <c r="X41" s="41"/>
      <c r="Y41" s="41"/>
      <c r="Z41" s="41"/>
      <c r="AA41" s="15">
        <f t="shared" si="0"/>
        <v>1671.37</v>
      </c>
      <c r="AB41" s="15">
        <f t="shared" si="1"/>
        <v>1793.66</v>
      </c>
      <c r="AC41" s="15">
        <f t="shared" si="2"/>
        <v>1840.63</v>
      </c>
      <c r="AD41" s="23">
        <f t="shared" si="3"/>
        <v>5.9575010343467988E-2</v>
      </c>
      <c r="AE41" s="24">
        <f t="shared" si="4"/>
        <v>0</v>
      </c>
    </row>
    <row r="42" spans="2:31" s="9" customFormat="1" ht="126" x14ac:dyDescent="0.25">
      <c r="B42" s="16">
        <v>39</v>
      </c>
      <c r="C42" s="37" t="s">
        <v>104</v>
      </c>
      <c r="D42" s="37"/>
      <c r="E42" s="21"/>
      <c r="F42" s="21" t="s">
        <v>103</v>
      </c>
      <c r="G42" s="17" t="s">
        <v>33</v>
      </c>
      <c r="H42" s="19" t="s">
        <v>48</v>
      </c>
      <c r="I42" s="65"/>
      <c r="J42" s="18">
        <f>SUM(I42:I42)</f>
        <v>0</v>
      </c>
      <c r="K42" s="72">
        <v>1123.55</v>
      </c>
      <c r="L42" s="41"/>
      <c r="M42" s="41"/>
      <c r="N42" s="41"/>
      <c r="O42" s="76" t="s">
        <v>193</v>
      </c>
      <c r="P42" s="77">
        <v>1429</v>
      </c>
      <c r="Q42" s="78" t="s">
        <v>132</v>
      </c>
      <c r="R42" s="79">
        <v>1100</v>
      </c>
      <c r="S42" s="78"/>
      <c r="T42" s="72"/>
      <c r="U42" s="41"/>
      <c r="V42" s="41"/>
      <c r="W42" s="41"/>
      <c r="X42" s="41"/>
      <c r="Y42" s="41"/>
      <c r="Z42" s="41"/>
      <c r="AA42" s="15">
        <f t="shared" si="0"/>
        <v>1100</v>
      </c>
      <c r="AB42" s="15">
        <f t="shared" si="1"/>
        <v>1217.51</v>
      </c>
      <c r="AC42" s="15">
        <f t="shared" si="2"/>
        <v>1123.55</v>
      </c>
      <c r="AD42" s="23">
        <f t="shared" si="3"/>
        <v>0.15073967407934943</v>
      </c>
      <c r="AE42" s="24">
        <f t="shared" si="4"/>
        <v>0</v>
      </c>
    </row>
    <row r="43" spans="2:31" s="9" customFormat="1" ht="189" x14ac:dyDescent="0.25">
      <c r="B43" s="16">
        <v>40</v>
      </c>
      <c r="C43" s="37" t="s">
        <v>105</v>
      </c>
      <c r="D43" s="37"/>
      <c r="E43" s="21"/>
      <c r="F43" s="21" t="s">
        <v>106</v>
      </c>
      <c r="G43" s="17" t="s">
        <v>33</v>
      </c>
      <c r="H43" s="19" t="s">
        <v>43</v>
      </c>
      <c r="I43" s="65"/>
      <c r="J43" s="18">
        <f>SUM(I43:I43)</f>
        <v>0</v>
      </c>
      <c r="K43" s="72">
        <v>4000</v>
      </c>
      <c r="L43" s="41"/>
      <c r="M43" s="41"/>
      <c r="N43" s="41"/>
      <c r="O43" s="76" t="s">
        <v>195</v>
      </c>
      <c r="P43" s="77">
        <v>3796.16</v>
      </c>
      <c r="Q43" s="78" t="s">
        <v>196</v>
      </c>
      <c r="R43" s="79">
        <v>4250</v>
      </c>
      <c r="S43" s="78"/>
      <c r="T43" s="72"/>
      <c r="U43" s="41"/>
      <c r="V43" s="41"/>
      <c r="W43" s="41"/>
      <c r="X43" s="41"/>
      <c r="Y43" s="41"/>
      <c r="Z43" s="41"/>
      <c r="AA43" s="15">
        <f t="shared" si="0"/>
        <v>3796.16</v>
      </c>
      <c r="AB43" s="15">
        <f t="shared" si="1"/>
        <v>4015.38</v>
      </c>
      <c r="AC43" s="15">
        <f t="shared" si="2"/>
        <v>4000</v>
      </c>
      <c r="AD43" s="23">
        <f t="shared" si="3"/>
        <v>5.6609967127136326E-2</v>
      </c>
      <c r="AE43" s="24">
        <f t="shared" si="4"/>
        <v>0</v>
      </c>
    </row>
    <row r="44" spans="2:31" s="9" customFormat="1" ht="140.44999999999999" customHeight="1" x14ac:dyDescent="0.25">
      <c r="B44" s="16">
        <v>41</v>
      </c>
      <c r="C44" s="37" t="s">
        <v>107</v>
      </c>
      <c r="D44" s="37" t="s">
        <v>220</v>
      </c>
      <c r="E44" s="21"/>
      <c r="F44" s="21" t="s">
        <v>108</v>
      </c>
      <c r="G44" s="17" t="s">
        <v>53</v>
      </c>
      <c r="H44" s="19" t="s">
        <v>109</v>
      </c>
      <c r="I44" s="65"/>
      <c r="J44" s="18">
        <f>SUM(I44:I44)</f>
        <v>0</v>
      </c>
      <c r="K44" s="72">
        <v>680</v>
      </c>
      <c r="L44" s="41"/>
      <c r="M44" s="41"/>
      <c r="N44" s="41"/>
      <c r="O44" s="76" t="s">
        <v>197</v>
      </c>
      <c r="P44" s="77">
        <v>673.75</v>
      </c>
      <c r="Q44" s="78" t="s">
        <v>198</v>
      </c>
      <c r="R44" s="79">
        <v>919.34</v>
      </c>
      <c r="S44" s="78"/>
      <c r="T44" s="72"/>
      <c r="U44" s="41"/>
      <c r="V44" s="41"/>
      <c r="W44" s="41"/>
      <c r="X44" s="41"/>
      <c r="Y44" s="41"/>
      <c r="Z44" s="41"/>
      <c r="AA44" s="15">
        <f t="shared" si="0"/>
        <v>673.75</v>
      </c>
      <c r="AB44" s="15">
        <f t="shared" si="1"/>
        <v>757.69</v>
      </c>
      <c r="AC44" s="15">
        <f t="shared" si="2"/>
        <v>680</v>
      </c>
      <c r="AD44" s="23">
        <f t="shared" si="3"/>
        <v>0.18479968996508261</v>
      </c>
      <c r="AE44" s="24">
        <f t="shared" si="4"/>
        <v>0</v>
      </c>
    </row>
    <row r="45" spans="2:31" s="9" customFormat="1" ht="83.1" customHeight="1" x14ac:dyDescent="0.25">
      <c r="B45" s="16">
        <v>42</v>
      </c>
      <c r="C45" s="37" t="s">
        <v>110</v>
      </c>
      <c r="D45" s="37"/>
      <c r="E45" s="21"/>
      <c r="F45" s="21" t="s">
        <v>108</v>
      </c>
      <c r="G45" s="17" t="s">
        <v>33</v>
      </c>
      <c r="H45" s="19" t="s">
        <v>111</v>
      </c>
      <c r="I45" s="65"/>
      <c r="J45" s="18">
        <f>SUM(I45:I45)</f>
        <v>0</v>
      </c>
      <c r="K45" s="72">
        <v>2000</v>
      </c>
      <c r="L45" s="41"/>
      <c r="M45" s="41"/>
      <c r="N45" s="41"/>
      <c r="O45" s="76" t="s">
        <v>133</v>
      </c>
      <c r="P45" s="77">
        <v>2225.58</v>
      </c>
      <c r="Q45" s="78" t="s">
        <v>199</v>
      </c>
      <c r="R45" s="79">
        <v>2499</v>
      </c>
      <c r="S45" s="78"/>
      <c r="T45" s="72"/>
      <c r="U45" s="41"/>
      <c r="V45" s="41"/>
      <c r="W45" s="41"/>
      <c r="X45" s="41"/>
      <c r="Y45" s="41"/>
      <c r="Z45" s="41"/>
      <c r="AA45" s="15">
        <f t="shared" si="0"/>
        <v>2000</v>
      </c>
      <c r="AB45" s="15">
        <f t="shared" si="1"/>
        <v>2241.52</v>
      </c>
      <c r="AC45" s="15">
        <f t="shared" si="2"/>
        <v>2225.58</v>
      </c>
      <c r="AD45" s="23">
        <f t="shared" si="3"/>
        <v>0.11147844908344477</v>
      </c>
      <c r="AE45" s="24">
        <f t="shared" si="4"/>
        <v>0</v>
      </c>
    </row>
    <row r="46" spans="2:31" s="9" customFormat="1" ht="70.5" customHeight="1" x14ac:dyDescent="0.25">
      <c r="B46" s="16">
        <v>43</v>
      </c>
      <c r="C46" s="37" t="s">
        <v>112</v>
      </c>
      <c r="D46" s="37" t="s">
        <v>220</v>
      </c>
      <c r="E46" s="21"/>
      <c r="F46" s="21" t="s">
        <v>106</v>
      </c>
      <c r="G46" s="17" t="s">
        <v>33</v>
      </c>
      <c r="H46" s="19" t="s">
        <v>43</v>
      </c>
      <c r="I46" s="65"/>
      <c r="J46" s="18">
        <f>SUM(I46:I46)</f>
        <v>0</v>
      </c>
      <c r="K46" s="72">
        <v>8646.42</v>
      </c>
      <c r="L46" s="41"/>
      <c r="M46" s="41"/>
      <c r="N46" s="41"/>
      <c r="O46" s="76" t="s">
        <v>200</v>
      </c>
      <c r="P46" s="77">
        <v>5639.19</v>
      </c>
      <c r="Q46" s="78" t="s">
        <v>201</v>
      </c>
      <c r="R46" s="79">
        <v>6941</v>
      </c>
      <c r="S46" s="78"/>
      <c r="T46" s="72"/>
      <c r="U46" s="41"/>
      <c r="V46" s="41"/>
      <c r="W46" s="41"/>
      <c r="X46" s="41"/>
      <c r="Y46" s="41"/>
      <c r="Z46" s="41"/>
      <c r="AA46" s="15">
        <f t="shared" si="0"/>
        <v>5639.19</v>
      </c>
      <c r="AB46" s="15">
        <f t="shared" si="1"/>
        <v>7075.53</v>
      </c>
      <c r="AC46" s="15">
        <f t="shared" si="2"/>
        <v>6941</v>
      </c>
      <c r="AD46" s="23">
        <f t="shared" si="3"/>
        <v>0.21314600781541213</v>
      </c>
      <c r="AE46" s="24">
        <f t="shared" si="4"/>
        <v>0</v>
      </c>
    </row>
    <row r="47" spans="2:31" s="9" customFormat="1" ht="222.95" customHeight="1" x14ac:dyDescent="0.25">
      <c r="B47" s="16">
        <v>44</v>
      </c>
      <c r="C47" s="37" t="s">
        <v>113</v>
      </c>
      <c r="D47" s="37"/>
      <c r="E47" s="21"/>
      <c r="F47" s="21" t="s">
        <v>106</v>
      </c>
      <c r="G47" s="17" t="s">
        <v>33</v>
      </c>
      <c r="H47" s="19" t="s">
        <v>43</v>
      </c>
      <c r="I47" s="65"/>
      <c r="J47" s="18">
        <f>SUM(I47:I47)</f>
        <v>0</v>
      </c>
      <c r="K47" s="72">
        <v>4368.72</v>
      </c>
      <c r="L47" s="41"/>
      <c r="M47" s="41"/>
      <c r="N47" s="41"/>
      <c r="O47" s="76" t="s">
        <v>202</v>
      </c>
      <c r="P47" s="77">
        <v>4519</v>
      </c>
      <c r="Q47" s="78" t="s">
        <v>157</v>
      </c>
      <c r="R47" s="79">
        <v>4886.46</v>
      </c>
      <c r="S47" s="78"/>
      <c r="T47" s="72"/>
      <c r="U47" s="41"/>
      <c r="V47" s="41"/>
      <c r="W47" s="41"/>
      <c r="X47" s="41"/>
      <c r="Y47" s="41"/>
      <c r="Z47" s="41"/>
      <c r="AA47" s="15">
        <f t="shared" si="0"/>
        <v>4368.72</v>
      </c>
      <c r="AB47" s="15">
        <f t="shared" si="1"/>
        <v>4591.3900000000003</v>
      </c>
      <c r="AC47" s="15">
        <f t="shared" si="2"/>
        <v>4519</v>
      </c>
      <c r="AD47" s="23">
        <f t="shared" si="3"/>
        <v>5.8011510242771437E-2</v>
      </c>
      <c r="AE47" s="24">
        <f t="shared" si="4"/>
        <v>0</v>
      </c>
    </row>
    <row r="48" spans="2:31" s="9" customFormat="1" ht="220.5" x14ac:dyDescent="0.25">
      <c r="B48" s="16">
        <v>45</v>
      </c>
      <c r="C48" s="37" t="s">
        <v>114</v>
      </c>
      <c r="D48" s="37"/>
      <c r="E48" s="21"/>
      <c r="F48" s="21" t="s">
        <v>115</v>
      </c>
      <c r="G48" s="17" t="s">
        <v>33</v>
      </c>
      <c r="H48" s="19" t="s">
        <v>48</v>
      </c>
      <c r="I48" s="65"/>
      <c r="J48" s="18">
        <f>SUM(I48:I48)</f>
        <v>0</v>
      </c>
      <c r="K48" s="72">
        <v>270</v>
      </c>
      <c r="L48" s="41"/>
      <c r="M48" s="41"/>
      <c r="N48" s="41"/>
      <c r="O48" s="76" t="s">
        <v>203</v>
      </c>
      <c r="P48" s="77">
        <v>399.9</v>
      </c>
      <c r="Q48" s="78" t="s">
        <v>132</v>
      </c>
      <c r="R48" s="79">
        <v>230.58</v>
      </c>
      <c r="S48" s="78"/>
      <c r="T48" s="72"/>
      <c r="U48" s="41"/>
      <c r="V48" s="41"/>
      <c r="W48" s="41"/>
      <c r="X48" s="41"/>
      <c r="Y48" s="41"/>
      <c r="Z48" s="41"/>
      <c r="AA48" s="15">
        <f t="shared" si="0"/>
        <v>230.58</v>
      </c>
      <c r="AB48" s="15">
        <f t="shared" si="1"/>
        <v>300.16000000000003</v>
      </c>
      <c r="AC48" s="15">
        <f t="shared" si="2"/>
        <v>270</v>
      </c>
      <c r="AD48" s="23">
        <f t="shared" si="3"/>
        <v>0.2951679118435932</v>
      </c>
      <c r="AE48" s="24">
        <f t="shared" si="4"/>
        <v>0</v>
      </c>
    </row>
    <row r="49" spans="2:31" s="9" customFormat="1" ht="63" x14ac:dyDescent="0.25">
      <c r="B49" s="16">
        <v>46</v>
      </c>
      <c r="C49" s="37" t="s">
        <v>116</v>
      </c>
      <c r="D49" s="37"/>
      <c r="E49" s="21"/>
      <c r="F49" s="21" t="s">
        <v>117</v>
      </c>
      <c r="G49" s="17" t="s">
        <v>33</v>
      </c>
      <c r="H49" s="19" t="s">
        <v>37</v>
      </c>
      <c r="I49" s="65"/>
      <c r="J49" s="18">
        <f>SUM(I49:I49)</f>
        <v>0</v>
      </c>
      <c r="K49" s="72">
        <v>99</v>
      </c>
      <c r="L49" s="41"/>
      <c r="M49" s="41"/>
      <c r="N49" s="41"/>
      <c r="O49" s="76" t="s">
        <v>204</v>
      </c>
      <c r="P49" s="77">
        <v>162.69</v>
      </c>
      <c r="Q49" s="78" t="s">
        <v>157</v>
      </c>
      <c r="R49" s="79">
        <v>75.78</v>
      </c>
      <c r="S49" s="78"/>
      <c r="T49" s="72"/>
      <c r="U49" s="41"/>
      <c r="V49" s="41"/>
      <c r="W49" s="41"/>
      <c r="X49" s="41"/>
      <c r="Y49" s="41"/>
      <c r="Z49" s="41"/>
      <c r="AA49" s="15">
        <f t="shared" si="0"/>
        <v>75.78</v>
      </c>
      <c r="AB49" s="15">
        <f t="shared" si="1"/>
        <v>112.49</v>
      </c>
      <c r="AC49" s="15">
        <f t="shared" si="2"/>
        <v>99</v>
      </c>
      <c r="AD49" s="23">
        <f t="shared" si="3"/>
        <v>0.40001798639806113</v>
      </c>
      <c r="AE49" s="24">
        <f t="shared" si="4"/>
        <v>0</v>
      </c>
    </row>
    <row r="50" spans="2:31" s="9" customFormat="1" ht="189" x14ac:dyDescent="0.25">
      <c r="B50" s="16">
        <v>47</v>
      </c>
      <c r="C50" s="37" t="s">
        <v>118</v>
      </c>
      <c r="D50" s="37"/>
      <c r="E50" s="21"/>
      <c r="F50" s="21" t="s">
        <v>119</v>
      </c>
      <c r="G50" s="17" t="s">
        <v>33</v>
      </c>
      <c r="H50" s="19" t="s">
        <v>43</v>
      </c>
      <c r="I50" s="65"/>
      <c r="J50" s="18">
        <f>SUM(I50:I50)</f>
        <v>0</v>
      </c>
      <c r="K50" s="72">
        <v>4340</v>
      </c>
      <c r="L50" s="41"/>
      <c r="M50" s="41"/>
      <c r="N50" s="41"/>
      <c r="O50" s="76" t="s">
        <v>132</v>
      </c>
      <c r="P50" s="77">
        <v>5199</v>
      </c>
      <c r="Q50" s="78" t="s">
        <v>205</v>
      </c>
      <c r="R50" s="79">
        <v>4102.97</v>
      </c>
      <c r="S50" s="78"/>
      <c r="T50" s="72"/>
      <c r="U50" s="41"/>
      <c r="V50" s="41"/>
      <c r="W50" s="41"/>
      <c r="X50" s="41"/>
      <c r="Y50" s="41"/>
      <c r="Z50" s="41"/>
      <c r="AA50" s="15">
        <f t="shared" si="0"/>
        <v>4102.97</v>
      </c>
      <c r="AB50" s="15">
        <f t="shared" si="1"/>
        <v>4547.32</v>
      </c>
      <c r="AC50" s="15">
        <f t="shared" si="2"/>
        <v>4340</v>
      </c>
      <c r="AD50" s="23">
        <f t="shared" si="3"/>
        <v>0.12681704950470465</v>
      </c>
      <c r="AE50" s="24">
        <f t="shared" si="4"/>
        <v>0</v>
      </c>
    </row>
    <row r="51" spans="2:31" s="9" customFormat="1" ht="89.1" customHeight="1" x14ac:dyDescent="0.25">
      <c r="B51" s="16">
        <v>48</v>
      </c>
      <c r="C51" s="37" t="s">
        <v>120</v>
      </c>
      <c r="D51" s="37"/>
      <c r="E51" s="21"/>
      <c r="F51" s="21" t="s">
        <v>121</v>
      </c>
      <c r="G51" s="17" t="s">
        <v>33</v>
      </c>
      <c r="H51" s="19" t="s">
        <v>122</v>
      </c>
      <c r="I51" s="65"/>
      <c r="J51" s="18">
        <f>SUM(I51:I51)</f>
        <v>0</v>
      </c>
      <c r="K51" s="72">
        <v>289.74</v>
      </c>
      <c r="L51" s="41"/>
      <c r="M51" s="41"/>
      <c r="N51" s="41"/>
      <c r="O51" s="76" t="s">
        <v>206</v>
      </c>
      <c r="P51" s="77">
        <v>261.81</v>
      </c>
      <c r="Q51" s="78" t="s">
        <v>197</v>
      </c>
      <c r="R51" s="79">
        <v>321.52999999999997</v>
      </c>
      <c r="S51" s="78"/>
      <c r="T51" s="72"/>
      <c r="U51" s="41"/>
      <c r="V51" s="41"/>
      <c r="W51" s="41"/>
      <c r="X51" s="41"/>
      <c r="Y51" s="41"/>
      <c r="Z51" s="41"/>
      <c r="AA51" s="15">
        <f t="shared" si="0"/>
        <v>261.81</v>
      </c>
      <c r="AB51" s="15">
        <f t="shared" si="1"/>
        <v>291.02</v>
      </c>
      <c r="AC51" s="15">
        <f t="shared" si="2"/>
        <v>289.74</v>
      </c>
      <c r="AD51" s="23">
        <f t="shared" si="3"/>
        <v>0.1026736966144218</v>
      </c>
      <c r="AE51" s="24">
        <f t="shared" si="4"/>
        <v>0</v>
      </c>
    </row>
    <row r="52" spans="2:31" s="9" customFormat="1" ht="63" x14ac:dyDescent="0.25">
      <c r="B52" s="16">
        <v>49</v>
      </c>
      <c r="C52" s="37" t="s">
        <v>123</v>
      </c>
      <c r="D52" s="33" t="s">
        <v>216</v>
      </c>
      <c r="E52" s="21"/>
      <c r="F52" s="21" t="s">
        <v>124</v>
      </c>
      <c r="G52" s="17" t="s">
        <v>33</v>
      </c>
      <c r="H52" s="19" t="s">
        <v>125</v>
      </c>
      <c r="I52" s="65"/>
      <c r="J52" s="18">
        <f>SUM(I52:I52)</f>
        <v>0</v>
      </c>
      <c r="K52" s="72">
        <v>342.47</v>
      </c>
      <c r="L52" s="41">
        <v>342.47</v>
      </c>
      <c r="M52" s="41"/>
      <c r="N52" s="41"/>
      <c r="O52" s="76" t="s">
        <v>172</v>
      </c>
      <c r="P52" s="76">
        <v>467.8</v>
      </c>
      <c r="Q52" s="78" t="s">
        <v>148</v>
      </c>
      <c r="R52" s="79">
        <v>400.9</v>
      </c>
      <c r="S52" s="78"/>
      <c r="T52" s="72"/>
      <c r="U52" s="41"/>
      <c r="V52" s="41"/>
      <c r="W52" s="41"/>
      <c r="X52" s="41"/>
      <c r="Y52" s="41"/>
      <c r="Z52" s="41"/>
      <c r="AA52" s="15">
        <f t="shared" si="0"/>
        <v>342.47</v>
      </c>
      <c r="AB52" s="15">
        <f t="shared" si="1"/>
        <v>388.41</v>
      </c>
      <c r="AC52" s="15">
        <f t="shared" si="2"/>
        <v>371.68</v>
      </c>
      <c r="AD52" s="23">
        <f t="shared" si="3"/>
        <v>0.15361346930291239</v>
      </c>
      <c r="AE52" s="24">
        <f t="shared" si="4"/>
        <v>0</v>
      </c>
    </row>
    <row r="53" spans="2:31" s="9" customFormat="1" ht="47.25" x14ac:dyDescent="0.25">
      <c r="B53" s="16">
        <v>50</v>
      </c>
      <c r="C53" s="37" t="s">
        <v>126</v>
      </c>
      <c r="D53" s="37" t="s">
        <v>218</v>
      </c>
      <c r="E53" s="21"/>
      <c r="F53" s="21" t="s">
        <v>124</v>
      </c>
      <c r="G53" s="17" t="s">
        <v>33</v>
      </c>
      <c r="H53" s="19" t="s">
        <v>125</v>
      </c>
      <c r="I53" s="65"/>
      <c r="J53" s="18">
        <f>SUM(I53:I53)</f>
        <v>0</v>
      </c>
      <c r="K53" s="72">
        <v>540.30999999999995</v>
      </c>
      <c r="L53" s="41"/>
      <c r="M53" s="41"/>
      <c r="N53" s="41"/>
      <c r="O53" s="76" t="s">
        <v>134</v>
      </c>
      <c r="P53" s="76">
        <v>599.89</v>
      </c>
      <c r="Q53" s="78" t="s">
        <v>207</v>
      </c>
      <c r="R53" s="79">
        <v>594.51</v>
      </c>
      <c r="S53" s="78"/>
      <c r="T53" s="72"/>
      <c r="U53" s="41"/>
      <c r="V53" s="41"/>
      <c r="W53" s="41"/>
      <c r="X53" s="41"/>
      <c r="Y53" s="41"/>
      <c r="Z53" s="41"/>
      <c r="AA53" s="15">
        <f t="shared" si="0"/>
        <v>540.30999999999995</v>
      </c>
      <c r="AB53" s="15">
        <f t="shared" si="1"/>
        <v>578.23</v>
      </c>
      <c r="AC53" s="15">
        <f t="shared" si="2"/>
        <v>594.51</v>
      </c>
      <c r="AD53" s="23">
        <f t="shared" si="3"/>
        <v>5.699297253596753E-2</v>
      </c>
      <c r="AE53" s="24">
        <f t="shared" si="4"/>
        <v>0</v>
      </c>
    </row>
    <row r="54" spans="2:31" s="9" customFormat="1" ht="47.25" x14ac:dyDescent="0.25">
      <c r="B54" s="16">
        <v>51</v>
      </c>
      <c r="C54" s="37" t="s">
        <v>127</v>
      </c>
      <c r="D54" s="37" t="s">
        <v>220</v>
      </c>
      <c r="E54" s="21"/>
      <c r="F54" s="21" t="s">
        <v>128</v>
      </c>
      <c r="G54" s="17" t="s">
        <v>53</v>
      </c>
      <c r="H54" s="19" t="s">
        <v>129</v>
      </c>
      <c r="I54" s="65"/>
      <c r="J54" s="18">
        <f>SUM(I54:I54)</f>
        <v>0</v>
      </c>
      <c r="K54" s="72">
        <v>212.67</v>
      </c>
      <c r="L54" s="41"/>
      <c r="M54" s="41"/>
      <c r="N54" s="41"/>
      <c r="O54" s="76" t="s">
        <v>209</v>
      </c>
      <c r="P54" s="76">
        <v>175.25</v>
      </c>
      <c r="Q54" s="78" t="s">
        <v>208</v>
      </c>
      <c r="R54" s="79">
        <v>390.68</v>
      </c>
      <c r="S54" s="78"/>
      <c r="T54" s="72"/>
      <c r="U54" s="41"/>
      <c r="V54" s="41"/>
      <c r="W54" s="41"/>
      <c r="X54" s="41"/>
      <c r="Y54" s="41"/>
      <c r="Z54" s="41"/>
      <c r="AA54" s="15">
        <f t="shared" si="0"/>
        <v>175.25</v>
      </c>
      <c r="AB54" s="15">
        <f t="shared" si="1"/>
        <v>259.52999999999997</v>
      </c>
      <c r="AC54" s="15">
        <f t="shared" si="2"/>
        <v>212.67</v>
      </c>
      <c r="AD54" s="23">
        <f t="shared" si="3"/>
        <v>0.4435157656031567</v>
      </c>
      <c r="AE54" s="24">
        <f t="shared" si="4"/>
        <v>0</v>
      </c>
    </row>
    <row r="55" spans="2:31" s="9" customFormat="1" ht="15.75" x14ac:dyDescent="0.25">
      <c r="B55" s="16"/>
      <c r="C55" s="74" t="s">
        <v>211</v>
      </c>
      <c r="D55" s="74"/>
      <c r="E55" s="21"/>
      <c r="F55" s="21"/>
      <c r="G55" s="17"/>
      <c r="H55" s="19"/>
      <c r="I55" s="65"/>
      <c r="J55" s="18">
        <f>SUM(I55:I55)</f>
        <v>0</v>
      </c>
      <c r="K55" s="72"/>
      <c r="L55" s="41"/>
      <c r="M55" s="41"/>
      <c r="N55" s="41"/>
      <c r="O55" s="73" t="s">
        <v>212</v>
      </c>
      <c r="P55" s="73" t="s">
        <v>22</v>
      </c>
      <c r="Q55" s="73" t="s">
        <v>213</v>
      </c>
      <c r="R55" s="73" t="s">
        <v>22</v>
      </c>
      <c r="S55" s="73" t="s">
        <v>214</v>
      </c>
      <c r="T55" s="73" t="s">
        <v>22</v>
      </c>
      <c r="U55" s="41"/>
      <c r="V55" s="41"/>
      <c r="W55" s="41"/>
      <c r="X55" s="41"/>
      <c r="Y55" s="41"/>
      <c r="Z55" s="41"/>
      <c r="AA55" s="15">
        <f t="shared" si="0"/>
        <v>0</v>
      </c>
      <c r="AB55" s="15" t="e">
        <f t="shared" si="1"/>
        <v>#DIV/0!</v>
      </c>
      <c r="AC55" s="15" t="e">
        <f t="shared" si="2"/>
        <v>#NUM!</v>
      </c>
      <c r="AD55" s="23" t="e">
        <f t="shared" si="3"/>
        <v>#DIV/0!</v>
      </c>
      <c r="AE55" s="24" t="e">
        <f t="shared" si="4"/>
        <v>#DIV/0!</v>
      </c>
    </row>
    <row r="56" spans="2:31" s="9" customFormat="1" ht="15.75" x14ac:dyDescent="0.25">
      <c r="B56" s="16"/>
      <c r="C56" s="37"/>
      <c r="D56" s="37"/>
      <c r="E56" s="21"/>
      <c r="F56" s="21"/>
      <c r="G56" s="17"/>
      <c r="H56" s="19"/>
      <c r="I56" s="65"/>
      <c r="J56" s="18">
        <f>SUM(I56:I56)</f>
        <v>0</v>
      </c>
      <c r="K56" s="72"/>
      <c r="L56" s="41"/>
      <c r="M56" s="41"/>
      <c r="N56" s="41"/>
      <c r="O56" s="41"/>
      <c r="P56" s="41"/>
      <c r="Q56" s="70"/>
      <c r="R56" s="72"/>
      <c r="S56" s="70"/>
      <c r="T56" s="72"/>
      <c r="U56" s="41"/>
      <c r="V56" s="41"/>
      <c r="W56" s="41"/>
      <c r="X56" s="41"/>
      <c r="Y56" s="41"/>
      <c r="Z56" s="41"/>
      <c r="AA56" s="15">
        <f t="shared" si="0"/>
        <v>0</v>
      </c>
      <c r="AB56" s="15" t="e">
        <f t="shared" si="1"/>
        <v>#DIV/0!</v>
      </c>
      <c r="AC56" s="15" t="e">
        <f t="shared" si="2"/>
        <v>#NUM!</v>
      </c>
      <c r="AD56" s="23" t="e">
        <f t="shared" si="3"/>
        <v>#DIV/0!</v>
      </c>
      <c r="AE56" s="24" t="e">
        <f t="shared" si="4"/>
        <v>#DIV/0!</v>
      </c>
    </row>
    <row r="57" spans="2:31" s="9" customFormat="1" ht="15.75" x14ac:dyDescent="0.25">
      <c r="B57" s="16"/>
      <c r="C57" s="37"/>
      <c r="D57" s="37"/>
      <c r="E57" s="21"/>
      <c r="F57" s="21"/>
      <c r="G57" s="17"/>
      <c r="H57" s="19"/>
      <c r="I57" s="65"/>
      <c r="J57" s="18">
        <f>SUM(I57:I57)</f>
        <v>0</v>
      </c>
      <c r="K57" s="72"/>
      <c r="L57" s="41"/>
      <c r="M57" s="41"/>
      <c r="N57" s="41"/>
      <c r="O57" s="41"/>
      <c r="P57" s="41"/>
      <c r="Q57" s="70"/>
      <c r="R57" s="72"/>
      <c r="S57" s="70"/>
      <c r="T57" s="72"/>
      <c r="U57" s="41"/>
      <c r="V57" s="41"/>
      <c r="W57" s="41"/>
      <c r="X57" s="41"/>
      <c r="Y57" s="41"/>
      <c r="Z57" s="41"/>
      <c r="AA57" s="15">
        <f t="shared" si="0"/>
        <v>0</v>
      </c>
      <c r="AB57" s="15" t="e">
        <f t="shared" si="1"/>
        <v>#DIV/0!</v>
      </c>
      <c r="AC57" s="15" t="e">
        <f t="shared" si="2"/>
        <v>#NUM!</v>
      </c>
      <c r="AD57" s="23" t="e">
        <f t="shared" si="3"/>
        <v>#DIV/0!</v>
      </c>
      <c r="AE57" s="24" t="e">
        <f t="shared" si="4"/>
        <v>#DIV/0!</v>
      </c>
    </row>
    <row r="58" spans="2:31" s="9" customFormat="1" ht="15.75" x14ac:dyDescent="0.25">
      <c r="B58" s="16"/>
      <c r="C58" s="37"/>
      <c r="D58" s="37"/>
      <c r="E58" s="21"/>
      <c r="F58" s="21"/>
      <c r="G58" s="17"/>
      <c r="H58" s="19"/>
      <c r="I58" s="65"/>
      <c r="J58" s="18">
        <f>SUM(I58:I58)</f>
        <v>0</v>
      </c>
      <c r="K58" s="72"/>
      <c r="L58" s="41"/>
      <c r="M58" s="41"/>
      <c r="N58" s="41"/>
      <c r="O58" s="41"/>
      <c r="P58" s="41"/>
      <c r="Q58" s="70"/>
      <c r="R58" s="72"/>
      <c r="S58" s="70"/>
      <c r="T58" s="72"/>
      <c r="U58" s="41"/>
      <c r="V58" s="41"/>
      <c r="W58" s="41"/>
      <c r="X58" s="41"/>
      <c r="Y58" s="41"/>
      <c r="Z58" s="41"/>
      <c r="AA58" s="15">
        <f t="shared" si="0"/>
        <v>0</v>
      </c>
      <c r="AB58" s="15" t="e">
        <f t="shared" si="1"/>
        <v>#DIV/0!</v>
      </c>
      <c r="AC58" s="15" t="e">
        <f t="shared" si="2"/>
        <v>#NUM!</v>
      </c>
      <c r="AD58" s="23" t="e">
        <f t="shared" si="3"/>
        <v>#DIV/0!</v>
      </c>
      <c r="AE58" s="24" t="e">
        <f t="shared" si="4"/>
        <v>#DIV/0!</v>
      </c>
    </row>
    <row r="59" spans="2:31" s="9" customFormat="1" ht="15.75" x14ac:dyDescent="0.25">
      <c r="B59" s="16"/>
      <c r="C59" s="37"/>
      <c r="D59" s="37"/>
      <c r="E59" s="21"/>
      <c r="F59" s="21"/>
      <c r="G59" s="17"/>
      <c r="H59" s="19"/>
      <c r="I59" s="65"/>
      <c r="J59" s="18">
        <f>SUM(I59:I59)</f>
        <v>0</v>
      </c>
      <c r="K59" s="72"/>
      <c r="L59" s="41"/>
      <c r="M59" s="41"/>
      <c r="N59" s="41"/>
      <c r="O59" s="41"/>
      <c r="P59" s="41"/>
      <c r="Q59" s="70"/>
      <c r="R59" s="72"/>
      <c r="S59" s="70"/>
      <c r="T59" s="72"/>
      <c r="U59" s="41"/>
      <c r="V59" s="41"/>
      <c r="W59" s="41"/>
      <c r="X59" s="41"/>
      <c r="Y59" s="41"/>
      <c r="Z59" s="41"/>
      <c r="AA59" s="15">
        <f t="shared" si="0"/>
        <v>0</v>
      </c>
      <c r="AB59" s="15" t="e">
        <f t="shared" si="1"/>
        <v>#DIV/0!</v>
      </c>
      <c r="AC59" s="15" t="e">
        <f t="shared" si="2"/>
        <v>#NUM!</v>
      </c>
      <c r="AD59" s="23" t="e">
        <f t="shared" si="3"/>
        <v>#DIV/0!</v>
      </c>
      <c r="AE59" s="24" t="e">
        <f t="shared" si="4"/>
        <v>#DIV/0!</v>
      </c>
    </row>
    <row r="60" spans="2:31" s="9" customFormat="1" ht="15.75" x14ac:dyDescent="0.25">
      <c r="B60" s="16"/>
      <c r="C60" s="37"/>
      <c r="D60" s="37"/>
      <c r="E60" s="21"/>
      <c r="F60" s="21"/>
      <c r="G60" s="17"/>
      <c r="H60" s="19"/>
      <c r="I60" s="65"/>
      <c r="J60" s="18">
        <f>SUM(I60:I60)</f>
        <v>0</v>
      </c>
      <c r="K60" s="72"/>
      <c r="L60" s="41"/>
      <c r="M60" s="41"/>
      <c r="N60" s="41"/>
      <c r="O60" s="41"/>
      <c r="P60" s="41"/>
      <c r="Q60" s="70"/>
      <c r="R60" s="72"/>
      <c r="S60" s="70"/>
      <c r="T60" s="72"/>
      <c r="U60" s="41"/>
      <c r="V60" s="41"/>
      <c r="W60" s="41"/>
      <c r="X60" s="41"/>
      <c r="Y60" s="41"/>
      <c r="Z60" s="41"/>
      <c r="AA60" s="15">
        <f t="shared" si="0"/>
        <v>0</v>
      </c>
      <c r="AB60" s="15" t="e">
        <f t="shared" si="1"/>
        <v>#DIV/0!</v>
      </c>
      <c r="AC60" s="15" t="e">
        <f t="shared" si="2"/>
        <v>#NUM!</v>
      </c>
      <c r="AD60" s="23" t="e">
        <f t="shared" si="3"/>
        <v>#DIV/0!</v>
      </c>
      <c r="AE60" s="24" t="e">
        <f t="shared" si="4"/>
        <v>#DIV/0!</v>
      </c>
    </row>
    <row r="61" spans="2:31" s="9" customFormat="1" ht="15.75" x14ac:dyDescent="0.25">
      <c r="B61" s="16"/>
      <c r="C61" s="37"/>
      <c r="D61" s="37"/>
      <c r="E61" s="21"/>
      <c r="F61" s="21"/>
      <c r="G61" s="17"/>
      <c r="H61" s="19"/>
      <c r="I61" s="65"/>
      <c r="J61" s="18">
        <f>SUM(I61:I61)</f>
        <v>0</v>
      </c>
      <c r="K61" s="72"/>
      <c r="L61" s="41"/>
      <c r="M61" s="41"/>
      <c r="N61" s="41"/>
      <c r="O61" s="41"/>
      <c r="P61" s="41"/>
      <c r="Q61" s="70"/>
      <c r="R61" s="72"/>
      <c r="S61" s="70"/>
      <c r="T61" s="72"/>
      <c r="U61" s="41"/>
      <c r="V61" s="41"/>
      <c r="W61" s="41"/>
      <c r="X61" s="41"/>
      <c r="Y61" s="41"/>
      <c r="Z61" s="41"/>
      <c r="AA61" s="15">
        <f t="shared" si="0"/>
        <v>0</v>
      </c>
      <c r="AB61" s="15" t="e">
        <f t="shared" si="1"/>
        <v>#DIV/0!</v>
      </c>
      <c r="AC61" s="15" t="e">
        <f t="shared" si="2"/>
        <v>#NUM!</v>
      </c>
      <c r="AD61" s="23" t="e">
        <f t="shared" si="3"/>
        <v>#DIV/0!</v>
      </c>
      <c r="AE61" s="24" t="e">
        <f t="shared" si="4"/>
        <v>#DIV/0!</v>
      </c>
    </row>
    <row r="62" spans="2:31" s="9" customFormat="1" ht="15.75" x14ac:dyDescent="0.25">
      <c r="B62" s="16"/>
      <c r="C62" s="37"/>
      <c r="D62" s="37"/>
      <c r="E62" s="21"/>
      <c r="F62" s="21"/>
      <c r="G62" s="17"/>
      <c r="H62" s="19"/>
      <c r="I62" s="65"/>
      <c r="J62" s="18">
        <f>SUM(I62:I62)</f>
        <v>0</v>
      </c>
      <c r="K62" s="72"/>
      <c r="L62" s="41"/>
      <c r="M62" s="41"/>
      <c r="N62" s="41"/>
      <c r="O62" s="41"/>
      <c r="P62" s="41"/>
      <c r="Q62" s="70"/>
      <c r="R62" s="72"/>
      <c r="S62" s="70"/>
      <c r="T62" s="72"/>
      <c r="U62" s="41"/>
      <c r="V62" s="41"/>
      <c r="W62" s="41"/>
      <c r="X62" s="41"/>
      <c r="Y62" s="41"/>
      <c r="Z62" s="41"/>
      <c r="AA62" s="15">
        <f t="shared" ref="AA62:AA119" si="5">MIN(K62:Z62)</f>
        <v>0</v>
      </c>
      <c r="AB62" s="15" t="e">
        <f t="shared" ref="AB62:AB119" si="6">ROUNDDOWN(AVERAGE(K62:Z62),2)</f>
        <v>#DIV/0!</v>
      </c>
      <c r="AC62" s="15" t="e">
        <f t="shared" ref="AC62:AC119" si="7">ROUNDDOWN(MEDIAN(K62:Z62),2)</f>
        <v>#NUM!</v>
      </c>
      <c r="AD62" s="23" t="e">
        <f t="shared" ref="AD62:AD119" si="8">STDEV(K62:Z62)/AVERAGE(K62:Z62)</f>
        <v>#DIV/0!</v>
      </c>
      <c r="AE62" s="24" t="e">
        <f t="shared" ref="AE62:AE119" si="9">IF(AD62&lt;=30%,AB62,AC62)*J62</f>
        <v>#DIV/0!</v>
      </c>
    </row>
    <row r="63" spans="2:31" s="9" customFormat="1" ht="15.75" x14ac:dyDescent="0.25">
      <c r="B63" s="16"/>
      <c r="C63" s="37"/>
      <c r="D63" s="37"/>
      <c r="E63" s="21"/>
      <c r="F63" s="21"/>
      <c r="G63" s="17"/>
      <c r="H63" s="19"/>
      <c r="I63" s="65"/>
      <c r="J63" s="18">
        <f>SUM(I63:I63)</f>
        <v>0</v>
      </c>
      <c r="K63" s="72"/>
      <c r="L63" s="41"/>
      <c r="M63" s="41"/>
      <c r="N63" s="41"/>
      <c r="O63" s="41"/>
      <c r="P63" s="41"/>
      <c r="Q63" s="70"/>
      <c r="R63" s="72"/>
      <c r="S63" s="70"/>
      <c r="T63" s="72"/>
      <c r="U63" s="41"/>
      <c r="V63" s="41"/>
      <c r="W63" s="41"/>
      <c r="X63" s="41"/>
      <c r="Y63" s="41"/>
      <c r="Z63" s="41"/>
      <c r="AA63" s="15">
        <f t="shared" si="5"/>
        <v>0</v>
      </c>
      <c r="AB63" s="15" t="e">
        <f t="shared" si="6"/>
        <v>#DIV/0!</v>
      </c>
      <c r="AC63" s="15" t="e">
        <f t="shared" si="7"/>
        <v>#NUM!</v>
      </c>
      <c r="AD63" s="23" t="e">
        <f t="shared" si="8"/>
        <v>#DIV/0!</v>
      </c>
      <c r="AE63" s="24" t="e">
        <f t="shared" si="9"/>
        <v>#DIV/0!</v>
      </c>
    </row>
    <row r="64" spans="2:31" s="9" customFormat="1" ht="15.75" x14ac:dyDescent="0.25">
      <c r="B64" s="16"/>
      <c r="C64" s="37"/>
      <c r="D64" s="37"/>
      <c r="E64" s="21"/>
      <c r="F64" s="21"/>
      <c r="G64" s="17"/>
      <c r="H64" s="19"/>
      <c r="I64" s="65"/>
      <c r="J64" s="18">
        <f>SUM(I64:I64)</f>
        <v>0</v>
      </c>
      <c r="K64" s="72"/>
      <c r="L64" s="41"/>
      <c r="M64" s="41"/>
      <c r="N64" s="41"/>
      <c r="O64" s="41"/>
      <c r="P64" s="41"/>
      <c r="Q64" s="70"/>
      <c r="R64" s="72"/>
      <c r="S64" s="70"/>
      <c r="T64" s="72"/>
      <c r="U64" s="41"/>
      <c r="V64" s="41"/>
      <c r="W64" s="41"/>
      <c r="X64" s="41"/>
      <c r="Y64" s="41"/>
      <c r="Z64" s="41"/>
      <c r="AA64" s="15">
        <f t="shared" si="5"/>
        <v>0</v>
      </c>
      <c r="AB64" s="15" t="e">
        <f t="shared" si="6"/>
        <v>#DIV/0!</v>
      </c>
      <c r="AC64" s="15" t="e">
        <f t="shared" si="7"/>
        <v>#NUM!</v>
      </c>
      <c r="AD64" s="23" t="e">
        <f t="shared" si="8"/>
        <v>#DIV/0!</v>
      </c>
      <c r="AE64" s="24" t="e">
        <f t="shared" si="9"/>
        <v>#DIV/0!</v>
      </c>
    </row>
    <row r="65" spans="2:31" s="9" customFormat="1" ht="15.75" x14ac:dyDescent="0.25">
      <c r="B65" s="16"/>
      <c r="C65" s="37"/>
      <c r="D65" s="37"/>
      <c r="E65" s="21"/>
      <c r="F65" s="21"/>
      <c r="G65" s="17"/>
      <c r="H65" s="19"/>
      <c r="I65" s="65"/>
      <c r="J65" s="18">
        <f>SUM(I65:I65)</f>
        <v>0</v>
      </c>
      <c r="K65" s="41"/>
      <c r="L65" s="41"/>
      <c r="M65" s="41"/>
      <c r="N65" s="41"/>
      <c r="O65" s="41"/>
      <c r="P65" s="41"/>
      <c r="Q65" s="70"/>
      <c r="R65" s="72"/>
      <c r="S65" s="70"/>
      <c r="T65" s="72"/>
      <c r="U65" s="41"/>
      <c r="V65" s="41"/>
      <c r="W65" s="41"/>
      <c r="X65" s="41"/>
      <c r="Y65" s="41"/>
      <c r="Z65" s="41"/>
      <c r="AA65" s="15">
        <f t="shared" si="5"/>
        <v>0</v>
      </c>
      <c r="AB65" s="15" t="e">
        <f t="shared" si="6"/>
        <v>#DIV/0!</v>
      </c>
      <c r="AC65" s="15" t="e">
        <f t="shared" si="7"/>
        <v>#NUM!</v>
      </c>
      <c r="AD65" s="23" t="e">
        <f t="shared" si="8"/>
        <v>#DIV/0!</v>
      </c>
      <c r="AE65" s="24" t="e">
        <f t="shared" si="9"/>
        <v>#DIV/0!</v>
      </c>
    </row>
    <row r="66" spans="2:31" s="9" customFormat="1" ht="15.75" x14ac:dyDescent="0.25">
      <c r="B66" s="16"/>
      <c r="C66" s="37"/>
      <c r="D66" s="37"/>
      <c r="E66" s="21"/>
      <c r="F66" s="21"/>
      <c r="G66" s="17"/>
      <c r="H66" s="19"/>
      <c r="I66" s="65"/>
      <c r="J66" s="18">
        <f>SUM(I66:I66)</f>
        <v>0</v>
      </c>
      <c r="K66" s="41"/>
      <c r="L66" s="41"/>
      <c r="M66" s="41"/>
      <c r="N66" s="41"/>
      <c r="O66" s="41"/>
      <c r="P66" s="41"/>
      <c r="Q66" s="70"/>
      <c r="R66" s="72"/>
      <c r="S66" s="70"/>
      <c r="T66" s="72"/>
      <c r="U66" s="41"/>
      <c r="V66" s="41"/>
      <c r="W66" s="41"/>
      <c r="X66" s="41"/>
      <c r="Y66" s="41"/>
      <c r="Z66" s="41"/>
      <c r="AA66" s="15">
        <f t="shared" si="5"/>
        <v>0</v>
      </c>
      <c r="AB66" s="15" t="e">
        <f t="shared" si="6"/>
        <v>#DIV/0!</v>
      </c>
      <c r="AC66" s="15" t="e">
        <f t="shared" si="7"/>
        <v>#NUM!</v>
      </c>
      <c r="AD66" s="23" t="e">
        <f t="shared" si="8"/>
        <v>#DIV/0!</v>
      </c>
      <c r="AE66" s="24" t="e">
        <f t="shared" si="9"/>
        <v>#DIV/0!</v>
      </c>
    </row>
    <row r="67" spans="2:31" s="9" customFormat="1" ht="15.75" x14ac:dyDescent="0.25">
      <c r="B67" s="16"/>
      <c r="C67" s="37"/>
      <c r="D67" s="37"/>
      <c r="E67" s="21"/>
      <c r="F67" s="21"/>
      <c r="G67" s="17"/>
      <c r="H67" s="19"/>
      <c r="I67" s="65"/>
      <c r="J67" s="18">
        <f>SUM(I67:I67)</f>
        <v>0</v>
      </c>
      <c r="K67" s="41"/>
      <c r="L67" s="41"/>
      <c r="M67" s="41"/>
      <c r="N67" s="41"/>
      <c r="O67" s="41"/>
      <c r="P67" s="41"/>
      <c r="Q67" s="41"/>
      <c r="R67" s="41"/>
      <c r="S67" s="41"/>
      <c r="T67" s="72"/>
      <c r="U67" s="41"/>
      <c r="V67" s="41"/>
      <c r="W67" s="41"/>
      <c r="X67" s="41"/>
      <c r="Y67" s="41"/>
      <c r="Z67" s="41"/>
      <c r="AA67" s="15">
        <f t="shared" si="5"/>
        <v>0</v>
      </c>
      <c r="AB67" s="15" t="e">
        <f t="shared" si="6"/>
        <v>#DIV/0!</v>
      </c>
      <c r="AC67" s="15" t="e">
        <f t="shared" si="7"/>
        <v>#NUM!</v>
      </c>
      <c r="AD67" s="23" t="e">
        <f t="shared" si="8"/>
        <v>#DIV/0!</v>
      </c>
      <c r="AE67" s="24" t="e">
        <f t="shared" si="9"/>
        <v>#DIV/0!</v>
      </c>
    </row>
    <row r="68" spans="2:31" s="9" customFormat="1" ht="15.75" x14ac:dyDescent="0.25">
      <c r="B68" s="16"/>
      <c r="C68" s="33"/>
      <c r="D68" s="33"/>
      <c r="E68" s="21"/>
      <c r="F68" s="21"/>
      <c r="G68" s="17"/>
      <c r="H68" s="19"/>
      <c r="I68" s="67"/>
      <c r="J68" s="18">
        <f>SUM(I68:I68)</f>
        <v>0</v>
      </c>
      <c r="K68" s="69"/>
      <c r="L68" s="69"/>
      <c r="M68" s="69"/>
      <c r="N68" s="41"/>
      <c r="O68" s="41"/>
      <c r="P68" s="41"/>
      <c r="Q68" s="41"/>
      <c r="R68" s="41"/>
      <c r="S68" s="70"/>
      <c r="T68" s="72"/>
      <c r="U68" s="41"/>
      <c r="V68" s="41"/>
      <c r="W68" s="41"/>
      <c r="X68" s="41"/>
      <c r="Y68" s="41"/>
      <c r="Z68" s="41"/>
      <c r="AA68" s="15">
        <f t="shared" si="5"/>
        <v>0</v>
      </c>
      <c r="AB68" s="15" t="e">
        <f t="shared" si="6"/>
        <v>#DIV/0!</v>
      </c>
      <c r="AC68" s="15" t="e">
        <f t="shared" si="7"/>
        <v>#NUM!</v>
      </c>
      <c r="AD68" s="23" t="e">
        <f t="shared" si="8"/>
        <v>#DIV/0!</v>
      </c>
      <c r="AE68" s="24" t="e">
        <f t="shared" si="9"/>
        <v>#DIV/0!</v>
      </c>
    </row>
    <row r="69" spans="2:31" s="9" customFormat="1" ht="15.75" x14ac:dyDescent="0.25">
      <c r="B69" s="16"/>
      <c r="C69" s="33"/>
      <c r="D69" s="33"/>
      <c r="E69" s="21"/>
      <c r="F69" s="21"/>
      <c r="G69" s="17"/>
      <c r="H69" s="19"/>
      <c r="I69" s="67"/>
      <c r="J69" s="18">
        <f>SUM(I69:I69)</f>
        <v>0</v>
      </c>
      <c r="K69" s="46"/>
      <c r="L69" s="46"/>
      <c r="M69" s="69"/>
      <c r="N69" s="41"/>
      <c r="O69" s="41"/>
      <c r="P69" s="41"/>
      <c r="Q69" s="41"/>
      <c r="R69" s="41"/>
      <c r="S69" s="41"/>
      <c r="T69" s="72"/>
      <c r="U69" s="41"/>
      <c r="V69" s="41"/>
      <c r="W69" s="41"/>
      <c r="X69" s="41"/>
      <c r="Y69" s="41"/>
      <c r="Z69" s="41"/>
      <c r="AA69" s="15">
        <f t="shared" si="5"/>
        <v>0</v>
      </c>
      <c r="AB69" s="15" t="e">
        <f t="shared" si="6"/>
        <v>#DIV/0!</v>
      </c>
      <c r="AC69" s="15" t="e">
        <f t="shared" si="7"/>
        <v>#NUM!</v>
      </c>
      <c r="AD69" s="23" t="e">
        <f t="shared" si="8"/>
        <v>#DIV/0!</v>
      </c>
      <c r="AE69" s="24" t="e">
        <f t="shared" si="9"/>
        <v>#DIV/0!</v>
      </c>
    </row>
    <row r="70" spans="2:31" s="9" customFormat="1" ht="15.75" x14ac:dyDescent="0.25">
      <c r="B70" s="16"/>
      <c r="C70" s="33"/>
      <c r="D70" s="33"/>
      <c r="E70" s="21"/>
      <c r="F70" s="21"/>
      <c r="G70" s="17"/>
      <c r="H70" s="19"/>
      <c r="I70" s="67"/>
      <c r="J70" s="18">
        <f>SUM(I70:I70)</f>
        <v>0</v>
      </c>
      <c r="K70" s="46"/>
      <c r="L70" s="46"/>
      <c r="M70" s="69"/>
      <c r="N70" s="41"/>
      <c r="O70" s="41"/>
      <c r="P70" s="41"/>
      <c r="Q70" s="41"/>
      <c r="R70" s="41"/>
      <c r="S70" s="41"/>
      <c r="T70" s="72"/>
      <c r="U70" s="41"/>
      <c r="V70" s="41"/>
      <c r="W70" s="41"/>
      <c r="X70" s="41"/>
      <c r="Y70" s="41"/>
      <c r="Z70" s="41"/>
      <c r="AA70" s="15">
        <f t="shared" si="5"/>
        <v>0</v>
      </c>
      <c r="AB70" s="15" t="e">
        <f t="shared" si="6"/>
        <v>#DIV/0!</v>
      </c>
      <c r="AC70" s="15" t="e">
        <f t="shared" si="7"/>
        <v>#NUM!</v>
      </c>
      <c r="AD70" s="23" t="e">
        <f t="shared" si="8"/>
        <v>#DIV/0!</v>
      </c>
      <c r="AE70" s="24" t="e">
        <f t="shared" si="9"/>
        <v>#DIV/0!</v>
      </c>
    </row>
    <row r="71" spans="2:31" s="9" customFormat="1" ht="15.75" x14ac:dyDescent="0.25">
      <c r="B71" s="16"/>
      <c r="C71" s="33"/>
      <c r="D71" s="33"/>
      <c r="E71" s="21"/>
      <c r="F71" s="21"/>
      <c r="G71" s="17"/>
      <c r="H71" s="19"/>
      <c r="I71" s="67"/>
      <c r="J71" s="18">
        <f>SUM(I71:I71)</f>
        <v>0</v>
      </c>
      <c r="K71" s="46"/>
      <c r="L71" s="46"/>
      <c r="M71" s="69"/>
      <c r="N71" s="41"/>
      <c r="O71" s="41"/>
      <c r="P71" s="41"/>
      <c r="Q71" s="41"/>
      <c r="R71" s="41"/>
      <c r="S71" s="41"/>
      <c r="T71" s="72"/>
      <c r="U71" s="41"/>
      <c r="V71" s="41"/>
      <c r="W71" s="41"/>
      <c r="X71" s="41"/>
      <c r="Y71" s="41"/>
      <c r="Z71" s="41"/>
      <c r="AA71" s="15">
        <f t="shared" si="5"/>
        <v>0</v>
      </c>
      <c r="AB71" s="15" t="e">
        <f t="shared" si="6"/>
        <v>#DIV/0!</v>
      </c>
      <c r="AC71" s="15" t="e">
        <f t="shared" si="7"/>
        <v>#NUM!</v>
      </c>
      <c r="AD71" s="23" t="e">
        <f t="shared" si="8"/>
        <v>#DIV/0!</v>
      </c>
      <c r="AE71" s="24" t="e">
        <f t="shared" si="9"/>
        <v>#DIV/0!</v>
      </c>
    </row>
    <row r="72" spans="2:31" s="9" customFormat="1" ht="15.75" x14ac:dyDescent="0.25">
      <c r="B72" s="16"/>
      <c r="C72" s="33"/>
      <c r="D72" s="33"/>
      <c r="E72" s="21"/>
      <c r="F72" s="21"/>
      <c r="G72" s="17"/>
      <c r="H72" s="19"/>
      <c r="I72" s="67"/>
      <c r="J72" s="18">
        <f>SUM(I72:I72)</f>
        <v>0</v>
      </c>
      <c r="K72" s="46"/>
      <c r="L72" s="46"/>
      <c r="M72" s="69"/>
      <c r="N72" s="41"/>
      <c r="O72" s="41"/>
      <c r="P72" s="41"/>
      <c r="Q72" s="41"/>
      <c r="R72" s="41"/>
      <c r="S72" s="41"/>
      <c r="T72" s="41"/>
      <c r="U72" s="41"/>
      <c r="V72" s="41"/>
      <c r="W72" s="41"/>
      <c r="X72" s="41"/>
      <c r="Y72" s="41"/>
      <c r="Z72" s="41"/>
      <c r="AA72" s="15">
        <f t="shared" si="5"/>
        <v>0</v>
      </c>
      <c r="AB72" s="15" t="e">
        <f t="shared" si="6"/>
        <v>#DIV/0!</v>
      </c>
      <c r="AC72" s="15" t="e">
        <f t="shared" si="7"/>
        <v>#NUM!</v>
      </c>
      <c r="AD72" s="23" t="e">
        <f t="shared" si="8"/>
        <v>#DIV/0!</v>
      </c>
      <c r="AE72" s="24" t="e">
        <f t="shared" si="9"/>
        <v>#DIV/0!</v>
      </c>
    </row>
    <row r="73" spans="2:31" s="9" customFormat="1" ht="15.75" x14ac:dyDescent="0.25">
      <c r="B73" s="16"/>
      <c r="C73" s="33"/>
      <c r="D73" s="33"/>
      <c r="E73" s="21"/>
      <c r="F73" s="21"/>
      <c r="G73" s="17"/>
      <c r="H73" s="19"/>
      <c r="I73" s="67"/>
      <c r="J73" s="18">
        <f>SUM(I73:I73)</f>
        <v>0</v>
      </c>
      <c r="K73" s="46"/>
      <c r="L73" s="46"/>
      <c r="M73" s="69"/>
      <c r="N73" s="41"/>
      <c r="O73" s="41"/>
      <c r="P73" s="41"/>
      <c r="Q73" s="41"/>
      <c r="R73" s="41"/>
      <c r="S73" s="41"/>
      <c r="T73" s="41"/>
      <c r="U73" s="41"/>
      <c r="V73" s="41"/>
      <c r="W73" s="41"/>
      <c r="X73" s="41"/>
      <c r="Y73" s="41"/>
      <c r="Z73" s="41"/>
      <c r="AA73" s="15">
        <f t="shared" si="5"/>
        <v>0</v>
      </c>
      <c r="AB73" s="15" t="e">
        <f t="shared" si="6"/>
        <v>#DIV/0!</v>
      </c>
      <c r="AC73" s="15" t="e">
        <f t="shared" si="7"/>
        <v>#NUM!</v>
      </c>
      <c r="AD73" s="23" t="e">
        <f t="shared" si="8"/>
        <v>#DIV/0!</v>
      </c>
      <c r="AE73" s="24" t="e">
        <f t="shared" si="9"/>
        <v>#DIV/0!</v>
      </c>
    </row>
    <row r="74" spans="2:31" s="9" customFormat="1" ht="15.75" x14ac:dyDescent="0.25">
      <c r="B74" s="16"/>
      <c r="C74" s="33"/>
      <c r="D74" s="33"/>
      <c r="E74" s="21"/>
      <c r="F74" s="21"/>
      <c r="G74" s="17"/>
      <c r="H74" s="19"/>
      <c r="I74" s="67"/>
      <c r="J74" s="18">
        <f>SUM(I74:I74)</f>
        <v>0</v>
      </c>
      <c r="K74" s="46"/>
      <c r="L74" s="46"/>
      <c r="M74" s="69"/>
      <c r="N74" s="41"/>
      <c r="O74" s="41"/>
      <c r="P74" s="41"/>
      <c r="Q74" s="41"/>
      <c r="R74" s="41"/>
      <c r="S74" s="41"/>
      <c r="T74" s="41"/>
      <c r="U74" s="41"/>
      <c r="V74" s="41"/>
      <c r="W74" s="41"/>
      <c r="X74" s="41"/>
      <c r="Y74" s="41"/>
      <c r="Z74" s="41"/>
      <c r="AA74" s="15">
        <f t="shared" si="5"/>
        <v>0</v>
      </c>
      <c r="AB74" s="15" t="e">
        <f t="shared" si="6"/>
        <v>#DIV/0!</v>
      </c>
      <c r="AC74" s="15" t="e">
        <f t="shared" si="7"/>
        <v>#NUM!</v>
      </c>
      <c r="AD74" s="23" t="e">
        <f t="shared" si="8"/>
        <v>#DIV/0!</v>
      </c>
      <c r="AE74" s="24" t="e">
        <f t="shared" si="9"/>
        <v>#DIV/0!</v>
      </c>
    </row>
    <row r="75" spans="2:31" s="9" customFormat="1" ht="15.75" x14ac:dyDescent="0.25">
      <c r="B75" s="16"/>
      <c r="C75" s="33"/>
      <c r="D75" s="33"/>
      <c r="E75" s="21"/>
      <c r="F75" s="21"/>
      <c r="G75" s="17"/>
      <c r="H75" s="19"/>
      <c r="I75" s="67"/>
      <c r="J75" s="18">
        <f>SUM(I75:I75)</f>
        <v>0</v>
      </c>
      <c r="K75" s="46"/>
      <c r="L75" s="46"/>
      <c r="M75" s="69"/>
      <c r="N75" s="41"/>
      <c r="O75" s="41"/>
      <c r="P75" s="41"/>
      <c r="Q75" s="41"/>
      <c r="R75" s="41"/>
      <c r="S75" s="41"/>
      <c r="T75" s="41"/>
      <c r="U75" s="41"/>
      <c r="V75" s="41"/>
      <c r="W75" s="41"/>
      <c r="X75" s="41"/>
      <c r="Y75" s="41"/>
      <c r="Z75" s="41"/>
      <c r="AA75" s="15">
        <f t="shared" si="5"/>
        <v>0</v>
      </c>
      <c r="AB75" s="15" t="e">
        <f t="shared" si="6"/>
        <v>#DIV/0!</v>
      </c>
      <c r="AC75" s="15" t="e">
        <f t="shared" si="7"/>
        <v>#NUM!</v>
      </c>
      <c r="AD75" s="23" t="e">
        <f t="shared" si="8"/>
        <v>#DIV/0!</v>
      </c>
      <c r="AE75" s="24" t="e">
        <f t="shared" si="9"/>
        <v>#DIV/0!</v>
      </c>
    </row>
    <row r="76" spans="2:31" s="9" customFormat="1" ht="15.75" x14ac:dyDescent="0.25">
      <c r="B76" s="16"/>
      <c r="C76" s="33"/>
      <c r="D76" s="33"/>
      <c r="E76" s="21"/>
      <c r="F76" s="21"/>
      <c r="G76" s="17"/>
      <c r="H76" s="19"/>
      <c r="I76" s="67"/>
      <c r="J76" s="18">
        <f>SUM(I76:I76)</f>
        <v>0</v>
      </c>
      <c r="K76" s="46"/>
      <c r="L76" s="46"/>
      <c r="M76" s="69"/>
      <c r="N76" s="41"/>
      <c r="O76" s="41"/>
      <c r="P76" s="41"/>
      <c r="Q76" s="41"/>
      <c r="R76" s="41"/>
      <c r="S76" s="41"/>
      <c r="T76" s="41"/>
      <c r="U76" s="41"/>
      <c r="V76" s="41"/>
      <c r="W76" s="41"/>
      <c r="X76" s="41"/>
      <c r="Y76" s="41"/>
      <c r="Z76" s="41"/>
      <c r="AA76" s="15">
        <f t="shared" si="5"/>
        <v>0</v>
      </c>
      <c r="AB76" s="15" t="e">
        <f t="shared" si="6"/>
        <v>#DIV/0!</v>
      </c>
      <c r="AC76" s="15" t="e">
        <f t="shared" si="7"/>
        <v>#NUM!</v>
      </c>
      <c r="AD76" s="23" t="e">
        <f t="shared" si="8"/>
        <v>#DIV/0!</v>
      </c>
      <c r="AE76" s="24" t="e">
        <f t="shared" si="9"/>
        <v>#DIV/0!</v>
      </c>
    </row>
    <row r="77" spans="2:31" s="9" customFormat="1" ht="15.75" x14ac:dyDescent="0.25">
      <c r="B77" s="16"/>
      <c r="C77" s="33"/>
      <c r="D77" s="33"/>
      <c r="E77" s="21"/>
      <c r="F77" s="21"/>
      <c r="G77" s="17"/>
      <c r="H77" s="19"/>
      <c r="I77" s="67"/>
      <c r="J77" s="18">
        <f>SUM(I77:I77)</f>
        <v>0</v>
      </c>
      <c r="K77" s="46"/>
      <c r="L77" s="46"/>
      <c r="M77" s="69"/>
      <c r="N77" s="41"/>
      <c r="O77" s="41"/>
      <c r="P77" s="41"/>
      <c r="Q77" s="41"/>
      <c r="R77" s="41"/>
      <c r="S77" s="41"/>
      <c r="T77" s="41"/>
      <c r="U77" s="41"/>
      <c r="V77" s="41"/>
      <c r="W77" s="41"/>
      <c r="X77" s="41"/>
      <c r="Y77" s="41"/>
      <c r="Z77" s="41"/>
      <c r="AA77" s="15">
        <f t="shared" si="5"/>
        <v>0</v>
      </c>
      <c r="AB77" s="15" t="e">
        <f t="shared" si="6"/>
        <v>#DIV/0!</v>
      </c>
      <c r="AC77" s="15" t="e">
        <f t="shared" si="7"/>
        <v>#NUM!</v>
      </c>
      <c r="AD77" s="23" t="e">
        <f t="shared" si="8"/>
        <v>#DIV/0!</v>
      </c>
      <c r="AE77" s="24" t="e">
        <f t="shared" si="9"/>
        <v>#DIV/0!</v>
      </c>
    </row>
    <row r="78" spans="2:31" s="9" customFormat="1" ht="15.75" x14ac:dyDescent="0.25">
      <c r="B78" s="16"/>
      <c r="C78" s="33"/>
      <c r="D78" s="33"/>
      <c r="E78" s="21"/>
      <c r="F78" s="21"/>
      <c r="G78" s="17"/>
      <c r="H78" s="19"/>
      <c r="I78" s="67"/>
      <c r="J78" s="18">
        <f>SUM(I78:I78)</f>
        <v>0</v>
      </c>
      <c r="K78" s="46"/>
      <c r="L78" s="46"/>
      <c r="M78" s="69"/>
      <c r="N78" s="41"/>
      <c r="O78" s="41"/>
      <c r="P78" s="41"/>
      <c r="Q78" s="41"/>
      <c r="R78" s="41"/>
      <c r="S78" s="41"/>
      <c r="T78" s="41"/>
      <c r="U78" s="41"/>
      <c r="V78" s="41"/>
      <c r="W78" s="41"/>
      <c r="X78" s="41"/>
      <c r="Y78" s="41"/>
      <c r="Z78" s="41"/>
      <c r="AA78" s="15">
        <f t="shared" si="5"/>
        <v>0</v>
      </c>
      <c r="AB78" s="15" t="e">
        <f t="shared" si="6"/>
        <v>#DIV/0!</v>
      </c>
      <c r="AC78" s="15" t="e">
        <f t="shared" si="7"/>
        <v>#NUM!</v>
      </c>
      <c r="AD78" s="23" t="e">
        <f t="shared" si="8"/>
        <v>#DIV/0!</v>
      </c>
      <c r="AE78" s="24" t="e">
        <f t="shared" si="9"/>
        <v>#DIV/0!</v>
      </c>
    </row>
    <row r="79" spans="2:31" s="9" customFormat="1" ht="15.75" x14ac:dyDescent="0.25">
      <c r="B79" s="16"/>
      <c r="C79" s="33"/>
      <c r="D79" s="33"/>
      <c r="E79" s="21"/>
      <c r="F79" s="21"/>
      <c r="G79" s="17"/>
      <c r="H79" s="19"/>
      <c r="I79" s="67"/>
      <c r="J79" s="18">
        <f>SUM(I79:I79)</f>
        <v>0</v>
      </c>
      <c r="K79" s="46"/>
      <c r="L79" s="46"/>
      <c r="M79" s="69"/>
      <c r="N79" s="41"/>
      <c r="O79" s="41"/>
      <c r="P79" s="41"/>
      <c r="Q79" s="41"/>
      <c r="R79" s="41"/>
      <c r="S79" s="41"/>
      <c r="T79" s="41"/>
      <c r="U79" s="41"/>
      <c r="V79" s="41"/>
      <c r="W79" s="41"/>
      <c r="X79" s="41"/>
      <c r="Y79" s="41"/>
      <c r="Z79" s="41"/>
      <c r="AA79" s="15">
        <f t="shared" si="5"/>
        <v>0</v>
      </c>
      <c r="AB79" s="15" t="e">
        <f t="shared" si="6"/>
        <v>#DIV/0!</v>
      </c>
      <c r="AC79" s="15" t="e">
        <f t="shared" si="7"/>
        <v>#NUM!</v>
      </c>
      <c r="AD79" s="23" t="e">
        <f t="shared" si="8"/>
        <v>#DIV/0!</v>
      </c>
      <c r="AE79" s="24" t="e">
        <f t="shared" si="9"/>
        <v>#DIV/0!</v>
      </c>
    </row>
    <row r="80" spans="2:31" s="9" customFormat="1" ht="15.75" x14ac:dyDescent="0.25">
      <c r="B80" s="16"/>
      <c r="C80" s="33"/>
      <c r="D80" s="33"/>
      <c r="E80" s="21"/>
      <c r="F80" s="21"/>
      <c r="G80" s="17"/>
      <c r="H80" s="19"/>
      <c r="I80" s="67"/>
      <c r="J80" s="18">
        <f>SUM(I80:I80)</f>
        <v>0</v>
      </c>
      <c r="K80" s="46"/>
      <c r="L80" s="46"/>
      <c r="M80" s="69"/>
      <c r="N80" s="41"/>
      <c r="O80" s="41"/>
      <c r="P80" s="41"/>
      <c r="Q80" s="41"/>
      <c r="R80" s="41"/>
      <c r="S80" s="41"/>
      <c r="T80" s="41"/>
      <c r="U80" s="41"/>
      <c r="V80" s="41"/>
      <c r="W80" s="41"/>
      <c r="X80" s="41"/>
      <c r="Y80" s="41"/>
      <c r="Z80" s="41"/>
      <c r="AA80" s="15">
        <f t="shared" si="5"/>
        <v>0</v>
      </c>
      <c r="AB80" s="15" t="e">
        <f t="shared" si="6"/>
        <v>#DIV/0!</v>
      </c>
      <c r="AC80" s="15" t="e">
        <f t="shared" si="7"/>
        <v>#NUM!</v>
      </c>
      <c r="AD80" s="23" t="e">
        <f t="shared" si="8"/>
        <v>#DIV/0!</v>
      </c>
      <c r="AE80" s="24" t="e">
        <f t="shared" si="9"/>
        <v>#DIV/0!</v>
      </c>
    </row>
    <row r="81" spans="2:31" s="9" customFormat="1" ht="15.75" x14ac:dyDescent="0.25">
      <c r="B81" s="16"/>
      <c r="C81" s="33"/>
      <c r="D81" s="33"/>
      <c r="E81" s="21"/>
      <c r="F81" s="21"/>
      <c r="G81" s="17"/>
      <c r="H81" s="19"/>
      <c r="I81" s="67"/>
      <c r="J81" s="18">
        <f>SUM(I81:I81)</f>
        <v>0</v>
      </c>
      <c r="K81" s="46"/>
      <c r="L81" s="46"/>
      <c r="M81" s="69"/>
      <c r="N81" s="41"/>
      <c r="O81" s="41"/>
      <c r="P81" s="41"/>
      <c r="Q81" s="41"/>
      <c r="R81" s="41"/>
      <c r="S81" s="41"/>
      <c r="T81" s="41"/>
      <c r="U81" s="41"/>
      <c r="V81" s="41"/>
      <c r="W81" s="41"/>
      <c r="X81" s="41"/>
      <c r="Y81" s="41"/>
      <c r="Z81" s="41"/>
      <c r="AA81" s="15">
        <f t="shared" si="5"/>
        <v>0</v>
      </c>
      <c r="AB81" s="15" t="e">
        <f t="shared" si="6"/>
        <v>#DIV/0!</v>
      </c>
      <c r="AC81" s="15" t="e">
        <f t="shared" si="7"/>
        <v>#NUM!</v>
      </c>
      <c r="AD81" s="23" t="e">
        <f t="shared" si="8"/>
        <v>#DIV/0!</v>
      </c>
      <c r="AE81" s="24" t="e">
        <f t="shared" si="9"/>
        <v>#DIV/0!</v>
      </c>
    </row>
    <row r="82" spans="2:31" s="9" customFormat="1" ht="15.75" x14ac:dyDescent="0.25">
      <c r="B82" s="16"/>
      <c r="C82" s="33"/>
      <c r="D82" s="33"/>
      <c r="E82" s="21"/>
      <c r="F82" s="21"/>
      <c r="G82" s="17"/>
      <c r="H82" s="19"/>
      <c r="I82" s="67"/>
      <c r="J82" s="18">
        <f>SUM(I82:I82)</f>
        <v>0</v>
      </c>
      <c r="K82" s="46"/>
      <c r="L82" s="46"/>
      <c r="M82" s="69"/>
      <c r="N82" s="41"/>
      <c r="O82" s="41"/>
      <c r="P82" s="41"/>
      <c r="Q82" s="41"/>
      <c r="R82" s="41"/>
      <c r="S82" s="41"/>
      <c r="T82" s="41"/>
      <c r="U82" s="41"/>
      <c r="V82" s="41"/>
      <c r="W82" s="41"/>
      <c r="X82" s="41"/>
      <c r="Y82" s="41"/>
      <c r="Z82" s="41"/>
      <c r="AA82" s="15">
        <f t="shared" si="5"/>
        <v>0</v>
      </c>
      <c r="AB82" s="15" t="e">
        <f t="shared" si="6"/>
        <v>#DIV/0!</v>
      </c>
      <c r="AC82" s="15" t="e">
        <f t="shared" si="7"/>
        <v>#NUM!</v>
      </c>
      <c r="AD82" s="23" t="e">
        <f t="shared" si="8"/>
        <v>#DIV/0!</v>
      </c>
      <c r="AE82" s="24" t="e">
        <f t="shared" si="9"/>
        <v>#DIV/0!</v>
      </c>
    </row>
    <row r="83" spans="2:31" s="9" customFormat="1" ht="15.75" x14ac:dyDescent="0.25">
      <c r="B83" s="16"/>
      <c r="C83" s="33"/>
      <c r="D83" s="33"/>
      <c r="E83" s="21"/>
      <c r="F83" s="21"/>
      <c r="G83" s="17"/>
      <c r="H83" s="19"/>
      <c r="I83" s="67"/>
      <c r="J83" s="18">
        <f>SUM(I83:I83)</f>
        <v>0</v>
      </c>
      <c r="K83" s="46"/>
      <c r="L83" s="46"/>
      <c r="M83" s="69"/>
      <c r="N83" s="41"/>
      <c r="O83" s="41"/>
      <c r="P83" s="41"/>
      <c r="Q83" s="41"/>
      <c r="R83" s="41"/>
      <c r="S83" s="41"/>
      <c r="T83" s="41"/>
      <c r="U83" s="41"/>
      <c r="V83" s="41"/>
      <c r="W83" s="41"/>
      <c r="X83" s="41"/>
      <c r="Y83" s="41"/>
      <c r="Z83" s="41"/>
      <c r="AA83" s="15">
        <f t="shared" si="5"/>
        <v>0</v>
      </c>
      <c r="AB83" s="15" t="e">
        <f t="shared" si="6"/>
        <v>#DIV/0!</v>
      </c>
      <c r="AC83" s="15" t="e">
        <f t="shared" si="7"/>
        <v>#NUM!</v>
      </c>
      <c r="AD83" s="23" t="e">
        <f t="shared" si="8"/>
        <v>#DIV/0!</v>
      </c>
      <c r="AE83" s="24" t="e">
        <f t="shared" si="9"/>
        <v>#DIV/0!</v>
      </c>
    </row>
    <row r="84" spans="2:31" s="9" customFormat="1" ht="15.75" x14ac:dyDescent="0.25">
      <c r="B84" s="16"/>
      <c r="C84" s="33"/>
      <c r="D84" s="33"/>
      <c r="E84" s="21"/>
      <c r="F84" s="21"/>
      <c r="G84" s="17"/>
      <c r="H84" s="19"/>
      <c r="I84" s="67"/>
      <c r="J84" s="18">
        <f>SUM(I84:I84)</f>
        <v>0</v>
      </c>
      <c r="K84" s="46"/>
      <c r="L84" s="46"/>
      <c r="M84" s="69"/>
      <c r="N84" s="41"/>
      <c r="O84" s="41"/>
      <c r="P84" s="41"/>
      <c r="Q84" s="41"/>
      <c r="R84" s="41"/>
      <c r="S84" s="41"/>
      <c r="T84" s="41"/>
      <c r="U84" s="41"/>
      <c r="V84" s="41"/>
      <c r="W84" s="41"/>
      <c r="X84" s="41"/>
      <c r="Y84" s="41"/>
      <c r="Z84" s="41"/>
      <c r="AA84" s="15">
        <f t="shared" si="5"/>
        <v>0</v>
      </c>
      <c r="AB84" s="15" t="e">
        <f t="shared" si="6"/>
        <v>#DIV/0!</v>
      </c>
      <c r="AC84" s="15" t="e">
        <f t="shared" si="7"/>
        <v>#NUM!</v>
      </c>
      <c r="AD84" s="23" t="e">
        <f t="shared" si="8"/>
        <v>#DIV/0!</v>
      </c>
      <c r="AE84" s="24" t="e">
        <f t="shared" si="9"/>
        <v>#DIV/0!</v>
      </c>
    </row>
    <row r="85" spans="2:31" s="9" customFormat="1" ht="15.75" x14ac:dyDescent="0.25">
      <c r="B85" s="16"/>
      <c r="C85" s="33"/>
      <c r="D85" s="33"/>
      <c r="E85" s="21"/>
      <c r="F85" s="21"/>
      <c r="G85" s="17"/>
      <c r="H85" s="19"/>
      <c r="I85" s="67"/>
      <c r="J85" s="18">
        <f>SUM(I85:I85)</f>
        <v>0</v>
      </c>
      <c r="K85" s="46"/>
      <c r="L85" s="46"/>
      <c r="M85" s="69"/>
      <c r="N85" s="41"/>
      <c r="O85" s="41"/>
      <c r="P85" s="41"/>
      <c r="Q85" s="41"/>
      <c r="R85" s="41"/>
      <c r="S85" s="41"/>
      <c r="T85" s="41"/>
      <c r="U85" s="41"/>
      <c r="V85" s="41"/>
      <c r="W85" s="41"/>
      <c r="X85" s="41"/>
      <c r="Y85" s="41"/>
      <c r="Z85" s="41"/>
      <c r="AA85" s="15">
        <f t="shared" si="5"/>
        <v>0</v>
      </c>
      <c r="AB85" s="15" t="e">
        <f t="shared" si="6"/>
        <v>#DIV/0!</v>
      </c>
      <c r="AC85" s="15" t="e">
        <f t="shared" si="7"/>
        <v>#NUM!</v>
      </c>
      <c r="AD85" s="23" t="e">
        <f t="shared" si="8"/>
        <v>#DIV/0!</v>
      </c>
      <c r="AE85" s="24" t="e">
        <f t="shared" si="9"/>
        <v>#DIV/0!</v>
      </c>
    </row>
    <row r="86" spans="2:31" s="9" customFormat="1" ht="15.75" x14ac:dyDescent="0.25">
      <c r="B86" s="16"/>
      <c r="C86" s="33"/>
      <c r="D86" s="33"/>
      <c r="E86" s="21"/>
      <c r="F86" s="21"/>
      <c r="G86" s="17"/>
      <c r="H86" s="19"/>
      <c r="I86" s="67"/>
      <c r="J86" s="18">
        <f>SUM(I86:I86)</f>
        <v>0</v>
      </c>
      <c r="K86" s="46"/>
      <c r="L86" s="46"/>
      <c r="M86" s="69"/>
      <c r="N86" s="41"/>
      <c r="O86" s="41"/>
      <c r="P86" s="41"/>
      <c r="Q86" s="41"/>
      <c r="R86" s="41"/>
      <c r="S86" s="41"/>
      <c r="T86" s="41"/>
      <c r="U86" s="41"/>
      <c r="V86" s="41"/>
      <c r="W86" s="41"/>
      <c r="X86" s="41"/>
      <c r="Y86" s="41"/>
      <c r="Z86" s="41"/>
      <c r="AA86" s="15">
        <f t="shared" si="5"/>
        <v>0</v>
      </c>
      <c r="AB86" s="15" t="e">
        <f t="shared" si="6"/>
        <v>#DIV/0!</v>
      </c>
      <c r="AC86" s="15" t="e">
        <f t="shared" si="7"/>
        <v>#NUM!</v>
      </c>
      <c r="AD86" s="23" t="e">
        <f t="shared" si="8"/>
        <v>#DIV/0!</v>
      </c>
      <c r="AE86" s="24" t="e">
        <f t="shared" si="9"/>
        <v>#DIV/0!</v>
      </c>
    </row>
    <row r="87" spans="2:31" s="9" customFormat="1" ht="15.75" x14ac:dyDescent="0.25">
      <c r="B87" s="16"/>
      <c r="C87" s="33"/>
      <c r="D87" s="33"/>
      <c r="E87" s="21"/>
      <c r="F87" s="21"/>
      <c r="G87" s="17"/>
      <c r="H87" s="19"/>
      <c r="I87" s="67"/>
      <c r="J87" s="18">
        <f>SUM(I87:I87)</f>
        <v>0</v>
      </c>
      <c r="K87" s="46"/>
      <c r="L87" s="46"/>
      <c r="M87" s="69"/>
      <c r="N87" s="41"/>
      <c r="O87" s="41"/>
      <c r="P87" s="41"/>
      <c r="Q87" s="41"/>
      <c r="R87" s="41"/>
      <c r="S87" s="41"/>
      <c r="T87" s="41"/>
      <c r="U87" s="41"/>
      <c r="V87" s="41"/>
      <c r="W87" s="41"/>
      <c r="X87" s="41"/>
      <c r="Y87" s="41"/>
      <c r="Z87" s="41"/>
      <c r="AA87" s="15">
        <f t="shared" si="5"/>
        <v>0</v>
      </c>
      <c r="AB87" s="15" t="e">
        <f t="shared" si="6"/>
        <v>#DIV/0!</v>
      </c>
      <c r="AC87" s="15" t="e">
        <f t="shared" si="7"/>
        <v>#NUM!</v>
      </c>
      <c r="AD87" s="23" t="e">
        <f t="shared" si="8"/>
        <v>#DIV/0!</v>
      </c>
      <c r="AE87" s="24" t="e">
        <f t="shared" si="9"/>
        <v>#DIV/0!</v>
      </c>
    </row>
    <row r="88" spans="2:31" s="9" customFormat="1" ht="15.75" x14ac:dyDescent="0.25">
      <c r="B88" s="16"/>
      <c r="C88" s="33"/>
      <c r="D88" s="33"/>
      <c r="E88" s="21"/>
      <c r="F88" s="21"/>
      <c r="G88" s="17"/>
      <c r="H88" s="19"/>
      <c r="I88" s="67"/>
      <c r="J88" s="18">
        <f>SUM(I88:I88)</f>
        <v>0</v>
      </c>
      <c r="K88" s="46"/>
      <c r="L88" s="46"/>
      <c r="M88" s="69"/>
      <c r="N88" s="41"/>
      <c r="O88" s="41"/>
      <c r="P88" s="41"/>
      <c r="Q88" s="41"/>
      <c r="R88" s="41"/>
      <c r="S88" s="41"/>
      <c r="T88" s="41"/>
      <c r="U88" s="41"/>
      <c r="V88" s="41"/>
      <c r="W88" s="41"/>
      <c r="X88" s="41"/>
      <c r="Y88" s="41"/>
      <c r="Z88" s="41"/>
      <c r="AA88" s="15">
        <f t="shared" si="5"/>
        <v>0</v>
      </c>
      <c r="AB88" s="15" t="e">
        <f t="shared" si="6"/>
        <v>#DIV/0!</v>
      </c>
      <c r="AC88" s="15" t="e">
        <f t="shared" si="7"/>
        <v>#NUM!</v>
      </c>
      <c r="AD88" s="23" t="e">
        <f t="shared" si="8"/>
        <v>#DIV/0!</v>
      </c>
      <c r="AE88" s="24" t="e">
        <f t="shared" si="9"/>
        <v>#DIV/0!</v>
      </c>
    </row>
    <row r="89" spans="2:31" s="9" customFormat="1" ht="15.75" x14ac:dyDescent="0.25">
      <c r="B89" s="16"/>
      <c r="C89" s="33"/>
      <c r="D89" s="33"/>
      <c r="E89" s="21"/>
      <c r="F89" s="21"/>
      <c r="G89" s="17"/>
      <c r="H89" s="19"/>
      <c r="I89" s="67"/>
      <c r="J89" s="18">
        <f>SUM(I89:I89)</f>
        <v>0</v>
      </c>
      <c r="K89" s="46"/>
      <c r="L89" s="46"/>
      <c r="M89" s="69"/>
      <c r="N89" s="41"/>
      <c r="O89" s="41"/>
      <c r="P89" s="41"/>
      <c r="Q89" s="41"/>
      <c r="R89" s="41"/>
      <c r="S89" s="41"/>
      <c r="T89" s="41"/>
      <c r="U89" s="41"/>
      <c r="V89" s="41"/>
      <c r="W89" s="41"/>
      <c r="X89" s="41"/>
      <c r="Y89" s="41"/>
      <c r="Z89" s="41"/>
      <c r="AA89" s="15">
        <f t="shared" si="5"/>
        <v>0</v>
      </c>
      <c r="AB89" s="15" t="e">
        <f t="shared" si="6"/>
        <v>#DIV/0!</v>
      </c>
      <c r="AC89" s="15" t="e">
        <f t="shared" si="7"/>
        <v>#NUM!</v>
      </c>
      <c r="AD89" s="23" t="e">
        <f t="shared" si="8"/>
        <v>#DIV/0!</v>
      </c>
      <c r="AE89" s="24" t="e">
        <f t="shared" si="9"/>
        <v>#DIV/0!</v>
      </c>
    </row>
    <row r="90" spans="2:31" s="9" customFormat="1" ht="15.75" x14ac:dyDescent="0.25">
      <c r="B90" s="16"/>
      <c r="C90" s="33"/>
      <c r="D90" s="33"/>
      <c r="E90" s="21"/>
      <c r="F90" s="21"/>
      <c r="G90" s="17"/>
      <c r="H90" s="19"/>
      <c r="I90" s="67"/>
      <c r="J90" s="18">
        <f>SUM(I90:I90)</f>
        <v>0</v>
      </c>
      <c r="K90" s="46"/>
      <c r="L90" s="46"/>
      <c r="M90" s="69"/>
      <c r="N90" s="41"/>
      <c r="O90" s="41"/>
      <c r="P90" s="41"/>
      <c r="Q90" s="41"/>
      <c r="R90" s="41"/>
      <c r="S90" s="41"/>
      <c r="T90" s="41"/>
      <c r="U90" s="41"/>
      <c r="V90" s="41"/>
      <c r="W90" s="41"/>
      <c r="X90" s="41"/>
      <c r="Y90" s="41"/>
      <c r="Z90" s="41"/>
      <c r="AA90" s="15">
        <f t="shared" si="5"/>
        <v>0</v>
      </c>
      <c r="AB90" s="15" t="e">
        <f t="shared" si="6"/>
        <v>#DIV/0!</v>
      </c>
      <c r="AC90" s="15" t="e">
        <f t="shared" si="7"/>
        <v>#NUM!</v>
      </c>
      <c r="AD90" s="23" t="e">
        <f t="shared" si="8"/>
        <v>#DIV/0!</v>
      </c>
      <c r="AE90" s="24" t="e">
        <f t="shared" si="9"/>
        <v>#DIV/0!</v>
      </c>
    </row>
    <row r="91" spans="2:31" s="9" customFormat="1" ht="15.75" x14ac:dyDescent="0.25">
      <c r="B91" s="16"/>
      <c r="C91" s="33"/>
      <c r="D91" s="33"/>
      <c r="E91" s="21"/>
      <c r="F91" s="21"/>
      <c r="G91" s="17"/>
      <c r="H91" s="19"/>
      <c r="I91" s="67"/>
      <c r="J91" s="18">
        <f>SUM(I91:I91)</f>
        <v>0</v>
      </c>
      <c r="K91" s="46"/>
      <c r="L91" s="46"/>
      <c r="M91" s="69"/>
      <c r="N91" s="41"/>
      <c r="O91" s="41"/>
      <c r="P91" s="41"/>
      <c r="Q91" s="41"/>
      <c r="R91" s="41"/>
      <c r="S91" s="41"/>
      <c r="T91" s="41"/>
      <c r="U91" s="41"/>
      <c r="V91" s="41"/>
      <c r="W91" s="41"/>
      <c r="X91" s="41"/>
      <c r="Y91" s="41"/>
      <c r="Z91" s="41"/>
      <c r="AA91" s="15">
        <f t="shared" si="5"/>
        <v>0</v>
      </c>
      <c r="AB91" s="15" t="e">
        <f t="shared" si="6"/>
        <v>#DIV/0!</v>
      </c>
      <c r="AC91" s="15" t="e">
        <f t="shared" si="7"/>
        <v>#NUM!</v>
      </c>
      <c r="AD91" s="23" t="e">
        <f t="shared" si="8"/>
        <v>#DIV/0!</v>
      </c>
      <c r="AE91" s="24" t="e">
        <f t="shared" si="9"/>
        <v>#DIV/0!</v>
      </c>
    </row>
    <row r="92" spans="2:31" s="9" customFormat="1" ht="15.75" x14ac:dyDescent="0.25">
      <c r="B92" s="16"/>
      <c r="C92" s="33"/>
      <c r="D92" s="33"/>
      <c r="E92" s="21"/>
      <c r="F92" s="21"/>
      <c r="G92" s="17"/>
      <c r="H92" s="19"/>
      <c r="I92" s="67"/>
      <c r="J92" s="18">
        <f>SUM(I92:I92)</f>
        <v>0</v>
      </c>
      <c r="K92" s="46"/>
      <c r="L92" s="46"/>
      <c r="M92" s="69"/>
      <c r="N92" s="41"/>
      <c r="O92" s="41"/>
      <c r="P92" s="41"/>
      <c r="Q92" s="41"/>
      <c r="R92" s="41"/>
      <c r="S92" s="41"/>
      <c r="T92" s="41"/>
      <c r="U92" s="41"/>
      <c r="V92" s="41"/>
      <c r="W92" s="41"/>
      <c r="X92" s="41"/>
      <c r="Y92" s="41"/>
      <c r="Z92" s="41"/>
      <c r="AA92" s="15">
        <f t="shared" si="5"/>
        <v>0</v>
      </c>
      <c r="AB92" s="15" t="e">
        <f t="shared" si="6"/>
        <v>#DIV/0!</v>
      </c>
      <c r="AC92" s="15" t="e">
        <f t="shared" si="7"/>
        <v>#NUM!</v>
      </c>
      <c r="AD92" s="23" t="e">
        <f t="shared" si="8"/>
        <v>#DIV/0!</v>
      </c>
      <c r="AE92" s="24" t="e">
        <f t="shared" si="9"/>
        <v>#DIV/0!</v>
      </c>
    </row>
    <row r="93" spans="2:31" s="9" customFormat="1" ht="15.75" x14ac:dyDescent="0.25">
      <c r="B93" s="16"/>
      <c r="C93" s="33"/>
      <c r="D93" s="33"/>
      <c r="E93" s="21"/>
      <c r="F93" s="21"/>
      <c r="G93" s="17"/>
      <c r="H93" s="19"/>
      <c r="I93" s="67"/>
      <c r="J93" s="18">
        <f>SUM(I93:I93)</f>
        <v>0</v>
      </c>
      <c r="K93" s="46"/>
      <c r="L93" s="46"/>
      <c r="M93" s="69"/>
      <c r="N93" s="41"/>
      <c r="O93" s="41"/>
      <c r="P93" s="41"/>
      <c r="Q93" s="41"/>
      <c r="R93" s="41"/>
      <c r="S93" s="41"/>
      <c r="T93" s="41"/>
      <c r="U93" s="41"/>
      <c r="V93" s="41"/>
      <c r="W93" s="41"/>
      <c r="X93" s="41"/>
      <c r="Y93" s="41"/>
      <c r="Z93" s="41"/>
      <c r="AA93" s="15">
        <f t="shared" si="5"/>
        <v>0</v>
      </c>
      <c r="AB93" s="15" t="e">
        <f t="shared" si="6"/>
        <v>#DIV/0!</v>
      </c>
      <c r="AC93" s="15" t="e">
        <f t="shared" si="7"/>
        <v>#NUM!</v>
      </c>
      <c r="AD93" s="23" t="e">
        <f t="shared" si="8"/>
        <v>#DIV/0!</v>
      </c>
      <c r="AE93" s="24" t="e">
        <f t="shared" si="9"/>
        <v>#DIV/0!</v>
      </c>
    </row>
    <row r="94" spans="2:31" s="9" customFormat="1" ht="15.75" x14ac:dyDescent="0.25">
      <c r="B94" s="16"/>
      <c r="C94" s="33"/>
      <c r="D94" s="33"/>
      <c r="E94" s="21"/>
      <c r="F94" s="21"/>
      <c r="G94" s="17"/>
      <c r="H94" s="19"/>
      <c r="I94" s="67"/>
      <c r="J94" s="18">
        <f>SUM(I94:I94)</f>
        <v>0</v>
      </c>
      <c r="K94" s="46"/>
      <c r="L94" s="46"/>
      <c r="M94" s="69"/>
      <c r="N94" s="41"/>
      <c r="O94" s="41"/>
      <c r="P94" s="41"/>
      <c r="Q94" s="41"/>
      <c r="R94" s="41"/>
      <c r="S94" s="41"/>
      <c r="T94" s="41"/>
      <c r="U94" s="41"/>
      <c r="V94" s="41"/>
      <c r="W94" s="41"/>
      <c r="X94" s="41"/>
      <c r="Y94" s="41"/>
      <c r="Z94" s="41"/>
      <c r="AA94" s="15">
        <f t="shared" si="5"/>
        <v>0</v>
      </c>
      <c r="AB94" s="15" t="e">
        <f t="shared" si="6"/>
        <v>#DIV/0!</v>
      </c>
      <c r="AC94" s="15" t="e">
        <f t="shared" si="7"/>
        <v>#NUM!</v>
      </c>
      <c r="AD94" s="23" t="e">
        <f t="shared" si="8"/>
        <v>#DIV/0!</v>
      </c>
      <c r="AE94" s="24" t="e">
        <f t="shared" si="9"/>
        <v>#DIV/0!</v>
      </c>
    </row>
    <row r="95" spans="2:31" s="9" customFormat="1" ht="15.75" x14ac:dyDescent="0.25">
      <c r="B95" s="16"/>
      <c r="C95" s="33"/>
      <c r="D95" s="33"/>
      <c r="E95" s="21"/>
      <c r="F95" s="21"/>
      <c r="G95" s="17"/>
      <c r="H95" s="19"/>
      <c r="I95" s="67"/>
      <c r="J95" s="18">
        <f>SUM(I95:I95)</f>
        <v>0</v>
      </c>
      <c r="K95" s="46"/>
      <c r="L95" s="46"/>
      <c r="M95" s="69"/>
      <c r="N95" s="41"/>
      <c r="O95" s="41"/>
      <c r="P95" s="41"/>
      <c r="Q95" s="41"/>
      <c r="R95" s="41"/>
      <c r="S95" s="41"/>
      <c r="T95" s="41"/>
      <c r="U95" s="41"/>
      <c r="V95" s="41"/>
      <c r="W95" s="41"/>
      <c r="X95" s="41"/>
      <c r="Y95" s="41"/>
      <c r="Z95" s="41"/>
      <c r="AA95" s="15">
        <f t="shared" si="5"/>
        <v>0</v>
      </c>
      <c r="AB95" s="15" t="e">
        <f t="shared" si="6"/>
        <v>#DIV/0!</v>
      </c>
      <c r="AC95" s="15" t="e">
        <f t="shared" si="7"/>
        <v>#NUM!</v>
      </c>
      <c r="AD95" s="23" t="e">
        <f t="shared" si="8"/>
        <v>#DIV/0!</v>
      </c>
      <c r="AE95" s="24" t="e">
        <f t="shared" si="9"/>
        <v>#DIV/0!</v>
      </c>
    </row>
    <row r="96" spans="2:31" s="9" customFormat="1" ht="15.75" x14ac:dyDescent="0.25">
      <c r="B96" s="16"/>
      <c r="C96" s="33"/>
      <c r="D96" s="33"/>
      <c r="E96" s="21"/>
      <c r="F96" s="21"/>
      <c r="G96" s="17"/>
      <c r="H96" s="19"/>
      <c r="I96" s="67"/>
      <c r="J96" s="18">
        <f>SUM(I96:I96)</f>
        <v>0</v>
      </c>
      <c r="K96" s="46"/>
      <c r="L96" s="46"/>
      <c r="M96" s="69"/>
      <c r="N96" s="41"/>
      <c r="O96" s="41"/>
      <c r="P96" s="41"/>
      <c r="Q96" s="41"/>
      <c r="R96" s="41"/>
      <c r="S96" s="41"/>
      <c r="T96" s="41"/>
      <c r="U96" s="41"/>
      <c r="V96" s="41"/>
      <c r="W96" s="41"/>
      <c r="X96" s="41"/>
      <c r="Y96" s="41"/>
      <c r="Z96" s="41"/>
      <c r="AA96" s="15">
        <f t="shared" si="5"/>
        <v>0</v>
      </c>
      <c r="AB96" s="15" t="e">
        <f t="shared" si="6"/>
        <v>#DIV/0!</v>
      </c>
      <c r="AC96" s="15" t="e">
        <f t="shared" si="7"/>
        <v>#NUM!</v>
      </c>
      <c r="AD96" s="23" t="e">
        <f t="shared" si="8"/>
        <v>#DIV/0!</v>
      </c>
      <c r="AE96" s="24" t="e">
        <f t="shared" si="9"/>
        <v>#DIV/0!</v>
      </c>
    </row>
    <row r="97" spans="2:31" s="9" customFormat="1" ht="15.75" x14ac:dyDescent="0.25">
      <c r="B97" s="16"/>
      <c r="C97" s="33"/>
      <c r="D97" s="33"/>
      <c r="E97" s="21"/>
      <c r="F97" s="21"/>
      <c r="G97" s="17"/>
      <c r="H97" s="19"/>
      <c r="I97" s="67"/>
      <c r="J97" s="18">
        <f>SUM(I97:I97)</f>
        <v>0</v>
      </c>
      <c r="K97" s="46"/>
      <c r="L97" s="46"/>
      <c r="M97" s="69"/>
      <c r="N97" s="41"/>
      <c r="O97" s="41"/>
      <c r="P97" s="41"/>
      <c r="Q97" s="41"/>
      <c r="R97" s="41"/>
      <c r="S97" s="41"/>
      <c r="T97" s="41"/>
      <c r="U97" s="41"/>
      <c r="V97" s="41"/>
      <c r="W97" s="41"/>
      <c r="X97" s="41"/>
      <c r="Y97" s="41"/>
      <c r="Z97" s="41"/>
      <c r="AA97" s="15">
        <f t="shared" si="5"/>
        <v>0</v>
      </c>
      <c r="AB97" s="15" t="e">
        <f t="shared" si="6"/>
        <v>#DIV/0!</v>
      </c>
      <c r="AC97" s="15" t="e">
        <f t="shared" si="7"/>
        <v>#NUM!</v>
      </c>
      <c r="AD97" s="23" t="e">
        <f t="shared" si="8"/>
        <v>#DIV/0!</v>
      </c>
      <c r="AE97" s="24" t="e">
        <f t="shared" si="9"/>
        <v>#DIV/0!</v>
      </c>
    </row>
    <row r="98" spans="2:31" s="9" customFormat="1" ht="15.75" x14ac:dyDescent="0.25">
      <c r="B98" s="16"/>
      <c r="C98" s="33"/>
      <c r="D98" s="33"/>
      <c r="E98" s="21"/>
      <c r="F98" s="21"/>
      <c r="G98" s="17"/>
      <c r="H98" s="19"/>
      <c r="I98" s="67"/>
      <c r="J98" s="18">
        <f>SUM(I98:I98)</f>
        <v>0</v>
      </c>
      <c r="K98" s="46"/>
      <c r="L98" s="46"/>
      <c r="M98" s="69"/>
      <c r="N98" s="41"/>
      <c r="O98" s="41"/>
      <c r="P98" s="41"/>
      <c r="Q98" s="41"/>
      <c r="R98" s="41"/>
      <c r="S98" s="41"/>
      <c r="T98" s="41"/>
      <c r="U98" s="41"/>
      <c r="V98" s="41"/>
      <c r="W98" s="41"/>
      <c r="X98" s="41"/>
      <c r="Y98" s="41"/>
      <c r="Z98" s="41"/>
      <c r="AA98" s="15">
        <f t="shared" si="5"/>
        <v>0</v>
      </c>
      <c r="AB98" s="15" t="e">
        <f t="shared" si="6"/>
        <v>#DIV/0!</v>
      </c>
      <c r="AC98" s="15" t="e">
        <f t="shared" si="7"/>
        <v>#NUM!</v>
      </c>
      <c r="AD98" s="23" t="e">
        <f t="shared" si="8"/>
        <v>#DIV/0!</v>
      </c>
      <c r="AE98" s="24" t="e">
        <f t="shared" si="9"/>
        <v>#DIV/0!</v>
      </c>
    </row>
    <row r="99" spans="2:31" s="9" customFormat="1" ht="15.75" x14ac:dyDescent="0.25">
      <c r="B99" s="16"/>
      <c r="C99" s="33"/>
      <c r="D99" s="33"/>
      <c r="E99" s="21"/>
      <c r="F99" s="21"/>
      <c r="G99" s="17"/>
      <c r="H99" s="19"/>
      <c r="I99" s="67"/>
      <c r="J99" s="18">
        <f>SUM(I99:I99)</f>
        <v>0</v>
      </c>
      <c r="K99" s="46"/>
      <c r="L99" s="46"/>
      <c r="M99" s="69"/>
      <c r="N99" s="41"/>
      <c r="O99" s="41"/>
      <c r="P99" s="41"/>
      <c r="Q99" s="41"/>
      <c r="R99" s="41"/>
      <c r="S99" s="41"/>
      <c r="T99" s="41"/>
      <c r="U99" s="41"/>
      <c r="V99" s="41"/>
      <c r="W99" s="41"/>
      <c r="X99" s="41"/>
      <c r="Y99" s="41"/>
      <c r="Z99" s="41"/>
      <c r="AA99" s="15">
        <f t="shared" si="5"/>
        <v>0</v>
      </c>
      <c r="AB99" s="15" t="e">
        <f t="shared" si="6"/>
        <v>#DIV/0!</v>
      </c>
      <c r="AC99" s="15" t="e">
        <f t="shared" si="7"/>
        <v>#NUM!</v>
      </c>
      <c r="AD99" s="23" t="e">
        <f t="shared" si="8"/>
        <v>#DIV/0!</v>
      </c>
      <c r="AE99" s="24" t="e">
        <f t="shared" si="9"/>
        <v>#DIV/0!</v>
      </c>
    </row>
    <row r="100" spans="2:31" s="9" customFormat="1" ht="15.75" x14ac:dyDescent="0.25">
      <c r="B100" s="16"/>
      <c r="C100" s="33"/>
      <c r="D100" s="33"/>
      <c r="E100" s="21"/>
      <c r="F100" s="21"/>
      <c r="G100" s="17"/>
      <c r="H100" s="19"/>
      <c r="I100" s="67"/>
      <c r="J100" s="18">
        <f>SUM(I100:I100)</f>
        <v>0</v>
      </c>
      <c r="K100" s="46"/>
      <c r="L100" s="46"/>
      <c r="M100" s="69"/>
      <c r="N100" s="41"/>
      <c r="O100" s="41"/>
      <c r="P100" s="41"/>
      <c r="Q100" s="41"/>
      <c r="R100" s="41"/>
      <c r="S100" s="41"/>
      <c r="T100" s="41"/>
      <c r="U100" s="41"/>
      <c r="V100" s="41"/>
      <c r="W100" s="41"/>
      <c r="X100" s="41"/>
      <c r="Y100" s="41"/>
      <c r="Z100" s="41"/>
      <c r="AA100" s="15">
        <f t="shared" si="5"/>
        <v>0</v>
      </c>
      <c r="AB100" s="15" t="e">
        <f t="shared" si="6"/>
        <v>#DIV/0!</v>
      </c>
      <c r="AC100" s="15" t="e">
        <f t="shared" si="7"/>
        <v>#NUM!</v>
      </c>
      <c r="AD100" s="23" t="e">
        <f t="shared" si="8"/>
        <v>#DIV/0!</v>
      </c>
      <c r="AE100" s="24" t="e">
        <f t="shared" si="9"/>
        <v>#DIV/0!</v>
      </c>
    </row>
    <row r="101" spans="2:31" s="9" customFormat="1" ht="15.75" x14ac:dyDescent="0.25">
      <c r="B101" s="16"/>
      <c r="C101" s="33"/>
      <c r="D101" s="33"/>
      <c r="E101" s="21"/>
      <c r="F101" s="21"/>
      <c r="G101" s="17"/>
      <c r="H101" s="19"/>
      <c r="I101" s="67"/>
      <c r="J101" s="18">
        <f>SUM(I101:I101)</f>
        <v>0</v>
      </c>
      <c r="K101" s="46"/>
      <c r="L101" s="46"/>
      <c r="M101" s="69"/>
      <c r="N101" s="41"/>
      <c r="O101" s="41"/>
      <c r="P101" s="41"/>
      <c r="Q101" s="41"/>
      <c r="R101" s="41"/>
      <c r="S101" s="41"/>
      <c r="T101" s="41"/>
      <c r="U101" s="41"/>
      <c r="V101" s="41"/>
      <c r="W101" s="41"/>
      <c r="X101" s="41"/>
      <c r="Y101" s="41"/>
      <c r="Z101" s="41"/>
      <c r="AA101" s="15">
        <f t="shared" si="5"/>
        <v>0</v>
      </c>
      <c r="AB101" s="15" t="e">
        <f t="shared" si="6"/>
        <v>#DIV/0!</v>
      </c>
      <c r="AC101" s="15" t="e">
        <f t="shared" si="7"/>
        <v>#NUM!</v>
      </c>
      <c r="AD101" s="23" t="e">
        <f t="shared" si="8"/>
        <v>#DIV/0!</v>
      </c>
      <c r="AE101" s="24" t="e">
        <f t="shared" si="9"/>
        <v>#DIV/0!</v>
      </c>
    </row>
    <row r="102" spans="2:31" s="9" customFormat="1" ht="15.75" x14ac:dyDescent="0.25">
      <c r="B102" s="16"/>
      <c r="C102" s="33"/>
      <c r="D102" s="33"/>
      <c r="E102" s="21"/>
      <c r="F102" s="21"/>
      <c r="G102" s="17"/>
      <c r="H102" s="19"/>
      <c r="I102" s="67"/>
      <c r="J102" s="18">
        <f>SUM(I102:I102)</f>
        <v>0</v>
      </c>
      <c r="K102" s="46"/>
      <c r="L102" s="46"/>
      <c r="M102" s="69"/>
      <c r="N102" s="41"/>
      <c r="O102" s="41"/>
      <c r="P102" s="41"/>
      <c r="Q102" s="41"/>
      <c r="R102" s="41"/>
      <c r="S102" s="41"/>
      <c r="T102" s="41"/>
      <c r="U102" s="41"/>
      <c r="V102" s="41"/>
      <c r="W102" s="41"/>
      <c r="X102" s="41"/>
      <c r="Y102" s="41"/>
      <c r="Z102" s="41"/>
      <c r="AA102" s="15">
        <f t="shared" si="5"/>
        <v>0</v>
      </c>
      <c r="AB102" s="15" t="e">
        <f t="shared" si="6"/>
        <v>#DIV/0!</v>
      </c>
      <c r="AC102" s="15" t="e">
        <f t="shared" si="7"/>
        <v>#NUM!</v>
      </c>
      <c r="AD102" s="23" t="e">
        <f t="shared" si="8"/>
        <v>#DIV/0!</v>
      </c>
      <c r="AE102" s="24" t="e">
        <f t="shared" si="9"/>
        <v>#DIV/0!</v>
      </c>
    </row>
    <row r="103" spans="2:31" s="9" customFormat="1" ht="15.75" x14ac:dyDescent="0.25">
      <c r="B103" s="16"/>
      <c r="C103" s="33"/>
      <c r="D103" s="33"/>
      <c r="E103" s="21"/>
      <c r="F103" s="21"/>
      <c r="G103" s="17"/>
      <c r="H103" s="19"/>
      <c r="I103" s="67"/>
      <c r="J103" s="18">
        <f>SUM(I103:I103)</f>
        <v>0</v>
      </c>
      <c r="K103" s="46"/>
      <c r="L103" s="46"/>
      <c r="M103" s="69"/>
      <c r="N103" s="41"/>
      <c r="O103" s="41"/>
      <c r="P103" s="41"/>
      <c r="Q103" s="41"/>
      <c r="R103" s="41"/>
      <c r="S103" s="41"/>
      <c r="T103" s="41"/>
      <c r="U103" s="41"/>
      <c r="V103" s="41"/>
      <c r="W103" s="41"/>
      <c r="X103" s="41"/>
      <c r="Y103" s="41"/>
      <c r="Z103" s="41"/>
      <c r="AA103" s="15">
        <f t="shared" si="5"/>
        <v>0</v>
      </c>
      <c r="AB103" s="15" t="e">
        <f t="shared" si="6"/>
        <v>#DIV/0!</v>
      </c>
      <c r="AC103" s="15" t="e">
        <f t="shared" si="7"/>
        <v>#NUM!</v>
      </c>
      <c r="AD103" s="23" t="e">
        <f t="shared" si="8"/>
        <v>#DIV/0!</v>
      </c>
      <c r="AE103" s="24" t="e">
        <f t="shared" si="9"/>
        <v>#DIV/0!</v>
      </c>
    </row>
    <row r="104" spans="2:31" s="9" customFormat="1" ht="15.75" x14ac:dyDescent="0.25">
      <c r="B104" s="16"/>
      <c r="C104" s="33"/>
      <c r="D104" s="33"/>
      <c r="E104" s="21"/>
      <c r="F104" s="21"/>
      <c r="G104" s="17"/>
      <c r="H104" s="19"/>
      <c r="I104" s="67"/>
      <c r="J104" s="18">
        <f>SUM(I104:I104)</f>
        <v>0</v>
      </c>
      <c r="K104" s="46"/>
      <c r="L104" s="46"/>
      <c r="M104" s="69"/>
      <c r="N104" s="41"/>
      <c r="O104" s="41"/>
      <c r="P104" s="41"/>
      <c r="Q104" s="41"/>
      <c r="R104" s="41"/>
      <c r="S104" s="41"/>
      <c r="T104" s="41"/>
      <c r="U104" s="41"/>
      <c r="V104" s="41"/>
      <c r="W104" s="41"/>
      <c r="X104" s="41"/>
      <c r="Y104" s="41"/>
      <c r="Z104" s="41"/>
      <c r="AA104" s="15">
        <f t="shared" si="5"/>
        <v>0</v>
      </c>
      <c r="AB104" s="15" t="e">
        <f t="shared" si="6"/>
        <v>#DIV/0!</v>
      </c>
      <c r="AC104" s="15" t="e">
        <f t="shared" si="7"/>
        <v>#NUM!</v>
      </c>
      <c r="AD104" s="23" t="e">
        <f t="shared" si="8"/>
        <v>#DIV/0!</v>
      </c>
      <c r="AE104" s="24" t="e">
        <f t="shared" si="9"/>
        <v>#DIV/0!</v>
      </c>
    </row>
    <row r="105" spans="2:31" s="9" customFormat="1" ht="15.75" x14ac:dyDescent="0.25">
      <c r="B105" s="16"/>
      <c r="C105" s="33"/>
      <c r="D105" s="33"/>
      <c r="E105" s="21"/>
      <c r="F105" s="21"/>
      <c r="G105" s="17"/>
      <c r="H105" s="19"/>
      <c r="I105" s="67"/>
      <c r="J105" s="18">
        <f>SUM(I105:I105)</f>
        <v>0</v>
      </c>
      <c r="K105" s="46"/>
      <c r="L105" s="46"/>
      <c r="M105" s="69"/>
      <c r="N105" s="41"/>
      <c r="O105" s="41"/>
      <c r="P105" s="41"/>
      <c r="Q105" s="41"/>
      <c r="R105" s="41"/>
      <c r="S105" s="41"/>
      <c r="T105" s="41"/>
      <c r="U105" s="41"/>
      <c r="V105" s="41"/>
      <c r="W105" s="41"/>
      <c r="X105" s="41"/>
      <c r="Y105" s="41"/>
      <c r="Z105" s="41"/>
      <c r="AA105" s="15">
        <f t="shared" si="5"/>
        <v>0</v>
      </c>
      <c r="AB105" s="15" t="e">
        <f t="shared" si="6"/>
        <v>#DIV/0!</v>
      </c>
      <c r="AC105" s="15" t="e">
        <f t="shared" si="7"/>
        <v>#NUM!</v>
      </c>
      <c r="AD105" s="23" t="e">
        <f t="shared" si="8"/>
        <v>#DIV/0!</v>
      </c>
      <c r="AE105" s="24" t="e">
        <f t="shared" si="9"/>
        <v>#DIV/0!</v>
      </c>
    </row>
    <row r="106" spans="2:31" s="9" customFormat="1" ht="15.75" x14ac:dyDescent="0.25">
      <c r="B106" s="16"/>
      <c r="C106" s="33"/>
      <c r="D106" s="33"/>
      <c r="E106" s="21"/>
      <c r="F106" s="21"/>
      <c r="G106" s="17"/>
      <c r="H106" s="19"/>
      <c r="I106" s="67"/>
      <c r="J106" s="18">
        <f>SUM(I106:I106)</f>
        <v>0</v>
      </c>
      <c r="K106" s="46"/>
      <c r="L106" s="46"/>
      <c r="M106" s="69"/>
      <c r="N106" s="41"/>
      <c r="O106" s="41"/>
      <c r="P106" s="41"/>
      <c r="Q106" s="41"/>
      <c r="R106" s="41"/>
      <c r="S106" s="41"/>
      <c r="T106" s="41"/>
      <c r="U106" s="41"/>
      <c r="V106" s="41"/>
      <c r="W106" s="41"/>
      <c r="X106" s="41"/>
      <c r="Y106" s="41"/>
      <c r="Z106" s="41"/>
      <c r="AA106" s="15">
        <f t="shared" si="5"/>
        <v>0</v>
      </c>
      <c r="AB106" s="15" t="e">
        <f t="shared" si="6"/>
        <v>#DIV/0!</v>
      </c>
      <c r="AC106" s="15" t="e">
        <f t="shared" si="7"/>
        <v>#NUM!</v>
      </c>
      <c r="AD106" s="23" t="e">
        <f t="shared" si="8"/>
        <v>#DIV/0!</v>
      </c>
      <c r="AE106" s="24" t="e">
        <f t="shared" si="9"/>
        <v>#DIV/0!</v>
      </c>
    </row>
    <row r="107" spans="2:31" s="9" customFormat="1" ht="15.75" x14ac:dyDescent="0.25">
      <c r="B107" s="16"/>
      <c r="C107" s="33"/>
      <c r="D107" s="33"/>
      <c r="E107" s="21"/>
      <c r="F107" s="21"/>
      <c r="G107" s="17"/>
      <c r="H107" s="19"/>
      <c r="I107" s="67"/>
      <c r="J107" s="18">
        <f>SUM(I107:I107)</f>
        <v>0</v>
      </c>
      <c r="K107" s="46"/>
      <c r="L107" s="46"/>
      <c r="M107" s="69"/>
      <c r="N107" s="41"/>
      <c r="O107" s="41"/>
      <c r="P107" s="41"/>
      <c r="Q107" s="41"/>
      <c r="R107" s="41"/>
      <c r="S107" s="41"/>
      <c r="T107" s="41"/>
      <c r="U107" s="41"/>
      <c r="V107" s="41"/>
      <c r="W107" s="41"/>
      <c r="X107" s="41"/>
      <c r="Y107" s="41"/>
      <c r="Z107" s="41"/>
      <c r="AA107" s="15">
        <f t="shared" si="5"/>
        <v>0</v>
      </c>
      <c r="AB107" s="15" t="e">
        <f t="shared" si="6"/>
        <v>#DIV/0!</v>
      </c>
      <c r="AC107" s="15" t="e">
        <f t="shared" si="7"/>
        <v>#NUM!</v>
      </c>
      <c r="AD107" s="23" t="e">
        <f t="shared" si="8"/>
        <v>#DIV/0!</v>
      </c>
      <c r="AE107" s="24" t="e">
        <f t="shared" si="9"/>
        <v>#DIV/0!</v>
      </c>
    </row>
    <row r="108" spans="2:31" s="9" customFormat="1" ht="15.75" x14ac:dyDescent="0.25">
      <c r="B108" s="16"/>
      <c r="C108" s="33"/>
      <c r="D108" s="33"/>
      <c r="E108" s="21"/>
      <c r="F108" s="21"/>
      <c r="G108" s="17"/>
      <c r="H108" s="19"/>
      <c r="I108" s="67"/>
      <c r="J108" s="18">
        <f>SUM(I108:I108)</f>
        <v>0</v>
      </c>
      <c r="K108" s="46"/>
      <c r="L108" s="46"/>
      <c r="M108" s="69"/>
      <c r="N108" s="41"/>
      <c r="O108" s="41"/>
      <c r="P108" s="41"/>
      <c r="Q108" s="41"/>
      <c r="R108" s="41"/>
      <c r="S108" s="41"/>
      <c r="T108" s="41"/>
      <c r="U108" s="41"/>
      <c r="V108" s="41"/>
      <c r="W108" s="41"/>
      <c r="X108" s="41"/>
      <c r="Y108" s="41"/>
      <c r="Z108" s="41"/>
      <c r="AA108" s="15">
        <f t="shared" si="5"/>
        <v>0</v>
      </c>
      <c r="AB108" s="15" t="e">
        <f t="shared" si="6"/>
        <v>#DIV/0!</v>
      </c>
      <c r="AC108" s="15" t="e">
        <f t="shared" si="7"/>
        <v>#NUM!</v>
      </c>
      <c r="AD108" s="23" t="e">
        <f t="shared" si="8"/>
        <v>#DIV/0!</v>
      </c>
      <c r="AE108" s="24" t="e">
        <f t="shared" si="9"/>
        <v>#DIV/0!</v>
      </c>
    </row>
    <row r="109" spans="2:31" s="9" customFormat="1" ht="15.75" x14ac:dyDescent="0.25">
      <c r="B109" s="16"/>
      <c r="C109" s="33"/>
      <c r="D109" s="33"/>
      <c r="E109" s="21"/>
      <c r="F109" s="21"/>
      <c r="G109" s="17"/>
      <c r="H109" s="19"/>
      <c r="I109" s="67"/>
      <c r="J109" s="18">
        <f>SUM(I109:I109)</f>
        <v>0</v>
      </c>
      <c r="K109" s="46"/>
      <c r="L109" s="46"/>
      <c r="M109" s="69"/>
      <c r="N109" s="41"/>
      <c r="O109" s="41"/>
      <c r="P109" s="41"/>
      <c r="Q109" s="41"/>
      <c r="R109" s="41"/>
      <c r="S109" s="41"/>
      <c r="T109" s="41"/>
      <c r="U109" s="41"/>
      <c r="V109" s="41"/>
      <c r="W109" s="41"/>
      <c r="X109" s="41"/>
      <c r="Y109" s="41"/>
      <c r="Z109" s="41"/>
      <c r="AA109" s="15">
        <f t="shared" si="5"/>
        <v>0</v>
      </c>
      <c r="AB109" s="15" t="e">
        <f t="shared" si="6"/>
        <v>#DIV/0!</v>
      </c>
      <c r="AC109" s="15" t="e">
        <f t="shared" si="7"/>
        <v>#NUM!</v>
      </c>
      <c r="AD109" s="23" t="e">
        <f t="shared" si="8"/>
        <v>#DIV/0!</v>
      </c>
      <c r="AE109" s="24" t="e">
        <f t="shared" si="9"/>
        <v>#DIV/0!</v>
      </c>
    </row>
    <row r="110" spans="2:31" s="9" customFormat="1" ht="15.75" x14ac:dyDescent="0.25">
      <c r="B110" s="16"/>
      <c r="C110" s="33"/>
      <c r="D110" s="33"/>
      <c r="E110" s="21"/>
      <c r="F110" s="21"/>
      <c r="G110" s="17"/>
      <c r="H110" s="19"/>
      <c r="I110" s="67"/>
      <c r="J110" s="18">
        <f>SUM(I110:I110)</f>
        <v>0</v>
      </c>
      <c r="K110" s="46"/>
      <c r="L110" s="46"/>
      <c r="M110" s="69"/>
      <c r="N110" s="41"/>
      <c r="O110" s="41"/>
      <c r="P110" s="41"/>
      <c r="Q110" s="41"/>
      <c r="R110" s="41"/>
      <c r="S110" s="41"/>
      <c r="T110" s="41"/>
      <c r="U110" s="41"/>
      <c r="V110" s="41"/>
      <c r="W110" s="41"/>
      <c r="X110" s="41"/>
      <c r="Y110" s="41"/>
      <c r="Z110" s="41"/>
      <c r="AA110" s="15">
        <f t="shared" si="5"/>
        <v>0</v>
      </c>
      <c r="AB110" s="15" t="e">
        <f t="shared" si="6"/>
        <v>#DIV/0!</v>
      </c>
      <c r="AC110" s="15" t="e">
        <f t="shared" si="7"/>
        <v>#NUM!</v>
      </c>
      <c r="AD110" s="23" t="e">
        <f t="shared" si="8"/>
        <v>#DIV/0!</v>
      </c>
      <c r="AE110" s="24" t="e">
        <f t="shared" si="9"/>
        <v>#DIV/0!</v>
      </c>
    </row>
    <row r="111" spans="2:31" s="9" customFormat="1" ht="15.75" x14ac:dyDescent="0.25">
      <c r="B111" s="16"/>
      <c r="C111" s="33"/>
      <c r="D111" s="33"/>
      <c r="E111" s="21"/>
      <c r="F111" s="21"/>
      <c r="G111" s="17"/>
      <c r="H111" s="19"/>
      <c r="I111" s="67"/>
      <c r="J111" s="18">
        <f>SUM(I111:I111)</f>
        <v>0</v>
      </c>
      <c r="K111" s="46"/>
      <c r="L111" s="46"/>
      <c r="M111" s="69"/>
      <c r="N111" s="41"/>
      <c r="O111" s="41"/>
      <c r="P111" s="41"/>
      <c r="Q111" s="41"/>
      <c r="R111" s="41"/>
      <c r="S111" s="41"/>
      <c r="T111" s="41"/>
      <c r="U111" s="41"/>
      <c r="V111" s="41"/>
      <c r="W111" s="41"/>
      <c r="X111" s="41"/>
      <c r="Y111" s="41"/>
      <c r="Z111" s="41"/>
      <c r="AA111" s="15">
        <f t="shared" si="5"/>
        <v>0</v>
      </c>
      <c r="AB111" s="15" t="e">
        <f t="shared" si="6"/>
        <v>#DIV/0!</v>
      </c>
      <c r="AC111" s="15" t="e">
        <f t="shared" si="7"/>
        <v>#NUM!</v>
      </c>
      <c r="AD111" s="23" t="e">
        <f t="shared" si="8"/>
        <v>#DIV/0!</v>
      </c>
      <c r="AE111" s="24" t="e">
        <f t="shared" si="9"/>
        <v>#DIV/0!</v>
      </c>
    </row>
    <row r="112" spans="2:31" s="9" customFormat="1" ht="15.75" x14ac:dyDescent="0.25">
      <c r="B112" s="16"/>
      <c r="C112" s="33"/>
      <c r="D112" s="33"/>
      <c r="E112" s="21"/>
      <c r="F112" s="21"/>
      <c r="G112" s="17"/>
      <c r="H112" s="19"/>
      <c r="I112" s="67"/>
      <c r="J112" s="18">
        <f>SUM(I112:I112)</f>
        <v>0</v>
      </c>
      <c r="K112" s="46"/>
      <c r="L112" s="46"/>
      <c r="M112" s="69"/>
      <c r="N112" s="41"/>
      <c r="O112" s="41"/>
      <c r="P112" s="41"/>
      <c r="Q112" s="41"/>
      <c r="R112" s="41"/>
      <c r="S112" s="41"/>
      <c r="T112" s="41"/>
      <c r="U112" s="41"/>
      <c r="V112" s="41"/>
      <c r="W112" s="41"/>
      <c r="X112" s="41"/>
      <c r="Y112" s="41"/>
      <c r="Z112" s="41"/>
      <c r="AA112" s="15">
        <f t="shared" si="5"/>
        <v>0</v>
      </c>
      <c r="AB112" s="15" t="e">
        <f t="shared" si="6"/>
        <v>#DIV/0!</v>
      </c>
      <c r="AC112" s="15" t="e">
        <f t="shared" si="7"/>
        <v>#NUM!</v>
      </c>
      <c r="AD112" s="23" t="e">
        <f t="shared" si="8"/>
        <v>#DIV/0!</v>
      </c>
      <c r="AE112" s="24" t="e">
        <f t="shared" si="9"/>
        <v>#DIV/0!</v>
      </c>
    </row>
    <row r="113" spans="2:31" s="9" customFormat="1" ht="15.75" x14ac:dyDescent="0.25">
      <c r="B113" s="16"/>
      <c r="C113" s="33"/>
      <c r="D113" s="33"/>
      <c r="E113" s="21"/>
      <c r="F113" s="21"/>
      <c r="G113" s="17"/>
      <c r="H113" s="19"/>
      <c r="I113" s="67"/>
      <c r="J113" s="18">
        <f>SUM(I113:I113)</f>
        <v>0</v>
      </c>
      <c r="K113" s="46"/>
      <c r="L113" s="46"/>
      <c r="M113" s="69"/>
      <c r="N113" s="41"/>
      <c r="O113" s="41"/>
      <c r="P113" s="41"/>
      <c r="Q113" s="41"/>
      <c r="R113" s="41"/>
      <c r="S113" s="41"/>
      <c r="T113" s="41"/>
      <c r="U113" s="41"/>
      <c r="V113" s="41"/>
      <c r="W113" s="41"/>
      <c r="X113" s="41"/>
      <c r="Y113" s="41"/>
      <c r="Z113" s="41"/>
      <c r="AA113" s="15">
        <f t="shared" si="5"/>
        <v>0</v>
      </c>
      <c r="AB113" s="15" t="e">
        <f t="shared" si="6"/>
        <v>#DIV/0!</v>
      </c>
      <c r="AC113" s="15" t="e">
        <f t="shared" si="7"/>
        <v>#NUM!</v>
      </c>
      <c r="AD113" s="23" t="e">
        <f t="shared" si="8"/>
        <v>#DIV/0!</v>
      </c>
      <c r="AE113" s="24" t="e">
        <f t="shared" si="9"/>
        <v>#DIV/0!</v>
      </c>
    </row>
    <row r="114" spans="2:31" s="9" customFormat="1" ht="15.75" x14ac:dyDescent="0.25">
      <c r="B114" s="16"/>
      <c r="C114" s="33"/>
      <c r="D114" s="33"/>
      <c r="E114" s="21"/>
      <c r="F114" s="21"/>
      <c r="G114" s="17"/>
      <c r="H114" s="19"/>
      <c r="I114" s="67"/>
      <c r="J114" s="18">
        <f>SUM(I114:I114)</f>
        <v>0</v>
      </c>
      <c r="K114" s="46"/>
      <c r="L114" s="46"/>
      <c r="M114" s="69"/>
      <c r="N114" s="41"/>
      <c r="O114" s="41"/>
      <c r="P114" s="41"/>
      <c r="Q114" s="41"/>
      <c r="R114" s="41"/>
      <c r="S114" s="41"/>
      <c r="T114" s="41"/>
      <c r="U114" s="41"/>
      <c r="V114" s="41"/>
      <c r="W114" s="41"/>
      <c r="X114" s="41"/>
      <c r="Y114" s="41"/>
      <c r="Z114" s="41"/>
      <c r="AA114" s="15">
        <f t="shared" si="5"/>
        <v>0</v>
      </c>
      <c r="AB114" s="15" t="e">
        <f t="shared" si="6"/>
        <v>#DIV/0!</v>
      </c>
      <c r="AC114" s="15" t="e">
        <f t="shared" si="7"/>
        <v>#NUM!</v>
      </c>
      <c r="AD114" s="23" t="e">
        <f t="shared" si="8"/>
        <v>#DIV/0!</v>
      </c>
      <c r="AE114" s="24" t="e">
        <f t="shared" si="9"/>
        <v>#DIV/0!</v>
      </c>
    </row>
    <row r="115" spans="2:31" s="9" customFormat="1" ht="15.75" x14ac:dyDescent="0.25">
      <c r="B115" s="16"/>
      <c r="C115" s="33"/>
      <c r="D115" s="33"/>
      <c r="E115" s="21"/>
      <c r="F115" s="21"/>
      <c r="G115" s="17"/>
      <c r="H115" s="19"/>
      <c r="I115" s="67"/>
      <c r="J115" s="18">
        <f>SUM(I115:I115)</f>
        <v>0</v>
      </c>
      <c r="K115" s="46"/>
      <c r="L115" s="46"/>
      <c r="M115" s="69"/>
      <c r="N115" s="41"/>
      <c r="O115" s="41"/>
      <c r="P115" s="41"/>
      <c r="Q115" s="41"/>
      <c r="R115" s="41"/>
      <c r="S115" s="41"/>
      <c r="T115" s="41"/>
      <c r="U115" s="41"/>
      <c r="V115" s="41"/>
      <c r="W115" s="41"/>
      <c r="X115" s="41"/>
      <c r="Y115" s="41"/>
      <c r="Z115" s="41"/>
      <c r="AA115" s="15">
        <f t="shared" si="5"/>
        <v>0</v>
      </c>
      <c r="AB115" s="15" t="e">
        <f t="shared" si="6"/>
        <v>#DIV/0!</v>
      </c>
      <c r="AC115" s="15" t="e">
        <f t="shared" si="7"/>
        <v>#NUM!</v>
      </c>
      <c r="AD115" s="23" t="e">
        <f t="shared" si="8"/>
        <v>#DIV/0!</v>
      </c>
      <c r="AE115" s="24" t="e">
        <f t="shared" si="9"/>
        <v>#DIV/0!</v>
      </c>
    </row>
    <row r="116" spans="2:31" s="9" customFormat="1" ht="15.75" x14ac:dyDescent="0.25">
      <c r="B116" s="16"/>
      <c r="C116" s="33"/>
      <c r="D116" s="33"/>
      <c r="E116" s="21"/>
      <c r="F116" s="21"/>
      <c r="G116" s="17"/>
      <c r="H116" s="19"/>
      <c r="I116" s="67"/>
      <c r="J116" s="18">
        <f>SUM(I116:I116)</f>
        <v>0</v>
      </c>
      <c r="K116" s="46"/>
      <c r="L116" s="46"/>
      <c r="M116" s="69"/>
      <c r="N116" s="41"/>
      <c r="O116" s="41"/>
      <c r="P116" s="41"/>
      <c r="Q116" s="41"/>
      <c r="R116" s="41"/>
      <c r="S116" s="41"/>
      <c r="T116" s="41"/>
      <c r="U116" s="41"/>
      <c r="V116" s="41"/>
      <c r="W116" s="41"/>
      <c r="X116" s="41"/>
      <c r="Y116" s="41"/>
      <c r="Z116" s="41"/>
      <c r="AA116" s="15">
        <f t="shared" si="5"/>
        <v>0</v>
      </c>
      <c r="AB116" s="15" t="e">
        <f t="shared" si="6"/>
        <v>#DIV/0!</v>
      </c>
      <c r="AC116" s="15" t="e">
        <f t="shared" si="7"/>
        <v>#NUM!</v>
      </c>
      <c r="AD116" s="23" t="e">
        <f t="shared" si="8"/>
        <v>#DIV/0!</v>
      </c>
      <c r="AE116" s="24" t="e">
        <f t="shared" si="9"/>
        <v>#DIV/0!</v>
      </c>
    </row>
    <row r="117" spans="2:31" s="9" customFormat="1" ht="15.75" x14ac:dyDescent="0.25">
      <c r="B117" s="16"/>
      <c r="C117" s="33"/>
      <c r="D117" s="33"/>
      <c r="E117" s="21"/>
      <c r="F117" s="21"/>
      <c r="G117" s="17"/>
      <c r="H117" s="19"/>
      <c r="I117" s="67"/>
      <c r="J117" s="18">
        <f>SUM(I117:I117)</f>
        <v>0</v>
      </c>
      <c r="K117" s="46"/>
      <c r="L117" s="46"/>
      <c r="M117" s="69"/>
      <c r="N117" s="41"/>
      <c r="O117" s="41"/>
      <c r="P117" s="41"/>
      <c r="Q117" s="41"/>
      <c r="R117" s="41"/>
      <c r="S117" s="41"/>
      <c r="T117" s="41"/>
      <c r="U117" s="41"/>
      <c r="V117" s="41"/>
      <c r="W117" s="41"/>
      <c r="X117" s="41"/>
      <c r="Y117" s="41"/>
      <c r="Z117" s="41"/>
      <c r="AA117" s="15">
        <f t="shared" si="5"/>
        <v>0</v>
      </c>
      <c r="AB117" s="15" t="e">
        <f t="shared" si="6"/>
        <v>#DIV/0!</v>
      </c>
      <c r="AC117" s="15" t="e">
        <f t="shared" si="7"/>
        <v>#NUM!</v>
      </c>
      <c r="AD117" s="23" t="e">
        <f t="shared" si="8"/>
        <v>#DIV/0!</v>
      </c>
      <c r="AE117" s="24" t="e">
        <f t="shared" si="9"/>
        <v>#DIV/0!</v>
      </c>
    </row>
    <row r="118" spans="2:31" s="9" customFormat="1" ht="15.75" x14ac:dyDescent="0.25">
      <c r="B118" s="16"/>
      <c r="C118" s="33"/>
      <c r="D118" s="33"/>
      <c r="E118" s="21"/>
      <c r="F118" s="21"/>
      <c r="G118" s="17"/>
      <c r="H118" s="19"/>
      <c r="I118" s="68"/>
      <c r="J118" s="18">
        <f>SUM(I118:I118)</f>
        <v>0</v>
      </c>
      <c r="K118" s="46"/>
      <c r="L118" s="46"/>
      <c r="M118" s="41"/>
      <c r="N118" s="41"/>
      <c r="O118" s="41"/>
      <c r="P118" s="41"/>
      <c r="Q118" s="41"/>
      <c r="R118" s="41"/>
      <c r="S118" s="41"/>
      <c r="T118" s="41"/>
      <c r="U118" s="41"/>
      <c r="V118" s="41"/>
      <c r="W118" s="41"/>
      <c r="X118" s="41"/>
      <c r="Y118" s="41"/>
      <c r="Z118" s="41"/>
      <c r="AA118" s="15">
        <f t="shared" si="5"/>
        <v>0</v>
      </c>
      <c r="AB118" s="15" t="e">
        <f t="shared" si="6"/>
        <v>#DIV/0!</v>
      </c>
      <c r="AC118" s="15" t="e">
        <f t="shared" si="7"/>
        <v>#NUM!</v>
      </c>
      <c r="AD118" s="23" t="e">
        <f t="shared" si="8"/>
        <v>#DIV/0!</v>
      </c>
      <c r="AE118" s="24" t="e">
        <f t="shared" si="9"/>
        <v>#DIV/0!</v>
      </c>
    </row>
    <row r="119" spans="2:31" s="9" customFormat="1" ht="15.75" x14ac:dyDescent="0.25">
      <c r="B119" s="16"/>
      <c r="C119" s="33"/>
      <c r="D119" s="33"/>
      <c r="E119" s="21"/>
      <c r="F119" s="21"/>
      <c r="G119" s="17"/>
      <c r="H119" s="19"/>
      <c r="I119" s="65"/>
      <c r="J119" s="18">
        <f>SUM(I119:I119)</f>
        <v>0</v>
      </c>
      <c r="K119" s="41"/>
      <c r="L119" s="41"/>
      <c r="M119" s="41"/>
      <c r="N119" s="47"/>
      <c r="O119" s="47"/>
      <c r="P119" s="47"/>
      <c r="Q119" s="47"/>
      <c r="R119" s="47"/>
      <c r="S119" s="47"/>
      <c r="T119" s="47"/>
      <c r="U119" s="47"/>
      <c r="V119" s="47"/>
      <c r="W119" s="47"/>
      <c r="X119" s="47"/>
      <c r="Y119" s="47"/>
      <c r="Z119" s="47"/>
      <c r="AA119" s="15">
        <f t="shared" si="5"/>
        <v>0</v>
      </c>
      <c r="AB119" s="15" t="e">
        <f t="shared" si="6"/>
        <v>#DIV/0!</v>
      </c>
      <c r="AC119" s="15" t="e">
        <f t="shared" si="7"/>
        <v>#NUM!</v>
      </c>
      <c r="AD119" s="23" t="e">
        <f t="shared" si="8"/>
        <v>#DIV/0!</v>
      </c>
      <c r="AE119" s="24" t="e">
        <f t="shared" si="9"/>
        <v>#DIV/0!</v>
      </c>
    </row>
    <row r="120" spans="2:31" ht="15.75" customHeight="1" x14ac:dyDescent="0.25">
      <c r="B120" s="3"/>
      <c r="C120" s="38"/>
      <c r="D120" s="38"/>
      <c r="E120" s="4"/>
      <c r="F120" s="4"/>
      <c r="G120" s="4"/>
      <c r="H120" s="4"/>
      <c r="I120" s="43"/>
      <c r="J120" s="43"/>
      <c r="K120" s="49"/>
      <c r="L120" s="49"/>
      <c r="M120" s="49"/>
      <c r="N120" s="49"/>
      <c r="O120" s="50"/>
      <c r="P120" s="50"/>
      <c r="Q120" s="50"/>
      <c r="R120" s="50"/>
      <c r="S120" s="50"/>
      <c r="T120" s="50"/>
      <c r="U120" s="50"/>
      <c r="V120" s="50"/>
      <c r="W120" s="50"/>
      <c r="X120" s="50"/>
      <c r="Y120" s="50"/>
      <c r="Z120" s="50"/>
      <c r="AA120" s="1"/>
      <c r="AB120" s="1"/>
      <c r="AC120" s="2"/>
      <c r="AD120" s="25" t="s">
        <v>23</v>
      </c>
      <c r="AE120" s="26" t="e">
        <f>SUM(AE4:AE119)</f>
        <v>#DIV/0!</v>
      </c>
    </row>
    <row r="121" spans="2:31" ht="15.75" customHeight="1" x14ac:dyDescent="0.25">
      <c r="B121" s="3"/>
      <c r="C121" s="38"/>
      <c r="D121" s="38"/>
      <c r="E121" s="4"/>
      <c r="F121" s="4"/>
      <c r="G121" s="4"/>
      <c r="H121" s="4"/>
      <c r="I121" s="43"/>
      <c r="J121" s="43"/>
      <c r="K121" s="49"/>
      <c r="L121" s="49"/>
      <c r="M121" s="49"/>
      <c r="N121" s="49"/>
      <c r="O121" s="50"/>
      <c r="P121" s="50"/>
      <c r="Q121" s="50"/>
      <c r="R121" s="50"/>
      <c r="S121" s="50"/>
      <c r="T121" s="50"/>
      <c r="U121" s="50"/>
      <c r="V121" s="50"/>
      <c r="W121" s="50"/>
      <c r="X121" s="50"/>
      <c r="Y121" s="50"/>
      <c r="Z121" s="50"/>
      <c r="AA121" s="1"/>
      <c r="AB121" s="1"/>
      <c r="AC121" s="2"/>
      <c r="AD121" s="27"/>
      <c r="AE121" s="28"/>
    </row>
    <row r="122" spans="2:31" ht="15.75" customHeight="1" x14ac:dyDescent="0.25">
      <c r="B122" s="3"/>
      <c r="C122" s="38"/>
      <c r="D122" s="38"/>
      <c r="E122" s="4"/>
      <c r="F122" s="4"/>
      <c r="G122" s="4"/>
      <c r="H122" s="4"/>
      <c r="I122" s="43"/>
      <c r="J122" s="43"/>
      <c r="K122" s="49"/>
      <c r="L122" s="49"/>
      <c r="M122" s="49"/>
      <c r="N122" s="49"/>
      <c r="O122" s="50"/>
      <c r="P122" s="50"/>
      <c r="Q122" s="50"/>
      <c r="R122" s="50"/>
      <c r="S122" s="50"/>
      <c r="T122" s="50"/>
      <c r="U122" s="50"/>
      <c r="V122" s="50"/>
      <c r="W122" s="50"/>
      <c r="X122" s="50"/>
      <c r="Y122" s="50"/>
      <c r="Z122" s="50"/>
      <c r="AA122" s="1"/>
      <c r="AB122" s="1"/>
      <c r="AC122" s="2"/>
      <c r="AD122" s="27"/>
      <c r="AE122" s="28"/>
    </row>
    <row r="123" spans="2:31" ht="15" customHeight="1" x14ac:dyDescent="0.25"/>
    <row r="124" spans="2:31" x14ac:dyDescent="0.25">
      <c r="B124" s="12"/>
      <c r="C124" s="40"/>
      <c r="D124" s="40"/>
      <c r="E124" s="12"/>
      <c r="F124" s="12"/>
      <c r="G124" s="12"/>
      <c r="H124" s="12"/>
      <c r="I124" s="12"/>
      <c r="J124" s="12"/>
      <c r="K124" s="59"/>
      <c r="L124" s="59"/>
      <c r="M124" s="59"/>
      <c r="N124" s="59"/>
      <c r="O124" s="60"/>
      <c r="P124" s="60"/>
      <c r="Q124" s="60"/>
      <c r="R124" s="60"/>
      <c r="S124" s="60"/>
      <c r="T124" s="60"/>
      <c r="U124" s="60"/>
      <c r="V124" s="60"/>
      <c r="W124" s="60"/>
      <c r="X124" s="60"/>
      <c r="Y124" s="60"/>
      <c r="Z124" s="60"/>
      <c r="AA124" s="12"/>
      <c r="AB124" s="12"/>
      <c r="AC124" s="13"/>
    </row>
    <row r="125" spans="2:31" x14ac:dyDescent="0.25">
      <c r="B125" s="87"/>
      <c r="C125" s="87"/>
      <c r="D125" s="6"/>
      <c r="E125" s="6"/>
      <c r="F125" s="6"/>
      <c r="G125" s="6"/>
      <c r="H125" s="6"/>
      <c r="I125" s="6"/>
      <c r="J125" s="6" t="s">
        <v>3</v>
      </c>
      <c r="K125" s="61"/>
      <c r="L125" s="61"/>
      <c r="M125" s="61"/>
      <c r="N125" s="61"/>
      <c r="O125" s="62"/>
      <c r="P125" s="62"/>
      <c r="Q125" s="88" t="s">
        <v>11</v>
      </c>
      <c r="R125" s="88"/>
      <c r="S125" s="88"/>
      <c r="T125" s="88"/>
      <c r="U125" s="88"/>
      <c r="V125" s="88"/>
      <c r="W125" s="88"/>
      <c r="X125" s="88"/>
      <c r="Y125" s="88"/>
      <c r="Z125" s="88"/>
      <c r="AA125" s="6" t="s">
        <v>12</v>
      </c>
      <c r="AB125" s="83" t="s">
        <v>13</v>
      </c>
      <c r="AC125" s="84"/>
    </row>
    <row r="126" spans="2:31" ht="84" customHeight="1" x14ac:dyDescent="0.25">
      <c r="B126" s="81"/>
      <c r="C126" s="81"/>
      <c r="D126" s="7"/>
      <c r="E126" s="7"/>
      <c r="F126" s="7"/>
      <c r="G126" s="7"/>
      <c r="H126" s="7"/>
      <c r="I126" s="7"/>
      <c r="J126" s="7" t="s">
        <v>15</v>
      </c>
      <c r="K126" s="53"/>
      <c r="L126" s="53"/>
      <c r="M126" s="53"/>
      <c r="N126" s="53"/>
      <c r="O126" s="54"/>
      <c r="P126" s="54"/>
      <c r="Q126" s="82" t="s">
        <v>30</v>
      </c>
      <c r="R126" s="82"/>
      <c r="S126" s="82"/>
      <c r="T126" s="82"/>
      <c r="U126" s="82"/>
      <c r="V126" s="82"/>
      <c r="W126" s="82"/>
      <c r="X126" s="82"/>
      <c r="Y126" s="82"/>
      <c r="Z126" s="82"/>
      <c r="AA126" s="5" t="s">
        <v>14</v>
      </c>
      <c r="AB126" s="85"/>
      <c r="AC126" s="86"/>
    </row>
    <row r="127" spans="2:31" ht="33" customHeight="1" x14ac:dyDescent="0.25">
      <c r="B127" s="10"/>
      <c r="C127" s="30"/>
      <c r="D127" s="30"/>
      <c r="E127" s="10"/>
      <c r="F127" s="10"/>
      <c r="G127" s="10"/>
      <c r="H127" s="10"/>
      <c r="I127" s="10"/>
      <c r="J127" s="10"/>
      <c r="K127" s="55"/>
      <c r="L127" s="55"/>
      <c r="M127" s="55"/>
      <c r="N127" s="55"/>
      <c r="O127" s="56"/>
      <c r="P127" s="56"/>
      <c r="Q127" s="56"/>
      <c r="R127" s="56"/>
      <c r="S127" s="56"/>
      <c r="T127" s="56"/>
      <c r="U127" s="56"/>
      <c r="V127" s="56"/>
      <c r="W127" s="56"/>
      <c r="X127" s="56"/>
      <c r="Y127" s="56"/>
      <c r="Z127" s="56"/>
      <c r="AA127" s="10"/>
      <c r="AB127" s="10"/>
      <c r="AC127" s="11"/>
    </row>
  </sheetData>
  <autoFilter ref="A2:AE120" xr:uid="{00000000-0001-0000-0000-000000000000}">
    <filterColumn colId="14" showButton="0"/>
    <filterColumn colId="16" showButton="0"/>
    <filterColumn colId="18" showButton="0"/>
    <filterColumn colId="20" showButton="0"/>
    <filterColumn colId="22" showButton="0"/>
    <filterColumn colId="24" showButton="0"/>
  </autoFilter>
  <mergeCells count="21">
    <mergeCell ref="B1:AE1"/>
    <mergeCell ref="O2:P2"/>
    <mergeCell ref="S2:T2"/>
    <mergeCell ref="U2:V2"/>
    <mergeCell ref="W2:X2"/>
    <mergeCell ref="AE2:AE3"/>
    <mergeCell ref="J2:J3"/>
    <mergeCell ref="C2:C3"/>
    <mergeCell ref="AA2:AA3"/>
    <mergeCell ref="AB2:AB3"/>
    <mergeCell ref="Q2:R2"/>
    <mergeCell ref="Y2:Z2"/>
    <mergeCell ref="AC2:AC3"/>
    <mergeCell ref="AD2:AD3"/>
    <mergeCell ref="B2:B3"/>
    <mergeCell ref="B126:C126"/>
    <mergeCell ref="Q126:Z126"/>
    <mergeCell ref="AB125:AC125"/>
    <mergeCell ref="AB126:AC126"/>
    <mergeCell ref="B125:C125"/>
    <mergeCell ref="Q125:Z125"/>
  </mergeCells>
  <phoneticPr fontId="13" type="noConversion"/>
  <conditionalFormatting sqref="AB4:AB119">
    <cfRule type="expression" dxfId="1" priority="121">
      <formula>$AD4&lt;0.3</formula>
    </cfRule>
  </conditionalFormatting>
  <conditionalFormatting sqref="AC4:AC119">
    <cfRule type="expression" dxfId="0" priority="120">
      <formula>$AD4&gt;=0.3</formula>
    </cfRule>
  </conditionalFormatting>
  <pageMargins left="0.51181102362204722" right="0.51181102362204722" top="0.98425196850393704" bottom="0.78740157480314965" header="0.31496062992125984" footer="0.31496062992125984"/>
  <pageSetup paperSize="9" scale="75" orientation="landscape" r:id="rId1"/>
  <headerFooter>
    <oddHeader xml:space="preserve">&amp;C&amp;"-,Negrito"&amp;16
</oddHeader>
    <oddFooter>&amp;Rv2</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Planilha de Formação de Preços</vt:lpstr>
      <vt:lpstr>'Planilha de Formação de Preços'!Area_de_impressao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Giani da Rocha</dc:creator>
  <cp:lastModifiedBy>MILENA BARBI FERREIRA</cp:lastModifiedBy>
  <cp:lastPrinted>2022-06-03T14:30:22Z</cp:lastPrinted>
  <dcterms:created xsi:type="dcterms:W3CDTF">2017-11-06T16:56:11Z</dcterms:created>
  <dcterms:modified xsi:type="dcterms:W3CDTF">2026-09-11T17:18:58Z</dcterms:modified>
</cp:coreProperties>
</file>