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H:\LICITACOES\LICITAÇÕES_2024\MOBILIÁRIO\"/>
    </mc:Choice>
  </mc:AlternateContent>
  <xr:revisionPtr revIDLastSave="0" documentId="13_ncr:1_{2D7CCD82-1473-4375-9329-CAB194DB4D26}" xr6:coauthVersionLast="47" xr6:coauthVersionMax="47" xr10:uidLastSave="{00000000-0000-0000-0000-000000000000}"/>
  <bookViews>
    <workbookView xWindow="-120" yWindow="-120" windowWidth="29040" windowHeight="15720" xr2:uid="{00000000-000D-0000-FFFF-FFFF00000000}"/>
  </bookViews>
  <sheets>
    <sheet name="Planilha de Formação de Preços" sheetId="1" r:id="rId1"/>
  </sheets>
  <definedNames>
    <definedName name="_xlnm.Print_Area" localSheetId="0">'Planilha de Formação de Preços'!$A$1:$P$36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2" i="1" l="1"/>
  <c r="P32" i="1"/>
  <c r="O32" i="1"/>
  <c r="N32" i="1"/>
  <c r="Q32" i="1" l="1"/>
  <c r="O5" i="1"/>
  <c r="O6" i="1"/>
  <c r="O7" i="1"/>
  <c r="O8" i="1"/>
  <c r="O9" i="1"/>
  <c r="O10" i="1"/>
  <c r="O11" i="1"/>
  <c r="O12" i="1"/>
  <c r="O13" i="1"/>
  <c r="O14" i="1"/>
  <c r="O15" i="1"/>
  <c r="O16" i="1"/>
  <c r="O17" i="1"/>
  <c r="O18" i="1"/>
  <c r="O19" i="1"/>
  <c r="O20" i="1"/>
  <c r="O21" i="1"/>
  <c r="O22" i="1"/>
  <c r="O23" i="1"/>
  <c r="O24" i="1"/>
  <c r="O25" i="1"/>
  <c r="O26" i="1"/>
  <c r="O27" i="1"/>
  <c r="O28" i="1"/>
  <c r="O29" i="1"/>
  <c r="O30" i="1"/>
  <c r="O31" i="1"/>
  <c r="O4" i="1"/>
  <c r="N5" i="1"/>
  <c r="N6" i="1"/>
  <c r="N7" i="1"/>
  <c r="N8" i="1"/>
  <c r="N9" i="1"/>
  <c r="N10" i="1"/>
  <c r="N11" i="1"/>
  <c r="N12" i="1"/>
  <c r="N13" i="1"/>
  <c r="N14" i="1"/>
  <c r="N15" i="1"/>
  <c r="N16" i="1"/>
  <c r="N17" i="1"/>
  <c r="N18" i="1"/>
  <c r="N19" i="1"/>
  <c r="N20" i="1"/>
  <c r="N21" i="1"/>
  <c r="N22" i="1"/>
  <c r="N23" i="1"/>
  <c r="N24" i="1"/>
  <c r="N25" i="1"/>
  <c r="N26" i="1"/>
  <c r="N27" i="1"/>
  <c r="N28" i="1"/>
  <c r="N29" i="1"/>
  <c r="N30" i="1"/>
  <c r="N31" i="1"/>
  <c r="N4" i="1"/>
  <c r="Q5" i="1" l="1"/>
  <c r="Q6" i="1"/>
  <c r="Q7" i="1"/>
  <c r="Q8" i="1"/>
  <c r="Q9" i="1"/>
  <c r="Q10" i="1"/>
  <c r="Q11" i="1"/>
  <c r="Q12" i="1"/>
  <c r="Q13" i="1"/>
  <c r="Q14" i="1"/>
  <c r="Q15" i="1"/>
  <c r="Q16" i="1"/>
  <c r="Q17" i="1"/>
  <c r="Q18" i="1"/>
  <c r="Q19" i="1"/>
  <c r="Q20" i="1"/>
  <c r="Q21" i="1"/>
  <c r="Q22" i="1"/>
  <c r="Q23" i="1"/>
  <c r="Q24" i="1"/>
  <c r="Q25" i="1"/>
  <c r="Q26" i="1"/>
  <c r="Q27" i="1"/>
  <c r="Q28" i="1"/>
  <c r="Q29" i="1"/>
  <c r="Q30" i="1"/>
  <c r="Q31" i="1"/>
  <c r="Q4" i="1"/>
  <c r="Q33" i="1" l="1"/>
  <c r="M31" i="1"/>
  <c r="P31" i="1"/>
  <c r="M30" i="1"/>
  <c r="P30" i="1"/>
  <c r="M29" i="1"/>
  <c r="P29" i="1"/>
  <c r="M28" i="1"/>
  <c r="P28" i="1"/>
  <c r="M24" i="1"/>
  <c r="P24" i="1"/>
  <c r="M23" i="1"/>
  <c r="P23" i="1"/>
  <c r="M22" i="1"/>
  <c r="P22" i="1"/>
  <c r="M21" i="1"/>
  <c r="P21" i="1"/>
  <c r="M20" i="1"/>
  <c r="P20" i="1"/>
  <c r="M19" i="1"/>
  <c r="P19" i="1"/>
  <c r="M18" i="1"/>
  <c r="P18" i="1"/>
  <c r="M17" i="1"/>
  <c r="P17" i="1"/>
  <c r="M16" i="1"/>
  <c r="P16" i="1"/>
  <c r="M15" i="1"/>
  <c r="P15" i="1"/>
  <c r="M14" i="1"/>
  <c r="P14" i="1"/>
  <c r="M13" i="1"/>
  <c r="P13" i="1"/>
  <c r="M12" i="1"/>
  <c r="P12" i="1"/>
  <c r="M11" i="1"/>
  <c r="P11" i="1"/>
  <c r="M10" i="1"/>
  <c r="P10" i="1"/>
  <c r="M9" i="1"/>
  <c r="P9" i="1"/>
  <c r="M4" i="1"/>
  <c r="M5" i="1"/>
  <c r="M6" i="1"/>
  <c r="M7" i="1"/>
  <c r="M8" i="1"/>
  <c r="M25" i="1"/>
  <c r="M26" i="1"/>
  <c r="M27" i="1"/>
  <c r="P4" i="1"/>
  <c r="P5" i="1"/>
  <c r="P6" i="1"/>
  <c r="P7" i="1"/>
  <c r="P8" i="1"/>
  <c r="P25" i="1"/>
  <c r="P26" i="1"/>
  <c r="P27" i="1"/>
</calcChain>
</file>

<file path=xl/sharedStrings.xml><?xml version="1.0" encoding="utf-8"?>
<sst xmlns="http://schemas.openxmlformats.org/spreadsheetml/2006/main" count="288" uniqueCount="183">
  <si>
    <t>ITEM</t>
  </si>
  <si>
    <t>Menor preço</t>
  </si>
  <si>
    <t>Média</t>
  </si>
  <si>
    <t>Mediana</t>
  </si>
  <si>
    <t>FONTE 1</t>
  </si>
  <si>
    <t>FONTE 2</t>
  </si>
  <si>
    <t>FONTE 3</t>
  </si>
  <si>
    <t>(Nome fonte)</t>
  </si>
  <si>
    <t>Descrição</t>
  </si>
  <si>
    <t>FÓRMULAS</t>
  </si>
  <si>
    <t>Critério</t>
  </si>
  <si>
    <t>Coeficiente de variação</t>
  </si>
  <si>
    <t>Desvio Padrão</t>
  </si>
  <si>
    <t>Se CV &gt; 25% considerar preço de referência o valor da Mediana -- Se CV &lt; 25% considerar preço de referência o valor da Média</t>
  </si>
  <si>
    <t>DP/M</t>
  </si>
  <si>
    <t xml:space="preserve">Soma de todos os valores e orçamentos, dividido pelo número de elementos.
Utilizada para um cesta de preços homogênea, ou seja, com coeficiente de variação inferior à 25% </t>
  </si>
  <si>
    <t>Coeficiente de Variação (CV)</t>
  </si>
  <si>
    <t xml:space="preserve">Precificação baseada na Lei nº 14.133/2021, na Instrução Normativa nº 12 de 2022 da Secretaria de Estado da Administração e na Nota Técnica Nº 1 de 2022 do Tribunal de Contas do Estado de Santa Catarina. </t>
  </si>
  <si>
    <t>Sofá preto de couro (100% e legítimo) de 3 lugares. Acompanhado de pelo menos 2 almofadas para o encosto soltas, com enchimento em fibra siliconizada. Braços com espuma (mínimo D12), largura com cerca de 20cm (L) e cerca de 60cm (A) do chão.  Estrutura de madeira maciça de reflorestamento. Assentos de espuma de alta resiliência (mínimo D26), fixos, de poliuretano, sustentado por cinta elástica, cerca de 45 cm (A) do chão. Pés maciços tingidos, mínimo de 6cm de altura. Medidas aproximadas: 2 metros (L) x  90 cm (P) x 80cm (A). Carga máxima de no mínimo 350kg, Garantia mínima de 3 meses contra defeito de fabricação.</t>
  </si>
  <si>
    <r>
      <rPr>
        <b/>
        <sz val="11"/>
        <rFont val="Calibri"/>
        <family val="2"/>
        <scheme val="minor"/>
      </rPr>
      <t>CADEIRA GIRATORIA, TIPO EXECUTIVA C/BRACOS, com rodinhas  CADEIRA  GIRATORIA,  TIPO  EXECUTIVA  C/BRACOS,  Cadeira  com rodinhas</t>
    </r>
    <r>
      <rPr>
        <sz val="11"/>
        <rFont val="Calibri"/>
        <family val="2"/>
        <scheme val="minor"/>
      </rPr>
      <t xml:space="preserve">.  Estar  de  acordo  com  as  definições  da  norma  ABNT  NBR 13962. A estrutura deve receber tratamentos químicos de fosfatização e pintura epóxi pó ou cromagem no modelo 4 pés com uma travessa de reforço na parte traseira da estrutura e nas ponteiras rodízios duplos. As extremidades inferiores dos tubos devem receber ponteiras plásticas de polipropileno para acabamento e servirem como sapatas. Assento: Conjunto constituído por compensado multílaminado de madeira com 12 mm de espessura com porcas garra 1⁄4, fabricados em aço carbono e  revestidas  pelo  processo  de  eletrodeposição  á  zinco,  fixadas  nos pontos  de  montagem  da  estrutura.  Na  estrutura  do  assento  é  fixada uma  (1)  almofada  de  espuma  flexível  a  base  de  poliuretano  (PU), ergonômica  e  fabricada  através  de  sistemas  químicos  a  base  de poliol/Isocianato pelo processo de injeção sob pressão. Esta almofada possui densidade  controlada de 55 kg/m3 podendo ocorrer variações na ordem de +/- 2 kg/m3. O conjunto é revestido em (Tecido/Laminado Vinilico) pelo processo de tapeçamento convencional. Suas dimensões giram  em  torno  de  503  mm  (largura)  x  450  mm  (profundidade) apresentando  em suas extremidades cantos arredondados. O assento possui ainda uma blindagem plástica fabricada pelo processo de injeção de termoplásticos de engenharia (Copolímero de Polipropileno). Apoia Braços: conjunto mecânico destinado ao repouso dos braços do usuário em  posição  ergonomicamente  confortável.  Braço  com  apoio  em  PP: Estrutura do apoio de braço, de tubo industrial de construção mecânica ABNT  1008/1020  no  diâmetro  de  25,4  mm  e  1,9  mm  de  espessura, dobrado  em  curvadoras  cnc.  O  apoio  de  braço  fixado  a  estrutura confeccionado  em  termoplástico  de  engenharia  (Copolímero  de Polipropileno) com 253 mm de (comprimento) 54 mm de (largura) e 4 mm  de  (espessura),  fabricado  pelo  processo  de  injeção.  Para  a montagem  do  apoio  a  estrutura  e  da  estrutura  ao  assento  são colocados dois (2) (Parafusos Sextavado Flangeado UNC ZP 1⁄4.x1.1/4 edois (2) Parafuso FL Phillips ZB diâmetro 4,0x16). Encosto: Componente utilizado como sustentação da região do apoio lombar e que possui a funcionalidade de acomodar confortavelmente as costas num desenho com concordâncias de raios e curvas ergonômicas, e que modelam de forma  agradável  e  anatômica  os  diversos  biótipos  do  usuário.  É constituído  por  uma  estrutura  em  termoplástico  (Copolímero  de Polipropileno) fabricada pelo processo de injeção, com combinações de raios e concordâncias anatômicas, referenciado a um polígono irregular que combina a uma geometria semelhante a um pentágono de forma adaptada como apoio ergonômico as costas do usuário, além de ter em sua parte frontal da superfície do  encosto  um polígono irregular que facilita sua transferência térmica. A estrutura do encosto, componente de fixação utilizado para dar suporte estrutural ao encosto, é fácil de montar  e  que  mantem  o  conjunto  fixado  e  que  resiste  dentro  das especificações normativas. Fabricado em tubo industrial de construção mecânica ABNT 1008/1020 de 25,4 mm de diâmetro e espessura de 1,5 mm  cortado  em  maquinas  de  corte  e  dobrado  em  curvadoras  cnc, possuir ainda duas (2) chapas de fixação para dar suporte ao assento fabricado  em  material  denominado  ABNT  1008/1020  com  3  mm  de espessura,  confeccionada  pelo  processo  de  estampagem  e  unido  a estrutura pelo processo de soldagem (Mig). Para que a estrutura se una ao  encosto  e  assento  são  colocados  três  (3)  parafusos  para  suas respectivas  configurações  com  denominação  de  (Parafuso  Sextavado unc zp 1/4x1.1/4 e parafuso flangeado unc zp 1/4x1.1/4). APRESENTAR JUNTO COM A PROPOSTA COMERCIAL: Laudo técnico em conformidade com  a  Norma  Regulamentadora?  NR  17  emitido  por  médico  do trabalho.  Laudo  emitido  por  laboratório  acreditado  pelo  INMETRO atestando que os produtos atendem os requisitos da NBR 8095/2015, com duração igual ou superior a 600 horas. Laudo de acordo  com a NBR 9209/86 atestando que os produtos possuem revestimento em fosfato com massa igual ou superior a 1,2g/m2. Laudo de acordo com a NBR 8096, Avaliação da Resistência à corrosão por exposição ao Dióxido de Enxofre, com duração igual ou superior a 600 horas. Laudo emitido  por  laboratório  acreditado  pelo  INMETRO  atestando  que  os produtos atendem os requisitos da NBR 8094/83, com avaliação pela NBR 5841/2015 com duração igual a 600 horas. Cor amarelo/preta </t>
    </r>
  </si>
  <si>
    <t>Mesa Eames retangular preta e pés em madeira natural com sapatas de regulagem. Medidas mínimas de 120x80x74 (CxLxA). Tampo em MDF revestido com laca fosca, na cor preta.</t>
  </si>
  <si>
    <t>Quadro branco de MDF com laminado melamínico e estrutura em alumínio anodizado na cor preta, com medidas mínimas de 200 x 120 cm. Deve possibilitar tanto escrita com canetas ou projeção. Deve ter cantoneiras e a suportes de instalação não visíveis.</t>
  </si>
  <si>
    <t>Estante divisória de ambientes
Medidas mínimas de 150x40x200 (LxPxA)
Estrutura em aço carbono, tubular 20x20 1,20mm, com pintura eletrostática preta, fosca.
Prateleiras e fechamentos em MDF 15mm, com laminado melamínico na cor carvalho e com fitas de bordas na mesma cor em todos os lados expostos.
Deve ter, no mínimo, 5 nichos abertos para ambos os lados, 2 portas de abrir 90º com dobradiças retas, duas portas de tombar com amortecedores e dobradiças retas e amortecedores e uma porta de abrir pra cima, com amortecedores e dobradiças.
Pés niveladores com base flexível e reguláveis</t>
  </si>
  <si>
    <t>Mesa angular em L, dimensões: 1200/600mm Comprimento, 1200/600mm Profundidade e 140mm Altura; com uma gaveta e base para teclado retrátil, cor bege, material MDP 25mm.</t>
  </si>
  <si>
    <t>Armário Estante Alto 2 Portas na Parte Inferior, 2 nichos na superior, MDP cor bege - 804mm x 480mm x 1600mm Tampos em MDP 25mm, Laterais Portas, Base, Prateleiras e Costas em MDP 15mm. Puxadores tipo alça em PVC inclusos. Dobradiças Caneco Metálica, Sapata Niveladoras e Fechadura. Perfil em Fita de Borda ABS 1mm</t>
  </si>
  <si>
    <r>
      <rPr>
        <b/>
        <sz val="11"/>
        <rFont val="Calibri"/>
        <family val="2"/>
        <scheme val="minor"/>
      </rPr>
      <t>Mesa para escirório em L</t>
    </r>
    <r>
      <rPr>
        <sz val="11"/>
        <rFont val="Calibri"/>
        <family val="2"/>
        <scheme val="minor"/>
      </rPr>
      <t>, estação de trabalho, tampo em madeira MDP-BP 25mm espessura, 25mm altura, cor Branca, medidas 1,60mx 1,60m, acabamento fita PVC 2mm (espessura), pés em aço,furos para receberem tomadas de lógica, energia e telefone, acessório calha passa fio, garantia de 06 meses, frete e montagem inclusos.</t>
    </r>
  </si>
  <si>
    <t xml:space="preserve">MESA DE USO GERAL, MESA DE REUNIÕES OVAL. TAMPO CONSTUÚIDO EM MDP COM ESPESSURA DE 25MM COM REVESTIMENTO EM LAMINADO MELAMÍNICO DE BAIXA PRESSÃO E ACABAMENTO DAS BORDAS EM ABS DE 2MM colada a quente pelo sistema holt-melt. Saia confeccionada em aço carbono; Pés centrais confeccionados em aço; Pés com niveladores de altura - contem sapatas reguláveis em PVC rígido com diâmetro de 22 mm, cuja função será contornar eventuais desníveis de piso DIMENSÕES L 200 CM X A 74 CM X P 100 CM. COR A SER DEFINIDA NA ENTREGA. </t>
  </si>
  <si>
    <t>MESA RETANGULAR 1,40. TAMPO EM MDP COM ESPESSURA DE 25MM COM REVESTIMENTO MELAMÍNICO DE BAIXA PRESSÃO E ACABAMENTO DAS BORDAS EM ABS DE 2MM. ESTRUTURA COMPOSTA POR 04 (QUATRO) PÉS DE AÇO RETANGULARES COM BAIXO TEOR DE CARBONO E PAREDE 1,2MM, SENDO 04 (QUATRO) PEÇAS VERTICAIS DE 40X40MM E 02 (DUAS) TRAVESSA DE 20X40 UNIDAS COM SOLDA, COM PINTURA EM EPÓXI PÓ EM COR A SER SELECIONADO NO FORNECIMENTO; 02 (DUAS) BARRAS DE TUBO 20X40 DO MESMO MATERIAL E ACABAMENTO DOS PÉS FAZEM A UNIÃO ENTRE OS MESMOS POR MEIO DE PARAFUSOS E PORCAS (FORMANDO A ESTRUTURA) E A FIXAÇÃO DO TAMPO POR PARAFUSOS 4,2X13; PONTEIRAS E SAPATAS COM REGULAGEM DE ALTURA FAZEM O ACABAMENTO NAS PONTAS DOS TUBOS 40X40. DIMENSÕES L 140 X A 74 X P 80 CM. COR A SER DEFINIDA NA ENTREGA.</t>
  </si>
  <si>
    <t>PUFF, COURO SINTETICO COM ENCOSTO, Puff com encosto medida aproximada altura 0,80m x largura 0,70m x profundidade 0,70m. Estofado individual Modulado para composição de ambiente, com encosto, fabricado 100% com estrutura de madeira Eucalipto de Reflorestamento, moldado com cartonagem, percintas elásticas, espuma expandida Densidade 26, forrado por toda área de contato com manta siliconada entre espuma e revestimento, revestimento com costura dupla reforçada, sapatas deslizantes. Assento: medindo aproximadamente diâmetro 0,70m x altura 0,46m, com corte de encaixe lado esquerdo, espuma espessura 60mm, revestimento com costura na superfície do assento, 4 sapatas deslizante. Encosto: medindo aproximadamente largura 0,60m x altura 0,34m, curvado e fixado sobre assento, espessura 50mm, revestimento com costura na superfície lateral. Revestimento: couríssimo sintético. Cor a definir no fornecimento.</t>
  </si>
  <si>
    <t>POLTRONA PARA LEITURA COM PUFF. Estrutura em madeira Tauari. Estofado: Espuma D28 Revestida em Tecido Sintético (PU), com botões forrados. Pés confeccionados em aço tubular preto com pintura epóxi, sapatas de plástico internas (para não riscar o piso). Peso suportado pela poltrona: até 120Kg. Peso suportado pelo puff: até 100 Kg.  Medidas da Poltrona: Altura do Chão ao Topo do Encosto: 88 cm, Largura: 72 cm, Profundidade: 70 cm. Medidas do Pufe: Largura: 72 cm, Altura: 36 cm, Profundidade: 42 cm. Modelo de referência: Poltrona Costela (com puff).</t>
  </si>
  <si>
    <r>
      <rPr>
        <b/>
        <sz val="11"/>
        <rFont val="Calibri"/>
        <family val="2"/>
        <scheme val="minor"/>
      </rPr>
      <t xml:space="preserve">PUFF CUBO </t>
    </r>
    <r>
      <rPr>
        <sz val="11"/>
        <rFont val="Calibri"/>
        <family val="2"/>
        <scheme val="minor"/>
      </rPr>
      <t>Estofado com estrutura interna em madeira EucaliptusGrandis secada naturalmente e compensado multilaminado, fixadas através de parafusos e grampos. Possui: Assento com espuma Soft Densidade 30, altura 450 mm do chão; Quatro sapatas em polipropileno na cor preta; Revestimento em couro sintético; Embalagem com revestimento em plástico virgem envolto por manta elástica. Dimensões (LAP): 450x450mm. APRESENTAR JUNTO COM A PROPOSTA COMERCIAL OS SEGUNTES DOCUMENTOS ABAIXO: a) Ficha e catálogo técnico original, não seno aceito cópia da internet com foto condizente ao produto ofertado contendo suas características, matéria prima utilizada e suas respectivas bitolas, e todos os processos de tratamento, soldagem, atendendo a pertinente normatização, assinada pelo fabricante com firma reconhecida. e) Quando o proponente for REVENDEDOR OU DISTRIBUIDOR, este deverá apresentar uma declaração fornecida pelo fabricante, em papel timbrado, assinada por representante devidamente autorizado e com firma reconhecida, autorizando os mesmos a comercializar o produto de sua fabricação e prestar assistência, manutenção e garantia dos produtos. (O Revendedor ou Distribuidor deverá apresentar os documentos acima do Fabricante);</t>
    </r>
  </si>
  <si>
    <r>
      <rPr>
        <b/>
        <sz val="11"/>
        <rFont val="Calibri"/>
        <family val="2"/>
        <scheme val="minor"/>
      </rPr>
      <t>ALMOFADAS, Capa 100% Algodão</t>
    </r>
    <r>
      <rPr>
        <sz val="11"/>
        <rFont val="Calibri"/>
        <family val="2"/>
        <scheme val="minor"/>
      </rPr>
      <t>, com zíper invisível, Medidas 45 CM X 45 CM, Enchimento em fibra siliconada 100% POLIPROPILENO (Cores variadas a serem definidas na autorização de fornecimento) APRESENTAR JUNTO COM A PROPOSTA COMERCIAL OS SEGUNTES DOCUMENTOS ABAIXO: a) Ficha e catálogo técnico original, não seno aceito cópia da internet com foto condizente ao produto ofertado contendo suas características, matéria prima utilizada e suas respectivas bitolas, e todos os processos de tratamento, soldagem, atendendo a pertinente normatização, assinada pelo fabricante com firma reconhecida. b) Quando o proponente for REVENDEDOR OU DISTRIBUIDOR, este deverá apresentar uma declaração fornecida pelo fabricante, em papel timbrado, assinada por representante devidamente autorizado e com firma reconhecida, autorizando os mesmos a comercializar o produto de sua fabricação e prestar assistência, manutenção e garantia dos produtos. (O Revendedor ou Distribuidor deverá apresentar os documentos acima do Fabricante);</t>
    </r>
  </si>
  <si>
    <r>
      <rPr>
        <b/>
        <sz val="11"/>
        <rFont val="Calibri"/>
        <family val="2"/>
        <scheme val="minor"/>
      </rPr>
      <t>ALMOFADA FUTON</t>
    </r>
    <r>
      <rPr>
        <sz val="11"/>
        <rFont val="Calibri"/>
        <family val="2"/>
        <scheme val="minor"/>
      </rPr>
      <t>. Medidas Mínimas 40 CM X 40 CM  X 12 CM (Altura). Tecido : 100% POLIÉSTER de alta qualidade, enchimento: 100% POLIÉSTER. (Cores variadas a serem definidas na autorização de fornecimento) 
APRESENTAR JUNTO COM A PROPOSTA COMERCIAL OS SEGUNTES DOCUMENTOS ABAIXO:
a) Ficha e catálogo técnico original, não seno aceito cópia da internet com foto condizente ao produto ofertado contendo suas características, matéria prima utilizada e suas respectivas bitolas, e todos os processos de tratamento, soldagem, atendendo a pertinente normatização, assinada pelo fabricante com firma reconhecida.
b) Quando o proponente for REVENDEDOR OU DISTRIBUIDOR, este deverá apresentar uma declaração fornecida pelo fabricante, em papel timbrado, assinada por representante devidamente autorizado e com firma reconhecida, autorizando os mesmos a comercializar o produto de sua fabricação e prestar assistência, manutenção e garantia dos produtos. (O Revendedor ou Distribuidor deverá apresentar os documentos acima do Fabricante);</t>
    </r>
  </si>
  <si>
    <r>
      <rPr>
        <b/>
        <sz val="11"/>
        <rFont val="Calibri"/>
        <family val="2"/>
        <scheme val="minor"/>
      </rPr>
      <t>Poltrona 1 Lugar</t>
    </r>
    <r>
      <rPr>
        <sz val="11"/>
        <rFont val="Calibri"/>
        <family val="2"/>
        <scheme val="minor"/>
      </rPr>
      <t xml:space="preserve"> Poltrona com assento e encosto fixo. Estruturado totalmente confeccionada em madeira de reflorestamento (Eucalyptus grandis). Assento sem divisões com altura de 15cm e profundidade máxima de 53,5cm estofado com espuma soft 28 estruturado com percinta elástica italiana; Encosto com curvatura anatômica com raio interno de 24cm de integrado com o apoio para o braço com largura de 9 cm e altura traseira máxima em relação a parte superior do assento de 32 cm e frontal mínima de 32cm e estofado com espuma soft 20 estruturado com percinta elástica italiana; Assento e encosto estruturados com percinta elástica italiana; Assento estofado com espuma soft 28 e encosto com espuma soft 20; Forração em tecido 100% poliéster; Pés em alumínio, fixados na estrutura inferior do estofado através de parafusos e porca garra embutida. Dimensões: Largura: 68cm Altura: 77 cm Profundidade:63cm. APRESENTAR JUNTO COM A PROPOSTA COMERCIAL OS SEGUNTES DOCUMENTOS ABAIXO: a) Ficha e catálogo técnico original, não seno aceito cópia da internet com foto condizente ao produto ofertado contendo suas características, matéria prima utilizada e suas respectivas bitolas, e todos os processos de tratamento, soldagem, atendendo a pertinente normatização, assinada pelo fabricante com firma reconhecida. b) O fabricante deverá apresentar c)Certificado de Regularidade do IBAMA (Certificado que comprove a regularidade no Cadastro de Atividades Potencialmente Poluidoras). d) Manual de Montagem do produto, contendo as Normas de Assistência Técnica e Formulário para Garantia. e) Quando o proponente for REVENDEDOR OU DISTRIBUIDOR, este deverá apresentar uma declaração fornecida pelo fabricante, em papel timbrado, assinada por representante devidamente autorizado e com firma reconhecida, autorizando os mesmos a comercializar o produto de sua fabricação e prestar assistência, manutenção e garantia dos produtos. (O Revendedor ou Distribuidor deverá apresentar os documentos acima do Fabricante);</t>
    </r>
  </si>
  <si>
    <r>
      <rPr>
        <b/>
        <sz val="11"/>
        <rFont val="Calibri"/>
        <family val="2"/>
        <scheme val="minor"/>
      </rPr>
      <t>SOFÁ CONCAVO COM ENCOSTO</t>
    </r>
    <r>
      <rPr>
        <sz val="11"/>
        <rFont val="Calibri"/>
        <family val="2"/>
        <scheme val="minor"/>
      </rPr>
      <t>. Estofado côncavo com assento e encosto fixo estruturado totalmente em madeira de reflorestamento (Eucalyptus grandis) com assento sem divisões com altura de 29,5cm e profundidade de 51cm estofado com espuma soft 28 e encosto com parte dianteira inclinada com medida superior de 14 e inferior de 20cm e altura de 31,5cm com espuma soft 20. Forração do estofado em tecido 100% poliéster. Pés em alumínio injetado em “L” com abas trapezoidais como a maior medida a superior de 4 cm e a menor a inferior de 2cm, altura de 15cm de espessura de 3mm, fixados na estrutura inferior do estofado através de parafusos e porca garra embutida. Perímetro da curva do assento de 125cm e do encosto de 201cm. Dimensões: Curva Assento: 125cm   Curva Encosto: 201cm Altura: 75 cm Profundidade: 72cm. APRESENTAR JUNTO COM A PROPOSTA COMERCIAL OS SEGUNTES DOCUMENTOS ABAIXO: a) Ficha e catálogo técnico original, não seno aceito cópia da internet com foto condizente ao produto ofertado contendo suas características, matéria prima utilizada e suas respectivas bitolas, e todos os processos de tratamento, soldagem, atendendo a pertinente normatização, assinada pelo fabricante com firma reconhecida. b) O fabricante deverá apresentar. c)Certificado de Regularidade do IBAMA (Certificado que comprove a regularidade no Cadastro de Atividades Potencialmente Poluidoras). d) Manual de Montagem do produto, contendo as Normas de Assistência Técnica e Formulário para Garantia. e) Quando o proponente for REVENDEDOR OU DISTRIBUIDOR, este deverá apresentar uma declaração fornecida pelo fabricante, em papel timbrado, assinada por representante devidamente autorizado e com firma reconhecida, autorizando os mesmos a comercializar o produto de sua fabricação e prestar assistência, manutenção e garantia dos produtos. (O Revendedor ou Distribuidor deverá apresentar os documentos acima do Fabricante);B32</t>
    </r>
  </si>
  <si>
    <r>
      <t>MESA REDONDA COM PÉ DISCO. (LxAxP) 60x74x60,</t>
    </r>
    <r>
      <rPr>
        <sz val="11"/>
        <rFont val="Calibri"/>
        <family val="2"/>
        <scheme val="minor"/>
      </rPr>
      <t xml:space="preserve"> Tampo constituído em MDP de 25 mm de espessura, revestida em laminado melâmínico de baixa pressão texturizado em ambas as faces na cor BRANCA, borda do tampo em PVC de 2 mm de espessura na mesma cor do tampo, colada a quente pelo sistema holt-melt, com raio de 2mm. Tampo com 60 CM de diâmetro. Pé aço na cor branca. DIMENSÕES 60 CM (DIÂMETRO) X 74 CM (ALTURA). Cor a combinar</t>
    </r>
  </si>
  <si>
    <r>
      <t>MESA, REDONDA, TAMPO LISO,(LXAXP)120x0,90x120</t>
    </r>
    <r>
      <rPr>
        <sz val="11"/>
        <rFont val="Calibri"/>
        <family val="2"/>
        <scheme val="minor"/>
      </rPr>
      <t xml:space="preserve"> Mesa de estudo redonda com 6 lugares, cor: Branca. Composição: Mesa com tampo em MDF , espessura de 25 mm, acabamento melamínico e borda chanfrada roduzida com estrutura de aço, que recebe tratamento de pintura epóxi. Dimensões: Altura: 74,5 cm; Largura 120 cm; Profundidade: 120 cm.</t>
    </r>
  </si>
  <si>
    <r>
      <rPr>
        <b/>
        <sz val="11"/>
        <rFont val="Calibri"/>
        <family val="2"/>
        <scheme val="minor"/>
      </rPr>
      <t>Puff de courino tipo gota</t>
    </r>
    <r>
      <rPr>
        <sz val="11"/>
        <rFont val="Calibri"/>
        <family val="2"/>
        <scheme val="minor"/>
      </rPr>
      <t>. Puff de courino tipo gota. Cor a definir. Enchimento com flocos de isopor. Dimensões similares: 76 largura x 90 altura x 45cm de profundidade . Couro sintético. Peso suportado: mínimo de 100kg. APRESENTAR JUNTO COM A PROPOSTA COMERCIAL OS SEGUNTES DOCUMENTOS ABAIXO: a) Ficha e catálogo técnico original, não seno aceito cópia da internet com foto condizente ao produto ofertado contendo suas características, matéria prima utilizada e suas respectivas bitolas, e todos os processos de tratamento, soldagem, atendendo a pertinente normatização, assinada pelo fabricante com firma reconhecida.
b) Quando o proponente for REVENDEDOR OU DISTRIBUIDOR, este deverá apresentar uma declaração fornecida pelo fabricante, em papel timbrado, assinada por representante devidamente autorizado e com firma reconhecida, autorizando os mesmos a comercializar o produto de sua fabricação e prestar assistência, manutenção e garantia dos produtos. (O Revendedor ou Distribuidor deverá apresentar os documentos acima do Fabricante)</t>
    </r>
  </si>
  <si>
    <r>
      <rPr>
        <b/>
        <sz val="11"/>
        <rFont val="Calibri"/>
        <family val="2"/>
        <scheme val="minor"/>
      </rPr>
      <t>Puff tipo poltrona</t>
    </r>
    <r>
      <rPr>
        <sz val="11"/>
        <rFont val="Calibri"/>
        <family val="2"/>
        <scheme val="minor"/>
      </rPr>
      <t>, na cor a escolher, com medidas mínimas de 120 cm de altura, 90 cm de largura e 90 cm de profundidade. Material da estrutura e enchimento: Flocos de isopor. Revestimento: Corino. Peso: 5 kg
APRESENTAR JUNTO COM A PROPOSTA COMERCIAL OS SEGUNTES DOCUMENTOS ABAIXO:
a) Ficha e catálogo técnico original, não seno aceito cópia da internet com foto condizente ao produto ofertado contendo suas características, matéria prima utilizada e suas respectivas bitolas, e todos os processos de tratamento, soldagem, atendendo a pertinente normatização, assinada pelo fabricante com firma reconhecida.
b) Quando o proponente for REVENDEDOR OU DISTRIBUIDOR, este deverá apresentar uma declaração fornecida pelo fabricante, em papel timbrado, assinada por representante devidamente autorizado e com firma reconhecida, autorizando os mesmos a comercializar o produto de sua fabricação e prestar assistência, manutenção e garantia dos produtos. (O Revendedor ou Distribuidor deverá apresentar os documentos acima do Fabricante);</t>
    </r>
  </si>
  <si>
    <r>
      <rPr>
        <b/>
        <sz val="11"/>
        <rFont val="Calibri"/>
        <family val="2"/>
        <scheme val="minor"/>
      </rPr>
      <t xml:space="preserve">Gaveteiro. </t>
    </r>
    <r>
      <rPr>
        <sz val="11"/>
        <rFont val="Calibri"/>
        <family val="2"/>
        <scheme val="minor"/>
      </rPr>
      <t>Gaveteiro móvel com no mínimo 03 gavetas. Gavetas com corrediças metálicas, medindo no mínimo:40 x 48 x 60 cm. Tampos em MDP de no mínimo 25mm e fita de borda em ABS de no mínimo 1mm. Laterais e frentes de gavetas em MDP de no mínimo 15mm. Puxadores tipo alça em PVC. Pés com rodízios. Apresentar catálogo.  COR A SER DEFINIDA NA ENTREGA</t>
    </r>
  </si>
  <si>
    <r>
      <rPr>
        <b/>
        <sz val="11"/>
        <rFont val="Calibri"/>
        <family val="2"/>
        <scheme val="minor"/>
      </rPr>
      <t xml:space="preserve">BANQUETA ALTA SEM BRAÇOS. </t>
    </r>
    <r>
      <rPr>
        <sz val="11"/>
        <rFont val="Calibri"/>
        <family val="2"/>
        <scheme val="minor"/>
      </rPr>
      <t xml:space="preserve">Fabricada em polipropileno e fibra de vidro com encosto, certificada de acordo com a portaria do inmetro nº342/2014, com resistência a uma carga estática de 182 kg, medidas 48 cm (largura) x 94 cm (altura total) x 70 cm (altura do assento) x 48 cm (profundidade). Cores a serem escolhidas no fornecimento.  Modelo referência: tramontina </t>
    </r>
  </si>
  <si>
    <r>
      <rPr>
        <b/>
        <sz val="11"/>
        <rFont val="Calibri"/>
        <family val="2"/>
        <scheme val="minor"/>
      </rPr>
      <t>Mesa de Centro</t>
    </r>
    <r>
      <rPr>
        <sz val="11"/>
        <rFont val="Calibri"/>
        <family val="2"/>
        <scheme val="minor"/>
      </rPr>
      <t>. Mesa com tampo em MDF na cor BRANCA, Estrutura em tubo de aço de 4”, com pés em disco branco, Tampo medindo 50”cm de diâmetro, Altura total 62cm.</t>
    </r>
  </si>
  <si>
    <r>
      <rPr>
        <b/>
        <sz val="11"/>
        <rFont val="Calibri"/>
        <family val="2"/>
        <scheme val="minor"/>
      </rPr>
      <t xml:space="preserve">POLTRONA giratória </t>
    </r>
    <r>
      <rPr>
        <sz val="11"/>
        <rFont val="Calibri"/>
        <family val="2"/>
        <scheme val="minor"/>
      </rPr>
      <t xml:space="preserve"> APOIO DE CABEÇA, BRAÇO 1D, SISTEMA SYNCRON, ASSENTO POLIESTER OU CEC, ARANHA ALUM, ROD PP- CADEIRA GIRATÓRIA COM RELAX SINCRONIZADO, ASSENTO COM AJUSTE DE PROFUNDIDADE, APOIA-BRAÇOS REGULÁVEIS, ESPALDAR ALTO, TELADO E COM APOIO DE LOMBAR INDEPENDENTE E AJUSTÁVEL; E APOIO PARA CABEÇA Base giratória desmontável de 5 hastes injetada em alumínio, giro de 360 graus; rodas com rolamentos duplos de esferas de aço e rodízios de 60mm (admitida variação 5 mm) em nylon com banda de rodagem em PU, adequados ao uso em qualquer piso. Assento em resina de engenharia termoplástica injetada de alta resistência mecânica; com espuma injetada em poliuretano flexível de formato anatômico com borda frontal ligeiramente curvada para não obstruir a circulação sanguínea, densidade mínima de 50 kg/m3 e espessura mínima de 45mm; com regulagem de profundidade do assento e regulagem de altura do assento por pistão a gás classe DIN 4; revestimento de tecido sintético de poliéster na cor preta. (ou compensado) Encosto espaldar alto com estrutura em resina de engenharia termoplástica injetada de alta resistência mecânica, de curvatura anatômica e com acabamento em tela flexível de alta resistência; apoio lombar independente com regulagem de altura. Sistema de regulagem de inclinação sincronizada de assento-encosto (syncron) com no mínimo 4 posições de travamento, com ajuste de tensão e anti-impacto. Braços com regulagem de altura, profundidade (avanço e recuo), abertura e orientação (ângulo de abertura) (4D ou 3D com regulagem de abertura lateral dos braços sob o assento); superfície em PU de acabamento macio. A cadeira deve permitir ao usuário o ajuste de todas as regulagens sem a necessidade de ferramentas. Peso suportado de até 110 kg. DIMENSÕES APROXIMADAS: - Largura total da Cadeira: 770mm. - Altura Total da Cadeira: 1200/1350mm - Altura do Encosto: 570mm - Largura do Encosto: 470mm - Profundidade do Assento: 470mm - Largura do Assento: 500mm. Variações de até 10% serão admitidas desde que não comprometam a ergonomia e às necessidades da instituição. Modelos de referência: Cavaletti C3, Cavaletti Velo, Flexform Led All black, Marelli Vegas, Frisokar Agile, F.Way Parker Web, Plaxmetal Brizza Tela *Nem todos os modelos atendem toda a especificação no seu modelo padrão, entretanto, há a possibilidade de alteração de configuração da cadeira com o fabricante.</t>
    </r>
  </si>
  <si>
    <t>UNIDADE</t>
  </si>
  <si>
    <t>GRUPO-CLASSE</t>
  </si>
  <si>
    <t>CÓDIGO NUC</t>
  </si>
  <si>
    <t xml:space="preserve">DETALHAMENTO </t>
  </si>
  <si>
    <t>peça</t>
  </si>
  <si>
    <t>1403</t>
  </si>
  <si>
    <t>1404</t>
  </si>
  <si>
    <t>1401</t>
  </si>
  <si>
    <t>02204 - 7 054</t>
  </si>
  <si>
    <t>02182 - 2 016</t>
  </si>
  <si>
    <t>02182 - 2 007</t>
  </si>
  <si>
    <t>02288 - 8 001</t>
  </si>
  <si>
    <t>02202 - 0 009</t>
  </si>
  <si>
    <t xml:space="preserve"> 01166 - 5 004</t>
  </si>
  <si>
    <t>02748 - 0 012</t>
  </si>
  <si>
    <t>02204 - 7 024</t>
  </si>
  <si>
    <t>10205 - 9 058</t>
  </si>
  <si>
    <t xml:space="preserve">02251 - 9 015 </t>
  </si>
  <si>
    <t>12235 - 1 016</t>
  </si>
  <si>
    <t>02276 - 4 046</t>
  </si>
  <si>
    <t xml:space="preserve">01891 - 0 014 </t>
  </si>
  <si>
    <t>10205 - 9 009</t>
  </si>
  <si>
    <t xml:space="preserve"> 02295 - 0 010</t>
  </si>
  <si>
    <t xml:space="preserve">449052.42 </t>
  </si>
  <si>
    <t>449052.42</t>
  </si>
  <si>
    <t xml:space="preserve">339030.20 </t>
  </si>
  <si>
    <t>Empresa 01</t>
  </si>
  <si>
    <t>Empresa 02</t>
  </si>
  <si>
    <t>Empresa 03</t>
  </si>
  <si>
    <t>Item 01</t>
  </si>
  <si>
    <t>Vale Ambientes Plenajados</t>
  </si>
  <si>
    <t>Tok Stok</t>
  </si>
  <si>
    <t>Formato Móveis</t>
  </si>
  <si>
    <t xml:space="preserve">Item 02 </t>
  </si>
  <si>
    <t>UP Office Design</t>
  </si>
  <si>
    <t>PE 1298/2022 (Ref. AF 2188/2022)</t>
  </si>
  <si>
    <t>Escritolandia</t>
  </si>
  <si>
    <t>Item 03</t>
  </si>
  <si>
    <t>Elegancy Design</t>
  </si>
  <si>
    <t>Magazine Luiza</t>
  </si>
  <si>
    <t>Home Supreme</t>
  </si>
  <si>
    <t xml:space="preserve">Item 04 </t>
  </si>
  <si>
    <t>Stilo Comércio</t>
  </si>
  <si>
    <t>Carrefour</t>
  </si>
  <si>
    <t xml:space="preserve">Item 05 </t>
  </si>
  <si>
    <t>Leroy Merlin</t>
  </si>
  <si>
    <t>ModeLAb</t>
  </si>
  <si>
    <t xml:space="preserve">Item 06 </t>
  </si>
  <si>
    <t>FLEXFORM</t>
  </si>
  <si>
    <t>QUALIFLEX MOVEIS</t>
  </si>
  <si>
    <t>Madeira Madeira</t>
  </si>
  <si>
    <t xml:space="preserve">Item 07 </t>
  </si>
  <si>
    <t>Grapol Móveis</t>
  </si>
  <si>
    <t>S&amp;V Equipamentos</t>
  </si>
  <si>
    <t>Móveis Farol</t>
  </si>
  <si>
    <t xml:space="preserve">Item 08 </t>
  </si>
  <si>
    <t xml:space="preserve">Item 09 </t>
  </si>
  <si>
    <t>Bicatecca</t>
  </si>
  <si>
    <t>Banzay</t>
  </si>
  <si>
    <t>Mobly</t>
  </si>
  <si>
    <t xml:space="preserve">Item 10 </t>
  </si>
  <si>
    <t>Nina home</t>
  </si>
  <si>
    <t>tokstok</t>
  </si>
  <si>
    <t>Item 11</t>
  </si>
  <si>
    <t>PE 1033/2022 Diversos CERES</t>
  </si>
  <si>
    <t>Item 12</t>
  </si>
  <si>
    <t>Item 13</t>
  </si>
  <si>
    <t>Leroy merlin</t>
  </si>
  <si>
    <t>Item 14</t>
  </si>
  <si>
    <t>webcontinental</t>
  </si>
  <si>
    <t xml:space="preserve">Item 15 </t>
  </si>
  <si>
    <t>vicomex prime</t>
  </si>
  <si>
    <t xml:space="preserve">Item 16 </t>
  </si>
  <si>
    <t>magazine luiza</t>
  </si>
  <si>
    <t>Item 17</t>
  </si>
  <si>
    <t xml:space="preserve">Item 18 </t>
  </si>
  <si>
    <t>madeira madeira</t>
  </si>
  <si>
    <t>leroy merlin</t>
  </si>
  <si>
    <t xml:space="preserve">Item 19 </t>
  </si>
  <si>
    <t>Fom</t>
  </si>
  <si>
    <t>Item 20</t>
  </si>
  <si>
    <t>Lyan decor</t>
  </si>
  <si>
    <t>Item 21</t>
  </si>
  <si>
    <t>Móveis pontalle</t>
  </si>
  <si>
    <t>Via inox</t>
  </si>
  <si>
    <t>Item 22</t>
  </si>
  <si>
    <t>casas bahia</t>
  </si>
  <si>
    <t>Item 23</t>
  </si>
  <si>
    <t>PE 882 Aquisição de mobiliário padronizado e planejado para os centros da Udesc: Udesc Ceavi, Udesc Ceart e Udesc Faed</t>
  </si>
  <si>
    <t>j.ziliotto</t>
  </si>
  <si>
    <t xml:space="preserve">item 24 </t>
  </si>
  <si>
    <t>Império móveis</t>
  </si>
  <si>
    <t>Madeira MAdeira</t>
  </si>
  <si>
    <t>ACIMAQ</t>
  </si>
  <si>
    <t>Item 25</t>
  </si>
  <si>
    <t>Item 26</t>
  </si>
  <si>
    <t>Item 27</t>
  </si>
  <si>
    <t>Item 28</t>
  </si>
  <si>
    <t>Marvale</t>
  </si>
  <si>
    <t>Multi Mix</t>
  </si>
  <si>
    <t>WFS</t>
  </si>
  <si>
    <t>Magazine Decor</t>
  </si>
  <si>
    <t>Colombo</t>
  </si>
  <si>
    <t>Tok &amp; Stok</t>
  </si>
  <si>
    <t>Westwing</t>
  </si>
  <si>
    <t>HomeDock</t>
  </si>
  <si>
    <t>Magalu</t>
  </si>
  <si>
    <t>Osvaldo</t>
  </si>
  <si>
    <t>Essencia</t>
  </si>
  <si>
    <t>Abra Casa</t>
  </si>
  <si>
    <t>TOTAL</t>
  </si>
  <si>
    <t>02196 - 2 089</t>
  </si>
  <si>
    <t>06341 - 0 006</t>
  </si>
  <si>
    <t>02273 - 0 020</t>
  </si>
  <si>
    <t xml:space="preserve">02177 - 6 040 </t>
  </si>
  <si>
    <t>02278 - 0 106</t>
  </si>
  <si>
    <t>02202 - 0 007</t>
  </si>
  <si>
    <t>Cadeira de escritório; assento e encosto com revestimento em polipropileno; assento e encosto modelo presidente com madeiras compensadas e espumas; cor preta; base estrela 5 rodízios; mecanismo giratório com regulagem de altura, mecanismo de inclinação do encosto; Braços fixos em polipropileno; encosto com largura mínima de 45 cm e altura mínima de 60 cm. Garantia de 5 anos.</t>
  </si>
  <si>
    <t>12235 - 1 005</t>
  </si>
  <si>
    <t>02182 - 2 031</t>
  </si>
  <si>
    <r>
      <t>Cadeira caixa alta executiva</t>
    </r>
    <r>
      <rPr>
        <sz val="11"/>
        <rFont val="Calibri"/>
        <family val="2"/>
        <scheme val="minor"/>
      </rPr>
      <t>, ergonômica (atende às normas NR17), giratória, sem braços. Base em forma de aranha, com sapatas fixas.  Com aro de apoio para os pés com regulagem de altura. Cor preta. Capacidade de até pelo menos 110 kg. Dimensão do assento: pelo menos 45 cm largura x 41 cm profundidade x 6 cm espessura. Dimensão do Encosto: pelo menos 38 cm largura x 35 cm altura x 6 cm espessura. Encosto e assento contam com espuma injetada de alta resiliência. A altura do assento até o chão regulável de aproximadamente 68 a 78 cm. Regulagem de altura e inclinação no encosto. Regulagem de altura do assento a gás. Material de revestimento: tecido ou couro sintético</t>
    </r>
  </si>
  <si>
    <t>Total Item</t>
  </si>
  <si>
    <t>Total</t>
  </si>
  <si>
    <t>Item 29</t>
  </si>
  <si>
    <t>Item 30</t>
  </si>
  <si>
    <t>Item 31</t>
  </si>
  <si>
    <t>Item 32</t>
  </si>
  <si>
    <t>Item 33</t>
  </si>
  <si>
    <t>casa klin</t>
  </si>
  <si>
    <t>Ideia  Brasil</t>
  </si>
  <si>
    <t>MVH</t>
  </si>
  <si>
    <t>IBL</t>
  </si>
  <si>
    <t>Comtec</t>
  </si>
  <si>
    <t>Brasilab</t>
  </si>
  <si>
    <t>Produlab</t>
  </si>
  <si>
    <r>
      <rPr>
        <b/>
        <sz val="11"/>
        <rFont val="Calibri"/>
        <family val="2"/>
        <scheme val="minor"/>
      </rPr>
      <t>Estante dupla face</t>
    </r>
    <r>
      <rPr>
        <sz val="11"/>
        <rFont val="Calibri"/>
        <family val="2"/>
        <scheme val="minor"/>
      </rPr>
      <t>, totalmente confeccionada em chapa de aço de baixo teor de carbono, com acabamento pelo sistema de tratamento químico da chapa e pintura através de sistema eletrostático a pó na cor BRANCA, com camada mínima de tinta de 70 micras. 0(uma) base em formato trapezoidal, formada por uma única peça, fechada, confeccionada em chapa nº 20 (0,90 mm), com altura de 155mm e angulação aproximada de 9°, sua fixação às laterais da estante se dá através de parafusos sextavados galvanizados, possui ainda 04 (quatro) sapatas reguladoras de nível, que não ultrapassam os limites externos da estante; 01 (uma) travessa superior horizontal trapezoidal confeccionada em uma única chapa nº 20 (0,90 mm), com altura de 75 mm e angulação aproximada de 18°, sua fixação às laterais da estante se dá através de parafusos galvanizados; 02 (duas) laterais com altura de 2000 mm e largura de 580 mm, confeccionadas em uma única peça chapa nº 18 (1,20mm), a face interna, que permite encaixe das bandejas em passos de aproximadamente 90 mm, deverá possuir 38 (trinta e oito) opções de regulagem, a borda interna da lateral deverá ser angular, formando encaixe exato entre a base e a travessa superior sem cantos vivos ou arestas; 08 (oito) prateleiras com dimensões mínimas de 930 mm de comprimento e 250mm de profundidade, confeccionadas em chapa nº 20 (0,90 mm), com dobras nas laterais que permitem as mesmas a união as laterais pelo sistema horizontal deslizante de encaixe (sem parafusos), no seu comprimento devem apresentar dobras duplas, sendo que a primeira deve possuir inclinação de aproximadamente 55° (cinquenta e cinco graus) em relação à prateleira; não poderá apresentar arestas cortantes, rebarbas e soldas aparentes.  Dimensões Aproximadas: Altura: 200 cm, Largura: 100 cm, Profundidade: 58 cm. As estantes deverão, ter a mesma configuração e se encaixar perfeitamente com as estantes e laterais de acabamentos das existentes no órgão. O vencedor deverá apresentar uma amostra para comprovar tal solicitação. APRESENTAR JUNTO COM A PROPOSTA COMERCIAL OS SEGUNTES DOCUMENTOS ABAIXO: a) Ficha e catálogo técnico original, não seno aceito cópia da internet com foto condizente ao produto ofertado contendo suas características, matéria prima utilizada e suas respectivas bitolas, e todos os processos de tratamento, soldagem, atendendo a pertinente normatização, assinada pelo fabricante com firma reconhecida. b) O fabricante deverá apresentar 
• LAUDO ASTM D 3363/2011 / Atestando que a pintura resiste a riscos provocados por lápis, não destacando ou soltando da superfície onde está aplicada.  • LAUDO INMETRO ASTM D 3359/17 com resultado igual ao grau 5a / Em casos avarias acidentais a tinta não destaca da superfície em que está aplicada. • LAUDO NBR 11003/2009, com resultado y0/x0 / A pintura não destaca tinta em caso de sofrer pequenas avarias ou cortes acidentais. • Laudo de acordo com a NBR 9209/86 atestando que os produtos possuem revestimento em fosfato com massa igual ou superior a 0,5g/m². • LAUDO NBR 8094/83 / Névoa Salina avaliação NBR ISO 4628-3: Ri0; NBR 5841: d0/t0 e ASTM D714: nº10 – isento de bolhas), com duração igual ou superior a 720 horas. Os produtos possuem resistência à névoa salina (maresia), sendo assim podem ser utilizados em regiões litorânea sem a apresentarem pontos de oxidação ou ferrugem. Teste realizado com exposição há mais de 720 horas. • LAUDO NBR 8095/2015, com duração igual ou superior a 720 horas / Os produtos possuem resistência à umidade, resistindo assim por maior tempo em ambientes com alto índice de umidade do ar. Teste realizado em câmara de atmosfera úmida e saturada com exposição há mais de 720 horas. • LAUDO INMETRO NBR 10443/08 e resultado de espessura mínima de 90 micras / Os produtos possuem camada de tinta mínima de 90 micras, garantindo assim maior durabilidade. c)Certificado de Regularidade do IBAMA (Certificado que comprove a regularidade no Cadastro de Atividades Potencialmente Poluidoras). d) Manual de Montagem do produto, contendo as Normas de Assistência Técnica e Formulário para Garantia. e) Quando o proponente for REVENDEDOR OU DISTRIBUIDOR, este deverá apresentar uma declaração fornecida pelo fabricante, em papel timbrado, assinada por representante devidamente autorizado e com firma reconhecida, autorizando os mesmos a comercializar o produto de sua fabricação e prestar assistência, manutenção e garantia dos produtos. (O Revendedor ou Distribuidor deverá apresentar os documentos acima do Fabricante); Modelo 12000 :: Estante NEXT Dupla Face 2,00 m. entregue montada</t>
    </r>
  </si>
  <si>
    <r>
      <rPr>
        <b/>
        <sz val="11"/>
        <rFont val="Calibri"/>
        <family val="2"/>
        <scheme val="minor"/>
      </rPr>
      <t>Armários altos com porta de vidro:</t>
    </r>
    <r>
      <rPr>
        <sz val="11"/>
        <rFont val="Calibri"/>
        <family val="2"/>
        <scheme val="minor"/>
      </rPr>
      <t xml:space="preserve"> Armário alto, confeccionado em MDF laminado e portas com moldura em MDF e centro em vidro cristal de 3mm. 5 níveis de prateleiras. Medidas mínimas: 100 cm largura x 50 cm profundidade x 200 cm altura. Cor: branca.</t>
    </r>
  </si>
  <si>
    <t>CENTRO</t>
  </si>
  <si>
    <t>PROJETO</t>
  </si>
  <si>
    <t>PLANILHA DE ORÇAMENTOS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</si>
</sst>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R$&quot;\ * #,##0.00_-;\-&quot;R$&quot;\ * #,##0.00_-;_-&quot;R$&quot;\ * &quot;-&quot;??_-;_-@_-"/>
    <numFmt numFmtId="164" formatCode="00"/>
    <numFmt numFmtId="165" formatCode="0000"/>
    <numFmt numFmtId="166" formatCode="0.0%"/>
    <numFmt numFmtId="167" formatCode="&quot;R$&quot;\ #,##0.00"/>
    <numFmt numFmtId="168" formatCode="&quot;R$&quot;#,##0.0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2"/>
      <name val="Calibri"/>
      <family val="2"/>
      <scheme val="minor"/>
    </font>
    <font>
      <sz val="8"/>
      <color rgb="FF000000"/>
      <name val="Arial"/>
      <family val="2"/>
    </font>
    <font>
      <sz val="11"/>
      <name val="Calibri"/>
      <family val="2"/>
      <scheme val="minor"/>
    </font>
    <font>
      <b/>
      <sz val="11"/>
      <name val="Calibri"/>
      <family val="2"/>
      <scheme val="minor"/>
    </font>
    <font>
      <sz val="12"/>
      <color indexed="8"/>
      <name val="Calibri"/>
      <family val="2"/>
      <scheme val="minor"/>
    </font>
    <font>
      <sz val="11"/>
      <color rgb="FF000000"/>
      <name val="Calibri"/>
      <family val="2"/>
      <scheme val="minor"/>
    </font>
    <font>
      <sz val="11"/>
      <name val="Cambria"/>
      <family val="2"/>
      <scheme val="major"/>
    </font>
    <font>
      <b/>
      <sz val="12"/>
      <name val="Calibri"/>
      <family val="2"/>
      <scheme val="minor"/>
    </font>
    <font>
      <b/>
      <sz val="18"/>
      <color theme="0"/>
      <name val="Calibri"/>
      <family val="2"/>
      <scheme val="minor"/>
    </font>
    <font>
      <b/>
      <i/>
      <sz val="12"/>
      <color theme="0"/>
      <name val="Calibri"/>
      <family val="2"/>
      <scheme val="minor"/>
    </font>
    <font>
      <b/>
      <sz val="12"/>
      <color theme="0"/>
      <name val="Calibri"/>
      <family val="2"/>
      <scheme val="minor"/>
    </font>
    <font>
      <sz val="8"/>
      <color theme="0"/>
      <name val="Calibri"/>
      <family val="2"/>
      <scheme val="minor"/>
    </font>
    <font>
      <b/>
      <sz val="8"/>
      <color theme="0"/>
      <name val="Arial"/>
      <family val="2"/>
    </font>
    <font>
      <sz val="8"/>
      <color theme="0"/>
      <name val="Arial"/>
      <family val="2"/>
    </font>
    <font>
      <sz val="8"/>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EEEEEE"/>
        <bgColor rgb="FFF2F2F2"/>
      </patternFill>
    </fill>
    <fill>
      <patternFill patternType="solid">
        <fgColor rgb="FFF2F2F2"/>
        <bgColor rgb="FFEEEEEE"/>
      </patternFill>
    </fill>
    <fill>
      <patternFill patternType="solid">
        <fgColor theme="2" tint="-9.9978637043366805E-2"/>
        <bgColor indexed="64"/>
      </patternFill>
    </fill>
    <fill>
      <patternFill patternType="solid">
        <fgColor theme="6" tint="-0.499984740745262"/>
        <bgColor rgb="FF003366"/>
      </patternFill>
    </fill>
    <fill>
      <patternFill patternType="solid">
        <fgColor theme="6" tint="-0.499984740745262"/>
        <bgColor indexed="64"/>
      </patternFill>
    </fill>
    <fill>
      <patternFill patternType="solid">
        <fgColor theme="6" tint="-0.499984740745262"/>
        <bgColor rgb="FFD8D8D8"/>
      </patternFill>
    </fill>
    <fill>
      <patternFill patternType="solid">
        <fgColor rgb="FF92D050"/>
        <bgColor indexed="64"/>
      </patternFill>
    </fill>
  </fills>
  <borders count="13">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6">
    <xf numFmtId="0" fontId="0" fillId="0" borderId="0" xfId="0"/>
    <xf numFmtId="0" fontId="0" fillId="0" borderId="0" xfId="0" applyFill="1"/>
    <xf numFmtId="0" fontId="0" fillId="0" borderId="0" xfId="0" applyFont="1"/>
    <xf numFmtId="0" fontId="0" fillId="0" borderId="0" xfId="0" applyAlignment="1"/>
    <xf numFmtId="0" fontId="4" fillId="4"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5" fillId="0" borderId="6" xfId="0" applyFont="1" applyBorder="1" applyAlignment="1">
      <alignment vertical="center" wrapText="1"/>
    </xf>
    <xf numFmtId="0" fontId="3" fillId="2" borderId="6" xfId="0"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4" fontId="7" fillId="2" borderId="1" xfId="0" applyNumberFormat="1" applyFont="1" applyFill="1" applyBorder="1" applyAlignment="1">
      <alignment horizontal="center" vertical="center"/>
    </xf>
    <xf numFmtId="4" fontId="5" fillId="2" borderId="1" xfId="1" applyNumberFormat="1" applyFont="1" applyFill="1" applyBorder="1" applyAlignment="1">
      <alignment horizontal="center"/>
    </xf>
    <xf numFmtId="166" fontId="5" fillId="2" borderId="4" xfId="2" applyNumberFormat="1" applyFont="1" applyFill="1" applyBorder="1" applyAlignment="1">
      <alignment horizontal="center" vertical="center"/>
    </xf>
    <xf numFmtId="4" fontId="3" fillId="2" borderId="1" xfId="1" applyNumberFormat="1" applyFont="1" applyFill="1" applyBorder="1" applyAlignment="1">
      <alignment horizontal="center"/>
    </xf>
    <xf numFmtId="166" fontId="5" fillId="2" borderId="3" xfId="2" applyNumberFormat="1" applyFont="1" applyFill="1" applyBorder="1" applyAlignment="1">
      <alignment horizontal="center" vertical="center"/>
    </xf>
    <xf numFmtId="164" fontId="3" fillId="2" borderId="6" xfId="0" applyNumberFormat="1" applyFont="1" applyFill="1" applyBorder="1" applyAlignment="1">
      <alignment horizontal="center" vertical="center"/>
    </xf>
    <xf numFmtId="166" fontId="5" fillId="2" borderId="6" xfId="2" applyNumberFormat="1" applyFont="1" applyFill="1" applyBorder="1" applyAlignment="1">
      <alignment horizontal="center" vertical="center"/>
    </xf>
    <xf numFmtId="0" fontId="0" fillId="0" borderId="6" xfId="0" applyFont="1" applyFill="1" applyBorder="1"/>
    <xf numFmtId="0" fontId="5"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2" fillId="0" borderId="6" xfId="0" applyFont="1" applyFill="1" applyBorder="1"/>
    <xf numFmtId="0" fontId="5" fillId="5" borderId="6" xfId="0" applyFont="1" applyFill="1" applyBorder="1" applyAlignment="1">
      <alignment horizontal="center" vertical="center" wrapText="1"/>
    </xf>
    <xf numFmtId="168" fontId="5" fillId="5" borderId="6" xfId="0" applyNumberFormat="1" applyFont="1" applyFill="1" applyBorder="1" applyAlignment="1">
      <alignment horizontal="center" vertical="center" wrapText="1"/>
    </xf>
    <xf numFmtId="0" fontId="9" fillId="5" borderId="6" xfId="0" applyFont="1" applyFill="1" applyBorder="1" applyAlignment="1">
      <alignment horizontal="center" vertical="center" wrapText="1"/>
    </xf>
    <xf numFmtId="167" fontId="9" fillId="5" borderId="6" xfId="0" applyNumberFormat="1" applyFont="1" applyFill="1" applyBorder="1" applyAlignment="1">
      <alignment horizontal="center" vertical="center" wrapText="1"/>
    </xf>
    <xf numFmtId="168" fontId="9" fillId="5" borderId="6" xfId="0" applyNumberFormat="1" applyFont="1" applyFill="1" applyBorder="1" applyAlignment="1">
      <alignment horizontal="center" vertical="center" wrapText="1"/>
    </xf>
    <xf numFmtId="168" fontId="9" fillId="5" borderId="6" xfId="1" applyNumberFormat="1" applyFont="1" applyFill="1" applyBorder="1" applyAlignment="1">
      <alignment horizontal="center" vertical="center" wrapText="1"/>
    </xf>
    <xf numFmtId="0" fontId="5" fillId="5" borderId="6" xfId="0" applyFont="1" applyFill="1" applyBorder="1"/>
    <xf numFmtId="0" fontId="0" fillId="5" borderId="6" xfId="0" applyFont="1" applyFill="1" applyBorder="1"/>
    <xf numFmtId="0" fontId="5" fillId="0" borderId="6" xfId="0" applyFont="1" applyFill="1" applyBorder="1" applyAlignment="1">
      <alignment horizontal="left" vertical="top" wrapText="1"/>
    </xf>
    <xf numFmtId="0" fontId="9" fillId="0" borderId="6" xfId="0" applyFont="1" applyFill="1" applyBorder="1" applyAlignment="1">
      <alignment horizontal="center" vertical="center"/>
    </xf>
    <xf numFmtId="0" fontId="5" fillId="0" borderId="6" xfId="0" applyFont="1" applyFill="1" applyBorder="1" applyAlignment="1">
      <alignment vertical="center" wrapText="1" shrinkToFit="1"/>
    </xf>
    <xf numFmtId="0" fontId="5" fillId="0" borderId="6" xfId="0" applyFont="1" applyFill="1" applyBorder="1" applyAlignment="1">
      <alignment horizontal="center" vertical="center"/>
    </xf>
    <xf numFmtId="49" fontId="9" fillId="0" borderId="6" xfId="0" applyNumberFormat="1" applyFont="1" applyFill="1" applyBorder="1" applyAlignment="1">
      <alignment horizontal="center" vertical="center"/>
    </xf>
    <xf numFmtId="49" fontId="9" fillId="0" borderId="6" xfId="0" applyNumberFormat="1" applyFont="1" applyFill="1" applyBorder="1" applyAlignment="1">
      <alignment horizontal="center" vertical="center" wrapText="1"/>
    </xf>
    <xf numFmtId="0" fontId="6" fillId="0" borderId="6" xfId="0" applyFont="1" applyFill="1" applyBorder="1" applyAlignment="1">
      <alignment horizontal="left" vertical="top" wrapText="1"/>
    </xf>
    <xf numFmtId="0" fontId="8" fillId="0" borderId="6" xfId="0" applyFont="1" applyFill="1" applyBorder="1" applyAlignment="1">
      <alignment vertical="center" wrapText="1"/>
    </xf>
    <xf numFmtId="0" fontId="5" fillId="0" borderId="6" xfId="0" applyFont="1" applyFill="1" applyBorder="1" applyAlignment="1">
      <alignment vertical="center" wrapText="1"/>
    </xf>
    <xf numFmtId="0" fontId="4" fillId="3"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49" fontId="9" fillId="0" borderId="6" xfId="1" applyNumberFormat="1" applyFont="1" applyBorder="1" applyAlignment="1">
      <alignment horizontal="center" vertical="center"/>
    </xf>
    <xf numFmtId="49" fontId="9" fillId="0" borderId="6" xfId="1" applyNumberFormat="1" applyFont="1" applyFill="1" applyBorder="1" applyAlignment="1">
      <alignment horizontal="center" vertical="center"/>
    </xf>
    <xf numFmtId="44" fontId="9" fillId="0" borderId="6" xfId="1" applyFont="1" applyFill="1" applyBorder="1" applyAlignment="1">
      <alignment horizontal="center" vertical="center"/>
    </xf>
    <xf numFmtId="49" fontId="10" fillId="2" borderId="1" xfId="0" applyNumberFormat="1" applyFont="1" applyFill="1" applyBorder="1" applyAlignment="1">
      <alignment horizontal="center" vertical="center" wrapText="1"/>
    </xf>
    <xf numFmtId="49" fontId="10" fillId="2"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5" fillId="0" borderId="6" xfId="0" applyFont="1" applyBorder="1" applyAlignment="1">
      <alignment horizontal="center" vertical="center" wrapText="1"/>
    </xf>
    <xf numFmtId="167" fontId="5" fillId="2" borderId="3" xfId="0" applyNumberFormat="1" applyFont="1" applyFill="1" applyBorder="1" applyAlignment="1">
      <alignment horizontal="center" vertical="center"/>
    </xf>
    <xf numFmtId="4" fontId="5" fillId="2" borderId="1" xfId="1" applyNumberFormat="1" applyFont="1" applyFill="1" applyBorder="1" applyAlignment="1">
      <alignment vertical="center"/>
    </xf>
    <xf numFmtId="0" fontId="13" fillId="7" borderId="1"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167" fontId="5" fillId="2" borderId="6" xfId="0" applyNumberFormat="1" applyFont="1" applyFill="1" applyBorder="1" applyAlignment="1">
      <alignment horizontal="center" vertical="center" wrapText="1"/>
    </xf>
    <xf numFmtId="168" fontId="5" fillId="2" borderId="6" xfId="0" applyNumberFormat="1" applyFont="1" applyFill="1" applyBorder="1" applyAlignment="1">
      <alignment horizontal="center" vertical="center" wrapText="1"/>
    </xf>
    <xf numFmtId="0" fontId="5" fillId="0" borderId="9" xfId="0" applyFont="1" applyBorder="1" applyAlignment="1">
      <alignment horizontal="left" vertical="center" wrapText="1"/>
    </xf>
    <xf numFmtId="0" fontId="0" fillId="0" borderId="6" xfId="0" applyBorder="1" applyAlignment="1"/>
    <xf numFmtId="4" fontId="5" fillId="2" borderId="6" xfId="1" applyNumberFormat="1" applyFont="1" applyFill="1" applyBorder="1" applyAlignment="1">
      <alignment vertical="center"/>
    </xf>
    <xf numFmtId="0" fontId="2" fillId="0" borderId="11" xfId="0" applyFont="1" applyBorder="1" applyAlignment="1">
      <alignment horizontal="center" vertical="center"/>
    </xf>
    <xf numFmtId="167" fontId="6" fillId="2" borderId="12" xfId="0" applyNumberFormat="1" applyFont="1" applyFill="1" applyBorder="1" applyAlignment="1">
      <alignment horizontal="center" vertical="center"/>
    </xf>
    <xf numFmtId="4" fontId="5" fillId="2" borderId="6" xfId="1" applyNumberFormat="1" applyFont="1" applyFill="1" applyBorder="1" applyAlignment="1">
      <alignment horizontal="center" vertical="center"/>
    </xf>
    <xf numFmtId="4" fontId="3" fillId="2" borderId="6" xfId="1" applyNumberFormat="1" applyFont="1" applyFill="1" applyBorder="1" applyAlignment="1">
      <alignment horizontal="center" vertical="center"/>
    </xf>
    <xf numFmtId="4" fontId="3" fillId="2" borderId="1" xfId="1" applyNumberFormat="1" applyFont="1" applyFill="1" applyBorder="1" applyAlignment="1">
      <alignment horizontal="center" vertical="center"/>
    </xf>
    <xf numFmtId="4" fontId="5" fillId="2" borderId="1" xfId="1" applyNumberFormat="1" applyFont="1" applyFill="1" applyBorder="1" applyAlignment="1">
      <alignment horizontal="center" vertical="center"/>
    </xf>
    <xf numFmtId="4" fontId="3" fillId="2" borderId="2" xfId="1" applyNumberFormat="1" applyFont="1" applyFill="1" applyBorder="1" applyAlignment="1">
      <alignment horizontal="center" vertical="center"/>
    </xf>
    <xf numFmtId="4" fontId="5" fillId="2" borderId="2" xfId="1" applyNumberFormat="1" applyFont="1" applyFill="1" applyBorder="1" applyAlignment="1">
      <alignment horizontal="center" vertical="center"/>
    </xf>
    <xf numFmtId="4" fontId="5" fillId="9" borderId="6" xfId="1" applyNumberFormat="1" applyFont="1" applyFill="1" applyBorder="1" applyAlignment="1">
      <alignment vertical="center"/>
    </xf>
    <xf numFmtId="0" fontId="2" fillId="0" borderId="6" xfId="0" applyFont="1" applyFill="1" applyBorder="1" applyAlignment="1">
      <alignment horizontal="center" vertical="center"/>
    </xf>
    <xf numFmtId="0" fontId="5" fillId="0" borderId="6" xfId="0" applyFont="1" applyFill="1" applyBorder="1" applyAlignment="1">
      <alignment horizontal="left" vertical="center" wrapText="1"/>
    </xf>
    <xf numFmtId="4" fontId="14" fillId="7" borderId="1" xfId="1" applyNumberFormat="1"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9" fillId="0" borderId="6" xfId="1" applyNumberFormat="1" applyFont="1" applyFill="1" applyBorder="1" applyAlignment="1">
      <alignment horizontal="center" vertical="center"/>
    </xf>
    <xf numFmtId="0" fontId="9" fillId="0" borderId="6" xfId="0" applyNumberFormat="1" applyFont="1" applyFill="1" applyBorder="1" applyAlignment="1">
      <alignment horizontal="center" vertical="center"/>
    </xf>
    <xf numFmtId="165" fontId="12" fillId="7" borderId="4" xfId="0" applyNumberFormat="1" applyFont="1" applyFill="1" applyBorder="1" applyAlignment="1">
      <alignment horizontal="center" vertical="center" textRotation="90"/>
    </xf>
    <xf numFmtId="165" fontId="12" fillId="7" borderId="5" xfId="0" applyNumberFormat="1" applyFont="1" applyFill="1" applyBorder="1" applyAlignment="1">
      <alignment horizontal="center" vertical="center" textRotation="90"/>
    </xf>
    <xf numFmtId="0" fontId="4" fillId="3" borderId="6" xfId="0" applyFont="1" applyFill="1" applyBorder="1" applyAlignment="1">
      <alignment horizontal="center" vertical="center" wrapText="1"/>
    </xf>
    <xf numFmtId="0" fontId="11" fillId="6" borderId="0" xfId="0" applyFont="1" applyFill="1" applyBorder="1" applyAlignment="1">
      <alignment horizontal="center" vertical="center"/>
    </xf>
    <xf numFmtId="0" fontId="16" fillId="8" borderId="7"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6" fillId="8" borderId="9"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5" xfId="0" applyFont="1" applyFill="1" applyBorder="1" applyAlignment="1">
      <alignment horizontal="center" vertical="center" wrapText="1"/>
    </xf>
    <xf numFmtId="166" fontId="12" fillId="7" borderId="4" xfId="2" applyNumberFormat="1" applyFont="1" applyFill="1" applyBorder="1" applyAlignment="1">
      <alignment horizontal="center" vertical="center" wrapText="1"/>
    </xf>
    <xf numFmtId="166" fontId="12" fillId="7" borderId="5" xfId="2" applyNumberFormat="1" applyFont="1" applyFill="1" applyBorder="1" applyAlignment="1">
      <alignment horizontal="center" vertical="center" wrapText="1"/>
    </xf>
    <xf numFmtId="0" fontId="12" fillId="7" borderId="3" xfId="0" applyFont="1" applyFill="1" applyBorder="1" applyAlignment="1">
      <alignment horizontal="center" vertical="center"/>
    </xf>
    <xf numFmtId="164" fontId="12" fillId="7" borderId="4" xfId="0" applyNumberFormat="1" applyFont="1" applyFill="1" applyBorder="1" applyAlignment="1">
      <alignment horizontal="center" vertical="center" textRotation="90"/>
    </xf>
    <xf numFmtId="164" fontId="12" fillId="7" borderId="5" xfId="0" applyNumberFormat="1" applyFont="1" applyFill="1" applyBorder="1" applyAlignment="1">
      <alignment horizontal="center" vertical="center" textRotation="90"/>
    </xf>
    <xf numFmtId="165" fontId="12" fillId="7" borderId="4" xfId="0" applyNumberFormat="1" applyFont="1" applyFill="1" applyBorder="1" applyAlignment="1">
      <alignment horizontal="center" vertical="center"/>
    </xf>
    <xf numFmtId="165" fontId="12" fillId="7" borderId="5" xfId="0" applyNumberFormat="1" applyFont="1" applyFill="1" applyBorder="1" applyAlignment="1">
      <alignment horizontal="center" vertical="center"/>
    </xf>
    <xf numFmtId="0" fontId="15" fillId="8" borderId="10" xfId="0" applyFont="1" applyFill="1" applyBorder="1" applyAlignment="1">
      <alignment horizontal="center" vertical="center"/>
    </xf>
    <xf numFmtId="0" fontId="15" fillId="8" borderId="8" xfId="0" applyFont="1" applyFill="1" applyBorder="1" applyAlignment="1">
      <alignment horizontal="center" vertical="center"/>
    </xf>
    <xf numFmtId="0" fontId="15" fillId="8" borderId="9" xfId="0" applyFont="1" applyFill="1" applyBorder="1" applyAlignment="1">
      <alignment horizontal="center" vertical="center"/>
    </xf>
    <xf numFmtId="0" fontId="15" fillId="8" borderId="7" xfId="0" applyFont="1" applyFill="1" applyBorder="1" applyAlignment="1">
      <alignment horizontal="center" vertical="center" wrapText="1"/>
    </xf>
    <xf numFmtId="0" fontId="15" fillId="8" borderId="9" xfId="0" applyFont="1" applyFill="1" applyBorder="1" applyAlignment="1">
      <alignment horizontal="center" vertical="center" wrapText="1"/>
    </xf>
    <xf numFmtId="0" fontId="4" fillId="4" borderId="7" xfId="0" applyFont="1" applyFill="1" applyBorder="1" applyAlignment="1">
      <alignment horizontal="center" vertical="center"/>
    </xf>
    <xf numFmtId="0" fontId="4" fillId="4" borderId="9" xfId="0" applyFont="1" applyFill="1" applyBorder="1" applyAlignment="1">
      <alignment horizontal="center" vertical="center"/>
    </xf>
  </cellXfs>
  <cellStyles count="3">
    <cellStyle name="Moeda" xfId="1" builtinId="4"/>
    <cellStyle name="Normal" xfId="0" builtinId="0"/>
    <cellStyle name="Porcentagem" xfId="2" builtinId="5"/>
  </cellStyles>
  <dxfs count="4">
    <dxf>
      <font>
        <b/>
        <i val="0"/>
      </font>
      <fill>
        <patternFill>
          <fgColor indexed="64"/>
          <bgColor rgb="FF92D050"/>
        </patternFill>
      </fill>
    </dxf>
    <dxf>
      <font>
        <b/>
        <i val="0"/>
      </font>
      <fill>
        <patternFill>
          <bgColor rgb="FF92D050"/>
        </patternFill>
      </fill>
    </dxf>
    <dxf>
      <font>
        <b/>
        <i val="0"/>
      </font>
      <fill>
        <patternFill>
          <bgColor rgb="FF92D050"/>
        </patternFill>
      </fill>
    </dxf>
    <dxf>
      <font>
        <b/>
        <i val="0"/>
      </font>
      <fill>
        <patternFill>
          <fgColor indexed="64"/>
          <bgColor rgb="FF92D050"/>
        </patternFill>
      </fill>
    </dxf>
  </dxfs>
  <tableStyles count="0" defaultTableStyle="TableStyleMedium9" defaultPivotStyle="PivotStyleLight16"/>
  <colors>
    <mruColors>
      <color rgb="FFBAD9EC"/>
      <color rgb="FF149B55"/>
      <color rgb="FF78A1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140681</xdr:colOff>
      <xdr:row>35</xdr:row>
      <xdr:rowOff>349249</xdr:rowOff>
    </xdr:from>
    <xdr:to>
      <xdr:col>14</xdr:col>
      <xdr:colOff>698500</xdr:colOff>
      <xdr:row>35</xdr:row>
      <xdr:rowOff>751416</xdr:rowOff>
    </xdr:to>
    <xdr:pic>
      <xdr:nvPicPr>
        <xdr:cNvPr id="4" name="Picture 6">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tretch>
          <a:fillRect/>
        </a:stretch>
      </xdr:blipFill>
      <xdr:spPr>
        <a:xfrm>
          <a:off x="9591598" y="4635499"/>
          <a:ext cx="1457402" cy="402167"/>
        </a:xfrm>
        <a:prstGeom prst="rect">
          <a:avLst/>
        </a:prstGeom>
        <a:ln>
          <a:noFill/>
        </a:ln>
      </xdr:spPr>
    </xdr:pic>
    <xdr:clientData/>
  </xdr:twoCellAnchor>
  <xdr:twoCellAnchor editAs="oneCell">
    <xdr:from>
      <xdr:col>0</xdr:col>
      <xdr:colOff>0</xdr:colOff>
      <xdr:row>0</xdr:row>
      <xdr:rowOff>116418</xdr:rowOff>
    </xdr:from>
    <xdr:to>
      <xdr:col>1</xdr:col>
      <xdr:colOff>755197</xdr:colOff>
      <xdr:row>0</xdr:row>
      <xdr:rowOff>624418</xdr:rowOff>
    </xdr:to>
    <xdr:pic>
      <xdr:nvPicPr>
        <xdr:cNvPr id="5" name="Imagem 4">
          <a:extLst>
            <a:ext uri="{FF2B5EF4-FFF2-40B4-BE49-F238E27FC236}">
              <a16:creationId xmlns:a16="http://schemas.microsoft.com/office/drawing/2014/main" id="{76358D9B-A440-49AC-958B-A28096783BE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9917" y="116418"/>
          <a:ext cx="1217083" cy="50800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7"/>
  <sheetViews>
    <sheetView tabSelected="1" zoomScale="70" zoomScaleNormal="70" zoomScaleSheetLayoutView="100" zoomScalePageLayoutView="80" workbookViewId="0">
      <selection activeCell="B2" sqref="B2:B3"/>
    </sheetView>
  </sheetViews>
  <sheetFormatPr defaultRowHeight="15" x14ac:dyDescent="0.25"/>
  <cols>
    <col min="1" max="1" width="6.85546875" customWidth="1"/>
    <col min="2" max="2" width="187.7109375" style="2" customWidth="1"/>
    <col min="3" max="3" width="10.5703125" style="2" bestFit="1" customWidth="1"/>
    <col min="4" max="4" width="18.28515625" style="2" customWidth="1"/>
    <col min="5" max="5" width="18" style="2" customWidth="1"/>
    <col min="6" max="6" width="16.42578125" style="2" customWidth="1"/>
    <col min="7" max="7" width="5.85546875" style="2" bestFit="1" customWidth="1"/>
    <col min="8" max="8" width="10.5703125" style="2" bestFit="1" customWidth="1"/>
    <col min="9" max="9" width="5.85546875" style="2" bestFit="1" customWidth="1"/>
    <col min="10" max="10" width="14.28515625" bestFit="1" customWidth="1"/>
    <col min="11" max="11" width="13.85546875" bestFit="1" customWidth="1"/>
    <col min="12" max="12" width="16.5703125" bestFit="1" customWidth="1"/>
    <col min="13" max="13" width="11.28515625" customWidth="1"/>
    <col min="14" max="14" width="15.42578125" customWidth="1"/>
    <col min="15" max="15" width="13.42578125" customWidth="1"/>
    <col min="16" max="16" width="20" customWidth="1"/>
    <col min="17" max="17" width="21.28515625" bestFit="1" customWidth="1"/>
  </cols>
  <sheetData>
    <row r="1" spans="1:17" ht="55.5" customHeight="1" x14ac:dyDescent="0.25">
      <c r="A1" s="75" t="s">
        <v>182</v>
      </c>
      <c r="B1" s="75"/>
      <c r="C1" s="75"/>
      <c r="D1" s="75"/>
      <c r="E1" s="75"/>
      <c r="F1" s="75"/>
      <c r="G1" s="75"/>
      <c r="H1" s="75"/>
      <c r="I1" s="75"/>
      <c r="J1" s="75"/>
      <c r="K1" s="75"/>
      <c r="L1" s="75"/>
      <c r="M1" s="75"/>
      <c r="N1" s="75"/>
      <c r="O1" s="75"/>
      <c r="P1" s="75"/>
      <c r="Q1" s="75"/>
    </row>
    <row r="2" spans="1:17" s="1" customFormat="1" ht="31.15" customHeight="1" x14ac:dyDescent="0.25">
      <c r="A2" s="85" t="s">
        <v>0</v>
      </c>
      <c r="B2" s="87" t="s">
        <v>8</v>
      </c>
      <c r="C2" s="72" t="s">
        <v>43</v>
      </c>
      <c r="D2" s="72" t="s">
        <v>44</v>
      </c>
      <c r="E2" s="72" t="s">
        <v>45</v>
      </c>
      <c r="F2" s="72" t="s">
        <v>46</v>
      </c>
      <c r="G2" s="72" t="s">
        <v>180</v>
      </c>
      <c r="H2" s="72" t="s">
        <v>181</v>
      </c>
      <c r="I2" s="72" t="s">
        <v>153</v>
      </c>
      <c r="J2" s="48" t="s">
        <v>4</v>
      </c>
      <c r="K2" s="48" t="s">
        <v>5</v>
      </c>
      <c r="L2" s="48" t="s">
        <v>6</v>
      </c>
      <c r="M2" s="80" t="s">
        <v>1</v>
      </c>
      <c r="N2" s="80" t="s">
        <v>2</v>
      </c>
      <c r="O2" s="80" t="s">
        <v>3</v>
      </c>
      <c r="P2" s="82" t="s">
        <v>16</v>
      </c>
      <c r="Q2" s="84" t="s">
        <v>164</v>
      </c>
    </row>
    <row r="3" spans="1:17" s="1" customFormat="1" ht="165.75" customHeight="1" x14ac:dyDescent="0.25">
      <c r="A3" s="86"/>
      <c r="B3" s="88"/>
      <c r="C3" s="73"/>
      <c r="D3" s="73"/>
      <c r="E3" s="73"/>
      <c r="F3" s="73"/>
      <c r="G3" s="73"/>
      <c r="H3" s="73"/>
      <c r="I3" s="73"/>
      <c r="J3" s="67" t="s">
        <v>7</v>
      </c>
      <c r="K3" s="67" t="s">
        <v>7</v>
      </c>
      <c r="L3" s="67" t="s">
        <v>7</v>
      </c>
      <c r="M3" s="81"/>
      <c r="N3" s="81"/>
      <c r="O3" s="81"/>
      <c r="P3" s="83"/>
      <c r="Q3" s="84"/>
    </row>
    <row r="4" spans="1:17" ht="75" customHeight="1" x14ac:dyDescent="0.25">
      <c r="A4" s="8">
        <v>1</v>
      </c>
      <c r="B4" s="28" t="s">
        <v>18</v>
      </c>
      <c r="C4" s="29" t="s">
        <v>47</v>
      </c>
      <c r="D4" s="29">
        <v>1401</v>
      </c>
      <c r="E4" s="29" t="s">
        <v>51</v>
      </c>
      <c r="F4" s="17" t="s">
        <v>66</v>
      </c>
      <c r="G4" s="40"/>
      <c r="H4" s="70"/>
      <c r="I4" s="42"/>
      <c r="J4" s="9">
        <v>4390</v>
      </c>
      <c r="K4" s="9">
        <v>4999</v>
      </c>
      <c r="L4" s="9">
        <v>4390</v>
      </c>
      <c r="M4" s="10">
        <f t="shared" ref="M4:M30" si="0">MIN(J4:L4)</f>
        <v>4390</v>
      </c>
      <c r="N4" s="47">
        <f>ROUNDDOWN(AVERAGE(J4:L4),2)</f>
        <v>4593</v>
      </c>
      <c r="O4" s="47">
        <f>ROUNDDOWN(MEDIAN(J4:L4),2)</f>
        <v>4390</v>
      </c>
      <c r="P4" s="11">
        <f t="shared" ref="P4:P30" si="1">STDEV(J4:L4)/AVERAGE(J4:L4)</f>
        <v>7.655264836413718E-2</v>
      </c>
      <c r="Q4" s="46">
        <f>I4*N4</f>
        <v>0</v>
      </c>
    </row>
    <row r="5" spans="1:17" ht="409.6" customHeight="1" x14ac:dyDescent="0.25">
      <c r="A5" s="8">
        <v>2</v>
      </c>
      <c r="B5" s="30" t="s">
        <v>19</v>
      </c>
      <c r="C5" s="29" t="s">
        <v>47</v>
      </c>
      <c r="D5" s="29">
        <v>1401</v>
      </c>
      <c r="E5" s="29" t="s">
        <v>52</v>
      </c>
      <c r="F5" s="31" t="s">
        <v>66</v>
      </c>
      <c r="G5" s="39"/>
      <c r="H5" s="41"/>
      <c r="I5" s="42"/>
      <c r="J5" s="9">
        <v>990</v>
      </c>
      <c r="K5" s="9">
        <v>475</v>
      </c>
      <c r="L5" s="9">
        <v>605</v>
      </c>
      <c r="M5" s="10">
        <f t="shared" si="0"/>
        <v>475</v>
      </c>
      <c r="N5" s="47">
        <f t="shared" ref="N5:N30" si="2">ROUNDDOWN(AVERAGE(J5:L5),2)</f>
        <v>690</v>
      </c>
      <c r="O5" s="47">
        <f t="shared" ref="O5:O30" si="3">ROUNDDOWN(MEDIAN(J5:L5),2)</f>
        <v>605</v>
      </c>
      <c r="P5" s="11">
        <f t="shared" si="1"/>
        <v>0.38813802147368348</v>
      </c>
      <c r="Q5" s="46">
        <f>I5*O5</f>
        <v>0</v>
      </c>
    </row>
    <row r="6" spans="1:17" ht="28.5" customHeight="1" x14ac:dyDescent="0.25">
      <c r="A6" s="8">
        <v>3</v>
      </c>
      <c r="B6" s="66" t="s">
        <v>20</v>
      </c>
      <c r="C6" s="29" t="s">
        <v>47</v>
      </c>
      <c r="D6" s="32" t="s">
        <v>50</v>
      </c>
      <c r="E6" s="29" t="s">
        <v>154</v>
      </c>
      <c r="F6" s="29" t="s">
        <v>67</v>
      </c>
      <c r="G6" s="32"/>
      <c r="H6" s="29"/>
      <c r="I6" s="42"/>
      <c r="J6" s="9">
        <v>810</v>
      </c>
      <c r="K6" s="9">
        <v>1158.4000000000001</v>
      </c>
      <c r="L6" s="9">
        <v>1009.95</v>
      </c>
      <c r="M6" s="10">
        <f t="shared" si="0"/>
        <v>810</v>
      </c>
      <c r="N6" s="47">
        <f t="shared" si="2"/>
        <v>992.78</v>
      </c>
      <c r="O6" s="47">
        <f t="shared" si="3"/>
        <v>1009.95</v>
      </c>
      <c r="P6" s="11">
        <f t="shared" si="1"/>
        <v>0.17610412195680261</v>
      </c>
      <c r="Q6" s="46">
        <f t="shared" ref="Q6:Q23" si="4">I6*N6</f>
        <v>0</v>
      </c>
    </row>
    <row r="7" spans="1:17" ht="41.25" customHeight="1" x14ac:dyDescent="0.25">
      <c r="A7" s="8">
        <v>4</v>
      </c>
      <c r="B7" s="28" t="s">
        <v>21</v>
      </c>
      <c r="C7" s="29" t="s">
        <v>47</v>
      </c>
      <c r="D7" s="29">
        <v>1003</v>
      </c>
      <c r="E7" s="29" t="s">
        <v>155</v>
      </c>
      <c r="F7" s="29" t="s">
        <v>67</v>
      </c>
      <c r="G7" s="32"/>
      <c r="H7" s="29"/>
      <c r="I7" s="42"/>
      <c r="J7" s="12">
        <v>918.3</v>
      </c>
      <c r="K7" s="12">
        <v>839.99</v>
      </c>
      <c r="L7" s="12">
        <v>728</v>
      </c>
      <c r="M7" s="10">
        <f t="shared" si="0"/>
        <v>728</v>
      </c>
      <c r="N7" s="47">
        <f t="shared" si="2"/>
        <v>828.76</v>
      </c>
      <c r="O7" s="47">
        <f t="shared" si="3"/>
        <v>839.99</v>
      </c>
      <c r="P7" s="11">
        <f t="shared" si="1"/>
        <v>0.11540742760583798</v>
      </c>
      <c r="Q7" s="46">
        <f t="shared" si="4"/>
        <v>0</v>
      </c>
    </row>
    <row r="8" spans="1:17" ht="117.75" customHeight="1" x14ac:dyDescent="0.25">
      <c r="A8" s="8">
        <v>5</v>
      </c>
      <c r="B8" s="28" t="s">
        <v>22</v>
      </c>
      <c r="C8" s="29" t="s">
        <v>47</v>
      </c>
      <c r="D8" s="29">
        <v>1404</v>
      </c>
      <c r="E8" s="29" t="s">
        <v>156</v>
      </c>
      <c r="F8" s="29" t="s">
        <v>67</v>
      </c>
      <c r="G8" s="32"/>
      <c r="H8" s="29"/>
      <c r="I8" s="42"/>
      <c r="J8" s="12">
        <v>3999</v>
      </c>
      <c r="K8" s="12">
        <v>3999</v>
      </c>
      <c r="L8" s="12">
        <v>6879</v>
      </c>
      <c r="M8" s="10">
        <f t="shared" si="0"/>
        <v>3999</v>
      </c>
      <c r="N8" s="47">
        <f t="shared" si="2"/>
        <v>4959</v>
      </c>
      <c r="O8" s="47">
        <f t="shared" si="3"/>
        <v>3999</v>
      </c>
      <c r="P8" s="11">
        <f t="shared" si="1"/>
        <v>0.33530324163462838</v>
      </c>
      <c r="Q8" s="46">
        <f>I8*O8</f>
        <v>0</v>
      </c>
    </row>
    <row r="9" spans="1:17" ht="30" x14ac:dyDescent="0.25">
      <c r="A9" s="8">
        <v>6</v>
      </c>
      <c r="B9" s="28" t="s">
        <v>160</v>
      </c>
      <c r="C9" s="29" t="s">
        <v>47</v>
      </c>
      <c r="D9" s="29">
        <v>1401</v>
      </c>
      <c r="E9" s="29" t="s">
        <v>53</v>
      </c>
      <c r="F9" s="31" t="s">
        <v>66</v>
      </c>
      <c r="G9" s="32"/>
      <c r="H9" s="29"/>
      <c r="I9" s="42"/>
      <c r="J9" s="12">
        <v>890.91</v>
      </c>
      <c r="K9" s="12">
        <v>738.59</v>
      </c>
      <c r="L9" s="12">
        <v>849</v>
      </c>
      <c r="M9" s="10">
        <f t="shared" si="0"/>
        <v>738.59</v>
      </c>
      <c r="N9" s="47">
        <f t="shared" si="2"/>
        <v>826.16</v>
      </c>
      <c r="O9" s="47">
        <f t="shared" si="3"/>
        <v>849</v>
      </c>
      <c r="P9" s="11">
        <f t="shared" si="1"/>
        <v>9.5241359416808488E-2</v>
      </c>
      <c r="Q9" s="46">
        <f>I9*N9</f>
        <v>0</v>
      </c>
    </row>
    <row r="10" spans="1:17" ht="28.5" customHeight="1" x14ac:dyDescent="0.25">
      <c r="A10" s="8">
        <v>7</v>
      </c>
      <c r="B10" s="28" t="s">
        <v>23</v>
      </c>
      <c r="C10" s="29" t="s">
        <v>47</v>
      </c>
      <c r="D10" s="29">
        <v>1404</v>
      </c>
      <c r="E10" s="32" t="s">
        <v>54</v>
      </c>
      <c r="F10" s="32" t="s">
        <v>66</v>
      </c>
      <c r="G10" s="71"/>
      <c r="H10" s="29"/>
      <c r="I10" s="42"/>
      <c r="J10" s="12">
        <v>1009.8</v>
      </c>
      <c r="K10" s="12">
        <v>1313</v>
      </c>
      <c r="L10" s="12">
        <v>1222</v>
      </c>
      <c r="M10" s="10">
        <f t="shared" si="0"/>
        <v>1009.8</v>
      </c>
      <c r="N10" s="47">
        <f t="shared" si="2"/>
        <v>1181.5999999999999</v>
      </c>
      <c r="O10" s="47">
        <f t="shared" si="3"/>
        <v>1222</v>
      </c>
      <c r="P10" s="11">
        <f t="shared" si="1"/>
        <v>0.13167312179484467</v>
      </c>
      <c r="Q10" s="46">
        <f>I10*N10</f>
        <v>0</v>
      </c>
    </row>
    <row r="11" spans="1:17" ht="41.25" customHeight="1" x14ac:dyDescent="0.25">
      <c r="A11" s="8">
        <v>8</v>
      </c>
      <c r="B11" s="28" t="s">
        <v>24</v>
      </c>
      <c r="C11" s="29" t="s">
        <v>47</v>
      </c>
      <c r="D11" s="29">
        <v>1401</v>
      </c>
      <c r="E11" s="33" t="s">
        <v>157</v>
      </c>
      <c r="F11" s="32" t="s">
        <v>66</v>
      </c>
      <c r="G11" s="32"/>
      <c r="H11" s="29"/>
      <c r="I11" s="42"/>
      <c r="J11" s="12">
        <v>761.2</v>
      </c>
      <c r="K11" s="12">
        <v>1245</v>
      </c>
      <c r="L11" s="12">
        <v>993</v>
      </c>
      <c r="M11" s="10">
        <f t="shared" si="0"/>
        <v>761.2</v>
      </c>
      <c r="N11" s="47">
        <f t="shared" si="2"/>
        <v>999.73</v>
      </c>
      <c r="O11" s="47">
        <f t="shared" si="3"/>
        <v>993</v>
      </c>
      <c r="P11" s="11">
        <f t="shared" si="1"/>
        <v>0.24203481627403262</v>
      </c>
      <c r="Q11" s="46">
        <f>I11*N11</f>
        <v>0</v>
      </c>
    </row>
    <row r="12" spans="1:17" ht="112.5" customHeight="1" x14ac:dyDescent="0.25">
      <c r="A12" s="8">
        <v>9</v>
      </c>
      <c r="B12" s="28" t="s">
        <v>30</v>
      </c>
      <c r="C12" s="29" t="s">
        <v>47</v>
      </c>
      <c r="D12" s="29">
        <v>1401</v>
      </c>
      <c r="E12" s="29" t="s">
        <v>55</v>
      </c>
      <c r="F12" s="31" t="s">
        <v>66</v>
      </c>
      <c r="G12" s="32"/>
      <c r="H12" s="29"/>
      <c r="I12" s="42"/>
      <c r="J12" s="60">
        <v>688</v>
      </c>
      <c r="K12" s="60">
        <v>712</v>
      </c>
      <c r="L12" s="60">
        <v>971.58</v>
      </c>
      <c r="M12" s="61">
        <f t="shared" si="0"/>
        <v>688</v>
      </c>
      <c r="N12" s="47">
        <f t="shared" si="2"/>
        <v>790.52</v>
      </c>
      <c r="O12" s="47">
        <f t="shared" si="3"/>
        <v>712</v>
      </c>
      <c r="P12" s="11">
        <f t="shared" si="1"/>
        <v>0.19892473637037125</v>
      </c>
      <c r="Q12" s="46">
        <f>I12*N12</f>
        <v>0</v>
      </c>
    </row>
    <row r="13" spans="1:17" ht="106.5" customHeight="1" x14ac:dyDescent="0.25">
      <c r="A13" s="8">
        <v>10</v>
      </c>
      <c r="B13" s="28" t="s">
        <v>31</v>
      </c>
      <c r="C13" s="29" t="s">
        <v>47</v>
      </c>
      <c r="D13" s="29">
        <v>1601</v>
      </c>
      <c r="E13" s="29" t="s">
        <v>56</v>
      </c>
      <c r="F13" s="31" t="s">
        <v>68</v>
      </c>
      <c r="G13" s="32"/>
      <c r="H13" s="29"/>
      <c r="I13" s="42"/>
      <c r="J13" s="60">
        <v>355</v>
      </c>
      <c r="K13" s="60">
        <v>364.99</v>
      </c>
      <c r="L13" s="60">
        <v>219</v>
      </c>
      <c r="M13" s="61">
        <f t="shared" si="0"/>
        <v>219</v>
      </c>
      <c r="N13" s="47">
        <f t="shared" si="2"/>
        <v>312.99</v>
      </c>
      <c r="O13" s="47">
        <f t="shared" si="3"/>
        <v>355</v>
      </c>
      <c r="P13" s="11">
        <f t="shared" si="1"/>
        <v>0.26056701236406066</v>
      </c>
      <c r="Q13" s="46">
        <f>I13*O13</f>
        <v>0</v>
      </c>
    </row>
    <row r="14" spans="1:17" ht="136.5" customHeight="1" x14ac:dyDescent="0.25">
      <c r="A14" s="8">
        <v>11</v>
      </c>
      <c r="B14" s="28" t="s">
        <v>32</v>
      </c>
      <c r="C14" s="29" t="s">
        <v>47</v>
      </c>
      <c r="D14" s="29">
        <v>1601</v>
      </c>
      <c r="E14" s="29" t="s">
        <v>56</v>
      </c>
      <c r="F14" s="31" t="s">
        <v>68</v>
      </c>
      <c r="G14" s="71"/>
      <c r="H14" s="29"/>
      <c r="I14" s="42"/>
      <c r="J14" s="60">
        <v>415</v>
      </c>
      <c r="K14" s="60">
        <v>499</v>
      </c>
      <c r="L14" s="60">
        <v>404</v>
      </c>
      <c r="M14" s="61">
        <f t="shared" si="0"/>
        <v>404</v>
      </c>
      <c r="N14" s="47">
        <f t="shared" si="2"/>
        <v>439.33</v>
      </c>
      <c r="O14" s="47">
        <f t="shared" si="3"/>
        <v>415</v>
      </c>
      <c r="P14" s="11">
        <f t="shared" si="1"/>
        <v>0.11828087624333301</v>
      </c>
      <c r="Q14" s="46">
        <f t="shared" ref="Q14:Q19" si="5">I14*N14</f>
        <v>0</v>
      </c>
    </row>
    <row r="15" spans="1:17" ht="192.75" customHeight="1" x14ac:dyDescent="0.25">
      <c r="A15" s="8">
        <v>12</v>
      </c>
      <c r="B15" s="28" t="s">
        <v>33</v>
      </c>
      <c r="C15" s="29" t="s">
        <v>47</v>
      </c>
      <c r="D15" s="29">
        <v>1401</v>
      </c>
      <c r="E15" s="29" t="s">
        <v>57</v>
      </c>
      <c r="F15" s="17" t="s">
        <v>66</v>
      </c>
      <c r="G15" s="71"/>
      <c r="H15" s="29"/>
      <c r="I15" s="42"/>
      <c r="J15" s="60">
        <v>2880</v>
      </c>
      <c r="K15" s="60">
        <v>3118</v>
      </c>
      <c r="L15" s="60">
        <v>2614.33</v>
      </c>
      <c r="M15" s="61">
        <f t="shared" si="0"/>
        <v>2614.33</v>
      </c>
      <c r="N15" s="47">
        <f t="shared" si="2"/>
        <v>2870.77</v>
      </c>
      <c r="O15" s="47">
        <f t="shared" si="3"/>
        <v>2880</v>
      </c>
      <c r="P15" s="11">
        <f t="shared" si="1"/>
        <v>8.7767761980350939E-2</v>
      </c>
      <c r="Q15" s="46">
        <f t="shared" si="5"/>
        <v>0</v>
      </c>
    </row>
    <row r="16" spans="1:17" ht="74.25" customHeight="1" x14ac:dyDescent="0.25">
      <c r="A16" s="8">
        <v>13</v>
      </c>
      <c r="B16" s="34" t="s">
        <v>163</v>
      </c>
      <c r="C16" s="29" t="s">
        <v>47</v>
      </c>
      <c r="D16" s="45">
        <v>1401</v>
      </c>
      <c r="E16" s="45" t="s">
        <v>162</v>
      </c>
      <c r="F16" s="31" t="s">
        <v>67</v>
      </c>
      <c r="G16" s="32"/>
      <c r="H16" s="29"/>
      <c r="I16" s="42"/>
      <c r="J16" s="60">
        <v>895</v>
      </c>
      <c r="K16" s="60">
        <v>729.99</v>
      </c>
      <c r="L16" s="60">
        <v>719.9</v>
      </c>
      <c r="M16" s="61">
        <f t="shared" si="0"/>
        <v>719.9</v>
      </c>
      <c r="N16" s="47">
        <f t="shared" si="2"/>
        <v>781.63</v>
      </c>
      <c r="O16" s="47">
        <f t="shared" si="3"/>
        <v>729.99</v>
      </c>
      <c r="P16" s="11">
        <f t="shared" si="1"/>
        <v>0.12577668725397489</v>
      </c>
      <c r="Q16" s="46">
        <f t="shared" si="5"/>
        <v>0</v>
      </c>
    </row>
    <row r="17" spans="1:17" ht="180" customHeight="1" x14ac:dyDescent="0.25">
      <c r="A17" s="8">
        <v>14</v>
      </c>
      <c r="B17" s="28" t="s">
        <v>34</v>
      </c>
      <c r="C17" s="29" t="s">
        <v>47</v>
      </c>
      <c r="D17" s="29">
        <v>1401</v>
      </c>
      <c r="E17" s="29" t="s">
        <v>58</v>
      </c>
      <c r="F17" s="17" t="s">
        <v>66</v>
      </c>
      <c r="G17" s="32"/>
      <c r="H17" s="29"/>
      <c r="I17" s="42"/>
      <c r="J17" s="60">
        <v>4400</v>
      </c>
      <c r="K17" s="60">
        <v>4648</v>
      </c>
      <c r="L17" s="60">
        <v>3218.5</v>
      </c>
      <c r="M17" s="61">
        <f t="shared" si="0"/>
        <v>3218.5</v>
      </c>
      <c r="N17" s="47">
        <f t="shared" si="2"/>
        <v>4088.83</v>
      </c>
      <c r="O17" s="47">
        <f t="shared" si="3"/>
        <v>4400</v>
      </c>
      <c r="P17" s="11">
        <f t="shared" si="1"/>
        <v>0.18681676296303992</v>
      </c>
      <c r="Q17" s="46">
        <f t="shared" si="5"/>
        <v>0</v>
      </c>
    </row>
    <row r="18" spans="1:17" ht="56.25" customHeight="1" x14ac:dyDescent="0.25">
      <c r="A18" s="8">
        <v>15</v>
      </c>
      <c r="B18" s="34" t="s">
        <v>35</v>
      </c>
      <c r="C18" s="18" t="s">
        <v>47</v>
      </c>
      <c r="D18" s="18">
        <v>1404</v>
      </c>
      <c r="E18" s="18" t="s">
        <v>59</v>
      </c>
      <c r="F18" s="31" t="s">
        <v>67</v>
      </c>
      <c r="G18" s="33"/>
      <c r="H18" s="18"/>
      <c r="I18" s="42"/>
      <c r="J18" s="12">
        <v>2158</v>
      </c>
      <c r="K18" s="12">
        <v>2298</v>
      </c>
      <c r="L18" s="12">
        <v>2288.9</v>
      </c>
      <c r="M18" s="10">
        <f t="shared" si="0"/>
        <v>2158</v>
      </c>
      <c r="N18" s="47">
        <f t="shared" si="2"/>
        <v>2248.3000000000002</v>
      </c>
      <c r="O18" s="47">
        <f t="shared" si="3"/>
        <v>2288.9</v>
      </c>
      <c r="P18" s="11">
        <f t="shared" si="1"/>
        <v>3.4841590317646789E-2</v>
      </c>
      <c r="Q18" s="46">
        <f t="shared" si="5"/>
        <v>0</v>
      </c>
    </row>
    <row r="19" spans="1:17" ht="48.75" customHeight="1" x14ac:dyDescent="0.25">
      <c r="A19" s="8">
        <v>16</v>
      </c>
      <c r="B19" s="34" t="s">
        <v>36</v>
      </c>
      <c r="C19" s="29" t="s">
        <v>47</v>
      </c>
      <c r="D19" s="29">
        <v>1404</v>
      </c>
      <c r="E19" s="18" t="s">
        <v>59</v>
      </c>
      <c r="F19" s="31" t="s">
        <v>67</v>
      </c>
      <c r="G19" s="32"/>
      <c r="H19" s="29"/>
      <c r="I19" s="42"/>
      <c r="J19" s="12">
        <v>1580</v>
      </c>
      <c r="K19" s="12">
        <v>1688</v>
      </c>
      <c r="L19" s="12">
        <v>1559.81</v>
      </c>
      <c r="M19" s="10">
        <f t="shared" si="0"/>
        <v>1559.81</v>
      </c>
      <c r="N19" s="47">
        <f t="shared" si="2"/>
        <v>1609.27</v>
      </c>
      <c r="O19" s="47">
        <f t="shared" si="3"/>
        <v>1580</v>
      </c>
      <c r="P19" s="11">
        <f t="shared" si="1"/>
        <v>4.2830263138596551E-2</v>
      </c>
      <c r="Q19" s="46">
        <f t="shared" si="5"/>
        <v>0</v>
      </c>
    </row>
    <row r="20" spans="1:17" ht="398.25" customHeight="1" x14ac:dyDescent="0.25">
      <c r="A20" s="8">
        <v>17</v>
      </c>
      <c r="B20" s="28" t="s">
        <v>178</v>
      </c>
      <c r="C20" s="18" t="s">
        <v>47</v>
      </c>
      <c r="D20" s="33" t="s">
        <v>48</v>
      </c>
      <c r="E20" s="18" t="s">
        <v>60</v>
      </c>
      <c r="F20" s="31" t="s">
        <v>67</v>
      </c>
      <c r="G20" s="33"/>
      <c r="H20" s="18"/>
      <c r="I20" s="42"/>
      <c r="J20" s="12">
        <v>3880</v>
      </c>
      <c r="K20" s="12">
        <v>3905</v>
      </c>
      <c r="L20" s="12">
        <v>3388</v>
      </c>
      <c r="M20" s="10">
        <f t="shared" si="0"/>
        <v>3388</v>
      </c>
      <c r="N20" s="47">
        <f t="shared" si="2"/>
        <v>3724.33</v>
      </c>
      <c r="O20" s="47">
        <f t="shared" si="3"/>
        <v>3880</v>
      </c>
      <c r="P20" s="11">
        <f t="shared" si="1"/>
        <v>7.8280132388703169E-2</v>
      </c>
      <c r="Q20" s="46">
        <f t="shared" si="4"/>
        <v>0</v>
      </c>
    </row>
    <row r="21" spans="1:17" ht="123.75" customHeight="1" x14ac:dyDescent="0.25">
      <c r="A21" s="8">
        <v>18</v>
      </c>
      <c r="B21" s="28" t="s">
        <v>37</v>
      </c>
      <c r="C21" s="29" t="s">
        <v>47</v>
      </c>
      <c r="D21" s="32" t="s">
        <v>48</v>
      </c>
      <c r="E21" s="29" t="s">
        <v>61</v>
      </c>
      <c r="F21" s="31" t="s">
        <v>66</v>
      </c>
      <c r="G21" s="32"/>
      <c r="H21" s="29"/>
      <c r="I21" s="42"/>
      <c r="J21" s="12">
        <v>988</v>
      </c>
      <c r="K21" s="12">
        <v>689.9</v>
      </c>
      <c r="L21" s="12">
        <v>984.63</v>
      </c>
      <c r="M21" s="10">
        <f t="shared" si="0"/>
        <v>689.9</v>
      </c>
      <c r="N21" s="47">
        <f t="shared" si="2"/>
        <v>887.51</v>
      </c>
      <c r="O21" s="47">
        <f t="shared" si="3"/>
        <v>984.63</v>
      </c>
      <c r="P21" s="11">
        <f t="shared" si="1"/>
        <v>0.19283565830899407</v>
      </c>
      <c r="Q21" s="46">
        <f t="shared" si="4"/>
        <v>0</v>
      </c>
    </row>
    <row r="22" spans="1:17" ht="129.75" customHeight="1" x14ac:dyDescent="0.25">
      <c r="A22" s="8">
        <v>19</v>
      </c>
      <c r="B22" s="28" t="s">
        <v>38</v>
      </c>
      <c r="C22" s="29" t="s">
        <v>47</v>
      </c>
      <c r="D22" s="32" t="s">
        <v>48</v>
      </c>
      <c r="E22" s="29" t="s">
        <v>61</v>
      </c>
      <c r="F22" s="31" t="s">
        <v>66</v>
      </c>
      <c r="G22" s="32"/>
      <c r="H22" s="29"/>
      <c r="I22" s="42"/>
      <c r="J22" s="12">
        <v>1198</v>
      </c>
      <c r="K22" s="12">
        <v>989</v>
      </c>
      <c r="L22" s="12">
        <v>1298</v>
      </c>
      <c r="M22" s="10">
        <f t="shared" si="0"/>
        <v>989</v>
      </c>
      <c r="N22" s="47">
        <f t="shared" si="2"/>
        <v>1161.6600000000001</v>
      </c>
      <c r="O22" s="47">
        <f t="shared" si="3"/>
        <v>1198</v>
      </c>
      <c r="P22" s="11">
        <f t="shared" si="1"/>
        <v>0.13572878017871554</v>
      </c>
      <c r="Q22" s="46">
        <f t="shared" si="4"/>
        <v>0</v>
      </c>
    </row>
    <row r="23" spans="1:17" ht="54" customHeight="1" x14ac:dyDescent="0.25">
      <c r="A23" s="8">
        <v>20</v>
      </c>
      <c r="B23" s="28" t="s">
        <v>39</v>
      </c>
      <c r="C23" s="29" t="s">
        <v>47</v>
      </c>
      <c r="D23" s="32" t="s">
        <v>49</v>
      </c>
      <c r="E23" s="29" t="s">
        <v>62</v>
      </c>
      <c r="F23" s="31" t="s">
        <v>67</v>
      </c>
      <c r="G23" s="32"/>
      <c r="H23" s="29"/>
      <c r="I23" s="42"/>
      <c r="J23" s="12">
        <v>1350</v>
      </c>
      <c r="K23" s="12">
        <v>1280</v>
      </c>
      <c r="L23" s="12">
        <v>1029.9000000000001</v>
      </c>
      <c r="M23" s="10">
        <f t="shared" si="0"/>
        <v>1029.9000000000001</v>
      </c>
      <c r="N23" s="47">
        <f t="shared" si="2"/>
        <v>1219.96</v>
      </c>
      <c r="O23" s="47">
        <f t="shared" si="3"/>
        <v>1280</v>
      </c>
      <c r="P23" s="11">
        <f t="shared" si="1"/>
        <v>0.13794025285908063</v>
      </c>
      <c r="Q23" s="46">
        <f t="shared" si="4"/>
        <v>0</v>
      </c>
    </row>
    <row r="24" spans="1:17" ht="39" customHeight="1" x14ac:dyDescent="0.25">
      <c r="A24" s="8">
        <v>21</v>
      </c>
      <c r="B24" s="28" t="s">
        <v>40</v>
      </c>
      <c r="C24" s="29" t="s">
        <v>47</v>
      </c>
      <c r="D24" s="32" t="s">
        <v>50</v>
      </c>
      <c r="E24" s="29" t="s">
        <v>63</v>
      </c>
      <c r="F24" s="31" t="s">
        <v>67</v>
      </c>
      <c r="G24" s="32"/>
      <c r="H24" s="29"/>
      <c r="I24" s="42"/>
      <c r="J24" s="12">
        <v>795.02</v>
      </c>
      <c r="K24" s="12">
        <v>1698</v>
      </c>
      <c r="L24" s="12">
        <v>713.19</v>
      </c>
      <c r="M24" s="10">
        <f t="shared" si="0"/>
        <v>713.19</v>
      </c>
      <c r="N24" s="47">
        <f t="shared" si="2"/>
        <v>1068.73</v>
      </c>
      <c r="O24" s="47">
        <f t="shared" si="3"/>
        <v>795.02</v>
      </c>
      <c r="P24" s="11">
        <f t="shared" si="1"/>
        <v>0.51134374185453868</v>
      </c>
      <c r="Q24" s="46">
        <f>I24*O24</f>
        <v>0</v>
      </c>
    </row>
    <row r="25" spans="1:17" ht="34.5" customHeight="1" x14ac:dyDescent="0.25">
      <c r="A25" s="8">
        <v>22</v>
      </c>
      <c r="B25" s="28" t="s">
        <v>41</v>
      </c>
      <c r="C25" s="29" t="s">
        <v>47</v>
      </c>
      <c r="D25" s="29">
        <v>1404</v>
      </c>
      <c r="E25" s="29" t="s">
        <v>64</v>
      </c>
      <c r="F25" s="31" t="s">
        <v>66</v>
      </c>
      <c r="G25" s="32"/>
      <c r="H25" s="29"/>
      <c r="I25" s="42"/>
      <c r="J25" s="12">
        <v>1063.6400000000001</v>
      </c>
      <c r="K25" s="12">
        <v>1280</v>
      </c>
      <c r="L25" s="12">
        <v>705.9</v>
      </c>
      <c r="M25" s="10">
        <f t="shared" si="0"/>
        <v>705.9</v>
      </c>
      <c r="N25" s="47">
        <f t="shared" si="2"/>
        <v>1016.51</v>
      </c>
      <c r="O25" s="47">
        <f t="shared" si="3"/>
        <v>1063.6400000000001</v>
      </c>
      <c r="P25" s="11">
        <f t="shared" si="1"/>
        <v>0.28522683446417713</v>
      </c>
      <c r="Q25" s="46">
        <f>I25*O25</f>
        <v>0</v>
      </c>
    </row>
    <row r="26" spans="1:17" ht="222.75" customHeight="1" x14ac:dyDescent="0.25">
      <c r="A26" s="8">
        <v>23</v>
      </c>
      <c r="B26" s="28" t="s">
        <v>42</v>
      </c>
      <c r="C26" s="29" t="s">
        <v>47</v>
      </c>
      <c r="D26" s="29">
        <v>1404</v>
      </c>
      <c r="E26" s="29" t="s">
        <v>65</v>
      </c>
      <c r="F26" s="31" t="s">
        <v>66</v>
      </c>
      <c r="G26" s="71"/>
      <c r="H26" s="29"/>
      <c r="I26" s="42"/>
      <c r="J26" s="60">
        <v>3075</v>
      </c>
      <c r="K26" s="60">
        <v>2400</v>
      </c>
      <c r="L26" s="60">
        <v>1890</v>
      </c>
      <c r="M26" s="61">
        <f t="shared" si="0"/>
        <v>1890</v>
      </c>
      <c r="N26" s="47">
        <f t="shared" si="2"/>
        <v>2455</v>
      </c>
      <c r="O26" s="47">
        <f t="shared" si="3"/>
        <v>2400</v>
      </c>
      <c r="P26" s="11">
        <f t="shared" si="1"/>
        <v>0.24212279985511601</v>
      </c>
      <c r="Q26" s="46">
        <f>I26*N26</f>
        <v>0</v>
      </c>
    </row>
    <row r="27" spans="1:17" ht="39" customHeight="1" x14ac:dyDescent="0.25">
      <c r="A27" s="8">
        <v>24</v>
      </c>
      <c r="B27" s="28" t="s">
        <v>25</v>
      </c>
      <c r="C27" s="31" t="s">
        <v>47</v>
      </c>
      <c r="D27" s="31">
        <v>1404</v>
      </c>
      <c r="E27" s="50" t="s">
        <v>54</v>
      </c>
      <c r="F27" s="31" t="s">
        <v>67</v>
      </c>
      <c r="G27" s="38"/>
      <c r="H27" s="68"/>
      <c r="I27" s="42"/>
      <c r="J27" s="62">
        <v>1089</v>
      </c>
      <c r="K27" s="62">
        <v>866.24</v>
      </c>
      <c r="L27" s="62">
        <v>710.69</v>
      </c>
      <c r="M27" s="63">
        <f t="shared" si="0"/>
        <v>710.69</v>
      </c>
      <c r="N27" s="47">
        <f t="shared" si="2"/>
        <v>888.64</v>
      </c>
      <c r="O27" s="47">
        <f t="shared" si="3"/>
        <v>866.24</v>
      </c>
      <c r="P27" s="13">
        <f t="shared" si="1"/>
        <v>0.21397497199169982</v>
      </c>
      <c r="Q27" s="46">
        <f>I27*N27</f>
        <v>0</v>
      </c>
    </row>
    <row r="28" spans="1:17" ht="67.5" customHeight="1" x14ac:dyDescent="0.25">
      <c r="A28" s="8">
        <v>25</v>
      </c>
      <c r="B28" s="35" t="s">
        <v>26</v>
      </c>
      <c r="C28" s="44" t="s">
        <v>47</v>
      </c>
      <c r="D28" s="44">
        <v>1404</v>
      </c>
      <c r="E28" s="44" t="s">
        <v>158</v>
      </c>
      <c r="F28" s="31" t="s">
        <v>67</v>
      </c>
      <c r="G28" s="7"/>
      <c r="H28" s="69"/>
      <c r="I28" s="42"/>
      <c r="J28" s="59">
        <v>2211.61</v>
      </c>
      <c r="K28" s="59">
        <v>1002.05</v>
      </c>
      <c r="L28" s="59">
        <v>1299.9000000000001</v>
      </c>
      <c r="M28" s="58">
        <f t="shared" si="0"/>
        <v>1002.05</v>
      </c>
      <c r="N28" s="47">
        <f t="shared" si="2"/>
        <v>1504.52</v>
      </c>
      <c r="O28" s="47">
        <f t="shared" si="3"/>
        <v>1299.9000000000001</v>
      </c>
      <c r="P28" s="15">
        <f t="shared" si="1"/>
        <v>0.41887578438401946</v>
      </c>
      <c r="Q28" s="46">
        <f>I28*O28</f>
        <v>0</v>
      </c>
    </row>
    <row r="29" spans="1:17" ht="99" customHeight="1" x14ac:dyDescent="0.25">
      <c r="A29" s="8">
        <v>26</v>
      </c>
      <c r="B29" s="36" t="s">
        <v>27</v>
      </c>
      <c r="C29" s="17" t="s">
        <v>47</v>
      </c>
      <c r="D29" s="17">
        <v>1401</v>
      </c>
      <c r="E29" s="17" t="s">
        <v>154</v>
      </c>
      <c r="F29" s="31" t="s">
        <v>67</v>
      </c>
      <c r="G29" s="7"/>
      <c r="H29" s="69"/>
      <c r="I29" s="42"/>
      <c r="J29" s="59">
        <v>719.99</v>
      </c>
      <c r="K29" s="59">
        <v>645.99</v>
      </c>
      <c r="L29" s="59">
        <v>1099</v>
      </c>
      <c r="M29" s="58">
        <f t="shared" si="0"/>
        <v>645.99</v>
      </c>
      <c r="N29" s="47">
        <f t="shared" si="2"/>
        <v>821.66</v>
      </c>
      <c r="O29" s="47">
        <f t="shared" si="3"/>
        <v>719.99</v>
      </c>
      <c r="P29" s="15">
        <f t="shared" si="1"/>
        <v>0.2957630648689355</v>
      </c>
      <c r="Q29" s="46">
        <f>I29*O29</f>
        <v>0</v>
      </c>
    </row>
    <row r="30" spans="1:17" ht="105" customHeight="1" x14ac:dyDescent="0.25">
      <c r="A30" s="8">
        <v>27</v>
      </c>
      <c r="B30" s="36" t="s">
        <v>28</v>
      </c>
      <c r="C30" s="17" t="s">
        <v>47</v>
      </c>
      <c r="D30" s="17">
        <v>1401</v>
      </c>
      <c r="E30" s="17" t="s">
        <v>159</v>
      </c>
      <c r="F30" s="31" t="s">
        <v>67</v>
      </c>
      <c r="G30" s="7"/>
      <c r="H30" s="69"/>
      <c r="I30" s="42"/>
      <c r="J30" s="59">
        <v>864.9</v>
      </c>
      <c r="K30" s="59">
        <v>1359</v>
      </c>
      <c r="L30" s="59">
        <v>990</v>
      </c>
      <c r="M30" s="58">
        <f t="shared" si="0"/>
        <v>864.9</v>
      </c>
      <c r="N30" s="47">
        <f t="shared" si="2"/>
        <v>1071.3</v>
      </c>
      <c r="O30" s="47">
        <f t="shared" si="3"/>
        <v>990</v>
      </c>
      <c r="P30" s="15">
        <f t="shared" si="1"/>
        <v>0.23979004607342932</v>
      </c>
      <c r="Q30" s="46">
        <f>I30*N30</f>
        <v>0</v>
      </c>
    </row>
    <row r="31" spans="1:17" ht="75.75" customHeight="1" x14ac:dyDescent="0.25">
      <c r="A31" s="8">
        <v>28</v>
      </c>
      <c r="B31" s="6" t="s">
        <v>29</v>
      </c>
      <c r="C31" s="45" t="s">
        <v>47</v>
      </c>
      <c r="D31" s="45">
        <v>1401</v>
      </c>
      <c r="E31" s="45" t="s">
        <v>55</v>
      </c>
      <c r="F31" s="31" t="s">
        <v>67</v>
      </c>
      <c r="G31" s="7"/>
      <c r="H31" s="69"/>
      <c r="I31" s="43"/>
      <c r="J31" s="59">
        <v>2900</v>
      </c>
      <c r="K31" s="59">
        <v>3645</v>
      </c>
      <c r="L31" s="59">
        <v>3678.88</v>
      </c>
      <c r="M31" s="58">
        <f>MIN(J31:L31)</f>
        <v>2900</v>
      </c>
      <c r="N31" s="47">
        <f>ROUNDDOWN(AVERAGE(J31:L31),2)</f>
        <v>3407.96</v>
      </c>
      <c r="O31" s="47">
        <f>ROUNDDOWN(MEDIAN(J31:L31),2)</f>
        <v>3645</v>
      </c>
      <c r="P31" s="15">
        <f>STDEV(J31:L31)/AVERAGE(J31:L31)</f>
        <v>0.12917766281437706</v>
      </c>
      <c r="Q31" s="46">
        <f>I31*N31</f>
        <v>0</v>
      </c>
    </row>
    <row r="32" spans="1:17" ht="49.5" customHeight="1" thickBot="1" x14ac:dyDescent="0.3">
      <c r="A32" s="14">
        <v>29</v>
      </c>
      <c r="B32" s="53" t="s">
        <v>179</v>
      </c>
      <c r="C32" s="45" t="s">
        <v>47</v>
      </c>
      <c r="D32" s="45">
        <v>1403</v>
      </c>
      <c r="E32" s="45" t="s">
        <v>161</v>
      </c>
      <c r="F32" s="31" t="s">
        <v>67</v>
      </c>
      <c r="G32" s="7"/>
      <c r="H32" s="69"/>
      <c r="I32" s="43"/>
      <c r="J32" s="51">
        <v>3800</v>
      </c>
      <c r="K32" s="52">
        <v>2800</v>
      </c>
      <c r="L32" s="51">
        <v>6426</v>
      </c>
      <c r="M32" s="58">
        <f t="shared" ref="M32" si="6">MIN(J32:L32)</f>
        <v>2800</v>
      </c>
      <c r="N32" s="55">
        <f t="shared" ref="N32" si="7">ROUNDDOWN(AVERAGE(J32:L32),2)</f>
        <v>4342</v>
      </c>
      <c r="O32" s="64">
        <f t="shared" ref="O32" si="8">ROUNDDOWN(MEDIAN(J32:L32),2)</f>
        <v>3800</v>
      </c>
      <c r="P32" s="15">
        <f t="shared" ref="P32" si="9">STDEV(J32:L32)/AVERAGE(J32:L32)</f>
        <v>0.4313165703216767</v>
      </c>
      <c r="Q32" s="46">
        <f>I32*O32</f>
        <v>0</v>
      </c>
    </row>
    <row r="33" spans="1:17" ht="52.5" customHeight="1" thickBot="1" x14ac:dyDescent="0.3">
      <c r="A33" s="54"/>
      <c r="B33" s="3"/>
      <c r="C33" s="3"/>
      <c r="D33" s="3"/>
      <c r="E33" s="3"/>
      <c r="F33" s="3"/>
      <c r="G33" s="3"/>
      <c r="H33" s="3"/>
      <c r="I33" s="3"/>
      <c r="J33" s="3"/>
      <c r="K33" s="3"/>
      <c r="L33" s="3"/>
      <c r="M33" s="3"/>
      <c r="P33" s="56" t="s">
        <v>165</v>
      </c>
      <c r="Q33" s="57">
        <f>SUM(Q4:Q32)</f>
        <v>0</v>
      </c>
    </row>
    <row r="34" spans="1:17" x14ac:dyDescent="0.25">
      <c r="A34" s="89" t="s">
        <v>9</v>
      </c>
      <c r="B34" s="90"/>
      <c r="C34" s="90"/>
      <c r="D34" s="90"/>
      <c r="E34" s="90"/>
      <c r="F34" s="90"/>
      <c r="G34" s="90"/>
      <c r="H34" s="90"/>
      <c r="I34" s="90"/>
      <c r="J34" s="90"/>
      <c r="K34" s="90"/>
      <c r="L34" s="90"/>
      <c r="M34" s="90"/>
      <c r="N34" s="90"/>
      <c r="O34" s="91"/>
    </row>
    <row r="35" spans="1:17" ht="22.5" x14ac:dyDescent="0.25">
      <c r="A35" s="79" t="s">
        <v>2</v>
      </c>
      <c r="B35" s="79"/>
      <c r="C35" s="49"/>
      <c r="D35" s="49"/>
      <c r="E35" s="49"/>
      <c r="F35" s="49"/>
      <c r="G35" s="79"/>
      <c r="H35" s="79"/>
      <c r="I35" s="79"/>
      <c r="J35" s="79"/>
      <c r="K35" s="79"/>
      <c r="L35" s="49" t="s">
        <v>10</v>
      </c>
      <c r="M35" s="49" t="s">
        <v>11</v>
      </c>
      <c r="N35" s="92" t="s">
        <v>12</v>
      </c>
      <c r="O35" s="93"/>
    </row>
    <row r="36" spans="1:17" ht="84" customHeight="1" x14ac:dyDescent="0.25">
      <c r="A36" s="74" t="s">
        <v>15</v>
      </c>
      <c r="B36" s="74"/>
      <c r="C36" s="5"/>
      <c r="D36" s="5"/>
      <c r="E36" s="5"/>
      <c r="F36" s="5"/>
      <c r="G36" s="74"/>
      <c r="H36" s="74"/>
      <c r="I36" s="74"/>
      <c r="J36" s="74"/>
      <c r="K36" s="74"/>
      <c r="L36" s="37" t="s">
        <v>13</v>
      </c>
      <c r="M36" s="4" t="s">
        <v>14</v>
      </c>
      <c r="N36" s="94"/>
      <c r="O36" s="95"/>
    </row>
    <row r="37" spans="1:17" ht="33" customHeight="1" x14ac:dyDescent="0.25">
      <c r="A37" s="76" t="s">
        <v>17</v>
      </c>
      <c r="B37" s="77"/>
      <c r="C37" s="77"/>
      <c r="D37" s="77"/>
      <c r="E37" s="77"/>
      <c r="F37" s="77"/>
      <c r="G37" s="77"/>
      <c r="H37" s="77"/>
      <c r="I37" s="77"/>
      <c r="J37" s="77"/>
      <c r="K37" s="77"/>
      <c r="L37" s="77"/>
      <c r="M37" s="77"/>
      <c r="N37" s="77"/>
      <c r="O37" s="78"/>
    </row>
    <row r="43" spans="1:17" x14ac:dyDescent="0.25">
      <c r="C43" s="16"/>
      <c r="D43" s="19" t="s">
        <v>69</v>
      </c>
      <c r="E43" s="19" t="s">
        <v>70</v>
      </c>
      <c r="F43" s="19" t="s">
        <v>71</v>
      </c>
    </row>
    <row r="44" spans="1:17" x14ac:dyDescent="0.25">
      <c r="C44" s="16"/>
      <c r="D44" s="16"/>
      <c r="E44" s="16"/>
      <c r="F44" s="16"/>
    </row>
    <row r="45" spans="1:17" ht="30" x14ac:dyDescent="0.25">
      <c r="C45" s="65" t="s">
        <v>72</v>
      </c>
      <c r="D45" s="20" t="s">
        <v>73</v>
      </c>
      <c r="E45" s="20" t="s">
        <v>74</v>
      </c>
      <c r="F45" s="21" t="s">
        <v>75</v>
      </c>
    </row>
    <row r="46" spans="1:17" ht="30" x14ac:dyDescent="0.25">
      <c r="C46" s="65" t="s">
        <v>76</v>
      </c>
      <c r="D46" s="20" t="s">
        <v>77</v>
      </c>
      <c r="E46" s="20" t="s">
        <v>78</v>
      </c>
      <c r="F46" s="21" t="s">
        <v>79</v>
      </c>
    </row>
    <row r="47" spans="1:17" ht="36" customHeight="1" x14ac:dyDescent="0.25">
      <c r="C47" s="65" t="s">
        <v>80</v>
      </c>
      <c r="D47" s="22" t="s">
        <v>81</v>
      </c>
      <c r="E47" s="23" t="s">
        <v>82</v>
      </c>
      <c r="F47" s="23" t="s">
        <v>83</v>
      </c>
    </row>
    <row r="48" spans="1:17" ht="35.25" customHeight="1" x14ac:dyDescent="0.25">
      <c r="C48" s="65" t="s">
        <v>84</v>
      </c>
      <c r="D48" s="23" t="s">
        <v>82</v>
      </c>
      <c r="E48" s="23" t="s">
        <v>85</v>
      </c>
      <c r="F48" s="23" t="s">
        <v>86</v>
      </c>
    </row>
    <row r="49" spans="3:6" x14ac:dyDescent="0.25">
      <c r="C49" s="65" t="s">
        <v>87</v>
      </c>
      <c r="D49" s="22" t="s">
        <v>88</v>
      </c>
      <c r="E49" s="23" t="s">
        <v>89</v>
      </c>
      <c r="F49" s="23" t="s">
        <v>82</v>
      </c>
    </row>
    <row r="50" spans="3:6" ht="28.5" x14ac:dyDescent="0.25">
      <c r="C50" s="65" t="s">
        <v>90</v>
      </c>
      <c r="D50" s="22" t="s">
        <v>91</v>
      </c>
      <c r="E50" s="23" t="s">
        <v>92</v>
      </c>
      <c r="F50" s="23" t="s">
        <v>93</v>
      </c>
    </row>
    <row r="51" spans="3:6" ht="28.5" x14ac:dyDescent="0.25">
      <c r="C51" s="65" t="s">
        <v>94</v>
      </c>
      <c r="D51" s="22" t="s">
        <v>95</v>
      </c>
      <c r="E51" s="23" t="s">
        <v>96</v>
      </c>
      <c r="F51" s="23" t="s">
        <v>97</v>
      </c>
    </row>
    <row r="52" spans="3:6" ht="28.5" x14ac:dyDescent="0.25">
      <c r="C52" s="65" t="s">
        <v>98</v>
      </c>
      <c r="D52" s="22" t="s">
        <v>95</v>
      </c>
      <c r="E52" s="23" t="s">
        <v>96</v>
      </c>
      <c r="F52" s="23" t="s">
        <v>97</v>
      </c>
    </row>
    <row r="53" spans="3:6" x14ac:dyDescent="0.25">
      <c r="C53" s="65" t="s">
        <v>99</v>
      </c>
      <c r="D53" s="24" t="s">
        <v>100</v>
      </c>
      <c r="E53" s="24" t="s">
        <v>101</v>
      </c>
      <c r="F53" s="25" t="s">
        <v>102</v>
      </c>
    </row>
    <row r="54" spans="3:6" x14ac:dyDescent="0.25">
      <c r="C54" s="65" t="s">
        <v>103</v>
      </c>
      <c r="D54" s="22" t="s">
        <v>100</v>
      </c>
      <c r="E54" s="24" t="s">
        <v>104</v>
      </c>
      <c r="F54" s="25" t="s">
        <v>105</v>
      </c>
    </row>
    <row r="55" spans="3:6" ht="28.5" x14ac:dyDescent="0.25">
      <c r="C55" s="65" t="s">
        <v>106</v>
      </c>
      <c r="D55" s="22" t="s">
        <v>100</v>
      </c>
      <c r="E55" s="24" t="s">
        <v>101</v>
      </c>
      <c r="F55" s="25" t="s">
        <v>107</v>
      </c>
    </row>
    <row r="56" spans="3:6" ht="28.5" x14ac:dyDescent="0.25">
      <c r="C56" s="65" t="s">
        <v>108</v>
      </c>
      <c r="D56" s="24" t="s">
        <v>100</v>
      </c>
      <c r="E56" s="24" t="s">
        <v>101</v>
      </c>
      <c r="F56" s="25" t="s">
        <v>107</v>
      </c>
    </row>
    <row r="57" spans="3:6" x14ac:dyDescent="0.25">
      <c r="C57" s="65" t="s">
        <v>109</v>
      </c>
      <c r="D57" s="24" t="s">
        <v>100</v>
      </c>
      <c r="E57" s="24" t="s">
        <v>101</v>
      </c>
      <c r="F57" s="25" t="s">
        <v>110</v>
      </c>
    </row>
    <row r="58" spans="3:6" x14ac:dyDescent="0.25">
      <c r="C58" s="65" t="s">
        <v>111</v>
      </c>
      <c r="D58" s="24" t="s">
        <v>100</v>
      </c>
      <c r="E58" s="24" t="s">
        <v>101</v>
      </c>
      <c r="F58" s="25" t="s">
        <v>112</v>
      </c>
    </row>
    <row r="59" spans="3:6" x14ac:dyDescent="0.25">
      <c r="C59" s="65" t="s">
        <v>113</v>
      </c>
      <c r="D59" s="24" t="s">
        <v>100</v>
      </c>
      <c r="E59" s="24" t="s">
        <v>101</v>
      </c>
      <c r="F59" s="25" t="s">
        <v>114</v>
      </c>
    </row>
    <row r="60" spans="3:6" x14ac:dyDescent="0.25">
      <c r="C60" s="65" t="s">
        <v>115</v>
      </c>
      <c r="D60" s="24" t="s">
        <v>100</v>
      </c>
      <c r="E60" s="24" t="s">
        <v>101</v>
      </c>
      <c r="F60" s="25" t="s">
        <v>116</v>
      </c>
    </row>
    <row r="61" spans="3:6" ht="28.5" x14ac:dyDescent="0.25">
      <c r="C61" s="65" t="s">
        <v>117</v>
      </c>
      <c r="D61" s="24" t="s">
        <v>100</v>
      </c>
      <c r="E61" s="24" t="s">
        <v>101</v>
      </c>
      <c r="F61" s="25" t="s">
        <v>107</v>
      </c>
    </row>
    <row r="62" spans="3:6" x14ac:dyDescent="0.25">
      <c r="C62" s="65" t="s">
        <v>118</v>
      </c>
      <c r="D62" s="24" t="s">
        <v>100</v>
      </c>
      <c r="E62" s="24" t="s">
        <v>119</v>
      </c>
      <c r="F62" s="25" t="s">
        <v>120</v>
      </c>
    </row>
    <row r="63" spans="3:6" x14ac:dyDescent="0.25">
      <c r="C63" s="65" t="s">
        <v>121</v>
      </c>
      <c r="D63" s="24" t="s">
        <v>100</v>
      </c>
      <c r="E63" s="24" t="s">
        <v>119</v>
      </c>
      <c r="F63" s="25" t="s">
        <v>122</v>
      </c>
    </row>
    <row r="64" spans="3:6" x14ac:dyDescent="0.25">
      <c r="C64" s="65" t="s">
        <v>123</v>
      </c>
      <c r="D64" s="24" t="s">
        <v>100</v>
      </c>
      <c r="E64" s="24" t="s">
        <v>101</v>
      </c>
      <c r="F64" s="25" t="s">
        <v>124</v>
      </c>
    </row>
    <row r="65" spans="3:6" x14ac:dyDescent="0.25">
      <c r="C65" s="65" t="s">
        <v>125</v>
      </c>
      <c r="D65" s="24" t="s">
        <v>126</v>
      </c>
      <c r="E65" s="24" t="s">
        <v>101</v>
      </c>
      <c r="F65" s="25" t="s">
        <v>127</v>
      </c>
    </row>
    <row r="66" spans="3:6" x14ac:dyDescent="0.25">
      <c r="C66" s="65" t="s">
        <v>128</v>
      </c>
      <c r="D66" s="24" t="s">
        <v>129</v>
      </c>
      <c r="E66" s="24" t="s">
        <v>101</v>
      </c>
      <c r="F66" s="25" t="s">
        <v>114</v>
      </c>
    </row>
    <row r="67" spans="3:6" ht="110.25" customHeight="1" x14ac:dyDescent="0.25">
      <c r="C67" s="65" t="s">
        <v>130</v>
      </c>
      <c r="D67" s="24" t="s">
        <v>131</v>
      </c>
      <c r="E67" s="24" t="s">
        <v>132</v>
      </c>
      <c r="F67" s="24" t="s">
        <v>77</v>
      </c>
    </row>
    <row r="68" spans="3:6" x14ac:dyDescent="0.25">
      <c r="C68" s="65" t="s">
        <v>133</v>
      </c>
      <c r="D68" s="26" t="s">
        <v>134</v>
      </c>
      <c r="E68" s="26" t="s">
        <v>135</v>
      </c>
      <c r="F68" s="26" t="s">
        <v>136</v>
      </c>
    </row>
    <row r="69" spans="3:6" x14ac:dyDescent="0.25">
      <c r="C69" s="65" t="s">
        <v>137</v>
      </c>
      <c r="D69" s="27" t="s">
        <v>141</v>
      </c>
      <c r="E69" s="27" t="s">
        <v>142</v>
      </c>
      <c r="F69" s="27" t="s">
        <v>143</v>
      </c>
    </row>
    <row r="70" spans="3:6" x14ac:dyDescent="0.25">
      <c r="C70" s="65" t="s">
        <v>138</v>
      </c>
      <c r="D70" s="27" t="s">
        <v>144</v>
      </c>
      <c r="E70" s="27" t="s">
        <v>145</v>
      </c>
      <c r="F70" s="27" t="s">
        <v>146</v>
      </c>
    </row>
    <row r="71" spans="3:6" x14ac:dyDescent="0.25">
      <c r="C71" s="65" t="s">
        <v>139</v>
      </c>
      <c r="D71" s="27" t="s">
        <v>147</v>
      </c>
      <c r="E71" s="27" t="s">
        <v>148</v>
      </c>
      <c r="F71" s="27" t="s">
        <v>149</v>
      </c>
    </row>
    <row r="72" spans="3:6" x14ac:dyDescent="0.25">
      <c r="C72" s="65" t="s">
        <v>140</v>
      </c>
      <c r="D72" s="27" t="s">
        <v>150</v>
      </c>
      <c r="E72" s="27" t="s">
        <v>151</v>
      </c>
      <c r="F72" s="27" t="s">
        <v>152</v>
      </c>
    </row>
    <row r="73" spans="3:6" x14ac:dyDescent="0.25">
      <c r="C73" s="65" t="s">
        <v>166</v>
      </c>
      <c r="D73" s="27" t="s">
        <v>173</v>
      </c>
      <c r="E73" s="27" t="s">
        <v>171</v>
      </c>
      <c r="F73" s="27" t="s">
        <v>172</v>
      </c>
    </row>
    <row r="74" spans="3:6" x14ac:dyDescent="0.25">
      <c r="C74" s="65" t="s">
        <v>167</v>
      </c>
      <c r="D74" s="27" t="s">
        <v>174</v>
      </c>
      <c r="E74" s="27" t="s">
        <v>175</v>
      </c>
      <c r="F74" s="27" t="s">
        <v>176</v>
      </c>
    </row>
    <row r="75" spans="3:6" x14ac:dyDescent="0.25">
      <c r="C75" s="65" t="s">
        <v>168</v>
      </c>
      <c r="D75" s="27" t="s">
        <v>175</v>
      </c>
      <c r="E75" s="27" t="s">
        <v>174</v>
      </c>
      <c r="F75" s="27" t="s">
        <v>177</v>
      </c>
    </row>
    <row r="76" spans="3:6" x14ac:dyDescent="0.25">
      <c r="C76" s="65" t="s">
        <v>169</v>
      </c>
      <c r="D76" s="27" t="s">
        <v>175</v>
      </c>
      <c r="E76" s="27" t="s">
        <v>174</v>
      </c>
      <c r="F76" s="27" t="s">
        <v>177</v>
      </c>
    </row>
    <row r="77" spans="3:6" x14ac:dyDescent="0.25">
      <c r="C77" s="65" t="s">
        <v>170</v>
      </c>
      <c r="D77" s="27" t="s">
        <v>175</v>
      </c>
      <c r="E77" s="27" t="s">
        <v>174</v>
      </c>
      <c r="F77" s="27" t="s">
        <v>177</v>
      </c>
    </row>
  </sheetData>
  <mergeCells count="23">
    <mergeCell ref="A1:Q1"/>
    <mergeCell ref="A37:O37"/>
    <mergeCell ref="A35:B35"/>
    <mergeCell ref="G35:K35"/>
    <mergeCell ref="O2:O3"/>
    <mergeCell ref="P2:P3"/>
    <mergeCell ref="Q2:Q3"/>
    <mergeCell ref="A2:A3"/>
    <mergeCell ref="B2:B3"/>
    <mergeCell ref="M2:M3"/>
    <mergeCell ref="N2:N3"/>
    <mergeCell ref="G2:G3"/>
    <mergeCell ref="A34:O34"/>
    <mergeCell ref="N35:O35"/>
    <mergeCell ref="N36:O36"/>
    <mergeCell ref="C2:C3"/>
    <mergeCell ref="D2:D3"/>
    <mergeCell ref="E2:E3"/>
    <mergeCell ref="A36:B36"/>
    <mergeCell ref="G36:K36"/>
    <mergeCell ref="F2:F3"/>
    <mergeCell ref="H2:H3"/>
    <mergeCell ref="I2:I3"/>
  </mergeCells>
  <phoneticPr fontId="17" type="noConversion"/>
  <conditionalFormatting sqref="N4:N31">
    <cfRule type="expression" dxfId="3" priority="121">
      <formula>$P4&lt;0.25</formula>
    </cfRule>
  </conditionalFormatting>
  <conditionalFormatting sqref="O4:O31">
    <cfRule type="expression" dxfId="2" priority="120">
      <formula>$P4&gt;=0.25</formula>
    </cfRule>
  </conditionalFormatting>
  <conditionalFormatting sqref="O32">
    <cfRule type="expression" dxfId="1" priority="122">
      <formula>#REF!&gt;=0.25</formula>
    </cfRule>
  </conditionalFormatting>
  <conditionalFormatting sqref="N32">
    <cfRule type="expression" dxfId="0" priority="123">
      <formula>#REF!&lt;0.25</formula>
    </cfRule>
  </conditionalFormatting>
  <pageMargins left="0.51181102362204722" right="0.51181102362204722" top="0.98425196850393704" bottom="0.78740157480314965" header="0.31496062992125984" footer="0.31496062992125984"/>
  <pageSetup paperSize="9" scale="75" orientation="landscape" r:id="rId1"/>
  <headerFooter>
    <oddHeader xml:space="preserve">&amp;C&amp;"-,Negrito"&amp;16
</oddHeader>
    <oddFooter>&amp;Rv2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Planilha de Formação de Preços</vt:lpstr>
      <vt:lpstr>'Planilha de Formação de Preços'!Area_de_impressao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 Giani da Rocha</dc:creator>
  <cp:lastModifiedBy>SAULO PACHECO JUNIOR</cp:lastModifiedBy>
  <cp:lastPrinted>2022-06-03T14:30:22Z</cp:lastPrinted>
  <dcterms:created xsi:type="dcterms:W3CDTF">2017-11-06T16:56:11Z</dcterms:created>
  <dcterms:modified xsi:type="dcterms:W3CDTF">2024-03-26T17:05:54Z</dcterms:modified>
</cp:coreProperties>
</file>