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LICO\2. Contratos e ARP\___2024\Demandas\Mobiliario Planejado - SGPe\"/>
    </mc:Choice>
  </mc:AlternateContent>
  <xr:revisionPtr revIDLastSave="0" documentId="13_ncr:1_{0BAEB401-37D1-4CDA-B8B7-68F2A91921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 Demanda" sheetId="1" r:id="rId1"/>
  </sheets>
  <definedNames>
    <definedName name="_xlnm.Print_Area" localSheetId="0">'Planilha Demanda'!$A$1:$O$8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N6" i="1"/>
  <c r="M6" i="1"/>
  <c r="L6" i="1"/>
  <c r="H6" i="1"/>
  <c r="O5" i="1"/>
  <c r="N5" i="1"/>
  <c r="M5" i="1"/>
  <c r="L5" i="1"/>
  <c r="H5" i="1"/>
  <c r="P5" i="1" l="1"/>
  <c r="P6" i="1"/>
  <c r="N4" i="1"/>
  <c r="M4" i="1"/>
  <c r="H4" i="1" l="1"/>
  <c r="P4" i="1" s="1"/>
  <c r="L4" i="1" l="1"/>
  <c r="O4" i="1"/>
</calcChain>
</file>

<file path=xl/sharedStrings.xml><?xml version="1.0" encoding="utf-8"?>
<sst xmlns="http://schemas.openxmlformats.org/spreadsheetml/2006/main" count="26" uniqueCount="20">
  <si>
    <t>ITEM</t>
  </si>
  <si>
    <t>Menor preço</t>
  </si>
  <si>
    <t>Média</t>
  </si>
  <si>
    <t>Mediana</t>
  </si>
  <si>
    <t>FONTE 1</t>
  </si>
  <si>
    <t>FONTE 2</t>
  </si>
  <si>
    <t>FONTE 3</t>
  </si>
  <si>
    <t>(Nome fonte)</t>
  </si>
  <si>
    <t>Descrição</t>
  </si>
  <si>
    <t>Coeficiente de Variação (CV)</t>
  </si>
  <si>
    <t>UNIDADE</t>
  </si>
  <si>
    <t>GRUPO-CLASSE</t>
  </si>
  <si>
    <t>CÓDIGO NUC</t>
  </si>
  <si>
    <t xml:space="preserve">DETALHAMENTO </t>
  </si>
  <si>
    <t>peça</t>
  </si>
  <si>
    <t xml:space="preserve">449052.42 </t>
  </si>
  <si>
    <t>TOTAL LOTE</t>
  </si>
  <si>
    <t>TOTAL</t>
  </si>
  <si>
    <t>Total Item</t>
  </si>
  <si>
    <t>QTT -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</si>
</sst>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00"/>
    <numFmt numFmtId="165" formatCode="0000"/>
    <numFmt numFmtId="166" formatCode="0.0%"/>
    <numFmt numFmtId="167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mbria"/>
      <family val="2"/>
      <scheme val="maj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A1D2"/>
        <bgColor rgb="FF003366"/>
      </patternFill>
    </fill>
    <fill>
      <patternFill patternType="solid">
        <fgColor rgb="FF78A1D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0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3" fillId="2" borderId="3" xfId="2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6" fontId="3" fillId="2" borderId="5" xfId="2" applyNumberFormat="1" applyFont="1" applyFill="1" applyBorder="1" applyAlignment="1">
      <alignment horizontal="center" vertical="center"/>
    </xf>
    <xf numFmtId="0" fontId="0" fillId="0" borderId="5" xfId="0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vertical="center"/>
    </xf>
    <xf numFmtId="4" fontId="3" fillId="2" borderId="5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 textRotation="90"/>
    </xf>
    <xf numFmtId="165" fontId="9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66" fontId="9" fillId="4" borderId="3" xfId="2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textRotation="90"/>
    </xf>
    <xf numFmtId="164" fontId="9" fillId="4" borderId="4" xfId="0" applyNumberFormat="1" applyFont="1" applyFill="1" applyBorder="1" applyAlignment="1">
      <alignment horizontal="center" vertical="center" textRotation="90"/>
    </xf>
    <xf numFmtId="165" fontId="9" fillId="4" borderId="4" xfId="0" applyNumberFormat="1" applyFont="1" applyFill="1" applyBorder="1" applyAlignment="1">
      <alignment horizontal="center" vertical="center"/>
    </xf>
    <xf numFmtId="165" fontId="9" fillId="4" borderId="4" xfId="0" applyNumberFormat="1" applyFont="1" applyFill="1" applyBorder="1" applyAlignment="1">
      <alignment horizontal="center" vertical="center" textRotation="90"/>
    </xf>
    <xf numFmtId="4" fontId="11" fillId="4" borderId="1" xfId="1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166" fontId="9" fillId="4" borderId="4" xfId="2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0" fillId="0" borderId="3" xfId="0" applyBorder="1"/>
    <xf numFmtId="164" fontId="2" fillId="2" borderId="0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167" fontId="3" fillId="2" borderId="5" xfId="0" applyNumberFormat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6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fgColor indexed="64"/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fgColor indexed="64"/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fgColor indexed="64"/>
          <bgColor rgb="FF92D050"/>
        </patternFill>
      </fill>
    </dxf>
  </dxfs>
  <tableStyles count="0" defaultTableStyle="TableStyleMedium9" defaultPivotStyle="PivotStyleLight16"/>
  <colors>
    <mruColors>
      <color rgb="FF78A1D2"/>
      <color rgb="FFBAD9EC"/>
      <color rgb="FF149B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zoomScale="80" zoomScaleNormal="80" zoomScaleSheetLayoutView="100" zoomScalePageLayoutView="80" workbookViewId="0">
      <selection activeCell="V8" sqref="V8"/>
    </sheetView>
  </sheetViews>
  <sheetFormatPr defaultRowHeight="15" x14ac:dyDescent="0.25"/>
  <cols>
    <col min="1" max="1" width="6.85546875" customWidth="1"/>
    <col min="2" max="2" width="187.7109375" style="2" customWidth="1"/>
    <col min="3" max="3" width="10.5703125" style="2" bestFit="1" customWidth="1"/>
    <col min="4" max="4" width="18.28515625" style="2" customWidth="1"/>
    <col min="5" max="5" width="18" style="2" customWidth="1"/>
    <col min="6" max="6" width="16.42578125" style="2" customWidth="1"/>
    <col min="7" max="8" width="5.85546875" style="2" bestFit="1" customWidth="1"/>
    <col min="9" max="9" width="14.28515625" bestFit="1" customWidth="1"/>
    <col min="10" max="10" width="13.85546875" bestFit="1" customWidth="1"/>
    <col min="11" max="11" width="16.5703125" bestFit="1" customWidth="1"/>
    <col min="12" max="12" width="11.28515625" customWidth="1"/>
    <col min="13" max="13" width="15.42578125" customWidth="1"/>
    <col min="14" max="14" width="13.42578125" customWidth="1"/>
    <col min="15" max="15" width="20" customWidth="1"/>
    <col min="16" max="16" width="21.28515625" bestFit="1" customWidth="1"/>
    <col min="17" max="17" width="24.42578125" customWidth="1"/>
  </cols>
  <sheetData>
    <row r="1" spans="1:19" ht="55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9" s="1" customFormat="1" ht="31.15" customHeight="1" x14ac:dyDescent="0.25">
      <c r="A2" s="27" t="s">
        <v>0</v>
      </c>
      <c r="B2" s="28" t="s">
        <v>8</v>
      </c>
      <c r="C2" s="29" t="s">
        <v>10</v>
      </c>
      <c r="D2" s="29" t="s">
        <v>11</v>
      </c>
      <c r="E2" s="29" t="s">
        <v>12</v>
      </c>
      <c r="F2" s="29" t="s">
        <v>13</v>
      </c>
      <c r="G2" s="29" t="s">
        <v>19</v>
      </c>
      <c r="H2" s="29" t="s">
        <v>17</v>
      </c>
      <c r="I2" s="30" t="s">
        <v>4</v>
      </c>
      <c r="J2" s="30" t="s">
        <v>5</v>
      </c>
      <c r="K2" s="30" t="s">
        <v>6</v>
      </c>
      <c r="L2" s="31" t="s">
        <v>1</v>
      </c>
      <c r="M2" s="31" t="s">
        <v>2</v>
      </c>
      <c r="N2" s="31" t="s">
        <v>3</v>
      </c>
      <c r="O2" s="32" t="s">
        <v>9</v>
      </c>
      <c r="P2" s="33" t="s">
        <v>18</v>
      </c>
      <c r="Q2" s="34" t="s">
        <v>16</v>
      </c>
    </row>
    <row r="3" spans="1:19" s="1" customFormat="1" ht="165.75" customHeight="1" x14ac:dyDescent="0.25">
      <c r="A3" s="35"/>
      <c r="B3" s="36"/>
      <c r="C3" s="37"/>
      <c r="D3" s="37"/>
      <c r="E3" s="37"/>
      <c r="F3" s="37"/>
      <c r="G3" s="37"/>
      <c r="H3" s="37"/>
      <c r="I3" s="38" t="s">
        <v>7</v>
      </c>
      <c r="J3" s="38" t="s">
        <v>7</v>
      </c>
      <c r="K3" s="38" t="s">
        <v>7</v>
      </c>
      <c r="L3" s="39"/>
      <c r="M3" s="39"/>
      <c r="N3" s="39"/>
      <c r="O3" s="40"/>
      <c r="P3" s="33"/>
      <c r="Q3" s="34"/>
    </row>
    <row r="4" spans="1:19" ht="75" customHeight="1" x14ac:dyDescent="0.25">
      <c r="A4" s="3">
        <v>1</v>
      </c>
      <c r="B4" s="41"/>
      <c r="C4" s="42" t="s">
        <v>14</v>
      </c>
      <c r="D4" s="42"/>
      <c r="E4" s="42"/>
      <c r="F4" s="43" t="s">
        <v>15</v>
      </c>
      <c r="G4" s="44"/>
      <c r="H4" s="13">
        <f>SUM(G4:G4)</f>
        <v>0</v>
      </c>
      <c r="I4" s="4"/>
      <c r="J4" s="4"/>
      <c r="K4" s="4"/>
      <c r="L4" s="19">
        <f t="shared" ref="L4" si="0">MIN(I4:K4)</f>
        <v>0</v>
      </c>
      <c r="M4" s="15" t="e">
        <f>ROUNDDOWN(AVERAGE(I4:K4),2)</f>
        <v>#DIV/0!</v>
      </c>
      <c r="N4" s="15" t="e">
        <f>ROUNDDOWN(MEDIAN(I4:K4),2)</f>
        <v>#NUM!</v>
      </c>
      <c r="O4" s="5" t="e">
        <f t="shared" ref="O4" si="1">STDEV(I4:K4)/AVERAGE(I4:K4)</f>
        <v>#DIV/0!</v>
      </c>
      <c r="P4" s="17" t="e">
        <f>H4*M4</f>
        <v>#DIV/0!</v>
      </c>
      <c r="Q4" s="45"/>
    </row>
    <row r="5" spans="1:19" ht="75" customHeight="1" x14ac:dyDescent="0.25">
      <c r="A5" s="3">
        <v>2</v>
      </c>
      <c r="B5" s="41"/>
      <c r="C5" s="42" t="s">
        <v>14</v>
      </c>
      <c r="D5" s="42"/>
      <c r="E5" s="42"/>
      <c r="F5" s="43" t="s">
        <v>15</v>
      </c>
      <c r="G5" s="44"/>
      <c r="H5" s="13">
        <f>SUM(G5:G5)</f>
        <v>0</v>
      </c>
      <c r="I5" s="4"/>
      <c r="J5" s="4"/>
      <c r="K5" s="4"/>
      <c r="L5" s="19">
        <f t="shared" ref="L5" si="2">MIN(I5:K5)</f>
        <v>0</v>
      </c>
      <c r="M5" s="15" t="e">
        <f>ROUNDDOWN(AVERAGE(I5:K5),2)</f>
        <v>#DIV/0!</v>
      </c>
      <c r="N5" s="15" t="e">
        <f>ROUNDDOWN(MEDIAN(I5:K5),2)</f>
        <v>#NUM!</v>
      </c>
      <c r="O5" s="5" t="e">
        <f t="shared" ref="O5" si="3">STDEV(I5:K5)/AVERAGE(I5:K5)</f>
        <v>#DIV/0!</v>
      </c>
      <c r="P5" s="17" t="e">
        <f>H5*M5</f>
        <v>#DIV/0!</v>
      </c>
      <c r="Q5" s="45"/>
    </row>
    <row r="6" spans="1:19" ht="75" customHeight="1" x14ac:dyDescent="0.25">
      <c r="A6" s="6">
        <v>2</v>
      </c>
      <c r="B6" s="10"/>
      <c r="C6" s="11" t="s">
        <v>14</v>
      </c>
      <c r="D6" s="11"/>
      <c r="E6" s="11"/>
      <c r="F6" s="9" t="s">
        <v>15</v>
      </c>
      <c r="G6" s="12"/>
      <c r="H6" s="14">
        <f>SUM(G6:G6)</f>
        <v>0</v>
      </c>
      <c r="I6" s="47"/>
      <c r="J6" s="47"/>
      <c r="K6" s="47"/>
      <c r="L6" s="18">
        <f t="shared" ref="L6" si="4">MIN(I6:K6)</f>
        <v>0</v>
      </c>
      <c r="M6" s="16" t="e">
        <f>ROUNDDOWN(AVERAGE(I6:K6),2)</f>
        <v>#DIV/0!</v>
      </c>
      <c r="N6" s="16" t="e">
        <f>ROUNDDOWN(MEDIAN(I6:K6),2)</f>
        <v>#NUM!</v>
      </c>
      <c r="O6" s="7" t="e">
        <f t="shared" ref="O6" si="5">STDEV(I6:K6)/AVERAGE(I6:K6)</f>
        <v>#DIV/0!</v>
      </c>
      <c r="P6" s="48" t="e">
        <f>H6*M6</f>
        <v>#DIV/0!</v>
      </c>
      <c r="Q6" s="8"/>
    </row>
    <row r="7" spans="1:19" ht="75" customHeight="1" x14ac:dyDescent="0.25">
      <c r="A7" s="46"/>
      <c r="B7" s="20"/>
      <c r="C7" s="21"/>
      <c r="D7" s="21"/>
      <c r="E7" s="21"/>
      <c r="F7" s="22"/>
      <c r="G7" s="23"/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75" customHeight="1" x14ac:dyDescent="0.25">
      <c r="A8" s="46"/>
      <c r="B8" s="20"/>
      <c r="C8" s="21"/>
      <c r="D8" s="21"/>
      <c r="E8" s="21"/>
      <c r="F8" s="22"/>
      <c r="G8" s="23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</sheetData>
  <mergeCells count="15">
    <mergeCell ref="C2:C3"/>
    <mergeCell ref="D2:D3"/>
    <mergeCell ref="E2:E3"/>
    <mergeCell ref="F2:F3"/>
    <mergeCell ref="H2:H3"/>
    <mergeCell ref="Q2:Q3"/>
    <mergeCell ref="A1:Q1"/>
    <mergeCell ref="N2:N3"/>
    <mergeCell ref="O2:O3"/>
    <mergeCell ref="P2:P3"/>
    <mergeCell ref="A2:A3"/>
    <mergeCell ref="B2:B3"/>
    <mergeCell ref="L2:L3"/>
    <mergeCell ref="M2:M3"/>
    <mergeCell ref="G2:G3"/>
  </mergeCells>
  <phoneticPr fontId="12" type="noConversion"/>
  <conditionalFormatting sqref="M4">
    <cfRule type="expression" dxfId="5" priority="125">
      <formula>$O4&lt;0.25</formula>
    </cfRule>
  </conditionalFormatting>
  <conditionalFormatting sqref="N4">
    <cfRule type="expression" dxfId="4" priority="124">
      <formula>$O4&gt;=0.25</formula>
    </cfRule>
  </conditionalFormatting>
  <conditionalFormatting sqref="M5">
    <cfRule type="expression" dxfId="3" priority="4">
      <formula>$O5&lt;0.25</formula>
    </cfRule>
  </conditionalFormatting>
  <conditionalFormatting sqref="N5">
    <cfRule type="expression" dxfId="2" priority="3">
      <formula>$O5&gt;=0.25</formula>
    </cfRule>
  </conditionalFormatting>
  <conditionalFormatting sqref="M6">
    <cfRule type="expression" dxfId="1" priority="2">
      <formula>$O6&lt;0.25</formula>
    </cfRule>
  </conditionalFormatting>
  <conditionalFormatting sqref="N6">
    <cfRule type="expression" dxfId="0" priority="1">
      <formula>$O6&gt;=0.25</formula>
    </cfRule>
  </conditionalFormatting>
  <pageMargins left="0.51181102362204722" right="0.51181102362204722" top="0.98425196850393704" bottom="0.78740157480314965" header="0.31496062992125984" footer="0.31496062992125984"/>
  <pageSetup paperSize="9" scale="75" orientation="landscape" r:id="rId1"/>
  <headerFooter>
    <oddHeader xml:space="preserve">&amp;C&amp;"-,Negrito"&amp;16
</oddHeader>
    <oddFooter>&amp;Rv2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Demanda</vt:lpstr>
      <vt:lpstr>'Planilha Demanda'!Area_de_impressao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Giani da Rocha</dc:creator>
  <cp:lastModifiedBy>ROBERTA KLOSTER</cp:lastModifiedBy>
  <cp:lastPrinted>2022-06-03T14:30:22Z</cp:lastPrinted>
  <dcterms:created xsi:type="dcterms:W3CDTF">2017-11-06T16:56:11Z</dcterms:created>
  <dcterms:modified xsi:type="dcterms:W3CDTF">2024-03-08T20:00:28Z</dcterms:modified>
</cp:coreProperties>
</file>