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EstaPasta_de_trabalho" defaultThemeVersion="124226"/>
  <mc:AlternateContent xmlns:mc="http://schemas.openxmlformats.org/markup-compatibility/2006">
    <mc:Choice Requires="x15">
      <x15ac:absPath xmlns:x15ac="http://schemas.microsoft.com/office/spreadsheetml/2010/11/ac" url="I:\SEGECON\2. Atas SRP\1. Atas UDESC\VIGÊNCIA EXPIRADA\2025 PROCESSSO ENCERRADOS\PE 0666.2024 SRP SGPE 19653.2024 - Ferramentas - VIG. 19.07.2025\"/>
    </mc:Choice>
  </mc:AlternateContent>
  <xr:revisionPtr revIDLastSave="0" documentId="13_ncr:1_{F221E99B-2A6A-4334-A574-FFBB40BC00C5}" xr6:coauthVersionLast="47" xr6:coauthVersionMax="47" xr10:uidLastSave="{00000000-0000-0000-0000-000000000000}"/>
  <bookViews>
    <workbookView xWindow="-110" yWindow="-110" windowWidth="19420" windowHeight="10420" tabRatio="620" activeTab="8" xr2:uid="{00000000-000D-0000-FFFF-FFFF00000000}"/>
  </bookViews>
  <sheets>
    <sheet name="REITORIA" sheetId="113" r:id="rId1"/>
    <sheet name="CEART" sheetId="130" r:id="rId2"/>
    <sheet name="ESAG" sheetId="131" r:id="rId3"/>
    <sheet name="CEAD" sheetId="132" r:id="rId4"/>
    <sheet name="FAED" sheetId="133" r:id="rId5"/>
    <sheet name="CEFID" sheetId="134" r:id="rId6"/>
    <sheet name="CERES" sheetId="138" r:id="rId7"/>
    <sheet name="CESFI" sheetId="137" r:id="rId8"/>
    <sheet name="GESTOR" sheetId="128" r:id="rId9"/>
    <sheet name="(CARONA)" sheetId="139" r:id="rId10"/>
  </sheets>
  <definedNames>
    <definedName name="_xlnm._FilterDatabase" localSheetId="9" hidden="1">'(CARONA)'!$A$3:$Y$361</definedName>
    <definedName name="_xlnm._FilterDatabase" localSheetId="3" hidden="1">CEAD!$A$3:$AH$363</definedName>
    <definedName name="_xlnm._FilterDatabase" localSheetId="1" hidden="1">CEART!$A$3:$AJ$363</definedName>
    <definedName name="_xlnm._FilterDatabase" localSheetId="6" hidden="1">CERES!$A$3:$AU$363</definedName>
    <definedName name="_xlnm._FilterDatabase" localSheetId="7" hidden="1">CESFI!$A$3:$AN$363</definedName>
    <definedName name="_xlnm._FilterDatabase" localSheetId="0" hidden="1">REITORIA!$A$3:$AH$363</definedName>
    <definedName name="CEPLAN" localSheetId="8">#REF!</definedName>
    <definedName name="CEPLAN">#REF!</definedName>
    <definedName name="diasuteis" localSheetId="8">#REF!</definedName>
    <definedName name="diasuteis">#REF!</definedName>
    <definedName name="Ferias" localSheetId="8">#REF!</definedName>
    <definedName name="Ferias">#REF!</definedName>
    <definedName name="RD" localSheetId="8">OFFSET(#REF!,(MATCH(SMALL(#REF!,ROW()-10),#REF!,0)-1),0)</definedName>
    <definedName name="RD">OFFSET(#REF!,(MATCH(SMALL(#REF!,ROW()-10),#REF!,0)-1),0)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G361" i="130" l="1"/>
  <c r="AF361" i="130"/>
  <c r="AE361" i="130"/>
  <c r="AD361" i="130"/>
  <c r="AC361" i="130"/>
  <c r="AB361" i="130"/>
  <c r="AA361" i="130"/>
  <c r="Z361" i="130"/>
  <c r="Y361" i="130"/>
  <c r="X361" i="130"/>
  <c r="W361" i="130"/>
  <c r="V361" i="130"/>
  <c r="U361" i="130"/>
  <c r="T361" i="130"/>
  <c r="S361" i="130"/>
  <c r="K4" i="137" l="1"/>
  <c r="Q5" i="137"/>
  <c r="Q6" i="137"/>
  <c r="Q7" i="137"/>
  <c r="Q8" i="137"/>
  <c r="Q9" i="137"/>
  <c r="Q10" i="137"/>
  <c r="Q11" i="137"/>
  <c r="Q12" i="137"/>
  <c r="Q13" i="137"/>
  <c r="Q14" i="137"/>
  <c r="Q15" i="137"/>
  <c r="Q16" i="137"/>
  <c r="Q17" i="137"/>
  <c r="Q18" i="137"/>
  <c r="Q19" i="137"/>
  <c r="Q20" i="137"/>
  <c r="Q21" i="137"/>
  <c r="Q22" i="137"/>
  <c r="Q23" i="137"/>
  <c r="Q24" i="137"/>
  <c r="Q25" i="137"/>
  <c r="Q26" i="137"/>
  <c r="Q27" i="137"/>
  <c r="Q28" i="137"/>
  <c r="Q29" i="137"/>
  <c r="Q30" i="137"/>
  <c r="Q31" i="137"/>
  <c r="Q32" i="137"/>
  <c r="Q33" i="137"/>
  <c r="Q34" i="137"/>
  <c r="Q35" i="137"/>
  <c r="Q36" i="137"/>
  <c r="Q37" i="137"/>
  <c r="Q38" i="137"/>
  <c r="Q39" i="137"/>
  <c r="Q40" i="137"/>
  <c r="Q41" i="137"/>
  <c r="Q42" i="137"/>
  <c r="Q43" i="137"/>
  <c r="Q44" i="137"/>
  <c r="Q45" i="137"/>
  <c r="Q46" i="137"/>
  <c r="Q47" i="137"/>
  <c r="Q48" i="137"/>
  <c r="Q49" i="137"/>
  <c r="Q50" i="137"/>
  <c r="Q51" i="137"/>
  <c r="Q52" i="137"/>
  <c r="Q53" i="137"/>
  <c r="Q54" i="137"/>
  <c r="Q55" i="137"/>
  <c r="Q56" i="137"/>
  <c r="Q57" i="137"/>
  <c r="Q58" i="137"/>
  <c r="Q59" i="137"/>
  <c r="Q60" i="137"/>
  <c r="Q61" i="137"/>
  <c r="Q62" i="137"/>
  <c r="Q63" i="137"/>
  <c r="Q64" i="137"/>
  <c r="Q65" i="137"/>
  <c r="Q66" i="137"/>
  <c r="Q67" i="137"/>
  <c r="Q68" i="137"/>
  <c r="Q69" i="137"/>
  <c r="Q70" i="137"/>
  <c r="Q71" i="137"/>
  <c r="Q72" i="137"/>
  <c r="Q73" i="137"/>
  <c r="Q74" i="137"/>
  <c r="Q75" i="137"/>
  <c r="Q76" i="137"/>
  <c r="Q77" i="137"/>
  <c r="Q78" i="137"/>
  <c r="Q79" i="137"/>
  <c r="Q80" i="137"/>
  <c r="Q81" i="137"/>
  <c r="Q82" i="137"/>
  <c r="Q83" i="137"/>
  <c r="Q84" i="137"/>
  <c r="Q85" i="137"/>
  <c r="Q86" i="137"/>
  <c r="Q87" i="137"/>
  <c r="Q88" i="137"/>
  <c r="Q89" i="137"/>
  <c r="Q90" i="137"/>
  <c r="Q91" i="137"/>
  <c r="Q92" i="137"/>
  <c r="Q93" i="137"/>
  <c r="Q94" i="137"/>
  <c r="Q95" i="137"/>
  <c r="Q96" i="137"/>
  <c r="Q97" i="137"/>
  <c r="Q98" i="137"/>
  <c r="Q99" i="137"/>
  <c r="Q100" i="137"/>
  <c r="Q101" i="137"/>
  <c r="Q102" i="137"/>
  <c r="Q103" i="137"/>
  <c r="Q104" i="137"/>
  <c r="Q105" i="137"/>
  <c r="Q106" i="137"/>
  <c r="Q107" i="137"/>
  <c r="Q108" i="137"/>
  <c r="Q109" i="137"/>
  <c r="Q110" i="137"/>
  <c r="Q111" i="137"/>
  <c r="Q112" i="137"/>
  <c r="Q113" i="137"/>
  <c r="Q114" i="137"/>
  <c r="Q115" i="137"/>
  <c r="Q116" i="137"/>
  <c r="Q117" i="137"/>
  <c r="Q118" i="137"/>
  <c r="Q119" i="137"/>
  <c r="Q120" i="137"/>
  <c r="Q121" i="137"/>
  <c r="Q122" i="137"/>
  <c r="Q123" i="137"/>
  <c r="Q124" i="137"/>
  <c r="Q125" i="137"/>
  <c r="Q126" i="137"/>
  <c r="Q127" i="137"/>
  <c r="Q128" i="137"/>
  <c r="Q129" i="137"/>
  <c r="Q130" i="137"/>
  <c r="Q131" i="137"/>
  <c r="Q132" i="137"/>
  <c r="Q133" i="137"/>
  <c r="Q134" i="137"/>
  <c r="Q135" i="137"/>
  <c r="Q136" i="137"/>
  <c r="Q137" i="137"/>
  <c r="Q138" i="137"/>
  <c r="Q139" i="137"/>
  <c r="Q140" i="137"/>
  <c r="Q141" i="137"/>
  <c r="Q142" i="137"/>
  <c r="Q143" i="137"/>
  <c r="Q144" i="137"/>
  <c r="Q145" i="137"/>
  <c r="Q146" i="137"/>
  <c r="Q147" i="137"/>
  <c r="Q148" i="137"/>
  <c r="Q149" i="137"/>
  <c r="Q150" i="137"/>
  <c r="Q151" i="137"/>
  <c r="Q152" i="137"/>
  <c r="Q153" i="137"/>
  <c r="Q154" i="137"/>
  <c r="Q155" i="137"/>
  <c r="Q156" i="137"/>
  <c r="Q157" i="137"/>
  <c r="Q158" i="137"/>
  <c r="Q159" i="137"/>
  <c r="Q160" i="137"/>
  <c r="Q161" i="137"/>
  <c r="Q162" i="137"/>
  <c r="Q163" i="137"/>
  <c r="Q164" i="137"/>
  <c r="Q165" i="137"/>
  <c r="Q166" i="137"/>
  <c r="Q167" i="137"/>
  <c r="Q168" i="137"/>
  <c r="Q169" i="137"/>
  <c r="Q170" i="137"/>
  <c r="Q171" i="137"/>
  <c r="Q172" i="137"/>
  <c r="Q173" i="137"/>
  <c r="Q174" i="137"/>
  <c r="Q175" i="137"/>
  <c r="Q176" i="137"/>
  <c r="Q177" i="137"/>
  <c r="Q178" i="137"/>
  <c r="Q179" i="137"/>
  <c r="Q180" i="137"/>
  <c r="Q181" i="137"/>
  <c r="Q182" i="137"/>
  <c r="Q183" i="137"/>
  <c r="Q184" i="137"/>
  <c r="Q185" i="137"/>
  <c r="Q186" i="137"/>
  <c r="Q187" i="137"/>
  <c r="Q188" i="137"/>
  <c r="Q189" i="137"/>
  <c r="Q190" i="137"/>
  <c r="Q191" i="137"/>
  <c r="Q192" i="137"/>
  <c r="Q193" i="137"/>
  <c r="Q194" i="137"/>
  <c r="Q195" i="137"/>
  <c r="Q196" i="137"/>
  <c r="Q197" i="137"/>
  <c r="Q198" i="137"/>
  <c r="Q199" i="137"/>
  <c r="Q200" i="137"/>
  <c r="Q201" i="137"/>
  <c r="Q202" i="137"/>
  <c r="Q203" i="137"/>
  <c r="Q204" i="137"/>
  <c r="Q205" i="137"/>
  <c r="Q206" i="137"/>
  <c r="Q207" i="137"/>
  <c r="Q208" i="137"/>
  <c r="Q209" i="137"/>
  <c r="Q210" i="137"/>
  <c r="Q211" i="137"/>
  <c r="Q212" i="137"/>
  <c r="Q213" i="137"/>
  <c r="Q214" i="137"/>
  <c r="Q215" i="137"/>
  <c r="Q216" i="137"/>
  <c r="Q217" i="137"/>
  <c r="Q218" i="137"/>
  <c r="Q219" i="137"/>
  <c r="Q220" i="137"/>
  <c r="Q221" i="137"/>
  <c r="Q222" i="137"/>
  <c r="Q223" i="137"/>
  <c r="Q224" i="137"/>
  <c r="Q225" i="137"/>
  <c r="Q226" i="137"/>
  <c r="Q227" i="137"/>
  <c r="Q228" i="137"/>
  <c r="Q229" i="137"/>
  <c r="Q230" i="137"/>
  <c r="Q231" i="137"/>
  <c r="Q232" i="137"/>
  <c r="Q233" i="137"/>
  <c r="Q234" i="137"/>
  <c r="Q235" i="137"/>
  <c r="Q236" i="137"/>
  <c r="Q237" i="137"/>
  <c r="Q238" i="137"/>
  <c r="Q239" i="137"/>
  <c r="Q240" i="137"/>
  <c r="Q241" i="137"/>
  <c r="Q242" i="137"/>
  <c r="Q243" i="137"/>
  <c r="Q244" i="137"/>
  <c r="Q245" i="137"/>
  <c r="Q246" i="137"/>
  <c r="Q247" i="137"/>
  <c r="Q248" i="137"/>
  <c r="Q249" i="137"/>
  <c r="Q250" i="137"/>
  <c r="Q251" i="137"/>
  <c r="Q252" i="137"/>
  <c r="Q253" i="137"/>
  <c r="Q254" i="137"/>
  <c r="Q255" i="137"/>
  <c r="Q256" i="137"/>
  <c r="Q257" i="137"/>
  <c r="Q258" i="137"/>
  <c r="Q259" i="137"/>
  <c r="Q260" i="137"/>
  <c r="Q261" i="137"/>
  <c r="Q262" i="137"/>
  <c r="Q263" i="137"/>
  <c r="Q264" i="137"/>
  <c r="Q265" i="137"/>
  <c r="Q266" i="137"/>
  <c r="Q267" i="137"/>
  <c r="Q268" i="137"/>
  <c r="Q269" i="137"/>
  <c r="Q270" i="137"/>
  <c r="Q271" i="137"/>
  <c r="Q272" i="137"/>
  <c r="Q273" i="137"/>
  <c r="Q274" i="137"/>
  <c r="Q275" i="137"/>
  <c r="Q276" i="137"/>
  <c r="Q277" i="137"/>
  <c r="Q278" i="137"/>
  <c r="Q279" i="137"/>
  <c r="Q280" i="137"/>
  <c r="Q281" i="137"/>
  <c r="Q282" i="137"/>
  <c r="Q283" i="137"/>
  <c r="Q284" i="137"/>
  <c r="Q285" i="137"/>
  <c r="Q286" i="137"/>
  <c r="Q287" i="137"/>
  <c r="Q288" i="137"/>
  <c r="Q289" i="137"/>
  <c r="Q290" i="137"/>
  <c r="Q291" i="137"/>
  <c r="Q292" i="137"/>
  <c r="Q293" i="137"/>
  <c r="Q294" i="137"/>
  <c r="Q295" i="137"/>
  <c r="Q296" i="137"/>
  <c r="Q297" i="137"/>
  <c r="Q298" i="137"/>
  <c r="Q299" i="137"/>
  <c r="Q300" i="137"/>
  <c r="Q301" i="137"/>
  <c r="Q302" i="137"/>
  <c r="Q303" i="137"/>
  <c r="Q304" i="137"/>
  <c r="Q305" i="137"/>
  <c r="Q306" i="137"/>
  <c r="Q307" i="137"/>
  <c r="Q308" i="137"/>
  <c r="Q309" i="137"/>
  <c r="Q310" i="137"/>
  <c r="Q311" i="137"/>
  <c r="Q312" i="137"/>
  <c r="Q313" i="137"/>
  <c r="Q314" i="137"/>
  <c r="Q315" i="137"/>
  <c r="Q316" i="137"/>
  <c r="Q317" i="137"/>
  <c r="Q318" i="137"/>
  <c r="Q319" i="137"/>
  <c r="Q320" i="137"/>
  <c r="Q321" i="137"/>
  <c r="Q322" i="137"/>
  <c r="Q323" i="137"/>
  <c r="Q324" i="137"/>
  <c r="Q325" i="137"/>
  <c r="Q326" i="137"/>
  <c r="Q327" i="137"/>
  <c r="Q328" i="137"/>
  <c r="Q329" i="137"/>
  <c r="Q330" i="137"/>
  <c r="Q331" i="137"/>
  <c r="Q332" i="137"/>
  <c r="Q333" i="137"/>
  <c r="Q334" i="137"/>
  <c r="Q335" i="137"/>
  <c r="Q336" i="137"/>
  <c r="Q337" i="137"/>
  <c r="Q338" i="137"/>
  <c r="Q339" i="137"/>
  <c r="Q340" i="137"/>
  <c r="Q341" i="137"/>
  <c r="Q342" i="137"/>
  <c r="Q343" i="137"/>
  <c r="Q344" i="137"/>
  <c r="Q345" i="137"/>
  <c r="Q346" i="137"/>
  <c r="Q347" i="137"/>
  <c r="Q348" i="137"/>
  <c r="Q349" i="137"/>
  <c r="Q350" i="137"/>
  <c r="Q351" i="137"/>
  <c r="Q352" i="137"/>
  <c r="Q353" i="137"/>
  <c r="Q354" i="137"/>
  <c r="Q355" i="137"/>
  <c r="Q356" i="137"/>
  <c r="Q357" i="137"/>
  <c r="Q358" i="137"/>
  <c r="Q359" i="137"/>
  <c r="Q360" i="137"/>
  <c r="Q4" i="137"/>
  <c r="K5" i="137"/>
  <c r="K6" i="137"/>
  <c r="K7" i="137"/>
  <c r="K8" i="137"/>
  <c r="K9" i="137"/>
  <c r="K10" i="137"/>
  <c r="K11" i="137"/>
  <c r="K12" i="137"/>
  <c r="K13" i="137"/>
  <c r="K14" i="137"/>
  <c r="K15" i="137"/>
  <c r="K16" i="137"/>
  <c r="K17" i="137"/>
  <c r="K18" i="137"/>
  <c r="K19" i="137"/>
  <c r="K20" i="137"/>
  <c r="K21" i="137"/>
  <c r="K22" i="137"/>
  <c r="K23" i="137"/>
  <c r="K24" i="137"/>
  <c r="K25" i="137"/>
  <c r="K26" i="137"/>
  <c r="K27" i="137"/>
  <c r="K28" i="137"/>
  <c r="K29" i="137"/>
  <c r="K30" i="137"/>
  <c r="K31" i="137"/>
  <c r="K32" i="137"/>
  <c r="K33" i="137"/>
  <c r="K34" i="137"/>
  <c r="K35" i="137"/>
  <c r="K36" i="137"/>
  <c r="K37" i="137"/>
  <c r="K38" i="137"/>
  <c r="K39" i="137"/>
  <c r="K40" i="137"/>
  <c r="K41" i="137"/>
  <c r="K42" i="137"/>
  <c r="K43" i="137"/>
  <c r="K44" i="137"/>
  <c r="K45" i="137"/>
  <c r="K46" i="137"/>
  <c r="K47" i="137"/>
  <c r="K48" i="137"/>
  <c r="K49" i="137"/>
  <c r="K50" i="137"/>
  <c r="K51" i="137"/>
  <c r="K52" i="137"/>
  <c r="K53" i="137"/>
  <c r="K54" i="137"/>
  <c r="K55" i="137"/>
  <c r="K56" i="137"/>
  <c r="K57" i="137"/>
  <c r="K58" i="137"/>
  <c r="K59" i="137"/>
  <c r="K60" i="137"/>
  <c r="K61" i="137"/>
  <c r="K62" i="137"/>
  <c r="K63" i="137"/>
  <c r="K64" i="137"/>
  <c r="K65" i="137"/>
  <c r="K66" i="137"/>
  <c r="K67" i="137"/>
  <c r="K68" i="137"/>
  <c r="K69" i="137"/>
  <c r="K70" i="137"/>
  <c r="K71" i="137"/>
  <c r="K72" i="137"/>
  <c r="K73" i="137"/>
  <c r="K74" i="137"/>
  <c r="K75" i="137"/>
  <c r="K76" i="137"/>
  <c r="K77" i="137"/>
  <c r="K78" i="137"/>
  <c r="K79" i="137"/>
  <c r="K80" i="137"/>
  <c r="K81" i="137"/>
  <c r="K82" i="137"/>
  <c r="K83" i="137"/>
  <c r="K84" i="137"/>
  <c r="K85" i="137"/>
  <c r="K86" i="137"/>
  <c r="K87" i="137"/>
  <c r="K88" i="137"/>
  <c r="K89" i="137"/>
  <c r="K90" i="137"/>
  <c r="K91" i="137"/>
  <c r="K92" i="137"/>
  <c r="K93" i="137"/>
  <c r="K94" i="137"/>
  <c r="K95" i="137"/>
  <c r="K96" i="137"/>
  <c r="K97" i="137"/>
  <c r="K98" i="137"/>
  <c r="K99" i="137"/>
  <c r="K100" i="137"/>
  <c r="K101" i="137"/>
  <c r="K102" i="137"/>
  <c r="K103" i="137"/>
  <c r="K104" i="137"/>
  <c r="K105" i="137"/>
  <c r="K106" i="137"/>
  <c r="K107" i="137"/>
  <c r="K108" i="137"/>
  <c r="K109" i="137"/>
  <c r="K110" i="137"/>
  <c r="K111" i="137"/>
  <c r="K112" i="137"/>
  <c r="K113" i="137"/>
  <c r="K114" i="137"/>
  <c r="K115" i="137"/>
  <c r="K116" i="137"/>
  <c r="K117" i="137"/>
  <c r="K118" i="137"/>
  <c r="K119" i="137"/>
  <c r="K120" i="137"/>
  <c r="K121" i="137"/>
  <c r="K122" i="137"/>
  <c r="K123" i="137"/>
  <c r="K124" i="137"/>
  <c r="K125" i="137"/>
  <c r="K126" i="137"/>
  <c r="K127" i="137"/>
  <c r="K128" i="137"/>
  <c r="K129" i="137"/>
  <c r="K130" i="137"/>
  <c r="K131" i="137"/>
  <c r="K132" i="137"/>
  <c r="K133" i="137"/>
  <c r="K134" i="137"/>
  <c r="K135" i="137"/>
  <c r="K136" i="137"/>
  <c r="K137" i="137"/>
  <c r="K138" i="137"/>
  <c r="K139" i="137"/>
  <c r="K140" i="137"/>
  <c r="K141" i="137"/>
  <c r="K142" i="137"/>
  <c r="K143" i="137"/>
  <c r="K144" i="137"/>
  <c r="K145" i="137"/>
  <c r="K146" i="137"/>
  <c r="K147" i="137"/>
  <c r="K148" i="137"/>
  <c r="K149" i="137"/>
  <c r="K150" i="137"/>
  <c r="K151" i="137"/>
  <c r="K152" i="137"/>
  <c r="K153" i="137"/>
  <c r="K154" i="137"/>
  <c r="K155" i="137"/>
  <c r="K156" i="137"/>
  <c r="K157" i="137"/>
  <c r="K158" i="137"/>
  <c r="K159" i="137"/>
  <c r="K160" i="137"/>
  <c r="K161" i="137"/>
  <c r="K162" i="137"/>
  <c r="K163" i="137"/>
  <c r="K164" i="137"/>
  <c r="K165" i="137"/>
  <c r="K166" i="137"/>
  <c r="K167" i="137"/>
  <c r="K168" i="137"/>
  <c r="K169" i="137"/>
  <c r="K170" i="137"/>
  <c r="K171" i="137"/>
  <c r="K172" i="137"/>
  <c r="K173" i="137"/>
  <c r="K174" i="137"/>
  <c r="K175" i="137"/>
  <c r="K176" i="137"/>
  <c r="K177" i="137"/>
  <c r="K178" i="137"/>
  <c r="K179" i="137"/>
  <c r="K180" i="137"/>
  <c r="K181" i="137"/>
  <c r="K182" i="137"/>
  <c r="K183" i="137"/>
  <c r="K184" i="137"/>
  <c r="K185" i="137"/>
  <c r="K186" i="137"/>
  <c r="K187" i="137"/>
  <c r="K188" i="137"/>
  <c r="K189" i="137"/>
  <c r="K190" i="137"/>
  <c r="K191" i="137"/>
  <c r="K192" i="137"/>
  <c r="K193" i="137"/>
  <c r="K194" i="137"/>
  <c r="K195" i="137"/>
  <c r="K196" i="137"/>
  <c r="K197" i="137"/>
  <c r="K198" i="137"/>
  <c r="K199" i="137"/>
  <c r="K200" i="137"/>
  <c r="K201" i="137"/>
  <c r="K202" i="137"/>
  <c r="K203" i="137"/>
  <c r="K204" i="137"/>
  <c r="K205" i="137"/>
  <c r="K206" i="137"/>
  <c r="K207" i="137"/>
  <c r="K208" i="137"/>
  <c r="K209" i="137"/>
  <c r="K210" i="137"/>
  <c r="K211" i="137"/>
  <c r="K212" i="137"/>
  <c r="K213" i="137"/>
  <c r="K214" i="137"/>
  <c r="K215" i="137"/>
  <c r="K216" i="137"/>
  <c r="K217" i="137"/>
  <c r="K218" i="137"/>
  <c r="K219" i="137"/>
  <c r="K220" i="137"/>
  <c r="K221" i="137"/>
  <c r="K222" i="137"/>
  <c r="K223" i="137"/>
  <c r="K224" i="137"/>
  <c r="K225" i="137"/>
  <c r="K226" i="137"/>
  <c r="K227" i="137"/>
  <c r="K228" i="137"/>
  <c r="K229" i="137"/>
  <c r="K230" i="137"/>
  <c r="K231" i="137"/>
  <c r="K232" i="137"/>
  <c r="K233" i="137"/>
  <c r="K234" i="137"/>
  <c r="K235" i="137"/>
  <c r="K236" i="137"/>
  <c r="K237" i="137"/>
  <c r="K238" i="137"/>
  <c r="K239" i="137"/>
  <c r="K240" i="137"/>
  <c r="K241" i="137"/>
  <c r="K242" i="137"/>
  <c r="K243" i="137"/>
  <c r="K244" i="137"/>
  <c r="K245" i="137"/>
  <c r="K246" i="137"/>
  <c r="K247" i="137"/>
  <c r="K248" i="137"/>
  <c r="K249" i="137"/>
  <c r="K250" i="137"/>
  <c r="K251" i="137"/>
  <c r="K252" i="137"/>
  <c r="K253" i="137"/>
  <c r="K254" i="137"/>
  <c r="K255" i="137"/>
  <c r="K256" i="137"/>
  <c r="K257" i="137"/>
  <c r="K258" i="137"/>
  <c r="K259" i="137"/>
  <c r="K260" i="137"/>
  <c r="K261" i="137"/>
  <c r="K262" i="137"/>
  <c r="K263" i="137"/>
  <c r="K264" i="137"/>
  <c r="K265" i="137"/>
  <c r="K266" i="137"/>
  <c r="K267" i="137"/>
  <c r="K268" i="137"/>
  <c r="K269" i="137"/>
  <c r="K270" i="137"/>
  <c r="K271" i="137"/>
  <c r="K272" i="137"/>
  <c r="K273" i="137"/>
  <c r="K274" i="137"/>
  <c r="K275" i="137"/>
  <c r="K276" i="137"/>
  <c r="K277" i="137"/>
  <c r="K278" i="137"/>
  <c r="K279" i="137"/>
  <c r="K280" i="137"/>
  <c r="K281" i="137"/>
  <c r="K282" i="137"/>
  <c r="K283" i="137"/>
  <c r="K284" i="137"/>
  <c r="K285" i="137"/>
  <c r="K286" i="137"/>
  <c r="K287" i="137"/>
  <c r="K288" i="137"/>
  <c r="K289" i="137"/>
  <c r="K290" i="137"/>
  <c r="K291" i="137"/>
  <c r="K292" i="137"/>
  <c r="K293" i="137"/>
  <c r="K294" i="137"/>
  <c r="K295" i="137"/>
  <c r="K296" i="137"/>
  <c r="K297" i="137"/>
  <c r="K298" i="137"/>
  <c r="K299" i="137"/>
  <c r="K300" i="137"/>
  <c r="K301" i="137"/>
  <c r="K302" i="137"/>
  <c r="K303" i="137"/>
  <c r="K304" i="137"/>
  <c r="K305" i="137"/>
  <c r="K306" i="137"/>
  <c r="K307" i="137"/>
  <c r="K308" i="137"/>
  <c r="K309" i="137"/>
  <c r="K310" i="137"/>
  <c r="K311" i="137"/>
  <c r="K312" i="137"/>
  <c r="K313" i="137"/>
  <c r="K314" i="137"/>
  <c r="K315" i="137"/>
  <c r="K316" i="137"/>
  <c r="K317" i="137"/>
  <c r="K318" i="137"/>
  <c r="K319" i="137"/>
  <c r="K320" i="137"/>
  <c r="K321" i="137"/>
  <c r="K322" i="137"/>
  <c r="K323" i="137"/>
  <c r="K324" i="137"/>
  <c r="K325" i="137"/>
  <c r="K326" i="137"/>
  <c r="K327" i="137"/>
  <c r="K328" i="137"/>
  <c r="K329" i="137"/>
  <c r="K330" i="137"/>
  <c r="K331" i="137"/>
  <c r="K332" i="137"/>
  <c r="K333" i="137"/>
  <c r="K334" i="137"/>
  <c r="K335" i="137"/>
  <c r="K336" i="137"/>
  <c r="K337" i="137"/>
  <c r="K338" i="137"/>
  <c r="K339" i="137"/>
  <c r="K340" i="137"/>
  <c r="K341" i="137"/>
  <c r="K342" i="137"/>
  <c r="K343" i="137"/>
  <c r="K344" i="137"/>
  <c r="K345" i="137"/>
  <c r="K346" i="137"/>
  <c r="K347" i="137"/>
  <c r="K348" i="137"/>
  <c r="K349" i="137"/>
  <c r="K350" i="137"/>
  <c r="K351" i="137"/>
  <c r="K352" i="137"/>
  <c r="K353" i="137"/>
  <c r="K354" i="137"/>
  <c r="K355" i="137"/>
  <c r="K356" i="137"/>
  <c r="K357" i="137"/>
  <c r="K358" i="137"/>
  <c r="K359" i="137"/>
  <c r="K360" i="137"/>
  <c r="J5" i="137"/>
  <c r="J6" i="137"/>
  <c r="J7" i="137"/>
  <c r="J8" i="137"/>
  <c r="J9" i="137"/>
  <c r="J10" i="137"/>
  <c r="J11" i="137"/>
  <c r="J12" i="137"/>
  <c r="J13" i="137"/>
  <c r="J14" i="137"/>
  <c r="J15" i="137"/>
  <c r="J16" i="137"/>
  <c r="J17" i="137"/>
  <c r="J18" i="137"/>
  <c r="J19" i="137"/>
  <c r="J20" i="137"/>
  <c r="J21" i="137"/>
  <c r="J22" i="137"/>
  <c r="J23" i="137"/>
  <c r="J24" i="137"/>
  <c r="J25" i="137"/>
  <c r="J26" i="137"/>
  <c r="J27" i="137"/>
  <c r="J28" i="137"/>
  <c r="J29" i="137"/>
  <c r="J30" i="137"/>
  <c r="J31" i="137"/>
  <c r="J32" i="137"/>
  <c r="J33" i="137"/>
  <c r="J34" i="137"/>
  <c r="J35" i="137"/>
  <c r="J36" i="137"/>
  <c r="J37" i="137"/>
  <c r="J38" i="137"/>
  <c r="J39" i="137"/>
  <c r="J40" i="137"/>
  <c r="J41" i="137"/>
  <c r="J42" i="137"/>
  <c r="J43" i="137"/>
  <c r="J44" i="137"/>
  <c r="J45" i="137"/>
  <c r="J46" i="137"/>
  <c r="J47" i="137"/>
  <c r="J48" i="137"/>
  <c r="J49" i="137"/>
  <c r="J50" i="137"/>
  <c r="J51" i="137"/>
  <c r="J52" i="137"/>
  <c r="J53" i="137"/>
  <c r="J54" i="137"/>
  <c r="J55" i="137"/>
  <c r="J56" i="137"/>
  <c r="J57" i="137"/>
  <c r="J58" i="137"/>
  <c r="J59" i="137"/>
  <c r="J60" i="137"/>
  <c r="J61" i="137"/>
  <c r="J62" i="137"/>
  <c r="J63" i="137"/>
  <c r="J64" i="137"/>
  <c r="J65" i="137"/>
  <c r="J66" i="137"/>
  <c r="J67" i="137"/>
  <c r="J68" i="137"/>
  <c r="J69" i="137"/>
  <c r="J70" i="137"/>
  <c r="J71" i="137"/>
  <c r="J72" i="137"/>
  <c r="J73" i="137"/>
  <c r="J74" i="137"/>
  <c r="J75" i="137"/>
  <c r="J76" i="137"/>
  <c r="J77" i="137"/>
  <c r="J78" i="137"/>
  <c r="J79" i="137"/>
  <c r="J80" i="137"/>
  <c r="J81" i="137"/>
  <c r="J82" i="137"/>
  <c r="J83" i="137"/>
  <c r="J84" i="137"/>
  <c r="J85" i="137"/>
  <c r="J86" i="137"/>
  <c r="J87" i="137"/>
  <c r="J88" i="137"/>
  <c r="J89" i="137"/>
  <c r="J90" i="137"/>
  <c r="J91" i="137"/>
  <c r="J92" i="137"/>
  <c r="J93" i="137"/>
  <c r="J94" i="137"/>
  <c r="J95" i="137"/>
  <c r="J96" i="137"/>
  <c r="J97" i="137"/>
  <c r="J98" i="137"/>
  <c r="J99" i="137"/>
  <c r="J100" i="137"/>
  <c r="J101" i="137"/>
  <c r="J102" i="137"/>
  <c r="J103" i="137"/>
  <c r="J104" i="137"/>
  <c r="J105" i="137"/>
  <c r="J106" i="137"/>
  <c r="J107" i="137"/>
  <c r="J108" i="137"/>
  <c r="J109" i="137"/>
  <c r="J110" i="137"/>
  <c r="J111" i="137"/>
  <c r="J112" i="137"/>
  <c r="J113" i="137"/>
  <c r="J114" i="137"/>
  <c r="J115" i="137"/>
  <c r="J116" i="137"/>
  <c r="J117" i="137"/>
  <c r="J118" i="137"/>
  <c r="J119" i="137"/>
  <c r="J120" i="137"/>
  <c r="J121" i="137"/>
  <c r="J122" i="137"/>
  <c r="J123" i="137"/>
  <c r="J124" i="137"/>
  <c r="J125" i="137"/>
  <c r="J126" i="137"/>
  <c r="J127" i="137"/>
  <c r="J128" i="137"/>
  <c r="J129" i="137"/>
  <c r="J130" i="137"/>
  <c r="J131" i="137"/>
  <c r="J132" i="137"/>
  <c r="J133" i="137"/>
  <c r="J134" i="137"/>
  <c r="J135" i="137"/>
  <c r="J136" i="137"/>
  <c r="J137" i="137"/>
  <c r="J138" i="137"/>
  <c r="J139" i="137"/>
  <c r="J140" i="137"/>
  <c r="J141" i="137"/>
  <c r="J142" i="137"/>
  <c r="J143" i="137"/>
  <c r="J144" i="137"/>
  <c r="J145" i="137"/>
  <c r="J146" i="137"/>
  <c r="J147" i="137"/>
  <c r="J148" i="137"/>
  <c r="J149" i="137"/>
  <c r="J150" i="137"/>
  <c r="J151" i="137"/>
  <c r="J152" i="137"/>
  <c r="J153" i="137"/>
  <c r="J154" i="137"/>
  <c r="J155" i="137"/>
  <c r="J156" i="137"/>
  <c r="J157" i="137"/>
  <c r="J158" i="137"/>
  <c r="J159" i="137"/>
  <c r="J160" i="137"/>
  <c r="J161" i="137"/>
  <c r="J162" i="137"/>
  <c r="J163" i="137"/>
  <c r="J164" i="137"/>
  <c r="J165" i="137"/>
  <c r="J166" i="137"/>
  <c r="J167" i="137"/>
  <c r="J168" i="137"/>
  <c r="J169" i="137"/>
  <c r="J170" i="137"/>
  <c r="J171" i="137"/>
  <c r="J172" i="137"/>
  <c r="J173" i="137"/>
  <c r="J174" i="137"/>
  <c r="J175" i="137"/>
  <c r="J176" i="137"/>
  <c r="J177" i="137"/>
  <c r="J178" i="137"/>
  <c r="J179" i="137"/>
  <c r="J180" i="137"/>
  <c r="J181" i="137"/>
  <c r="J182" i="137"/>
  <c r="J183" i="137"/>
  <c r="J184" i="137"/>
  <c r="J185" i="137"/>
  <c r="J186" i="137"/>
  <c r="J187" i="137"/>
  <c r="J188" i="137"/>
  <c r="J189" i="137"/>
  <c r="J190" i="137"/>
  <c r="J191" i="137"/>
  <c r="J192" i="137"/>
  <c r="J193" i="137"/>
  <c r="J194" i="137"/>
  <c r="J195" i="137"/>
  <c r="J196" i="137"/>
  <c r="J197" i="137"/>
  <c r="J198" i="137"/>
  <c r="J199" i="137"/>
  <c r="J200" i="137"/>
  <c r="J201" i="137"/>
  <c r="J202" i="137"/>
  <c r="J203" i="137"/>
  <c r="J204" i="137"/>
  <c r="J205" i="137"/>
  <c r="J206" i="137"/>
  <c r="J207" i="137"/>
  <c r="J208" i="137"/>
  <c r="J209" i="137"/>
  <c r="J210" i="137"/>
  <c r="J211" i="137"/>
  <c r="J212" i="137"/>
  <c r="J213" i="137"/>
  <c r="J214" i="137"/>
  <c r="J215" i="137"/>
  <c r="J216" i="137"/>
  <c r="J217" i="137"/>
  <c r="J218" i="137"/>
  <c r="J219" i="137"/>
  <c r="J220" i="137"/>
  <c r="J221" i="137"/>
  <c r="J222" i="137"/>
  <c r="J223" i="137"/>
  <c r="J224" i="137"/>
  <c r="J225" i="137"/>
  <c r="J226" i="137"/>
  <c r="J227" i="137"/>
  <c r="J228" i="137"/>
  <c r="J229" i="137"/>
  <c r="J230" i="137"/>
  <c r="J231" i="137"/>
  <c r="J232" i="137"/>
  <c r="J233" i="137"/>
  <c r="J234" i="137"/>
  <c r="J235" i="137"/>
  <c r="J236" i="137"/>
  <c r="J237" i="137"/>
  <c r="J238" i="137"/>
  <c r="J239" i="137"/>
  <c r="J240" i="137"/>
  <c r="J241" i="137"/>
  <c r="J242" i="137"/>
  <c r="J243" i="137"/>
  <c r="J244" i="137"/>
  <c r="J245" i="137"/>
  <c r="J246" i="137"/>
  <c r="J247" i="137"/>
  <c r="J248" i="137"/>
  <c r="J249" i="137"/>
  <c r="J250" i="137"/>
  <c r="J251" i="137"/>
  <c r="J252" i="137"/>
  <c r="J253" i="137"/>
  <c r="J254" i="137"/>
  <c r="J255" i="137"/>
  <c r="J256" i="137"/>
  <c r="J257" i="137"/>
  <c r="J258" i="137"/>
  <c r="J259" i="137"/>
  <c r="J260" i="137"/>
  <c r="J261" i="137"/>
  <c r="J262" i="137"/>
  <c r="J263" i="137"/>
  <c r="J264" i="137"/>
  <c r="J265" i="137"/>
  <c r="J266" i="137"/>
  <c r="J267" i="137"/>
  <c r="J268" i="137"/>
  <c r="J269" i="137"/>
  <c r="J270" i="137"/>
  <c r="J271" i="137"/>
  <c r="J272" i="137"/>
  <c r="J273" i="137"/>
  <c r="J274" i="137"/>
  <c r="J275" i="137"/>
  <c r="J276" i="137"/>
  <c r="J277" i="137"/>
  <c r="J278" i="137"/>
  <c r="J279" i="137"/>
  <c r="J280" i="137"/>
  <c r="J281" i="137"/>
  <c r="J282" i="137"/>
  <c r="J283" i="137"/>
  <c r="J284" i="137"/>
  <c r="J285" i="137"/>
  <c r="J286" i="137"/>
  <c r="J287" i="137"/>
  <c r="J288" i="137"/>
  <c r="J289" i="137"/>
  <c r="J290" i="137"/>
  <c r="J291" i="137"/>
  <c r="J292" i="137"/>
  <c r="J293" i="137"/>
  <c r="J294" i="137"/>
  <c r="J295" i="137"/>
  <c r="J296" i="137"/>
  <c r="J297" i="137"/>
  <c r="J298" i="137"/>
  <c r="J299" i="137"/>
  <c r="J300" i="137"/>
  <c r="J301" i="137"/>
  <c r="J302" i="137"/>
  <c r="J303" i="137"/>
  <c r="J304" i="137"/>
  <c r="J305" i="137"/>
  <c r="J306" i="137"/>
  <c r="J307" i="137"/>
  <c r="J308" i="137"/>
  <c r="J309" i="137"/>
  <c r="J310" i="137"/>
  <c r="J311" i="137"/>
  <c r="J312" i="137"/>
  <c r="J313" i="137"/>
  <c r="J314" i="137"/>
  <c r="J315" i="137"/>
  <c r="J316" i="137"/>
  <c r="J317" i="137"/>
  <c r="J318" i="137"/>
  <c r="J319" i="137"/>
  <c r="J320" i="137"/>
  <c r="J321" i="137"/>
  <c r="J322" i="137"/>
  <c r="J323" i="137"/>
  <c r="J324" i="137"/>
  <c r="J325" i="137"/>
  <c r="J326" i="137"/>
  <c r="J327" i="137"/>
  <c r="J328" i="137"/>
  <c r="J329" i="137"/>
  <c r="J330" i="137"/>
  <c r="J331" i="137"/>
  <c r="J332" i="137"/>
  <c r="J333" i="137"/>
  <c r="J334" i="137"/>
  <c r="J335" i="137"/>
  <c r="J336" i="137"/>
  <c r="J337" i="137"/>
  <c r="J338" i="137"/>
  <c r="J339" i="137"/>
  <c r="J340" i="137"/>
  <c r="J341" i="137"/>
  <c r="J342" i="137"/>
  <c r="J343" i="137"/>
  <c r="J344" i="137"/>
  <c r="J345" i="137"/>
  <c r="J346" i="137"/>
  <c r="J347" i="137"/>
  <c r="J348" i="137"/>
  <c r="J349" i="137"/>
  <c r="J350" i="137"/>
  <c r="J351" i="137"/>
  <c r="J352" i="137"/>
  <c r="J353" i="137"/>
  <c r="J354" i="137"/>
  <c r="J355" i="137"/>
  <c r="J356" i="137"/>
  <c r="J357" i="137"/>
  <c r="J358" i="137"/>
  <c r="J359" i="137"/>
  <c r="J360" i="137"/>
  <c r="J4" i="137"/>
  <c r="Q361" i="132"/>
  <c r="Q4" i="138" l="1"/>
  <c r="K360" i="138"/>
  <c r="K5" i="138"/>
  <c r="K6" i="138"/>
  <c r="K7" i="138"/>
  <c r="K8" i="138"/>
  <c r="K9" i="138"/>
  <c r="K10" i="138"/>
  <c r="K11" i="138"/>
  <c r="K12" i="138"/>
  <c r="K13" i="138"/>
  <c r="K14" i="138"/>
  <c r="K15" i="138"/>
  <c r="K16" i="138"/>
  <c r="K17" i="138"/>
  <c r="K18" i="138"/>
  <c r="K19" i="138"/>
  <c r="K20" i="138"/>
  <c r="K21" i="138"/>
  <c r="K22" i="138"/>
  <c r="K23" i="138"/>
  <c r="K24" i="138"/>
  <c r="K25" i="138"/>
  <c r="K26" i="138"/>
  <c r="K27" i="138"/>
  <c r="K28" i="138"/>
  <c r="K29" i="138"/>
  <c r="K30" i="138"/>
  <c r="K31" i="138"/>
  <c r="K32" i="138"/>
  <c r="K33" i="138"/>
  <c r="K34" i="138"/>
  <c r="K35" i="138"/>
  <c r="K36" i="138"/>
  <c r="K37" i="138"/>
  <c r="K38" i="138"/>
  <c r="K39" i="138"/>
  <c r="K40" i="138"/>
  <c r="K41" i="138"/>
  <c r="K42" i="138"/>
  <c r="K43" i="138"/>
  <c r="K44" i="138"/>
  <c r="K45" i="138"/>
  <c r="K46" i="138"/>
  <c r="K47" i="138"/>
  <c r="K48" i="138"/>
  <c r="K49" i="138"/>
  <c r="K50" i="138"/>
  <c r="K51" i="138"/>
  <c r="K52" i="138"/>
  <c r="K53" i="138"/>
  <c r="K54" i="138"/>
  <c r="K55" i="138"/>
  <c r="K56" i="138"/>
  <c r="K57" i="138"/>
  <c r="K58" i="138"/>
  <c r="K59" i="138"/>
  <c r="K60" i="138"/>
  <c r="K61" i="138"/>
  <c r="K62" i="138"/>
  <c r="K63" i="138"/>
  <c r="K64" i="138"/>
  <c r="K65" i="138"/>
  <c r="K66" i="138"/>
  <c r="K67" i="138"/>
  <c r="K68" i="138"/>
  <c r="K69" i="138"/>
  <c r="K70" i="138"/>
  <c r="K71" i="138"/>
  <c r="K72" i="138"/>
  <c r="K73" i="138"/>
  <c r="K74" i="138"/>
  <c r="K75" i="138"/>
  <c r="K76" i="138"/>
  <c r="K77" i="138"/>
  <c r="K78" i="138"/>
  <c r="K79" i="138"/>
  <c r="K80" i="138"/>
  <c r="K81" i="138"/>
  <c r="K82" i="138"/>
  <c r="K83" i="138"/>
  <c r="K84" i="138"/>
  <c r="K85" i="138"/>
  <c r="K86" i="138"/>
  <c r="K87" i="138"/>
  <c r="K88" i="138"/>
  <c r="K89" i="138"/>
  <c r="K90" i="138"/>
  <c r="K91" i="138"/>
  <c r="K92" i="138"/>
  <c r="K93" i="138"/>
  <c r="K94" i="138"/>
  <c r="K95" i="138"/>
  <c r="K96" i="138"/>
  <c r="K97" i="138"/>
  <c r="K98" i="138"/>
  <c r="K99" i="138"/>
  <c r="K100" i="138"/>
  <c r="K101" i="138"/>
  <c r="K102" i="138"/>
  <c r="K103" i="138"/>
  <c r="K104" i="138"/>
  <c r="K105" i="138"/>
  <c r="K106" i="138"/>
  <c r="K107" i="138"/>
  <c r="K108" i="138"/>
  <c r="K109" i="138"/>
  <c r="K110" i="138"/>
  <c r="K111" i="138"/>
  <c r="K112" i="138"/>
  <c r="K113" i="138"/>
  <c r="K114" i="138"/>
  <c r="K115" i="138"/>
  <c r="K116" i="138"/>
  <c r="K117" i="138"/>
  <c r="K118" i="138"/>
  <c r="K119" i="138"/>
  <c r="K120" i="138"/>
  <c r="K121" i="138"/>
  <c r="K122" i="138"/>
  <c r="K123" i="138"/>
  <c r="K124" i="138"/>
  <c r="K125" i="138"/>
  <c r="K126" i="138"/>
  <c r="K127" i="138"/>
  <c r="K128" i="138"/>
  <c r="K129" i="138"/>
  <c r="K130" i="138"/>
  <c r="K131" i="138"/>
  <c r="K132" i="138"/>
  <c r="K133" i="138"/>
  <c r="K134" i="138"/>
  <c r="K135" i="138"/>
  <c r="K136" i="138"/>
  <c r="K137" i="138"/>
  <c r="K138" i="138"/>
  <c r="K139" i="138"/>
  <c r="K140" i="138"/>
  <c r="K141" i="138"/>
  <c r="K142" i="138"/>
  <c r="K143" i="138"/>
  <c r="K144" i="138"/>
  <c r="K145" i="138"/>
  <c r="K146" i="138"/>
  <c r="K147" i="138"/>
  <c r="K148" i="138"/>
  <c r="K149" i="138"/>
  <c r="K150" i="138"/>
  <c r="K151" i="138"/>
  <c r="K152" i="138"/>
  <c r="K153" i="138"/>
  <c r="K154" i="138"/>
  <c r="K155" i="138"/>
  <c r="K156" i="138"/>
  <c r="K157" i="138"/>
  <c r="K158" i="138"/>
  <c r="K159" i="138"/>
  <c r="K160" i="138"/>
  <c r="K161" i="138"/>
  <c r="K162" i="138"/>
  <c r="K163" i="138"/>
  <c r="K164" i="138"/>
  <c r="K165" i="138"/>
  <c r="K166" i="138"/>
  <c r="K167" i="138"/>
  <c r="K168" i="138"/>
  <c r="K169" i="138"/>
  <c r="K170" i="138"/>
  <c r="K171" i="138"/>
  <c r="K172" i="138"/>
  <c r="K173" i="138"/>
  <c r="K174" i="138"/>
  <c r="K175" i="138"/>
  <c r="K176" i="138"/>
  <c r="K177" i="138"/>
  <c r="K178" i="138"/>
  <c r="K179" i="138"/>
  <c r="K180" i="138"/>
  <c r="K181" i="138"/>
  <c r="K182" i="138"/>
  <c r="K183" i="138"/>
  <c r="K184" i="138"/>
  <c r="K185" i="138"/>
  <c r="K186" i="138"/>
  <c r="K187" i="138"/>
  <c r="K188" i="138"/>
  <c r="K189" i="138"/>
  <c r="K190" i="138"/>
  <c r="K191" i="138"/>
  <c r="K192" i="138"/>
  <c r="K193" i="138"/>
  <c r="K194" i="138"/>
  <c r="K195" i="138"/>
  <c r="K196" i="138"/>
  <c r="K197" i="138"/>
  <c r="K198" i="138"/>
  <c r="K199" i="138"/>
  <c r="K200" i="138"/>
  <c r="K201" i="138"/>
  <c r="K202" i="138"/>
  <c r="K203" i="138"/>
  <c r="K204" i="138"/>
  <c r="K205" i="138"/>
  <c r="K206" i="138"/>
  <c r="K207" i="138"/>
  <c r="K208" i="138"/>
  <c r="K209" i="138"/>
  <c r="K210" i="138"/>
  <c r="K211" i="138"/>
  <c r="K212" i="138"/>
  <c r="K213" i="138"/>
  <c r="K214" i="138"/>
  <c r="K215" i="138"/>
  <c r="K216" i="138"/>
  <c r="K217" i="138"/>
  <c r="K218" i="138"/>
  <c r="K219" i="138"/>
  <c r="K220" i="138"/>
  <c r="K221" i="138"/>
  <c r="K222" i="138"/>
  <c r="K223" i="138"/>
  <c r="K224" i="138"/>
  <c r="K225" i="138"/>
  <c r="K226" i="138"/>
  <c r="K227" i="138"/>
  <c r="K228" i="138"/>
  <c r="K229" i="138"/>
  <c r="K230" i="138"/>
  <c r="K231" i="138"/>
  <c r="K232" i="138"/>
  <c r="K233" i="138"/>
  <c r="K234" i="138"/>
  <c r="K235" i="138"/>
  <c r="K236" i="138"/>
  <c r="K237" i="138"/>
  <c r="K238" i="138"/>
  <c r="K239" i="138"/>
  <c r="K240" i="138"/>
  <c r="K241" i="138"/>
  <c r="K242" i="138"/>
  <c r="K243" i="138"/>
  <c r="K244" i="138"/>
  <c r="K245" i="138"/>
  <c r="K246" i="138"/>
  <c r="K247" i="138"/>
  <c r="K248" i="138"/>
  <c r="K249" i="138"/>
  <c r="K250" i="138"/>
  <c r="K251" i="138"/>
  <c r="K252" i="138"/>
  <c r="K253" i="138"/>
  <c r="K254" i="138"/>
  <c r="K255" i="138"/>
  <c r="K256" i="138"/>
  <c r="K257" i="138"/>
  <c r="K258" i="138"/>
  <c r="K259" i="138"/>
  <c r="K260" i="138"/>
  <c r="K261" i="138"/>
  <c r="K262" i="138"/>
  <c r="K263" i="138"/>
  <c r="K264" i="138"/>
  <c r="K265" i="138"/>
  <c r="K266" i="138"/>
  <c r="K267" i="138"/>
  <c r="K268" i="138"/>
  <c r="K269" i="138"/>
  <c r="K270" i="138"/>
  <c r="K271" i="138"/>
  <c r="K272" i="138"/>
  <c r="K273" i="138"/>
  <c r="K274" i="138"/>
  <c r="K275" i="138"/>
  <c r="K276" i="138"/>
  <c r="K277" i="138"/>
  <c r="K278" i="138"/>
  <c r="K279" i="138"/>
  <c r="K280" i="138"/>
  <c r="K281" i="138"/>
  <c r="K282" i="138"/>
  <c r="K283" i="138"/>
  <c r="K284" i="138"/>
  <c r="K285" i="138"/>
  <c r="K286" i="138"/>
  <c r="K287" i="138"/>
  <c r="K288" i="138"/>
  <c r="K289" i="138"/>
  <c r="K290" i="138"/>
  <c r="K291" i="138"/>
  <c r="K292" i="138"/>
  <c r="K293" i="138"/>
  <c r="K294" i="138"/>
  <c r="K295" i="138"/>
  <c r="K296" i="138"/>
  <c r="K297" i="138"/>
  <c r="K298" i="138"/>
  <c r="K299" i="138"/>
  <c r="K300" i="138"/>
  <c r="K301" i="138"/>
  <c r="K302" i="138"/>
  <c r="K303" i="138"/>
  <c r="K304" i="138"/>
  <c r="K305" i="138"/>
  <c r="K306" i="138"/>
  <c r="K307" i="138"/>
  <c r="K308" i="138"/>
  <c r="K309" i="138"/>
  <c r="K310" i="138"/>
  <c r="K311" i="138"/>
  <c r="K312" i="138"/>
  <c r="K313" i="138"/>
  <c r="K314" i="138"/>
  <c r="K315" i="138"/>
  <c r="K316" i="138"/>
  <c r="K317" i="138"/>
  <c r="K318" i="138"/>
  <c r="K319" i="138"/>
  <c r="K320" i="138"/>
  <c r="K321" i="138"/>
  <c r="K322" i="138"/>
  <c r="K323" i="138"/>
  <c r="K324" i="138"/>
  <c r="K325" i="138"/>
  <c r="K326" i="138"/>
  <c r="K327" i="138"/>
  <c r="K328" i="138"/>
  <c r="K329" i="138"/>
  <c r="K330" i="138"/>
  <c r="K331" i="138"/>
  <c r="K332" i="138"/>
  <c r="K333" i="138"/>
  <c r="K334" i="138"/>
  <c r="K335" i="138"/>
  <c r="K336" i="138"/>
  <c r="K337" i="138"/>
  <c r="K338" i="138"/>
  <c r="K339" i="138"/>
  <c r="K340" i="138"/>
  <c r="K341" i="138"/>
  <c r="K342" i="138"/>
  <c r="K343" i="138"/>
  <c r="K344" i="138"/>
  <c r="K345" i="138"/>
  <c r="K346" i="138"/>
  <c r="K347" i="138"/>
  <c r="K348" i="138"/>
  <c r="K349" i="138"/>
  <c r="K350" i="138"/>
  <c r="K351" i="138"/>
  <c r="K352" i="138"/>
  <c r="K353" i="138"/>
  <c r="K354" i="138"/>
  <c r="K355" i="138"/>
  <c r="K356" i="138"/>
  <c r="K357" i="138"/>
  <c r="K358" i="138"/>
  <c r="K359" i="138"/>
  <c r="J5" i="138"/>
  <c r="J6" i="138"/>
  <c r="J7" i="138"/>
  <c r="J8" i="138"/>
  <c r="J9" i="138"/>
  <c r="J10" i="138"/>
  <c r="J11" i="138"/>
  <c r="J12" i="138"/>
  <c r="J13" i="138"/>
  <c r="J14" i="138"/>
  <c r="J15" i="138"/>
  <c r="J16" i="138"/>
  <c r="J17" i="138"/>
  <c r="J18" i="138"/>
  <c r="J19" i="138"/>
  <c r="J20" i="138"/>
  <c r="J21" i="138"/>
  <c r="J22" i="138"/>
  <c r="J23" i="138"/>
  <c r="J24" i="138"/>
  <c r="J25" i="138"/>
  <c r="J26" i="138"/>
  <c r="J27" i="138"/>
  <c r="J28" i="138"/>
  <c r="J29" i="138"/>
  <c r="J30" i="138"/>
  <c r="J31" i="138"/>
  <c r="J32" i="138"/>
  <c r="J33" i="138"/>
  <c r="J34" i="138"/>
  <c r="J35" i="138"/>
  <c r="J36" i="138"/>
  <c r="J37" i="138"/>
  <c r="J38" i="138"/>
  <c r="J39" i="138"/>
  <c r="J40" i="138"/>
  <c r="J41" i="138"/>
  <c r="J42" i="138"/>
  <c r="J43" i="138"/>
  <c r="J44" i="138"/>
  <c r="J45" i="138"/>
  <c r="J46" i="138"/>
  <c r="J47" i="138"/>
  <c r="J48" i="138"/>
  <c r="J49" i="138"/>
  <c r="J50" i="138"/>
  <c r="J51" i="138"/>
  <c r="J52" i="138"/>
  <c r="J53" i="138"/>
  <c r="J54" i="138"/>
  <c r="J55" i="138"/>
  <c r="J56" i="138"/>
  <c r="J57" i="138"/>
  <c r="J58" i="138"/>
  <c r="J59" i="138"/>
  <c r="J60" i="138"/>
  <c r="J61" i="138"/>
  <c r="J62" i="138"/>
  <c r="J63" i="138"/>
  <c r="J64" i="138"/>
  <c r="J65" i="138"/>
  <c r="J66" i="138"/>
  <c r="J67" i="138"/>
  <c r="J68" i="138"/>
  <c r="J69" i="138"/>
  <c r="J70" i="138"/>
  <c r="J71" i="138"/>
  <c r="J72" i="138"/>
  <c r="J73" i="138"/>
  <c r="J74" i="138"/>
  <c r="J75" i="138"/>
  <c r="J76" i="138"/>
  <c r="J77" i="138"/>
  <c r="J78" i="138"/>
  <c r="J79" i="138"/>
  <c r="J80" i="138"/>
  <c r="J81" i="138"/>
  <c r="J82" i="138"/>
  <c r="J83" i="138"/>
  <c r="J84" i="138"/>
  <c r="J85" i="138"/>
  <c r="J86" i="138"/>
  <c r="J87" i="138"/>
  <c r="J88" i="138"/>
  <c r="J89" i="138"/>
  <c r="J90" i="138"/>
  <c r="J91" i="138"/>
  <c r="J92" i="138"/>
  <c r="J93" i="138"/>
  <c r="J94" i="138"/>
  <c r="J95" i="138"/>
  <c r="J96" i="138"/>
  <c r="J97" i="138"/>
  <c r="J98" i="138"/>
  <c r="J99" i="138"/>
  <c r="J100" i="138"/>
  <c r="J101" i="138"/>
  <c r="J102" i="138"/>
  <c r="J103" i="138"/>
  <c r="J104" i="138"/>
  <c r="J105" i="138"/>
  <c r="J106" i="138"/>
  <c r="J107" i="138"/>
  <c r="J108" i="138"/>
  <c r="J109" i="138"/>
  <c r="J110" i="138"/>
  <c r="J111" i="138"/>
  <c r="J112" i="138"/>
  <c r="J113" i="138"/>
  <c r="J114" i="138"/>
  <c r="J115" i="138"/>
  <c r="J116" i="138"/>
  <c r="J117" i="138"/>
  <c r="J118" i="138"/>
  <c r="J119" i="138"/>
  <c r="J120" i="138"/>
  <c r="J121" i="138"/>
  <c r="J122" i="138"/>
  <c r="J123" i="138"/>
  <c r="J124" i="138"/>
  <c r="J125" i="138"/>
  <c r="J126" i="138"/>
  <c r="J127" i="138"/>
  <c r="J128" i="138"/>
  <c r="J129" i="138"/>
  <c r="J130" i="138"/>
  <c r="J131" i="138"/>
  <c r="J132" i="138"/>
  <c r="J133" i="138"/>
  <c r="J134" i="138"/>
  <c r="J135" i="138"/>
  <c r="J136" i="138"/>
  <c r="J137" i="138"/>
  <c r="J138" i="138"/>
  <c r="J139" i="138"/>
  <c r="J140" i="138"/>
  <c r="J141" i="138"/>
  <c r="J142" i="138"/>
  <c r="J143" i="138"/>
  <c r="J144" i="138"/>
  <c r="J145" i="138"/>
  <c r="J146" i="138"/>
  <c r="J147" i="138"/>
  <c r="J148" i="138"/>
  <c r="J149" i="138"/>
  <c r="J150" i="138"/>
  <c r="J151" i="138"/>
  <c r="J152" i="138"/>
  <c r="J153" i="138"/>
  <c r="J154" i="138"/>
  <c r="J155" i="138"/>
  <c r="J156" i="138"/>
  <c r="J157" i="138"/>
  <c r="J158" i="138"/>
  <c r="J159" i="138"/>
  <c r="J160" i="138"/>
  <c r="J161" i="138"/>
  <c r="J162" i="138"/>
  <c r="J163" i="138"/>
  <c r="J164" i="138"/>
  <c r="J165" i="138"/>
  <c r="J166" i="138"/>
  <c r="J167" i="138"/>
  <c r="J168" i="138"/>
  <c r="J169" i="138"/>
  <c r="J170" i="138"/>
  <c r="J171" i="138"/>
  <c r="J172" i="138"/>
  <c r="J173" i="138"/>
  <c r="J174" i="138"/>
  <c r="J175" i="138"/>
  <c r="J176" i="138"/>
  <c r="J177" i="138"/>
  <c r="J178" i="138"/>
  <c r="J179" i="138"/>
  <c r="J180" i="138"/>
  <c r="J181" i="138"/>
  <c r="J182" i="138"/>
  <c r="J183" i="138"/>
  <c r="J184" i="138"/>
  <c r="J185" i="138"/>
  <c r="J186" i="138"/>
  <c r="J187" i="138"/>
  <c r="J188" i="138"/>
  <c r="J189" i="138"/>
  <c r="J190" i="138"/>
  <c r="J191" i="138"/>
  <c r="J192" i="138"/>
  <c r="J193" i="138"/>
  <c r="J194" i="138"/>
  <c r="J195" i="138"/>
  <c r="J196" i="138"/>
  <c r="J197" i="138"/>
  <c r="J198" i="138"/>
  <c r="J199" i="138"/>
  <c r="J200" i="138"/>
  <c r="J201" i="138"/>
  <c r="J202" i="138"/>
  <c r="J203" i="138"/>
  <c r="J204" i="138"/>
  <c r="J205" i="138"/>
  <c r="J206" i="138"/>
  <c r="J207" i="138"/>
  <c r="J208" i="138"/>
  <c r="J209" i="138"/>
  <c r="J210" i="138"/>
  <c r="J211" i="138"/>
  <c r="J212" i="138"/>
  <c r="J213" i="138"/>
  <c r="J214" i="138"/>
  <c r="J215" i="138"/>
  <c r="J216" i="138"/>
  <c r="J217" i="138"/>
  <c r="J218" i="138"/>
  <c r="J219" i="138"/>
  <c r="J220" i="138"/>
  <c r="J221" i="138"/>
  <c r="J222" i="138"/>
  <c r="J223" i="138"/>
  <c r="J224" i="138"/>
  <c r="J225" i="138"/>
  <c r="J226" i="138"/>
  <c r="J227" i="138"/>
  <c r="J228" i="138"/>
  <c r="J229" i="138"/>
  <c r="J230" i="138"/>
  <c r="J231" i="138"/>
  <c r="J232" i="138"/>
  <c r="J233" i="138"/>
  <c r="J234" i="138"/>
  <c r="J235" i="138"/>
  <c r="J236" i="138"/>
  <c r="J237" i="138"/>
  <c r="J238" i="138"/>
  <c r="J239" i="138"/>
  <c r="J240" i="138"/>
  <c r="J241" i="138"/>
  <c r="J242" i="138"/>
  <c r="J243" i="138"/>
  <c r="J244" i="138"/>
  <c r="J245" i="138"/>
  <c r="J246" i="138"/>
  <c r="J247" i="138"/>
  <c r="J248" i="138"/>
  <c r="J249" i="138"/>
  <c r="J250" i="138"/>
  <c r="J251" i="138"/>
  <c r="J252" i="138"/>
  <c r="J253" i="138"/>
  <c r="J254" i="138"/>
  <c r="J255" i="138"/>
  <c r="J256" i="138"/>
  <c r="J257" i="138"/>
  <c r="J258" i="138"/>
  <c r="J259" i="138"/>
  <c r="J260" i="138"/>
  <c r="J261" i="138"/>
  <c r="J262" i="138"/>
  <c r="J263" i="138"/>
  <c r="J264" i="138"/>
  <c r="J265" i="138"/>
  <c r="J266" i="138"/>
  <c r="J267" i="138"/>
  <c r="J268" i="138"/>
  <c r="J269" i="138"/>
  <c r="J270" i="138"/>
  <c r="J271" i="138"/>
  <c r="J272" i="138"/>
  <c r="J273" i="138"/>
  <c r="J274" i="138"/>
  <c r="J275" i="138"/>
  <c r="J276" i="138"/>
  <c r="J277" i="138"/>
  <c r="J278" i="138"/>
  <c r="J279" i="138"/>
  <c r="J280" i="138"/>
  <c r="J281" i="138"/>
  <c r="J282" i="138"/>
  <c r="J283" i="138"/>
  <c r="J284" i="138"/>
  <c r="J285" i="138"/>
  <c r="J286" i="138"/>
  <c r="J287" i="138"/>
  <c r="J288" i="138"/>
  <c r="J289" i="138"/>
  <c r="J290" i="138"/>
  <c r="J291" i="138"/>
  <c r="J292" i="138"/>
  <c r="J293" i="138"/>
  <c r="J294" i="138"/>
  <c r="J295" i="138"/>
  <c r="J296" i="138"/>
  <c r="J297" i="138"/>
  <c r="J298" i="138"/>
  <c r="J299" i="138"/>
  <c r="J300" i="138"/>
  <c r="J301" i="138"/>
  <c r="J302" i="138"/>
  <c r="J303" i="138"/>
  <c r="J304" i="138"/>
  <c r="J305" i="138"/>
  <c r="J306" i="138"/>
  <c r="J307" i="138"/>
  <c r="J308" i="138"/>
  <c r="J309" i="138"/>
  <c r="J310" i="138"/>
  <c r="J311" i="138"/>
  <c r="J312" i="138"/>
  <c r="J313" i="138"/>
  <c r="J314" i="138"/>
  <c r="J315" i="138"/>
  <c r="J316" i="138"/>
  <c r="J317" i="138"/>
  <c r="J318" i="138"/>
  <c r="J319" i="138"/>
  <c r="J320" i="138"/>
  <c r="J321" i="138"/>
  <c r="J322" i="138"/>
  <c r="J323" i="138"/>
  <c r="J324" i="138"/>
  <c r="J325" i="138"/>
  <c r="J326" i="138"/>
  <c r="J327" i="138"/>
  <c r="J328" i="138"/>
  <c r="J329" i="138"/>
  <c r="J330" i="138"/>
  <c r="J331" i="138"/>
  <c r="J332" i="138"/>
  <c r="J333" i="138"/>
  <c r="J334" i="138"/>
  <c r="J335" i="138"/>
  <c r="J336" i="138"/>
  <c r="J337" i="138"/>
  <c r="J338" i="138"/>
  <c r="J339" i="138"/>
  <c r="J340" i="138"/>
  <c r="J341" i="138"/>
  <c r="J342" i="138"/>
  <c r="J343" i="138"/>
  <c r="J344" i="138"/>
  <c r="J345" i="138"/>
  <c r="J346" i="138"/>
  <c r="J347" i="138"/>
  <c r="J348" i="138"/>
  <c r="J349" i="138"/>
  <c r="J350" i="138"/>
  <c r="J351" i="138"/>
  <c r="J352" i="138"/>
  <c r="J353" i="138"/>
  <c r="J354" i="138"/>
  <c r="J355" i="138"/>
  <c r="J356" i="138"/>
  <c r="J357" i="138"/>
  <c r="J358" i="138"/>
  <c r="J359" i="138"/>
  <c r="J360" i="138"/>
  <c r="K4" i="138"/>
  <c r="J4" i="138"/>
  <c r="AL361" i="137"/>
  <c r="AM361" i="137"/>
  <c r="AN361" i="137"/>
  <c r="Q361" i="134"/>
  <c r="K5" i="134"/>
  <c r="K6" i="134"/>
  <c r="K7" i="134"/>
  <c r="K8" i="134"/>
  <c r="K9" i="134"/>
  <c r="K10" i="134"/>
  <c r="K11" i="134"/>
  <c r="K12" i="134"/>
  <c r="K13" i="134"/>
  <c r="K14" i="134"/>
  <c r="K15" i="134"/>
  <c r="K16" i="134"/>
  <c r="K17" i="134"/>
  <c r="K18" i="134"/>
  <c r="K19" i="134"/>
  <c r="K20" i="134"/>
  <c r="K21" i="134"/>
  <c r="K22" i="134"/>
  <c r="K23" i="134"/>
  <c r="K24" i="134"/>
  <c r="K25" i="134"/>
  <c r="K26" i="134"/>
  <c r="K27" i="134"/>
  <c r="K28" i="134"/>
  <c r="K29" i="134"/>
  <c r="K30" i="134"/>
  <c r="K31" i="134"/>
  <c r="K32" i="134"/>
  <c r="K33" i="134"/>
  <c r="K34" i="134"/>
  <c r="K35" i="134"/>
  <c r="K36" i="134"/>
  <c r="K37" i="134"/>
  <c r="K38" i="134"/>
  <c r="K39" i="134"/>
  <c r="K40" i="134"/>
  <c r="K41" i="134"/>
  <c r="K42" i="134"/>
  <c r="K43" i="134"/>
  <c r="K44" i="134"/>
  <c r="K45" i="134"/>
  <c r="K46" i="134"/>
  <c r="K47" i="134"/>
  <c r="K48" i="134"/>
  <c r="K49" i="134"/>
  <c r="K50" i="134"/>
  <c r="K51" i="134"/>
  <c r="K52" i="134"/>
  <c r="K53" i="134"/>
  <c r="K54" i="134"/>
  <c r="K55" i="134"/>
  <c r="K56" i="134"/>
  <c r="K57" i="134"/>
  <c r="K58" i="134"/>
  <c r="K59" i="134"/>
  <c r="K60" i="134"/>
  <c r="K61" i="134"/>
  <c r="K62" i="134"/>
  <c r="K63" i="134"/>
  <c r="K64" i="134"/>
  <c r="K65" i="134"/>
  <c r="K66" i="134"/>
  <c r="K67" i="134"/>
  <c r="K68" i="134"/>
  <c r="K69" i="134"/>
  <c r="K70" i="134"/>
  <c r="K71" i="134"/>
  <c r="K72" i="134"/>
  <c r="K73" i="134"/>
  <c r="K74" i="134"/>
  <c r="K75" i="134"/>
  <c r="K76" i="134"/>
  <c r="K77" i="134"/>
  <c r="K78" i="134"/>
  <c r="K79" i="134"/>
  <c r="K80" i="134"/>
  <c r="K81" i="134"/>
  <c r="K82" i="134"/>
  <c r="K83" i="134"/>
  <c r="K84" i="134"/>
  <c r="K85" i="134"/>
  <c r="K86" i="134"/>
  <c r="K87" i="134"/>
  <c r="K88" i="134"/>
  <c r="K89" i="134"/>
  <c r="K90" i="134"/>
  <c r="K91" i="134"/>
  <c r="K92" i="134"/>
  <c r="K93" i="134"/>
  <c r="K94" i="134"/>
  <c r="K95" i="134"/>
  <c r="K96" i="134"/>
  <c r="K97" i="134"/>
  <c r="K98" i="134"/>
  <c r="K99" i="134"/>
  <c r="K100" i="134"/>
  <c r="K101" i="134"/>
  <c r="K102" i="134"/>
  <c r="K103" i="134"/>
  <c r="K104" i="134"/>
  <c r="K105" i="134"/>
  <c r="K106" i="134"/>
  <c r="K107" i="134"/>
  <c r="K108" i="134"/>
  <c r="K109" i="134"/>
  <c r="K110" i="134"/>
  <c r="K111" i="134"/>
  <c r="K112" i="134"/>
  <c r="K113" i="134"/>
  <c r="K114" i="134"/>
  <c r="K115" i="134"/>
  <c r="K116" i="134"/>
  <c r="K117" i="134"/>
  <c r="K118" i="134"/>
  <c r="K119" i="134"/>
  <c r="K120" i="134"/>
  <c r="K121" i="134"/>
  <c r="K122" i="134"/>
  <c r="K123" i="134"/>
  <c r="K124" i="134"/>
  <c r="K125" i="134"/>
  <c r="K126" i="134"/>
  <c r="K127" i="134"/>
  <c r="K128" i="134"/>
  <c r="K129" i="134"/>
  <c r="K130" i="134"/>
  <c r="K131" i="134"/>
  <c r="K132" i="134"/>
  <c r="K133" i="134"/>
  <c r="K134" i="134"/>
  <c r="K135" i="134"/>
  <c r="K136" i="134"/>
  <c r="K137" i="134"/>
  <c r="K138" i="134"/>
  <c r="K139" i="134"/>
  <c r="K140" i="134"/>
  <c r="K141" i="134"/>
  <c r="K142" i="134"/>
  <c r="K143" i="134"/>
  <c r="K144" i="134"/>
  <c r="K145" i="134"/>
  <c r="K146" i="134"/>
  <c r="K147" i="134"/>
  <c r="K148" i="134"/>
  <c r="K149" i="134"/>
  <c r="K150" i="134"/>
  <c r="K151" i="134"/>
  <c r="K152" i="134"/>
  <c r="K153" i="134"/>
  <c r="K154" i="134"/>
  <c r="K155" i="134"/>
  <c r="K156" i="134"/>
  <c r="K157" i="134"/>
  <c r="K158" i="134"/>
  <c r="K159" i="134"/>
  <c r="K160" i="134"/>
  <c r="K161" i="134"/>
  <c r="K162" i="134"/>
  <c r="K163" i="134"/>
  <c r="K164" i="134"/>
  <c r="K165" i="134"/>
  <c r="K166" i="134"/>
  <c r="K167" i="134"/>
  <c r="K168" i="134"/>
  <c r="K169" i="134"/>
  <c r="K170" i="134"/>
  <c r="K171" i="134"/>
  <c r="K172" i="134"/>
  <c r="K173" i="134"/>
  <c r="K174" i="134"/>
  <c r="K175" i="134"/>
  <c r="K176" i="134"/>
  <c r="K177" i="134"/>
  <c r="K178" i="134"/>
  <c r="K179" i="134"/>
  <c r="K180" i="134"/>
  <c r="K181" i="134"/>
  <c r="K182" i="134"/>
  <c r="K183" i="134"/>
  <c r="K184" i="134"/>
  <c r="K185" i="134"/>
  <c r="K186" i="134"/>
  <c r="K187" i="134"/>
  <c r="K188" i="134"/>
  <c r="K189" i="134"/>
  <c r="K190" i="134"/>
  <c r="K191" i="134"/>
  <c r="K192" i="134"/>
  <c r="K193" i="134"/>
  <c r="K194" i="134"/>
  <c r="K195" i="134"/>
  <c r="K196" i="134"/>
  <c r="K197" i="134"/>
  <c r="K198" i="134"/>
  <c r="K199" i="134"/>
  <c r="K200" i="134"/>
  <c r="K201" i="134"/>
  <c r="K202" i="134"/>
  <c r="K203" i="134"/>
  <c r="K204" i="134"/>
  <c r="K205" i="134"/>
  <c r="K206" i="134"/>
  <c r="K207" i="134"/>
  <c r="K208" i="134"/>
  <c r="K209" i="134"/>
  <c r="K210" i="134"/>
  <c r="K211" i="134"/>
  <c r="K212" i="134"/>
  <c r="K213" i="134"/>
  <c r="K214" i="134"/>
  <c r="K215" i="134"/>
  <c r="K216" i="134"/>
  <c r="K217" i="134"/>
  <c r="K218" i="134"/>
  <c r="K219" i="134"/>
  <c r="K220" i="134"/>
  <c r="K221" i="134"/>
  <c r="K222" i="134"/>
  <c r="K223" i="134"/>
  <c r="K224" i="134"/>
  <c r="K225" i="134"/>
  <c r="K226" i="134"/>
  <c r="K227" i="134"/>
  <c r="K228" i="134"/>
  <c r="K229" i="134"/>
  <c r="K230" i="134"/>
  <c r="K231" i="134"/>
  <c r="K232" i="134"/>
  <c r="K233" i="134"/>
  <c r="K234" i="134"/>
  <c r="K235" i="134"/>
  <c r="K236" i="134"/>
  <c r="K237" i="134"/>
  <c r="K238" i="134"/>
  <c r="K239" i="134"/>
  <c r="K240" i="134"/>
  <c r="K241" i="134"/>
  <c r="K242" i="134"/>
  <c r="K243" i="134"/>
  <c r="K244" i="134"/>
  <c r="K245" i="134"/>
  <c r="K246" i="134"/>
  <c r="K247" i="134"/>
  <c r="K248" i="134"/>
  <c r="K249" i="134"/>
  <c r="K250" i="134"/>
  <c r="K251" i="134"/>
  <c r="K252" i="134"/>
  <c r="K253" i="134"/>
  <c r="K254" i="134"/>
  <c r="K255" i="134"/>
  <c r="K256" i="134"/>
  <c r="K257" i="134"/>
  <c r="K258" i="134"/>
  <c r="K259" i="134"/>
  <c r="K260" i="134"/>
  <c r="K261" i="134"/>
  <c r="K262" i="134"/>
  <c r="K263" i="134"/>
  <c r="K264" i="134"/>
  <c r="K265" i="134"/>
  <c r="K266" i="134"/>
  <c r="K267" i="134"/>
  <c r="K268" i="134"/>
  <c r="K269" i="134"/>
  <c r="K270" i="134"/>
  <c r="K271" i="134"/>
  <c r="K272" i="134"/>
  <c r="K273" i="134"/>
  <c r="K274" i="134"/>
  <c r="K275" i="134"/>
  <c r="K276" i="134"/>
  <c r="K277" i="134"/>
  <c r="K278" i="134"/>
  <c r="K279" i="134"/>
  <c r="K280" i="134"/>
  <c r="K281" i="134"/>
  <c r="K282" i="134"/>
  <c r="K283" i="134"/>
  <c r="K284" i="134"/>
  <c r="K285" i="134"/>
  <c r="K286" i="134"/>
  <c r="K287" i="134"/>
  <c r="K288" i="134"/>
  <c r="K289" i="134"/>
  <c r="K290" i="134"/>
  <c r="K291" i="134"/>
  <c r="K292" i="134"/>
  <c r="K293" i="134"/>
  <c r="K294" i="134"/>
  <c r="K295" i="134"/>
  <c r="K296" i="134"/>
  <c r="K297" i="134"/>
  <c r="K298" i="134"/>
  <c r="K299" i="134"/>
  <c r="K300" i="134"/>
  <c r="K301" i="134"/>
  <c r="K302" i="134"/>
  <c r="K303" i="134"/>
  <c r="K304" i="134"/>
  <c r="K305" i="134"/>
  <c r="K306" i="134"/>
  <c r="K307" i="134"/>
  <c r="K308" i="134"/>
  <c r="K309" i="134"/>
  <c r="K310" i="134"/>
  <c r="K311" i="134"/>
  <c r="K312" i="134"/>
  <c r="K313" i="134"/>
  <c r="K314" i="134"/>
  <c r="K315" i="134"/>
  <c r="K316" i="134"/>
  <c r="K317" i="134"/>
  <c r="K318" i="134"/>
  <c r="K319" i="134"/>
  <c r="K320" i="134"/>
  <c r="K321" i="134"/>
  <c r="K322" i="134"/>
  <c r="K323" i="134"/>
  <c r="K324" i="134"/>
  <c r="K325" i="134"/>
  <c r="K326" i="134"/>
  <c r="K327" i="134"/>
  <c r="K328" i="134"/>
  <c r="K329" i="134"/>
  <c r="K330" i="134"/>
  <c r="K331" i="134"/>
  <c r="K332" i="134"/>
  <c r="K333" i="134"/>
  <c r="K334" i="134"/>
  <c r="K335" i="134"/>
  <c r="K336" i="134"/>
  <c r="K337" i="134"/>
  <c r="K338" i="134"/>
  <c r="K339" i="134"/>
  <c r="K340" i="134"/>
  <c r="K341" i="134"/>
  <c r="K342" i="134"/>
  <c r="K343" i="134"/>
  <c r="K344" i="134"/>
  <c r="K345" i="134"/>
  <c r="K346" i="134"/>
  <c r="K347" i="134"/>
  <c r="K348" i="134"/>
  <c r="K349" i="134"/>
  <c r="K350" i="134"/>
  <c r="K351" i="134"/>
  <c r="K352" i="134"/>
  <c r="K353" i="134"/>
  <c r="K354" i="134"/>
  <c r="K355" i="134"/>
  <c r="K356" i="134"/>
  <c r="K357" i="134"/>
  <c r="K358" i="134"/>
  <c r="K359" i="134"/>
  <c r="K360" i="134"/>
  <c r="J5" i="134"/>
  <c r="J6" i="134"/>
  <c r="J7" i="134"/>
  <c r="J8" i="134"/>
  <c r="J9" i="134"/>
  <c r="J10" i="134"/>
  <c r="J11" i="134"/>
  <c r="J12" i="134"/>
  <c r="J13" i="134"/>
  <c r="J14" i="134"/>
  <c r="J15" i="134"/>
  <c r="J16" i="134"/>
  <c r="J17" i="134"/>
  <c r="J18" i="134"/>
  <c r="J19" i="134"/>
  <c r="J20" i="134"/>
  <c r="J21" i="134"/>
  <c r="J22" i="134"/>
  <c r="J23" i="134"/>
  <c r="J24" i="134"/>
  <c r="J25" i="134"/>
  <c r="J26" i="134"/>
  <c r="J27" i="134"/>
  <c r="J28" i="134"/>
  <c r="J29" i="134"/>
  <c r="J30" i="134"/>
  <c r="J31" i="134"/>
  <c r="J32" i="134"/>
  <c r="J33" i="134"/>
  <c r="J34" i="134"/>
  <c r="J35" i="134"/>
  <c r="J36" i="134"/>
  <c r="J37" i="134"/>
  <c r="J38" i="134"/>
  <c r="J39" i="134"/>
  <c r="J40" i="134"/>
  <c r="J41" i="134"/>
  <c r="J42" i="134"/>
  <c r="J43" i="134"/>
  <c r="J44" i="134"/>
  <c r="J45" i="134"/>
  <c r="J46" i="134"/>
  <c r="J47" i="134"/>
  <c r="J48" i="134"/>
  <c r="J49" i="134"/>
  <c r="J50" i="134"/>
  <c r="J51" i="134"/>
  <c r="J52" i="134"/>
  <c r="J53" i="134"/>
  <c r="J54" i="134"/>
  <c r="J55" i="134"/>
  <c r="J56" i="134"/>
  <c r="J57" i="134"/>
  <c r="J58" i="134"/>
  <c r="J59" i="134"/>
  <c r="J60" i="134"/>
  <c r="J61" i="134"/>
  <c r="J62" i="134"/>
  <c r="J63" i="134"/>
  <c r="J64" i="134"/>
  <c r="J65" i="134"/>
  <c r="J66" i="134"/>
  <c r="J67" i="134"/>
  <c r="J68" i="134"/>
  <c r="J69" i="134"/>
  <c r="J70" i="134"/>
  <c r="J71" i="134"/>
  <c r="J72" i="134"/>
  <c r="J73" i="134"/>
  <c r="J74" i="134"/>
  <c r="J75" i="134"/>
  <c r="J76" i="134"/>
  <c r="J77" i="134"/>
  <c r="J78" i="134"/>
  <c r="J79" i="134"/>
  <c r="J80" i="134"/>
  <c r="J81" i="134"/>
  <c r="J82" i="134"/>
  <c r="J83" i="134"/>
  <c r="J84" i="134"/>
  <c r="J85" i="134"/>
  <c r="J86" i="134"/>
  <c r="J87" i="134"/>
  <c r="J88" i="134"/>
  <c r="J89" i="134"/>
  <c r="J90" i="134"/>
  <c r="J91" i="134"/>
  <c r="J92" i="134"/>
  <c r="J93" i="134"/>
  <c r="J94" i="134"/>
  <c r="J95" i="134"/>
  <c r="J96" i="134"/>
  <c r="J97" i="134"/>
  <c r="J98" i="134"/>
  <c r="J99" i="134"/>
  <c r="J100" i="134"/>
  <c r="J101" i="134"/>
  <c r="J102" i="134"/>
  <c r="J103" i="134"/>
  <c r="J104" i="134"/>
  <c r="J105" i="134"/>
  <c r="J106" i="134"/>
  <c r="J107" i="134"/>
  <c r="J108" i="134"/>
  <c r="J109" i="134"/>
  <c r="J110" i="134"/>
  <c r="J111" i="134"/>
  <c r="J112" i="134"/>
  <c r="J113" i="134"/>
  <c r="J114" i="134"/>
  <c r="J115" i="134"/>
  <c r="J116" i="134"/>
  <c r="J117" i="134"/>
  <c r="J118" i="134"/>
  <c r="J119" i="134"/>
  <c r="J120" i="134"/>
  <c r="J121" i="134"/>
  <c r="J122" i="134"/>
  <c r="J123" i="134"/>
  <c r="J124" i="134"/>
  <c r="J125" i="134"/>
  <c r="J126" i="134"/>
  <c r="J127" i="134"/>
  <c r="J128" i="134"/>
  <c r="J129" i="134"/>
  <c r="J130" i="134"/>
  <c r="J131" i="134"/>
  <c r="J132" i="134"/>
  <c r="J133" i="134"/>
  <c r="J134" i="134"/>
  <c r="J135" i="134"/>
  <c r="J136" i="134"/>
  <c r="J137" i="134"/>
  <c r="J138" i="134"/>
  <c r="J139" i="134"/>
  <c r="J140" i="134"/>
  <c r="J141" i="134"/>
  <c r="J142" i="134"/>
  <c r="J143" i="134"/>
  <c r="J144" i="134"/>
  <c r="J145" i="134"/>
  <c r="J146" i="134"/>
  <c r="J147" i="134"/>
  <c r="J148" i="134"/>
  <c r="J149" i="134"/>
  <c r="J150" i="134"/>
  <c r="J151" i="134"/>
  <c r="J152" i="134"/>
  <c r="J153" i="134"/>
  <c r="J154" i="134"/>
  <c r="J155" i="134"/>
  <c r="J156" i="134"/>
  <c r="J157" i="134"/>
  <c r="J158" i="134"/>
  <c r="J159" i="134"/>
  <c r="J160" i="134"/>
  <c r="J161" i="134"/>
  <c r="J162" i="134"/>
  <c r="J163" i="134"/>
  <c r="J164" i="134"/>
  <c r="J165" i="134"/>
  <c r="J166" i="134"/>
  <c r="J167" i="134"/>
  <c r="J168" i="134"/>
  <c r="J169" i="134"/>
  <c r="J170" i="134"/>
  <c r="J171" i="134"/>
  <c r="J172" i="134"/>
  <c r="J173" i="134"/>
  <c r="J174" i="134"/>
  <c r="J175" i="134"/>
  <c r="J176" i="134"/>
  <c r="J177" i="134"/>
  <c r="J178" i="134"/>
  <c r="J179" i="134"/>
  <c r="J180" i="134"/>
  <c r="J181" i="134"/>
  <c r="J182" i="134"/>
  <c r="J183" i="134"/>
  <c r="J184" i="134"/>
  <c r="J185" i="134"/>
  <c r="J186" i="134"/>
  <c r="J187" i="134"/>
  <c r="J188" i="134"/>
  <c r="J189" i="134"/>
  <c r="J190" i="134"/>
  <c r="J191" i="134"/>
  <c r="J192" i="134"/>
  <c r="J193" i="134"/>
  <c r="J194" i="134"/>
  <c r="J195" i="134"/>
  <c r="J196" i="134"/>
  <c r="J197" i="134"/>
  <c r="J198" i="134"/>
  <c r="J199" i="134"/>
  <c r="J200" i="134"/>
  <c r="J201" i="134"/>
  <c r="J202" i="134"/>
  <c r="J203" i="134"/>
  <c r="J204" i="134"/>
  <c r="J205" i="134"/>
  <c r="J206" i="134"/>
  <c r="J207" i="134"/>
  <c r="J208" i="134"/>
  <c r="J209" i="134"/>
  <c r="J210" i="134"/>
  <c r="J211" i="134"/>
  <c r="J212" i="134"/>
  <c r="J213" i="134"/>
  <c r="J214" i="134"/>
  <c r="J215" i="134"/>
  <c r="J216" i="134"/>
  <c r="J217" i="134"/>
  <c r="J218" i="134"/>
  <c r="J219" i="134"/>
  <c r="J220" i="134"/>
  <c r="J221" i="134"/>
  <c r="J222" i="134"/>
  <c r="J223" i="134"/>
  <c r="J224" i="134"/>
  <c r="J225" i="134"/>
  <c r="J226" i="134"/>
  <c r="J227" i="134"/>
  <c r="J228" i="134"/>
  <c r="J229" i="134"/>
  <c r="J230" i="134"/>
  <c r="J231" i="134"/>
  <c r="J232" i="134"/>
  <c r="J233" i="134"/>
  <c r="J234" i="134"/>
  <c r="J235" i="134"/>
  <c r="J236" i="134"/>
  <c r="J237" i="134"/>
  <c r="J238" i="134"/>
  <c r="J239" i="134"/>
  <c r="J240" i="134"/>
  <c r="J241" i="134"/>
  <c r="J242" i="134"/>
  <c r="J243" i="134"/>
  <c r="J244" i="134"/>
  <c r="J245" i="134"/>
  <c r="J246" i="134"/>
  <c r="J247" i="134"/>
  <c r="J248" i="134"/>
  <c r="J249" i="134"/>
  <c r="J250" i="134"/>
  <c r="J251" i="134"/>
  <c r="J252" i="134"/>
  <c r="J253" i="134"/>
  <c r="J254" i="134"/>
  <c r="J255" i="134"/>
  <c r="J256" i="134"/>
  <c r="J257" i="134"/>
  <c r="J258" i="134"/>
  <c r="J259" i="134"/>
  <c r="J260" i="134"/>
  <c r="J261" i="134"/>
  <c r="J262" i="134"/>
  <c r="J263" i="134"/>
  <c r="J264" i="134"/>
  <c r="J265" i="134"/>
  <c r="J266" i="134"/>
  <c r="J267" i="134"/>
  <c r="J268" i="134"/>
  <c r="J269" i="134"/>
  <c r="J270" i="134"/>
  <c r="J271" i="134"/>
  <c r="J272" i="134"/>
  <c r="J273" i="134"/>
  <c r="J274" i="134"/>
  <c r="J275" i="134"/>
  <c r="J276" i="134"/>
  <c r="J277" i="134"/>
  <c r="J278" i="134"/>
  <c r="J279" i="134"/>
  <c r="J280" i="134"/>
  <c r="J281" i="134"/>
  <c r="J282" i="134"/>
  <c r="J283" i="134"/>
  <c r="J284" i="134"/>
  <c r="J285" i="134"/>
  <c r="J286" i="134"/>
  <c r="J287" i="134"/>
  <c r="J288" i="134"/>
  <c r="J289" i="134"/>
  <c r="J290" i="134"/>
  <c r="J291" i="134"/>
  <c r="J292" i="134"/>
  <c r="J293" i="134"/>
  <c r="J294" i="134"/>
  <c r="J295" i="134"/>
  <c r="J296" i="134"/>
  <c r="J297" i="134"/>
  <c r="J298" i="134"/>
  <c r="J299" i="134"/>
  <c r="J300" i="134"/>
  <c r="J301" i="134"/>
  <c r="J302" i="134"/>
  <c r="J303" i="134"/>
  <c r="J304" i="134"/>
  <c r="J305" i="134"/>
  <c r="J306" i="134"/>
  <c r="J307" i="134"/>
  <c r="J308" i="134"/>
  <c r="J309" i="134"/>
  <c r="J310" i="134"/>
  <c r="J311" i="134"/>
  <c r="J312" i="134"/>
  <c r="J313" i="134"/>
  <c r="J314" i="134"/>
  <c r="J315" i="134"/>
  <c r="J316" i="134"/>
  <c r="J317" i="134"/>
  <c r="J318" i="134"/>
  <c r="J319" i="134"/>
  <c r="J320" i="134"/>
  <c r="J321" i="134"/>
  <c r="J322" i="134"/>
  <c r="J323" i="134"/>
  <c r="J324" i="134"/>
  <c r="J325" i="134"/>
  <c r="J326" i="134"/>
  <c r="J327" i="134"/>
  <c r="J328" i="134"/>
  <c r="J329" i="134"/>
  <c r="J330" i="134"/>
  <c r="J331" i="134"/>
  <c r="J332" i="134"/>
  <c r="J333" i="134"/>
  <c r="J334" i="134"/>
  <c r="J335" i="134"/>
  <c r="J336" i="134"/>
  <c r="J337" i="134"/>
  <c r="J338" i="134"/>
  <c r="J339" i="134"/>
  <c r="J340" i="134"/>
  <c r="J341" i="134"/>
  <c r="J342" i="134"/>
  <c r="J343" i="134"/>
  <c r="J344" i="134"/>
  <c r="J345" i="134"/>
  <c r="J346" i="134"/>
  <c r="J347" i="134"/>
  <c r="J348" i="134"/>
  <c r="J349" i="134"/>
  <c r="J350" i="134"/>
  <c r="J351" i="134"/>
  <c r="J352" i="134"/>
  <c r="J353" i="134"/>
  <c r="J354" i="134"/>
  <c r="J355" i="134"/>
  <c r="J356" i="134"/>
  <c r="J357" i="134"/>
  <c r="J358" i="134"/>
  <c r="J359" i="134"/>
  <c r="J360" i="134"/>
  <c r="K4" i="134"/>
  <c r="J4" i="134"/>
  <c r="Q5" i="131"/>
  <c r="Q6" i="131"/>
  <c r="Q7" i="131"/>
  <c r="Q8" i="131"/>
  <c r="Q9" i="131"/>
  <c r="Q10" i="131"/>
  <c r="Q11" i="131"/>
  <c r="Q12" i="131"/>
  <c r="Q13" i="131"/>
  <c r="Q14" i="131"/>
  <c r="Q15" i="131"/>
  <c r="Q16" i="131"/>
  <c r="Q17" i="131"/>
  <c r="Q18" i="131"/>
  <c r="Q19" i="131"/>
  <c r="Q20" i="131"/>
  <c r="Q21" i="131"/>
  <c r="Q22" i="131"/>
  <c r="Q23" i="131"/>
  <c r="Q24" i="131"/>
  <c r="Q25" i="131"/>
  <c r="Q26" i="131"/>
  <c r="Q27" i="131"/>
  <c r="Q28" i="131"/>
  <c r="Q29" i="131"/>
  <c r="Q30" i="131"/>
  <c r="Q31" i="131"/>
  <c r="Q32" i="131"/>
  <c r="Q33" i="131"/>
  <c r="Q34" i="131"/>
  <c r="Q35" i="131"/>
  <c r="Q36" i="131"/>
  <c r="Q37" i="131"/>
  <c r="Q38" i="131"/>
  <c r="Q39" i="131"/>
  <c r="Q40" i="131"/>
  <c r="Q41" i="131"/>
  <c r="Q42" i="131"/>
  <c r="Q43" i="131"/>
  <c r="Q44" i="131"/>
  <c r="Q45" i="131"/>
  <c r="Q46" i="131"/>
  <c r="Q47" i="131"/>
  <c r="Q48" i="131"/>
  <c r="Q49" i="131"/>
  <c r="Q50" i="131"/>
  <c r="Q51" i="131"/>
  <c r="Q52" i="131"/>
  <c r="Q53" i="131"/>
  <c r="Q54" i="131"/>
  <c r="Q55" i="131"/>
  <c r="Q56" i="131"/>
  <c r="Q57" i="131"/>
  <c r="Q58" i="131"/>
  <c r="Q59" i="131"/>
  <c r="Q60" i="131"/>
  <c r="Q61" i="131"/>
  <c r="Q62" i="131"/>
  <c r="Q63" i="131"/>
  <c r="Q64" i="131"/>
  <c r="Q65" i="131"/>
  <c r="Q66" i="131"/>
  <c r="Q67" i="131"/>
  <c r="Q68" i="131"/>
  <c r="Q69" i="131"/>
  <c r="Q70" i="131"/>
  <c r="Q71" i="131"/>
  <c r="Q72" i="131"/>
  <c r="Q73" i="131"/>
  <c r="Q74" i="131"/>
  <c r="Q75" i="131"/>
  <c r="Q76" i="131"/>
  <c r="Q77" i="131"/>
  <c r="Q78" i="131"/>
  <c r="Q79" i="131"/>
  <c r="Q80" i="131"/>
  <c r="Q81" i="131"/>
  <c r="Q82" i="131"/>
  <c r="Q83" i="131"/>
  <c r="Q84" i="131"/>
  <c r="Q85" i="131"/>
  <c r="Q86" i="131"/>
  <c r="Q87" i="131"/>
  <c r="Q88" i="131"/>
  <c r="Q89" i="131"/>
  <c r="Q90" i="131"/>
  <c r="Q91" i="131"/>
  <c r="Q92" i="131"/>
  <c r="Q93" i="131"/>
  <c r="Q94" i="131"/>
  <c r="Q95" i="131"/>
  <c r="Q96" i="131"/>
  <c r="Q97" i="131"/>
  <c r="Q98" i="131"/>
  <c r="Q99" i="131"/>
  <c r="Q100" i="131"/>
  <c r="Q101" i="131"/>
  <c r="Q102" i="131"/>
  <c r="Q103" i="131"/>
  <c r="Q104" i="131"/>
  <c r="Q105" i="131"/>
  <c r="Q106" i="131"/>
  <c r="Q107" i="131"/>
  <c r="Q108" i="131"/>
  <c r="Q109" i="131"/>
  <c r="Q110" i="131"/>
  <c r="Q111" i="131"/>
  <c r="Q112" i="131"/>
  <c r="Q113" i="131"/>
  <c r="Q114" i="131"/>
  <c r="Q115" i="131"/>
  <c r="Q116" i="131"/>
  <c r="Q117" i="131"/>
  <c r="Q118" i="131"/>
  <c r="Q119" i="131"/>
  <c r="Q120" i="131"/>
  <c r="Q121" i="131"/>
  <c r="Q122" i="131"/>
  <c r="Q123" i="131"/>
  <c r="Q124" i="131"/>
  <c r="Q125" i="131"/>
  <c r="Q126" i="131"/>
  <c r="Q127" i="131"/>
  <c r="Q128" i="131"/>
  <c r="Q129" i="131"/>
  <c r="Q130" i="131"/>
  <c r="Q131" i="131"/>
  <c r="Q132" i="131"/>
  <c r="Q133" i="131"/>
  <c r="Q134" i="131"/>
  <c r="Q135" i="131"/>
  <c r="Q136" i="131"/>
  <c r="Q137" i="131"/>
  <c r="Q138" i="131"/>
  <c r="Q139" i="131"/>
  <c r="Q140" i="131"/>
  <c r="Q141" i="131"/>
  <c r="Q142" i="131"/>
  <c r="Q143" i="131"/>
  <c r="Q144" i="131"/>
  <c r="Q145" i="131"/>
  <c r="Q146" i="131"/>
  <c r="Q147" i="131"/>
  <c r="Q148" i="131"/>
  <c r="Q149" i="131"/>
  <c r="Q150" i="131"/>
  <c r="Q151" i="131"/>
  <c r="Q152" i="131"/>
  <c r="Q153" i="131"/>
  <c r="Q154" i="131"/>
  <c r="Q155" i="131"/>
  <c r="Q156" i="131"/>
  <c r="Q157" i="131"/>
  <c r="Q158" i="131"/>
  <c r="Q159" i="131"/>
  <c r="Q160" i="131"/>
  <c r="Q161" i="131"/>
  <c r="Q162" i="131"/>
  <c r="Q163" i="131"/>
  <c r="Q164" i="131"/>
  <c r="Q165" i="131"/>
  <c r="Q166" i="131"/>
  <c r="Q167" i="131"/>
  <c r="Q168" i="131"/>
  <c r="Q169" i="131"/>
  <c r="Q170" i="131"/>
  <c r="Q171" i="131"/>
  <c r="Q172" i="131"/>
  <c r="Q173" i="131"/>
  <c r="Q174" i="131"/>
  <c r="Q175" i="131"/>
  <c r="Q176" i="131"/>
  <c r="Q177" i="131"/>
  <c r="Q178" i="131"/>
  <c r="Q179" i="131"/>
  <c r="Q180" i="131"/>
  <c r="Q181" i="131"/>
  <c r="Q182" i="131"/>
  <c r="Q183" i="131"/>
  <c r="Q184" i="131"/>
  <c r="Q185" i="131"/>
  <c r="Q186" i="131"/>
  <c r="Q187" i="131"/>
  <c r="Q188" i="131"/>
  <c r="Q189" i="131"/>
  <c r="Q190" i="131"/>
  <c r="Q191" i="131"/>
  <c r="Q192" i="131"/>
  <c r="Q193" i="131"/>
  <c r="Q194" i="131"/>
  <c r="Q195" i="131"/>
  <c r="Q196" i="131"/>
  <c r="Q197" i="131"/>
  <c r="Q198" i="131"/>
  <c r="Q199" i="131"/>
  <c r="Q200" i="131"/>
  <c r="Q201" i="131"/>
  <c r="Q202" i="131"/>
  <c r="Q203" i="131"/>
  <c r="Q204" i="131"/>
  <c r="Q205" i="131"/>
  <c r="Q206" i="131"/>
  <c r="Q207" i="131"/>
  <c r="Q208" i="131"/>
  <c r="Q209" i="131"/>
  <c r="Q210" i="131"/>
  <c r="Q211" i="131"/>
  <c r="Q212" i="131"/>
  <c r="Q213" i="131"/>
  <c r="Q214" i="131"/>
  <c r="Q215" i="131"/>
  <c r="Q216" i="131"/>
  <c r="Q217" i="131"/>
  <c r="Q218" i="131"/>
  <c r="Q219" i="131"/>
  <c r="Q220" i="131"/>
  <c r="Q221" i="131"/>
  <c r="Q222" i="131"/>
  <c r="Q223" i="131"/>
  <c r="Q224" i="131"/>
  <c r="Q225" i="131"/>
  <c r="Q226" i="131"/>
  <c r="Q227" i="131"/>
  <c r="Q228" i="131"/>
  <c r="Q229" i="131"/>
  <c r="Q230" i="131"/>
  <c r="Q231" i="131"/>
  <c r="Q232" i="131"/>
  <c r="Q233" i="131"/>
  <c r="Q234" i="131"/>
  <c r="Q235" i="131"/>
  <c r="Q236" i="131"/>
  <c r="Q237" i="131"/>
  <c r="Q238" i="131"/>
  <c r="Q239" i="131"/>
  <c r="Q240" i="131"/>
  <c r="Q241" i="131"/>
  <c r="Q242" i="131"/>
  <c r="Q243" i="131"/>
  <c r="Q244" i="131"/>
  <c r="Q245" i="131"/>
  <c r="Q246" i="131"/>
  <c r="Q247" i="131"/>
  <c r="Q248" i="131"/>
  <c r="Q249" i="131"/>
  <c r="Q250" i="131"/>
  <c r="Q251" i="131"/>
  <c r="Q252" i="131"/>
  <c r="Q253" i="131"/>
  <c r="Q254" i="131"/>
  <c r="Q255" i="131"/>
  <c r="Q256" i="131"/>
  <c r="Q257" i="131"/>
  <c r="Q258" i="131"/>
  <c r="Q259" i="131"/>
  <c r="Q260" i="131"/>
  <c r="Q261" i="131"/>
  <c r="Q262" i="131"/>
  <c r="Q263" i="131"/>
  <c r="Q264" i="131"/>
  <c r="Q265" i="131"/>
  <c r="Q266" i="131"/>
  <c r="Q267" i="131"/>
  <c r="Q268" i="131"/>
  <c r="Q269" i="131"/>
  <c r="Q270" i="131"/>
  <c r="Q271" i="131"/>
  <c r="Q272" i="131"/>
  <c r="Q273" i="131"/>
  <c r="Q274" i="131"/>
  <c r="Q275" i="131"/>
  <c r="Q276" i="131"/>
  <c r="Q277" i="131"/>
  <c r="Q278" i="131"/>
  <c r="Q279" i="131"/>
  <c r="Q280" i="131"/>
  <c r="Q281" i="131"/>
  <c r="Q282" i="131"/>
  <c r="Q283" i="131"/>
  <c r="Q284" i="131"/>
  <c r="Q285" i="131"/>
  <c r="Q286" i="131"/>
  <c r="Q287" i="131"/>
  <c r="Q288" i="131"/>
  <c r="Q289" i="131"/>
  <c r="Q290" i="131"/>
  <c r="Q291" i="131"/>
  <c r="Q292" i="131"/>
  <c r="Q293" i="131"/>
  <c r="Q294" i="131"/>
  <c r="Q295" i="131"/>
  <c r="Q296" i="131"/>
  <c r="Q297" i="131"/>
  <c r="Q298" i="131"/>
  <c r="Q299" i="131"/>
  <c r="Q300" i="131"/>
  <c r="Q301" i="131"/>
  <c r="Q302" i="131"/>
  <c r="Q303" i="131"/>
  <c r="Q304" i="131"/>
  <c r="Q305" i="131"/>
  <c r="Q306" i="131"/>
  <c r="Q307" i="131"/>
  <c r="Q308" i="131"/>
  <c r="Q309" i="131"/>
  <c r="Q310" i="131"/>
  <c r="Q311" i="131"/>
  <c r="Q312" i="131"/>
  <c r="Q313" i="131"/>
  <c r="Q314" i="131"/>
  <c r="Q315" i="131"/>
  <c r="Q316" i="131"/>
  <c r="Q317" i="131"/>
  <c r="Q318" i="131"/>
  <c r="Q319" i="131"/>
  <c r="Q320" i="131"/>
  <c r="Q321" i="131"/>
  <c r="Q322" i="131"/>
  <c r="Q323" i="131"/>
  <c r="Q324" i="131"/>
  <c r="Q325" i="131"/>
  <c r="Q326" i="131"/>
  <c r="Q327" i="131"/>
  <c r="Q328" i="131"/>
  <c r="Q329" i="131"/>
  <c r="Q330" i="131"/>
  <c r="Q331" i="131"/>
  <c r="Q332" i="131"/>
  <c r="Q333" i="131"/>
  <c r="Q334" i="131"/>
  <c r="Q335" i="131"/>
  <c r="Q336" i="131"/>
  <c r="Q337" i="131"/>
  <c r="Q338" i="131"/>
  <c r="Q339" i="131"/>
  <c r="Q340" i="131"/>
  <c r="Q341" i="131"/>
  <c r="Q342" i="131"/>
  <c r="Q343" i="131"/>
  <c r="Q344" i="131"/>
  <c r="Q345" i="131"/>
  <c r="Q346" i="131"/>
  <c r="Q347" i="131"/>
  <c r="Q348" i="131"/>
  <c r="Q349" i="131"/>
  <c r="Q350" i="131"/>
  <c r="Q351" i="131"/>
  <c r="Q352" i="131"/>
  <c r="Q353" i="131"/>
  <c r="Q354" i="131"/>
  <c r="Q355" i="131"/>
  <c r="Q356" i="131"/>
  <c r="Q357" i="131"/>
  <c r="Q358" i="131"/>
  <c r="Q359" i="131"/>
  <c r="Q360" i="131"/>
  <c r="Q4" i="131"/>
  <c r="K5" i="131"/>
  <c r="K6" i="131"/>
  <c r="K7" i="131"/>
  <c r="K8" i="131"/>
  <c r="K9" i="131"/>
  <c r="K10" i="131"/>
  <c r="K11" i="131"/>
  <c r="K12" i="131"/>
  <c r="K13" i="131"/>
  <c r="K14" i="131"/>
  <c r="K15" i="131"/>
  <c r="K16" i="131"/>
  <c r="K17" i="131"/>
  <c r="K18" i="131"/>
  <c r="K19" i="131"/>
  <c r="K20" i="131"/>
  <c r="K21" i="131"/>
  <c r="K22" i="131"/>
  <c r="K23" i="131"/>
  <c r="K24" i="131"/>
  <c r="K25" i="131"/>
  <c r="K26" i="131"/>
  <c r="K27" i="131"/>
  <c r="K28" i="131"/>
  <c r="K29" i="131"/>
  <c r="K30" i="131"/>
  <c r="K31" i="131"/>
  <c r="K32" i="131"/>
  <c r="K33" i="131"/>
  <c r="K34" i="131"/>
  <c r="K35" i="131"/>
  <c r="K36" i="131"/>
  <c r="K37" i="131"/>
  <c r="K38" i="131"/>
  <c r="K39" i="131"/>
  <c r="K40" i="131"/>
  <c r="K41" i="131"/>
  <c r="K42" i="131"/>
  <c r="K43" i="131"/>
  <c r="K44" i="131"/>
  <c r="K45" i="131"/>
  <c r="K46" i="131"/>
  <c r="K47" i="131"/>
  <c r="K48" i="131"/>
  <c r="K49" i="131"/>
  <c r="K50" i="131"/>
  <c r="K51" i="131"/>
  <c r="K52" i="131"/>
  <c r="K53" i="131"/>
  <c r="K54" i="131"/>
  <c r="K55" i="131"/>
  <c r="K56" i="131"/>
  <c r="K57" i="131"/>
  <c r="K58" i="131"/>
  <c r="K59" i="131"/>
  <c r="K60" i="131"/>
  <c r="K61" i="131"/>
  <c r="K62" i="131"/>
  <c r="K63" i="131"/>
  <c r="K64" i="131"/>
  <c r="K65" i="131"/>
  <c r="K66" i="131"/>
  <c r="K67" i="131"/>
  <c r="K68" i="131"/>
  <c r="K69" i="131"/>
  <c r="K70" i="131"/>
  <c r="K71" i="131"/>
  <c r="K72" i="131"/>
  <c r="K73" i="131"/>
  <c r="K74" i="131"/>
  <c r="K75" i="131"/>
  <c r="K76" i="131"/>
  <c r="K77" i="131"/>
  <c r="K78" i="131"/>
  <c r="K79" i="131"/>
  <c r="K80" i="131"/>
  <c r="K81" i="131"/>
  <c r="K82" i="131"/>
  <c r="K83" i="131"/>
  <c r="K84" i="131"/>
  <c r="K85" i="131"/>
  <c r="K86" i="131"/>
  <c r="K87" i="131"/>
  <c r="K88" i="131"/>
  <c r="K89" i="131"/>
  <c r="K90" i="131"/>
  <c r="K91" i="131"/>
  <c r="K92" i="131"/>
  <c r="K93" i="131"/>
  <c r="K94" i="131"/>
  <c r="K95" i="131"/>
  <c r="K96" i="131"/>
  <c r="K97" i="131"/>
  <c r="K98" i="131"/>
  <c r="K99" i="131"/>
  <c r="K100" i="131"/>
  <c r="K101" i="131"/>
  <c r="K102" i="131"/>
  <c r="K103" i="131"/>
  <c r="K104" i="131"/>
  <c r="K105" i="131"/>
  <c r="K106" i="131"/>
  <c r="K107" i="131"/>
  <c r="K108" i="131"/>
  <c r="K109" i="131"/>
  <c r="K110" i="131"/>
  <c r="K111" i="131"/>
  <c r="K112" i="131"/>
  <c r="K113" i="131"/>
  <c r="K114" i="131"/>
  <c r="K115" i="131"/>
  <c r="K116" i="131"/>
  <c r="K117" i="131"/>
  <c r="K118" i="131"/>
  <c r="K119" i="131"/>
  <c r="K120" i="131"/>
  <c r="K121" i="131"/>
  <c r="K122" i="131"/>
  <c r="K123" i="131"/>
  <c r="K124" i="131"/>
  <c r="K125" i="131"/>
  <c r="K126" i="131"/>
  <c r="K127" i="131"/>
  <c r="K128" i="131"/>
  <c r="K129" i="131"/>
  <c r="K130" i="131"/>
  <c r="K131" i="131"/>
  <c r="K132" i="131"/>
  <c r="K133" i="131"/>
  <c r="K134" i="131"/>
  <c r="K135" i="131"/>
  <c r="K136" i="131"/>
  <c r="K137" i="131"/>
  <c r="K138" i="131"/>
  <c r="K139" i="131"/>
  <c r="K140" i="131"/>
  <c r="K141" i="131"/>
  <c r="K142" i="131"/>
  <c r="K143" i="131"/>
  <c r="K144" i="131"/>
  <c r="K145" i="131"/>
  <c r="K146" i="131"/>
  <c r="K147" i="131"/>
  <c r="K148" i="131"/>
  <c r="K149" i="131"/>
  <c r="K150" i="131"/>
  <c r="K151" i="131"/>
  <c r="K152" i="131"/>
  <c r="K153" i="131"/>
  <c r="K154" i="131"/>
  <c r="K155" i="131"/>
  <c r="K156" i="131"/>
  <c r="K157" i="131"/>
  <c r="K158" i="131"/>
  <c r="K159" i="131"/>
  <c r="K160" i="131"/>
  <c r="K161" i="131"/>
  <c r="K162" i="131"/>
  <c r="K163" i="131"/>
  <c r="K164" i="131"/>
  <c r="K165" i="131"/>
  <c r="K166" i="131"/>
  <c r="K167" i="131"/>
  <c r="K168" i="131"/>
  <c r="K169" i="131"/>
  <c r="K170" i="131"/>
  <c r="K171" i="131"/>
  <c r="K172" i="131"/>
  <c r="K173" i="131"/>
  <c r="K174" i="131"/>
  <c r="K175" i="131"/>
  <c r="K176" i="131"/>
  <c r="K177" i="131"/>
  <c r="K178" i="131"/>
  <c r="K179" i="131"/>
  <c r="K180" i="131"/>
  <c r="K181" i="131"/>
  <c r="K182" i="131"/>
  <c r="K183" i="131"/>
  <c r="K184" i="131"/>
  <c r="K185" i="131"/>
  <c r="K186" i="131"/>
  <c r="K187" i="131"/>
  <c r="K188" i="131"/>
  <c r="K189" i="131"/>
  <c r="K190" i="131"/>
  <c r="K191" i="131"/>
  <c r="K192" i="131"/>
  <c r="K193" i="131"/>
  <c r="K194" i="131"/>
  <c r="K195" i="131"/>
  <c r="K196" i="131"/>
  <c r="K197" i="131"/>
  <c r="K198" i="131"/>
  <c r="K199" i="131"/>
  <c r="K200" i="131"/>
  <c r="K201" i="131"/>
  <c r="K202" i="131"/>
  <c r="K203" i="131"/>
  <c r="K204" i="131"/>
  <c r="K205" i="131"/>
  <c r="K206" i="131"/>
  <c r="K207" i="131"/>
  <c r="K208" i="131"/>
  <c r="K209" i="131"/>
  <c r="K210" i="131"/>
  <c r="K211" i="131"/>
  <c r="K212" i="131"/>
  <c r="K213" i="131"/>
  <c r="K214" i="131"/>
  <c r="K215" i="131"/>
  <c r="K216" i="131"/>
  <c r="K217" i="131"/>
  <c r="K218" i="131"/>
  <c r="K219" i="131"/>
  <c r="K220" i="131"/>
  <c r="K221" i="131"/>
  <c r="K222" i="131"/>
  <c r="K223" i="131"/>
  <c r="K224" i="131"/>
  <c r="K225" i="131"/>
  <c r="K226" i="131"/>
  <c r="K227" i="131"/>
  <c r="K228" i="131"/>
  <c r="K229" i="131"/>
  <c r="K230" i="131"/>
  <c r="K231" i="131"/>
  <c r="K232" i="131"/>
  <c r="K233" i="131"/>
  <c r="K234" i="131"/>
  <c r="K235" i="131"/>
  <c r="K236" i="131"/>
  <c r="K237" i="131"/>
  <c r="K238" i="131"/>
  <c r="K239" i="131"/>
  <c r="K240" i="131"/>
  <c r="K241" i="131"/>
  <c r="K242" i="131"/>
  <c r="K243" i="131"/>
  <c r="K244" i="131"/>
  <c r="K245" i="131"/>
  <c r="K246" i="131"/>
  <c r="K247" i="131"/>
  <c r="K248" i="131"/>
  <c r="K249" i="131"/>
  <c r="K250" i="131"/>
  <c r="K251" i="131"/>
  <c r="K252" i="131"/>
  <c r="K253" i="131"/>
  <c r="K254" i="131"/>
  <c r="K255" i="131"/>
  <c r="K256" i="131"/>
  <c r="K257" i="131"/>
  <c r="K258" i="131"/>
  <c r="K259" i="131"/>
  <c r="K260" i="131"/>
  <c r="K261" i="131"/>
  <c r="K262" i="131"/>
  <c r="K263" i="131"/>
  <c r="K264" i="131"/>
  <c r="K265" i="131"/>
  <c r="K266" i="131"/>
  <c r="K267" i="131"/>
  <c r="K268" i="131"/>
  <c r="K269" i="131"/>
  <c r="K270" i="131"/>
  <c r="K271" i="131"/>
  <c r="K272" i="131"/>
  <c r="K273" i="131"/>
  <c r="K274" i="131"/>
  <c r="K275" i="131"/>
  <c r="K276" i="131"/>
  <c r="K277" i="131"/>
  <c r="K278" i="131"/>
  <c r="K279" i="131"/>
  <c r="K280" i="131"/>
  <c r="K281" i="131"/>
  <c r="K282" i="131"/>
  <c r="K283" i="131"/>
  <c r="K284" i="131"/>
  <c r="K285" i="131"/>
  <c r="K286" i="131"/>
  <c r="K287" i="131"/>
  <c r="K288" i="131"/>
  <c r="K289" i="131"/>
  <c r="K290" i="131"/>
  <c r="K291" i="131"/>
  <c r="K292" i="131"/>
  <c r="K293" i="131"/>
  <c r="K294" i="131"/>
  <c r="K295" i="131"/>
  <c r="K296" i="131"/>
  <c r="K297" i="131"/>
  <c r="K298" i="131"/>
  <c r="K299" i="131"/>
  <c r="K300" i="131"/>
  <c r="K301" i="131"/>
  <c r="K302" i="131"/>
  <c r="K303" i="131"/>
  <c r="K304" i="131"/>
  <c r="K305" i="131"/>
  <c r="K306" i="131"/>
  <c r="K307" i="131"/>
  <c r="K308" i="131"/>
  <c r="K309" i="131"/>
  <c r="K310" i="131"/>
  <c r="K311" i="131"/>
  <c r="K312" i="131"/>
  <c r="K313" i="131"/>
  <c r="K314" i="131"/>
  <c r="K315" i="131"/>
  <c r="K316" i="131"/>
  <c r="K317" i="131"/>
  <c r="K318" i="131"/>
  <c r="K319" i="131"/>
  <c r="K320" i="131"/>
  <c r="K321" i="131"/>
  <c r="K322" i="131"/>
  <c r="K323" i="131"/>
  <c r="K324" i="131"/>
  <c r="K325" i="131"/>
  <c r="K326" i="131"/>
  <c r="K327" i="131"/>
  <c r="K328" i="131"/>
  <c r="K329" i="131"/>
  <c r="K330" i="131"/>
  <c r="K331" i="131"/>
  <c r="K332" i="131"/>
  <c r="K333" i="131"/>
  <c r="K334" i="131"/>
  <c r="K335" i="131"/>
  <c r="K336" i="131"/>
  <c r="K337" i="131"/>
  <c r="K338" i="131"/>
  <c r="K339" i="131"/>
  <c r="K340" i="131"/>
  <c r="K341" i="131"/>
  <c r="K342" i="131"/>
  <c r="K343" i="131"/>
  <c r="K344" i="131"/>
  <c r="K345" i="131"/>
  <c r="K346" i="131"/>
  <c r="K347" i="131"/>
  <c r="K348" i="131"/>
  <c r="K349" i="131"/>
  <c r="K350" i="131"/>
  <c r="K351" i="131"/>
  <c r="K352" i="131"/>
  <c r="K353" i="131"/>
  <c r="K354" i="131"/>
  <c r="K355" i="131"/>
  <c r="K356" i="131"/>
  <c r="K357" i="131"/>
  <c r="K358" i="131"/>
  <c r="K359" i="131"/>
  <c r="K360" i="131"/>
  <c r="J5" i="131"/>
  <c r="J6" i="131"/>
  <c r="J7" i="131"/>
  <c r="J8" i="131"/>
  <c r="J9" i="131"/>
  <c r="J10" i="131"/>
  <c r="J11" i="131"/>
  <c r="J12" i="131"/>
  <c r="J13" i="131"/>
  <c r="J14" i="131"/>
  <c r="J15" i="131"/>
  <c r="J16" i="131"/>
  <c r="J17" i="131"/>
  <c r="J18" i="131"/>
  <c r="J19" i="131"/>
  <c r="J20" i="131"/>
  <c r="J21" i="131"/>
  <c r="J22" i="131"/>
  <c r="J23" i="131"/>
  <c r="J24" i="131"/>
  <c r="J25" i="131"/>
  <c r="J26" i="131"/>
  <c r="J27" i="131"/>
  <c r="J28" i="131"/>
  <c r="J29" i="131"/>
  <c r="J30" i="131"/>
  <c r="J31" i="131"/>
  <c r="J32" i="131"/>
  <c r="J33" i="131"/>
  <c r="J34" i="131"/>
  <c r="J35" i="131"/>
  <c r="J36" i="131"/>
  <c r="J37" i="131"/>
  <c r="J38" i="131"/>
  <c r="J39" i="131"/>
  <c r="J40" i="131"/>
  <c r="J41" i="131"/>
  <c r="J42" i="131"/>
  <c r="J43" i="131"/>
  <c r="J44" i="131"/>
  <c r="J45" i="131"/>
  <c r="J46" i="131"/>
  <c r="J47" i="131"/>
  <c r="J48" i="131"/>
  <c r="J49" i="131"/>
  <c r="J50" i="131"/>
  <c r="J51" i="131"/>
  <c r="J52" i="131"/>
  <c r="J53" i="131"/>
  <c r="J54" i="131"/>
  <c r="J55" i="131"/>
  <c r="J56" i="131"/>
  <c r="J57" i="131"/>
  <c r="J58" i="131"/>
  <c r="J59" i="131"/>
  <c r="J60" i="131"/>
  <c r="J61" i="131"/>
  <c r="J62" i="131"/>
  <c r="J63" i="131"/>
  <c r="J64" i="131"/>
  <c r="J65" i="131"/>
  <c r="J66" i="131"/>
  <c r="J67" i="131"/>
  <c r="J68" i="131"/>
  <c r="J69" i="131"/>
  <c r="J70" i="131"/>
  <c r="J71" i="131"/>
  <c r="J72" i="131"/>
  <c r="J73" i="131"/>
  <c r="J74" i="131"/>
  <c r="J75" i="131"/>
  <c r="J76" i="131"/>
  <c r="J77" i="131"/>
  <c r="J78" i="131"/>
  <c r="J79" i="131"/>
  <c r="J80" i="131"/>
  <c r="J81" i="131"/>
  <c r="J82" i="131"/>
  <c r="J83" i="131"/>
  <c r="J84" i="131"/>
  <c r="J85" i="131"/>
  <c r="J86" i="131"/>
  <c r="J87" i="131"/>
  <c r="J88" i="131"/>
  <c r="J89" i="131"/>
  <c r="J90" i="131"/>
  <c r="J91" i="131"/>
  <c r="J92" i="131"/>
  <c r="J93" i="131"/>
  <c r="J94" i="131"/>
  <c r="J95" i="131"/>
  <c r="J96" i="131"/>
  <c r="J97" i="131"/>
  <c r="J98" i="131"/>
  <c r="J99" i="131"/>
  <c r="J100" i="131"/>
  <c r="J101" i="131"/>
  <c r="J102" i="131"/>
  <c r="J103" i="131"/>
  <c r="J104" i="131"/>
  <c r="J105" i="131"/>
  <c r="J106" i="131"/>
  <c r="J107" i="131"/>
  <c r="J108" i="131"/>
  <c r="J109" i="131"/>
  <c r="J110" i="131"/>
  <c r="J111" i="131"/>
  <c r="J112" i="131"/>
  <c r="J113" i="131"/>
  <c r="J114" i="131"/>
  <c r="J115" i="131"/>
  <c r="J116" i="131"/>
  <c r="J117" i="131"/>
  <c r="J118" i="131"/>
  <c r="J119" i="131"/>
  <c r="J120" i="131"/>
  <c r="J121" i="131"/>
  <c r="J122" i="131"/>
  <c r="J123" i="131"/>
  <c r="J124" i="131"/>
  <c r="J125" i="131"/>
  <c r="J126" i="131"/>
  <c r="J127" i="131"/>
  <c r="J128" i="131"/>
  <c r="J129" i="131"/>
  <c r="J130" i="131"/>
  <c r="J131" i="131"/>
  <c r="J132" i="131"/>
  <c r="J133" i="131"/>
  <c r="J134" i="131"/>
  <c r="J135" i="131"/>
  <c r="J136" i="131"/>
  <c r="J137" i="131"/>
  <c r="J138" i="131"/>
  <c r="J139" i="131"/>
  <c r="J140" i="131"/>
  <c r="J141" i="131"/>
  <c r="J142" i="131"/>
  <c r="J143" i="131"/>
  <c r="J144" i="131"/>
  <c r="J145" i="131"/>
  <c r="J146" i="131"/>
  <c r="J147" i="131"/>
  <c r="J148" i="131"/>
  <c r="J149" i="131"/>
  <c r="J150" i="131"/>
  <c r="J151" i="131"/>
  <c r="J152" i="131"/>
  <c r="J153" i="131"/>
  <c r="J154" i="131"/>
  <c r="J155" i="131"/>
  <c r="J156" i="131"/>
  <c r="J157" i="131"/>
  <c r="J158" i="131"/>
  <c r="J159" i="131"/>
  <c r="J160" i="131"/>
  <c r="J161" i="131"/>
  <c r="J162" i="131"/>
  <c r="J163" i="131"/>
  <c r="J164" i="131"/>
  <c r="J165" i="131"/>
  <c r="J166" i="131"/>
  <c r="J167" i="131"/>
  <c r="J168" i="131"/>
  <c r="J169" i="131"/>
  <c r="J170" i="131"/>
  <c r="J171" i="131"/>
  <c r="J172" i="131"/>
  <c r="J173" i="131"/>
  <c r="J174" i="131"/>
  <c r="J175" i="131"/>
  <c r="J176" i="131"/>
  <c r="J177" i="131"/>
  <c r="J178" i="131"/>
  <c r="J179" i="131"/>
  <c r="J180" i="131"/>
  <c r="J181" i="131"/>
  <c r="J182" i="131"/>
  <c r="J183" i="131"/>
  <c r="J184" i="131"/>
  <c r="J185" i="131"/>
  <c r="J186" i="131"/>
  <c r="J187" i="131"/>
  <c r="J188" i="131"/>
  <c r="J189" i="131"/>
  <c r="J190" i="131"/>
  <c r="J191" i="131"/>
  <c r="J192" i="131"/>
  <c r="J193" i="131"/>
  <c r="J194" i="131"/>
  <c r="J195" i="131"/>
  <c r="J196" i="131"/>
  <c r="J197" i="131"/>
  <c r="J198" i="131"/>
  <c r="J199" i="131"/>
  <c r="J200" i="131"/>
  <c r="J201" i="131"/>
  <c r="J202" i="131"/>
  <c r="J203" i="131"/>
  <c r="J204" i="131"/>
  <c r="J205" i="131"/>
  <c r="J206" i="131"/>
  <c r="J207" i="131"/>
  <c r="J208" i="131"/>
  <c r="J209" i="131"/>
  <c r="J210" i="131"/>
  <c r="J211" i="131"/>
  <c r="J212" i="131"/>
  <c r="J213" i="131"/>
  <c r="J214" i="131"/>
  <c r="J215" i="131"/>
  <c r="J216" i="131"/>
  <c r="J217" i="131"/>
  <c r="J218" i="131"/>
  <c r="J219" i="131"/>
  <c r="J220" i="131"/>
  <c r="J221" i="131"/>
  <c r="J222" i="131"/>
  <c r="J223" i="131"/>
  <c r="J224" i="131"/>
  <c r="J225" i="131"/>
  <c r="J226" i="131"/>
  <c r="J227" i="131"/>
  <c r="J228" i="131"/>
  <c r="J229" i="131"/>
  <c r="J230" i="131"/>
  <c r="J231" i="131"/>
  <c r="J232" i="131"/>
  <c r="J233" i="131"/>
  <c r="J234" i="131"/>
  <c r="J235" i="131"/>
  <c r="J236" i="131"/>
  <c r="J237" i="131"/>
  <c r="J238" i="131"/>
  <c r="J239" i="131"/>
  <c r="J240" i="131"/>
  <c r="J241" i="131"/>
  <c r="J242" i="131"/>
  <c r="J243" i="131"/>
  <c r="J244" i="131"/>
  <c r="J245" i="131"/>
  <c r="J246" i="131"/>
  <c r="J247" i="131"/>
  <c r="J248" i="131"/>
  <c r="J249" i="131"/>
  <c r="J250" i="131"/>
  <c r="J251" i="131"/>
  <c r="J252" i="131"/>
  <c r="J253" i="131"/>
  <c r="J254" i="131"/>
  <c r="J255" i="131"/>
  <c r="J256" i="131"/>
  <c r="J257" i="131"/>
  <c r="J258" i="131"/>
  <c r="J259" i="131"/>
  <c r="J260" i="131"/>
  <c r="J261" i="131"/>
  <c r="J262" i="131"/>
  <c r="J263" i="131"/>
  <c r="J264" i="131"/>
  <c r="J265" i="131"/>
  <c r="J266" i="131"/>
  <c r="J267" i="131"/>
  <c r="J268" i="131"/>
  <c r="J269" i="131"/>
  <c r="J270" i="131"/>
  <c r="J271" i="131"/>
  <c r="J272" i="131"/>
  <c r="J273" i="131"/>
  <c r="J274" i="131"/>
  <c r="J275" i="131"/>
  <c r="J276" i="131"/>
  <c r="J277" i="131"/>
  <c r="J278" i="131"/>
  <c r="J279" i="131"/>
  <c r="J280" i="131"/>
  <c r="J281" i="131"/>
  <c r="J282" i="131"/>
  <c r="J283" i="131"/>
  <c r="J284" i="131"/>
  <c r="J285" i="131"/>
  <c r="J286" i="131"/>
  <c r="J287" i="131"/>
  <c r="J288" i="131"/>
  <c r="J289" i="131"/>
  <c r="J290" i="131"/>
  <c r="J291" i="131"/>
  <c r="J292" i="131"/>
  <c r="J293" i="131"/>
  <c r="J294" i="131"/>
  <c r="J295" i="131"/>
  <c r="J296" i="131"/>
  <c r="J297" i="131"/>
  <c r="J298" i="131"/>
  <c r="J299" i="131"/>
  <c r="J300" i="131"/>
  <c r="J301" i="131"/>
  <c r="J302" i="131"/>
  <c r="J303" i="131"/>
  <c r="J304" i="131"/>
  <c r="J305" i="131"/>
  <c r="J306" i="131"/>
  <c r="J307" i="131"/>
  <c r="J308" i="131"/>
  <c r="J309" i="131"/>
  <c r="J310" i="131"/>
  <c r="J311" i="131"/>
  <c r="J312" i="131"/>
  <c r="J313" i="131"/>
  <c r="J314" i="131"/>
  <c r="J315" i="131"/>
  <c r="J316" i="131"/>
  <c r="J317" i="131"/>
  <c r="J318" i="131"/>
  <c r="J319" i="131"/>
  <c r="J320" i="131"/>
  <c r="J321" i="131"/>
  <c r="J322" i="131"/>
  <c r="J323" i="131"/>
  <c r="J324" i="131"/>
  <c r="J325" i="131"/>
  <c r="J326" i="131"/>
  <c r="J327" i="131"/>
  <c r="J328" i="131"/>
  <c r="J329" i="131"/>
  <c r="J330" i="131"/>
  <c r="J331" i="131"/>
  <c r="J332" i="131"/>
  <c r="J333" i="131"/>
  <c r="J334" i="131"/>
  <c r="J335" i="131"/>
  <c r="J336" i="131"/>
  <c r="J337" i="131"/>
  <c r="J338" i="131"/>
  <c r="J339" i="131"/>
  <c r="J340" i="131"/>
  <c r="J341" i="131"/>
  <c r="J342" i="131"/>
  <c r="J343" i="131"/>
  <c r="J344" i="131"/>
  <c r="J345" i="131"/>
  <c r="J346" i="131"/>
  <c r="J347" i="131"/>
  <c r="J348" i="131"/>
  <c r="J349" i="131"/>
  <c r="J350" i="131"/>
  <c r="J351" i="131"/>
  <c r="J352" i="131"/>
  <c r="J353" i="131"/>
  <c r="J354" i="131"/>
  <c r="J355" i="131"/>
  <c r="J356" i="131"/>
  <c r="J357" i="131"/>
  <c r="J358" i="131"/>
  <c r="J359" i="131"/>
  <c r="J360" i="131"/>
  <c r="K4" i="131"/>
  <c r="J4" i="131"/>
  <c r="AN361" i="131"/>
  <c r="Q32" i="113"/>
  <c r="Q33" i="113"/>
  <c r="Q34" i="113"/>
  <c r="Q35" i="113"/>
  <c r="Q36" i="113"/>
  <c r="Q37" i="113"/>
  <c r="Q38" i="113"/>
  <c r="Q39" i="113"/>
  <c r="Q40" i="113"/>
  <c r="Q41" i="113"/>
  <c r="Q42" i="113"/>
  <c r="Q43" i="113"/>
  <c r="Q44" i="113"/>
  <c r="Q45" i="113"/>
  <c r="Q46" i="113"/>
  <c r="Q47" i="113"/>
  <c r="Q48" i="113"/>
  <c r="Q49" i="113"/>
  <c r="Q50" i="113"/>
  <c r="Q51" i="113"/>
  <c r="Q52" i="113"/>
  <c r="Q53" i="113"/>
  <c r="Q54" i="113"/>
  <c r="Q55" i="113"/>
  <c r="Q56" i="113"/>
  <c r="Q57" i="113"/>
  <c r="Q58" i="113"/>
  <c r="Q59" i="113"/>
  <c r="Q60" i="113"/>
  <c r="Q61" i="113"/>
  <c r="Q62" i="113"/>
  <c r="Q63" i="113"/>
  <c r="Q64" i="113"/>
  <c r="Q65" i="113"/>
  <c r="Q66" i="113"/>
  <c r="Q67" i="113"/>
  <c r="Q68" i="113"/>
  <c r="Q69" i="113"/>
  <c r="Q70" i="113"/>
  <c r="Q71" i="113"/>
  <c r="Q72" i="113"/>
  <c r="Q73" i="113"/>
  <c r="Q74" i="113"/>
  <c r="Q75" i="113"/>
  <c r="Q76" i="113"/>
  <c r="Q77" i="113"/>
  <c r="Q78" i="113"/>
  <c r="Q79" i="113"/>
  <c r="Q80" i="113"/>
  <c r="Q81" i="113"/>
  <c r="Q82" i="113"/>
  <c r="Q83" i="113"/>
  <c r="Q84" i="113"/>
  <c r="Q85" i="113"/>
  <c r="Q86" i="113"/>
  <c r="Q87" i="113"/>
  <c r="Q88" i="113"/>
  <c r="Q89" i="113"/>
  <c r="Q90" i="113"/>
  <c r="Q91" i="113"/>
  <c r="Q92" i="113"/>
  <c r="Q93" i="113"/>
  <c r="Q94" i="113"/>
  <c r="Q95" i="113"/>
  <c r="Q96" i="113"/>
  <c r="Q97" i="113"/>
  <c r="Q98" i="113"/>
  <c r="Q99" i="113"/>
  <c r="Q100" i="113"/>
  <c r="Q101" i="113"/>
  <c r="Q102" i="113"/>
  <c r="Q103" i="113"/>
  <c r="Q104" i="113"/>
  <c r="Q105" i="113"/>
  <c r="Q106" i="113"/>
  <c r="Q107" i="113"/>
  <c r="Q108" i="113"/>
  <c r="Q109" i="113"/>
  <c r="Q110" i="113"/>
  <c r="Q111" i="113"/>
  <c r="Q112" i="113"/>
  <c r="Q113" i="113"/>
  <c r="Q114" i="113"/>
  <c r="Q115" i="113"/>
  <c r="Q116" i="113"/>
  <c r="Q117" i="113"/>
  <c r="Q118" i="113"/>
  <c r="Q119" i="113"/>
  <c r="Q120" i="113"/>
  <c r="Q121" i="113"/>
  <c r="Q122" i="113"/>
  <c r="Q123" i="113"/>
  <c r="Q124" i="113"/>
  <c r="Q125" i="113"/>
  <c r="Q126" i="113"/>
  <c r="Q127" i="113"/>
  <c r="Q128" i="113"/>
  <c r="Q129" i="113"/>
  <c r="Q130" i="113"/>
  <c r="Q131" i="113"/>
  <c r="Q132" i="113"/>
  <c r="Q133" i="113"/>
  <c r="Q134" i="113"/>
  <c r="Q135" i="113"/>
  <c r="Q136" i="113"/>
  <c r="Q137" i="113"/>
  <c r="Q138" i="113"/>
  <c r="Q139" i="113"/>
  <c r="Q140" i="113"/>
  <c r="Q141" i="113"/>
  <c r="Q142" i="113"/>
  <c r="Q143" i="113"/>
  <c r="Q144" i="113"/>
  <c r="Q145" i="113"/>
  <c r="Q146" i="113"/>
  <c r="Q147" i="113"/>
  <c r="Q148" i="113"/>
  <c r="Q149" i="113"/>
  <c r="Q150" i="113"/>
  <c r="Q151" i="113"/>
  <c r="Q152" i="113"/>
  <c r="Q153" i="113"/>
  <c r="Q154" i="113"/>
  <c r="Q155" i="113"/>
  <c r="Q156" i="113"/>
  <c r="Q157" i="113"/>
  <c r="Q158" i="113"/>
  <c r="Q159" i="113"/>
  <c r="Q160" i="113"/>
  <c r="Q161" i="113"/>
  <c r="Q162" i="113"/>
  <c r="Q163" i="113"/>
  <c r="Q164" i="113"/>
  <c r="Q165" i="113"/>
  <c r="Q166" i="113"/>
  <c r="Q167" i="113"/>
  <c r="Q168" i="113"/>
  <c r="Q169" i="113"/>
  <c r="Q170" i="113"/>
  <c r="Q171" i="113"/>
  <c r="Q172" i="113"/>
  <c r="Q173" i="113"/>
  <c r="Q174" i="113"/>
  <c r="Q175" i="113"/>
  <c r="Q176" i="113"/>
  <c r="Q177" i="113"/>
  <c r="Q178" i="113"/>
  <c r="Q179" i="113"/>
  <c r="Q180" i="113"/>
  <c r="Q181" i="113"/>
  <c r="Q182" i="113"/>
  <c r="Q183" i="113"/>
  <c r="Q184" i="113"/>
  <c r="Q185" i="113"/>
  <c r="Q186" i="113"/>
  <c r="Q187" i="113"/>
  <c r="Q188" i="113"/>
  <c r="Q189" i="113"/>
  <c r="Q190" i="113"/>
  <c r="Q191" i="113"/>
  <c r="Q192" i="113"/>
  <c r="Q193" i="113"/>
  <c r="Q194" i="113"/>
  <c r="Q195" i="113"/>
  <c r="Q196" i="113"/>
  <c r="Q197" i="113"/>
  <c r="Q198" i="113"/>
  <c r="Q199" i="113"/>
  <c r="Q200" i="113"/>
  <c r="Q201" i="113"/>
  <c r="Q202" i="113"/>
  <c r="Q203" i="113"/>
  <c r="Q204" i="113"/>
  <c r="Q205" i="113"/>
  <c r="Q206" i="113"/>
  <c r="Q207" i="113"/>
  <c r="Q208" i="113"/>
  <c r="Q209" i="113"/>
  <c r="Q210" i="113"/>
  <c r="Q211" i="113"/>
  <c r="Q212" i="113"/>
  <c r="Q213" i="113"/>
  <c r="Q214" i="113"/>
  <c r="Q215" i="113"/>
  <c r="Q216" i="113"/>
  <c r="Q217" i="113"/>
  <c r="Q218" i="113"/>
  <c r="Q219" i="113"/>
  <c r="Q220" i="113"/>
  <c r="Q221" i="113"/>
  <c r="Q222" i="113"/>
  <c r="Q223" i="113"/>
  <c r="Q224" i="113"/>
  <c r="Q225" i="113"/>
  <c r="Q226" i="113"/>
  <c r="Q227" i="113"/>
  <c r="Q228" i="113"/>
  <c r="Q229" i="113"/>
  <c r="Q230" i="113"/>
  <c r="Q231" i="113"/>
  <c r="Q232" i="113"/>
  <c r="Q233" i="113"/>
  <c r="Q234" i="113"/>
  <c r="Q235" i="113"/>
  <c r="Q236" i="113"/>
  <c r="Q237" i="113"/>
  <c r="Q238" i="113"/>
  <c r="Q239" i="113"/>
  <c r="Q240" i="113"/>
  <c r="Q241" i="113"/>
  <c r="Q242" i="113"/>
  <c r="Q243" i="113"/>
  <c r="Q244" i="113"/>
  <c r="Q245" i="113"/>
  <c r="Q246" i="113"/>
  <c r="Q247" i="113"/>
  <c r="Q248" i="113"/>
  <c r="Q249" i="113"/>
  <c r="Q250" i="113"/>
  <c r="Q251" i="113"/>
  <c r="Q252" i="113"/>
  <c r="Q253" i="113"/>
  <c r="Q254" i="113"/>
  <c r="Q255" i="113"/>
  <c r="Q256" i="113"/>
  <c r="Q257" i="113"/>
  <c r="Q258" i="113"/>
  <c r="Q259" i="113"/>
  <c r="Q260" i="113"/>
  <c r="Q261" i="113"/>
  <c r="Q262" i="113"/>
  <c r="Q263" i="113"/>
  <c r="Q264" i="113"/>
  <c r="Q265" i="113"/>
  <c r="Q266" i="113"/>
  <c r="Q267" i="113"/>
  <c r="Q268" i="113"/>
  <c r="Q269" i="113"/>
  <c r="Q270" i="113"/>
  <c r="Q271" i="113"/>
  <c r="Q272" i="113"/>
  <c r="Q273" i="113"/>
  <c r="Q274" i="113"/>
  <c r="Q275" i="113"/>
  <c r="Q276" i="113"/>
  <c r="Q277" i="113"/>
  <c r="Q278" i="113"/>
  <c r="Q279" i="113"/>
  <c r="Q280" i="113"/>
  <c r="Q281" i="113"/>
  <c r="Q282" i="113"/>
  <c r="Q283" i="113"/>
  <c r="Q284" i="113"/>
  <c r="Q285" i="113"/>
  <c r="Q286" i="113"/>
  <c r="Q287" i="113"/>
  <c r="Q288" i="113"/>
  <c r="Q289" i="113"/>
  <c r="Q290" i="113"/>
  <c r="Q291" i="113"/>
  <c r="Q292" i="113"/>
  <c r="Q293" i="113"/>
  <c r="Q294" i="113"/>
  <c r="Q295" i="113"/>
  <c r="Q296" i="113"/>
  <c r="Q297" i="113"/>
  <c r="Q298" i="113"/>
  <c r="Q299" i="113"/>
  <c r="Q300" i="113"/>
  <c r="Q301" i="113"/>
  <c r="Q302" i="113"/>
  <c r="Q303" i="113"/>
  <c r="Q304" i="113"/>
  <c r="Q305" i="113"/>
  <c r="Q306" i="113"/>
  <c r="Q307" i="113"/>
  <c r="Q308" i="113"/>
  <c r="Q309" i="113"/>
  <c r="Q310" i="113"/>
  <c r="Q311" i="113"/>
  <c r="Q312" i="113"/>
  <c r="Q313" i="113"/>
  <c r="Q314" i="113"/>
  <c r="Q315" i="113"/>
  <c r="Q316" i="113"/>
  <c r="Q317" i="113"/>
  <c r="Q318" i="113"/>
  <c r="Q319" i="113"/>
  <c r="Q320" i="113"/>
  <c r="Q321" i="113"/>
  <c r="Q322" i="113"/>
  <c r="Q323" i="113"/>
  <c r="Q324" i="113"/>
  <c r="Q325" i="113"/>
  <c r="Q326" i="113"/>
  <c r="Q327" i="113"/>
  <c r="Q328" i="113"/>
  <c r="Q329" i="113"/>
  <c r="Q330" i="113"/>
  <c r="Q331" i="113"/>
  <c r="Q332" i="113"/>
  <c r="Q333" i="113"/>
  <c r="Q334" i="113"/>
  <c r="Q335" i="113"/>
  <c r="Q336" i="113"/>
  <c r="Q337" i="113"/>
  <c r="Q338" i="113"/>
  <c r="Q339" i="113"/>
  <c r="Q340" i="113"/>
  <c r="Q341" i="113"/>
  <c r="Q342" i="113"/>
  <c r="Q343" i="113"/>
  <c r="Q344" i="113"/>
  <c r="Q345" i="113"/>
  <c r="Q346" i="113"/>
  <c r="Q347" i="113"/>
  <c r="Q348" i="113"/>
  <c r="Q349" i="113"/>
  <c r="Q350" i="113"/>
  <c r="Q351" i="113"/>
  <c r="Q352" i="113"/>
  <c r="Q353" i="113"/>
  <c r="Q354" i="113"/>
  <c r="Q355" i="113"/>
  <c r="Q356" i="113"/>
  <c r="Q357" i="113"/>
  <c r="Q358" i="113"/>
  <c r="Q359" i="113"/>
  <c r="Q360" i="113"/>
  <c r="Q31" i="113"/>
  <c r="J306" i="130"/>
  <c r="I362" i="132"/>
  <c r="J360" i="133"/>
  <c r="J359" i="133"/>
  <c r="J358" i="133"/>
  <c r="J357" i="133"/>
  <c r="J356" i="133"/>
  <c r="J355" i="133"/>
  <c r="J354" i="133"/>
  <c r="J353" i="133"/>
  <c r="J352" i="133"/>
  <c r="J351" i="133"/>
  <c r="J350" i="133"/>
  <c r="J349" i="133"/>
  <c r="J348" i="133"/>
  <c r="J347" i="133"/>
  <c r="J346" i="133"/>
  <c r="J345" i="133"/>
  <c r="J344" i="133"/>
  <c r="J343" i="133"/>
  <c r="J342" i="133"/>
  <c r="J341" i="133"/>
  <c r="J340" i="133"/>
  <c r="J339" i="133"/>
  <c r="J338" i="133"/>
  <c r="J337" i="133"/>
  <c r="J336" i="133"/>
  <c r="J335" i="133"/>
  <c r="J334" i="133"/>
  <c r="J333" i="133"/>
  <c r="J332" i="133"/>
  <c r="J331" i="133"/>
  <c r="J330" i="133"/>
  <c r="J329" i="133"/>
  <c r="J328" i="133"/>
  <c r="J327" i="133"/>
  <c r="J326" i="133"/>
  <c r="J325" i="133"/>
  <c r="J324" i="133"/>
  <c r="J323" i="133"/>
  <c r="J322" i="133"/>
  <c r="J321" i="133"/>
  <c r="J320" i="133"/>
  <c r="J319" i="133"/>
  <c r="J318" i="133"/>
  <c r="J317" i="133"/>
  <c r="J316" i="133"/>
  <c r="J315" i="133"/>
  <c r="J314" i="133"/>
  <c r="J313" i="133"/>
  <c r="J312" i="133"/>
  <c r="J311" i="133"/>
  <c r="J310" i="133"/>
  <c r="J309" i="133"/>
  <c r="J308" i="133"/>
  <c r="J307" i="133"/>
  <c r="J306" i="133"/>
  <c r="J305" i="133"/>
  <c r="J304" i="133"/>
  <c r="J303" i="133"/>
  <c r="J302" i="133"/>
  <c r="J301" i="133"/>
  <c r="J300" i="133"/>
  <c r="J299" i="133"/>
  <c r="J298" i="133"/>
  <c r="J297" i="133"/>
  <c r="J296" i="133"/>
  <c r="J295" i="133"/>
  <c r="J294" i="133"/>
  <c r="J293" i="133"/>
  <c r="J292" i="133"/>
  <c r="J291" i="133"/>
  <c r="J290" i="133"/>
  <c r="J289" i="133"/>
  <c r="J288" i="133"/>
  <c r="J287" i="133"/>
  <c r="J286" i="133"/>
  <c r="J285" i="133"/>
  <c r="J284" i="133"/>
  <c r="J283" i="133"/>
  <c r="J282" i="133"/>
  <c r="J281" i="133"/>
  <c r="J280" i="133"/>
  <c r="J279" i="133"/>
  <c r="J278" i="133"/>
  <c r="J277" i="133"/>
  <c r="J276" i="133"/>
  <c r="J275" i="133"/>
  <c r="J274" i="133"/>
  <c r="J273" i="133"/>
  <c r="J272" i="133"/>
  <c r="J271" i="133"/>
  <c r="J270" i="133"/>
  <c r="J269" i="133"/>
  <c r="J268" i="133"/>
  <c r="J267" i="133"/>
  <c r="J266" i="133"/>
  <c r="J265" i="133"/>
  <c r="J264" i="133"/>
  <c r="J263" i="133"/>
  <c r="J262" i="133"/>
  <c r="J261" i="133"/>
  <c r="J260" i="133"/>
  <c r="J259" i="133"/>
  <c r="J258" i="133"/>
  <c r="J257" i="133"/>
  <c r="J256" i="133"/>
  <c r="J255" i="133"/>
  <c r="J254" i="133"/>
  <c r="J253" i="133"/>
  <c r="J252" i="133"/>
  <c r="J251" i="133"/>
  <c r="J250" i="133"/>
  <c r="J249" i="133"/>
  <c r="J248" i="133"/>
  <c r="J247" i="133"/>
  <c r="J246" i="133"/>
  <c r="J245" i="133"/>
  <c r="J244" i="133"/>
  <c r="J243" i="133"/>
  <c r="J242" i="133"/>
  <c r="J241" i="133"/>
  <c r="J240" i="133"/>
  <c r="J239" i="133"/>
  <c r="J238" i="133"/>
  <c r="J237" i="133"/>
  <c r="J236" i="133"/>
  <c r="J235" i="133"/>
  <c r="J234" i="133"/>
  <c r="J233" i="133"/>
  <c r="J232" i="133"/>
  <c r="J231" i="133"/>
  <c r="J230" i="133"/>
  <c r="J229" i="133"/>
  <c r="J228" i="133"/>
  <c r="J227" i="133"/>
  <c r="J226" i="133"/>
  <c r="J225" i="133"/>
  <c r="J224" i="133"/>
  <c r="J223" i="133"/>
  <c r="J222" i="133"/>
  <c r="J221" i="133"/>
  <c r="J220" i="133"/>
  <c r="J219" i="133"/>
  <c r="J218" i="133"/>
  <c r="J217" i="133"/>
  <c r="J216" i="133"/>
  <c r="J215" i="133"/>
  <c r="J214" i="133"/>
  <c r="J213" i="133"/>
  <c r="J212" i="133"/>
  <c r="J211" i="133"/>
  <c r="J210" i="133"/>
  <c r="J209" i="133"/>
  <c r="J208" i="133"/>
  <c r="J207" i="133"/>
  <c r="J206" i="133"/>
  <c r="J205" i="133"/>
  <c r="J204" i="133"/>
  <c r="J203" i="133"/>
  <c r="J202" i="133"/>
  <c r="J201" i="133"/>
  <c r="J200" i="133"/>
  <c r="J199" i="133"/>
  <c r="J198" i="133"/>
  <c r="J197" i="133"/>
  <c r="J196" i="133"/>
  <c r="J195" i="133"/>
  <c r="J194" i="133"/>
  <c r="J193" i="133"/>
  <c r="J192" i="133"/>
  <c r="J191" i="133"/>
  <c r="J190" i="133"/>
  <c r="J189" i="133"/>
  <c r="J188" i="133"/>
  <c r="J187" i="133"/>
  <c r="J186" i="133"/>
  <c r="J185" i="133"/>
  <c r="J184" i="133"/>
  <c r="J183" i="133"/>
  <c r="J182" i="133"/>
  <c r="J181" i="133"/>
  <c r="J180" i="133"/>
  <c r="J179" i="133"/>
  <c r="J178" i="133"/>
  <c r="J177" i="133"/>
  <c r="J176" i="133"/>
  <c r="J175" i="133"/>
  <c r="J174" i="133"/>
  <c r="J173" i="133"/>
  <c r="J172" i="133"/>
  <c r="J171" i="133"/>
  <c r="J170" i="133"/>
  <c r="J169" i="133"/>
  <c r="J168" i="133"/>
  <c r="J167" i="133"/>
  <c r="J166" i="133"/>
  <c r="J165" i="133"/>
  <c r="J164" i="133"/>
  <c r="J163" i="133"/>
  <c r="J162" i="133"/>
  <c r="J161" i="133"/>
  <c r="J160" i="133"/>
  <c r="J159" i="133"/>
  <c r="J158" i="133"/>
  <c r="J157" i="133"/>
  <c r="J156" i="133"/>
  <c r="J155" i="133"/>
  <c r="J154" i="133"/>
  <c r="J153" i="133"/>
  <c r="J152" i="133"/>
  <c r="J151" i="133"/>
  <c r="J150" i="133"/>
  <c r="J149" i="133"/>
  <c r="J148" i="133"/>
  <c r="J147" i="133"/>
  <c r="J146" i="133"/>
  <c r="J145" i="133"/>
  <c r="J144" i="133"/>
  <c r="J143" i="133"/>
  <c r="J142" i="133"/>
  <c r="J141" i="133"/>
  <c r="J140" i="133"/>
  <c r="J139" i="133"/>
  <c r="J138" i="133"/>
  <c r="J137" i="133"/>
  <c r="J136" i="133"/>
  <c r="J135" i="133"/>
  <c r="J134" i="133"/>
  <c r="J133" i="133"/>
  <c r="J132" i="133"/>
  <c r="J131" i="133"/>
  <c r="J130" i="133"/>
  <c r="J129" i="133"/>
  <c r="J128" i="133"/>
  <c r="J127" i="133"/>
  <c r="J126" i="133"/>
  <c r="J125" i="133"/>
  <c r="J124" i="133"/>
  <c r="J123" i="133"/>
  <c r="J122" i="133"/>
  <c r="J121" i="133"/>
  <c r="J120" i="133"/>
  <c r="J119" i="133"/>
  <c r="J118" i="133"/>
  <c r="J117" i="133"/>
  <c r="J116" i="133"/>
  <c r="J115" i="133"/>
  <c r="J114" i="133"/>
  <c r="J113" i="133"/>
  <c r="J112" i="133"/>
  <c r="J111" i="133"/>
  <c r="J110" i="133"/>
  <c r="J109" i="133"/>
  <c r="J108" i="133"/>
  <c r="J107" i="133"/>
  <c r="J106" i="133"/>
  <c r="J105" i="133"/>
  <c r="J104" i="133"/>
  <c r="J103" i="133"/>
  <c r="J102" i="133"/>
  <c r="J101" i="133"/>
  <c r="J100" i="133"/>
  <c r="J99" i="133"/>
  <c r="J98" i="133"/>
  <c r="J97" i="133"/>
  <c r="J96" i="133"/>
  <c r="J95" i="133"/>
  <c r="J94" i="133"/>
  <c r="J93" i="133"/>
  <c r="J92" i="133"/>
  <c r="J91" i="133"/>
  <c r="J90" i="133"/>
  <c r="J89" i="133"/>
  <c r="J88" i="133"/>
  <c r="J87" i="133"/>
  <c r="J86" i="133"/>
  <c r="J85" i="133"/>
  <c r="J84" i="133"/>
  <c r="J83" i="133"/>
  <c r="J82" i="133"/>
  <c r="J81" i="133"/>
  <c r="J80" i="133"/>
  <c r="J79" i="133"/>
  <c r="J78" i="133"/>
  <c r="J77" i="133"/>
  <c r="J76" i="133"/>
  <c r="J75" i="133"/>
  <c r="J74" i="133"/>
  <c r="J73" i="133"/>
  <c r="J72" i="133"/>
  <c r="J71" i="133"/>
  <c r="J70" i="133"/>
  <c r="J69" i="133"/>
  <c r="J68" i="133"/>
  <c r="J67" i="133"/>
  <c r="J66" i="133"/>
  <c r="J65" i="133"/>
  <c r="J64" i="133"/>
  <c r="J63" i="133"/>
  <c r="J62" i="133"/>
  <c r="J61" i="133"/>
  <c r="J60" i="133"/>
  <c r="J59" i="133"/>
  <c r="J58" i="133"/>
  <c r="J57" i="133"/>
  <c r="J56" i="133"/>
  <c r="J55" i="133"/>
  <c r="J54" i="133"/>
  <c r="J53" i="133"/>
  <c r="J52" i="133"/>
  <c r="J51" i="133"/>
  <c r="J50" i="133"/>
  <c r="J49" i="133"/>
  <c r="J48" i="133"/>
  <c r="J47" i="133"/>
  <c r="J46" i="133"/>
  <c r="J45" i="133"/>
  <c r="J44" i="133"/>
  <c r="J43" i="133"/>
  <c r="J42" i="133"/>
  <c r="J41" i="133"/>
  <c r="J40" i="133"/>
  <c r="J39" i="133"/>
  <c r="J38" i="133"/>
  <c r="J37" i="133"/>
  <c r="J36" i="133"/>
  <c r="J35" i="133"/>
  <c r="J34" i="133"/>
  <c r="J33" i="133"/>
  <c r="J32" i="133"/>
  <c r="J31" i="133"/>
  <c r="J30" i="133"/>
  <c r="J29" i="133"/>
  <c r="J28" i="133"/>
  <c r="J27" i="133"/>
  <c r="J26" i="133"/>
  <c r="J25" i="133"/>
  <c r="J24" i="133"/>
  <c r="J23" i="133"/>
  <c r="J22" i="133"/>
  <c r="J21" i="133"/>
  <c r="J20" i="133"/>
  <c r="J19" i="133"/>
  <c r="J18" i="133"/>
  <c r="J17" i="133"/>
  <c r="J16" i="133"/>
  <c r="J15" i="133"/>
  <c r="J14" i="133"/>
  <c r="J13" i="133"/>
  <c r="J12" i="133"/>
  <c r="J11" i="133"/>
  <c r="J10" i="133"/>
  <c r="J9" i="133"/>
  <c r="J8" i="133"/>
  <c r="J7" i="133"/>
  <c r="J6" i="133"/>
  <c r="J5" i="133"/>
  <c r="J4" i="133"/>
  <c r="J360" i="132"/>
  <c r="J359" i="132"/>
  <c r="J358" i="132"/>
  <c r="J357" i="132"/>
  <c r="J356" i="132"/>
  <c r="J355" i="132"/>
  <c r="J354" i="132"/>
  <c r="J353" i="132"/>
  <c r="J352" i="132"/>
  <c r="J351" i="132"/>
  <c r="J350" i="132"/>
  <c r="J349" i="132"/>
  <c r="J348" i="132"/>
  <c r="J347" i="132"/>
  <c r="J346" i="132"/>
  <c r="J345" i="132"/>
  <c r="J344" i="132"/>
  <c r="J343" i="132"/>
  <c r="J342" i="132"/>
  <c r="J341" i="132"/>
  <c r="J340" i="132"/>
  <c r="J339" i="132"/>
  <c r="J338" i="132"/>
  <c r="J337" i="132"/>
  <c r="J336" i="132"/>
  <c r="J335" i="132"/>
  <c r="J334" i="132"/>
  <c r="J333" i="132"/>
  <c r="J332" i="132"/>
  <c r="J331" i="132"/>
  <c r="J330" i="132"/>
  <c r="J329" i="132"/>
  <c r="J328" i="132"/>
  <c r="J327" i="132"/>
  <c r="J326" i="132"/>
  <c r="J325" i="132"/>
  <c r="J324" i="132"/>
  <c r="J323" i="132"/>
  <c r="J322" i="132"/>
  <c r="J321" i="132"/>
  <c r="J320" i="132"/>
  <c r="J319" i="132"/>
  <c r="J318" i="132"/>
  <c r="J317" i="132"/>
  <c r="J316" i="132"/>
  <c r="J315" i="132"/>
  <c r="J314" i="132"/>
  <c r="J313" i="132"/>
  <c r="J312" i="132"/>
  <c r="J311" i="132"/>
  <c r="J310" i="132"/>
  <c r="J309" i="132"/>
  <c r="J308" i="132"/>
  <c r="J307" i="132"/>
  <c r="J306" i="132"/>
  <c r="J305" i="132"/>
  <c r="J304" i="132"/>
  <c r="J303" i="132"/>
  <c r="J302" i="132"/>
  <c r="J301" i="132"/>
  <c r="J300" i="132"/>
  <c r="J299" i="132"/>
  <c r="J298" i="132"/>
  <c r="J297" i="132"/>
  <c r="J296" i="132"/>
  <c r="J295" i="132"/>
  <c r="J294" i="132"/>
  <c r="J293" i="132"/>
  <c r="J292" i="132"/>
  <c r="J291" i="132"/>
  <c r="J290" i="132"/>
  <c r="J289" i="132"/>
  <c r="J288" i="132"/>
  <c r="J287" i="132"/>
  <c r="J286" i="132"/>
  <c r="J285" i="132"/>
  <c r="J284" i="132"/>
  <c r="J283" i="132"/>
  <c r="J282" i="132"/>
  <c r="J281" i="132"/>
  <c r="J280" i="132"/>
  <c r="J279" i="132"/>
  <c r="J278" i="132"/>
  <c r="J277" i="132"/>
  <c r="J276" i="132"/>
  <c r="J275" i="132"/>
  <c r="J274" i="132"/>
  <c r="J273" i="132"/>
  <c r="J272" i="132"/>
  <c r="J271" i="132"/>
  <c r="J270" i="132"/>
  <c r="J269" i="132"/>
  <c r="J268" i="132"/>
  <c r="J267" i="132"/>
  <c r="J266" i="132"/>
  <c r="J265" i="132"/>
  <c r="J264" i="132"/>
  <c r="J263" i="132"/>
  <c r="J262" i="132"/>
  <c r="J261" i="132"/>
  <c r="J260" i="132"/>
  <c r="J259" i="132"/>
  <c r="J258" i="132"/>
  <c r="J257" i="132"/>
  <c r="J256" i="132"/>
  <c r="J255" i="132"/>
  <c r="J254" i="132"/>
  <c r="J253" i="132"/>
  <c r="J252" i="132"/>
  <c r="J251" i="132"/>
  <c r="J250" i="132"/>
  <c r="J249" i="132"/>
  <c r="J248" i="132"/>
  <c r="J247" i="132"/>
  <c r="J246" i="132"/>
  <c r="J245" i="132"/>
  <c r="J244" i="132"/>
  <c r="J243" i="132"/>
  <c r="J242" i="132"/>
  <c r="J241" i="132"/>
  <c r="J240" i="132"/>
  <c r="J239" i="132"/>
  <c r="J238" i="132"/>
  <c r="J237" i="132"/>
  <c r="J236" i="132"/>
  <c r="J235" i="132"/>
  <c r="J234" i="132"/>
  <c r="J233" i="132"/>
  <c r="J232" i="132"/>
  <c r="J231" i="132"/>
  <c r="J230" i="132"/>
  <c r="J229" i="132"/>
  <c r="J228" i="132"/>
  <c r="J227" i="132"/>
  <c r="J226" i="132"/>
  <c r="J225" i="132"/>
  <c r="J224" i="132"/>
  <c r="J223" i="132"/>
  <c r="J222" i="132"/>
  <c r="J221" i="132"/>
  <c r="J220" i="132"/>
  <c r="J219" i="132"/>
  <c r="J218" i="132"/>
  <c r="J217" i="132"/>
  <c r="J216" i="132"/>
  <c r="J215" i="132"/>
  <c r="J214" i="132"/>
  <c r="J213" i="132"/>
  <c r="J212" i="132"/>
  <c r="J211" i="132"/>
  <c r="J210" i="132"/>
  <c r="J209" i="132"/>
  <c r="J208" i="132"/>
  <c r="J207" i="132"/>
  <c r="J206" i="132"/>
  <c r="J205" i="132"/>
  <c r="J204" i="132"/>
  <c r="J203" i="132"/>
  <c r="J202" i="132"/>
  <c r="J201" i="132"/>
  <c r="J200" i="132"/>
  <c r="J199" i="132"/>
  <c r="J198" i="132"/>
  <c r="J197" i="132"/>
  <c r="J196" i="132"/>
  <c r="J195" i="132"/>
  <c r="J194" i="132"/>
  <c r="J193" i="132"/>
  <c r="J192" i="132"/>
  <c r="J191" i="132"/>
  <c r="J190" i="132"/>
  <c r="J189" i="132"/>
  <c r="J188" i="132"/>
  <c r="J187" i="132"/>
  <c r="J186" i="132"/>
  <c r="J185" i="132"/>
  <c r="J184" i="132"/>
  <c r="J183" i="132"/>
  <c r="J182" i="132"/>
  <c r="J181" i="132"/>
  <c r="J180" i="132"/>
  <c r="J179" i="132"/>
  <c r="J178" i="132"/>
  <c r="J177" i="132"/>
  <c r="J176" i="132"/>
  <c r="J175" i="132"/>
  <c r="J174" i="132"/>
  <c r="J173" i="132"/>
  <c r="J172" i="132"/>
  <c r="J171" i="132"/>
  <c r="J170" i="132"/>
  <c r="J169" i="132"/>
  <c r="J168" i="132"/>
  <c r="J167" i="132"/>
  <c r="J166" i="132"/>
  <c r="J165" i="132"/>
  <c r="J164" i="132"/>
  <c r="J163" i="132"/>
  <c r="J162" i="132"/>
  <c r="J161" i="132"/>
  <c r="J160" i="132"/>
  <c r="J159" i="132"/>
  <c r="J158" i="132"/>
  <c r="J157" i="132"/>
  <c r="J156" i="132"/>
  <c r="J155" i="132"/>
  <c r="J154" i="132"/>
  <c r="J153" i="132"/>
  <c r="J152" i="132"/>
  <c r="J151" i="132"/>
  <c r="J150" i="132"/>
  <c r="J149" i="132"/>
  <c r="J148" i="132"/>
  <c r="J147" i="132"/>
  <c r="J146" i="132"/>
  <c r="J145" i="132"/>
  <c r="J144" i="132"/>
  <c r="J143" i="132"/>
  <c r="J142" i="132"/>
  <c r="J141" i="132"/>
  <c r="J140" i="132"/>
  <c r="J139" i="132"/>
  <c r="J138" i="132"/>
  <c r="J137" i="132"/>
  <c r="J136" i="132"/>
  <c r="J135" i="132"/>
  <c r="J134" i="132"/>
  <c r="J133" i="132"/>
  <c r="J132" i="132"/>
  <c r="J131" i="132"/>
  <c r="J130" i="132"/>
  <c r="J129" i="132"/>
  <c r="J128" i="132"/>
  <c r="J127" i="132"/>
  <c r="J126" i="132"/>
  <c r="J125" i="132"/>
  <c r="J124" i="132"/>
  <c r="J123" i="132"/>
  <c r="J122" i="132"/>
  <c r="J121" i="132"/>
  <c r="J120" i="132"/>
  <c r="J119" i="132"/>
  <c r="J118" i="132"/>
  <c r="J117" i="132"/>
  <c r="J116" i="132"/>
  <c r="J115" i="132"/>
  <c r="J114" i="132"/>
  <c r="J113" i="132"/>
  <c r="J112" i="132"/>
  <c r="J111" i="132"/>
  <c r="J110" i="132"/>
  <c r="J109" i="132"/>
  <c r="J108" i="132"/>
  <c r="J107" i="132"/>
  <c r="J106" i="132"/>
  <c r="J105" i="132"/>
  <c r="J104" i="132"/>
  <c r="J103" i="132"/>
  <c r="J102" i="132"/>
  <c r="J101" i="132"/>
  <c r="J100" i="132"/>
  <c r="J99" i="132"/>
  <c r="J98" i="132"/>
  <c r="J97" i="132"/>
  <c r="J96" i="132"/>
  <c r="J95" i="132"/>
  <c r="J94" i="132"/>
  <c r="J93" i="132"/>
  <c r="J92" i="132"/>
  <c r="J91" i="132"/>
  <c r="J90" i="132"/>
  <c r="J89" i="132"/>
  <c r="J88" i="132"/>
  <c r="J87" i="132"/>
  <c r="J86" i="132"/>
  <c r="J85" i="132"/>
  <c r="J84" i="132"/>
  <c r="J83" i="132"/>
  <c r="J82" i="132"/>
  <c r="J81" i="132"/>
  <c r="J80" i="132"/>
  <c r="J79" i="132"/>
  <c r="J78" i="132"/>
  <c r="J77" i="132"/>
  <c r="J76" i="132"/>
  <c r="J75" i="132"/>
  <c r="J74" i="132"/>
  <c r="J73" i="132"/>
  <c r="J72" i="132"/>
  <c r="J71" i="132"/>
  <c r="J70" i="132"/>
  <c r="J69" i="132"/>
  <c r="J68" i="132"/>
  <c r="J67" i="132"/>
  <c r="J66" i="132"/>
  <c r="J65" i="132"/>
  <c r="J64" i="132"/>
  <c r="J63" i="132"/>
  <c r="J62" i="132"/>
  <c r="J61" i="132"/>
  <c r="J60" i="132"/>
  <c r="J59" i="132"/>
  <c r="J58" i="132"/>
  <c r="J57" i="132"/>
  <c r="J56" i="132"/>
  <c r="J55" i="132"/>
  <c r="J54" i="132"/>
  <c r="J53" i="132"/>
  <c r="J52" i="132"/>
  <c r="J51" i="132"/>
  <c r="J50" i="132"/>
  <c r="J49" i="132"/>
  <c r="J48" i="132"/>
  <c r="J47" i="132"/>
  <c r="J46" i="132"/>
  <c r="J45" i="132"/>
  <c r="J44" i="132"/>
  <c r="J43" i="132"/>
  <c r="J42" i="132"/>
  <c r="J41" i="132"/>
  <c r="J40" i="132"/>
  <c r="J39" i="132"/>
  <c r="J38" i="132"/>
  <c r="J37" i="132"/>
  <c r="J36" i="132"/>
  <c r="J35" i="132"/>
  <c r="J34" i="132"/>
  <c r="J33" i="132"/>
  <c r="J32" i="132"/>
  <c r="J31" i="132"/>
  <c r="J30" i="132"/>
  <c r="J29" i="132"/>
  <c r="J28" i="132"/>
  <c r="J27" i="132"/>
  <c r="J26" i="132"/>
  <c r="J25" i="132"/>
  <c r="J24" i="132"/>
  <c r="J23" i="132"/>
  <c r="J22" i="132"/>
  <c r="J21" i="132"/>
  <c r="J20" i="132"/>
  <c r="J19" i="132"/>
  <c r="J18" i="132"/>
  <c r="J17" i="132"/>
  <c r="J16" i="132"/>
  <c r="J15" i="132"/>
  <c r="J14" i="132"/>
  <c r="J13" i="132"/>
  <c r="J12" i="132"/>
  <c r="J11" i="132"/>
  <c r="J10" i="132"/>
  <c r="J9" i="132"/>
  <c r="J8" i="132"/>
  <c r="J7" i="132"/>
  <c r="J6" i="132"/>
  <c r="J5" i="132"/>
  <c r="J4" i="132"/>
  <c r="J360" i="130"/>
  <c r="J359" i="130"/>
  <c r="J358" i="130"/>
  <c r="J357" i="130"/>
  <c r="J356" i="130"/>
  <c r="J355" i="130"/>
  <c r="J354" i="130"/>
  <c r="J353" i="130"/>
  <c r="J352" i="130"/>
  <c r="J351" i="130"/>
  <c r="J350" i="130"/>
  <c r="J349" i="130"/>
  <c r="J348" i="130"/>
  <c r="J347" i="130"/>
  <c r="J346" i="130"/>
  <c r="J345" i="130"/>
  <c r="J344" i="130"/>
  <c r="J343" i="130"/>
  <c r="J342" i="130"/>
  <c r="J341" i="130"/>
  <c r="J340" i="130"/>
  <c r="J339" i="130"/>
  <c r="J338" i="130"/>
  <c r="J337" i="130"/>
  <c r="J336" i="130"/>
  <c r="J335" i="130"/>
  <c r="J334" i="130"/>
  <c r="J333" i="130"/>
  <c r="J332" i="130"/>
  <c r="J331" i="130"/>
  <c r="J330" i="130"/>
  <c r="J329" i="130"/>
  <c r="J328" i="130"/>
  <c r="J327" i="130"/>
  <c r="J326" i="130"/>
  <c r="J325" i="130"/>
  <c r="J324" i="130"/>
  <c r="J323" i="130"/>
  <c r="J322" i="130"/>
  <c r="J321" i="130"/>
  <c r="J320" i="130"/>
  <c r="J319" i="130"/>
  <c r="J318" i="130"/>
  <c r="J317" i="130"/>
  <c r="J316" i="130"/>
  <c r="J315" i="130"/>
  <c r="J314" i="130"/>
  <c r="J313" i="130"/>
  <c r="J312" i="130"/>
  <c r="J311" i="130"/>
  <c r="J310" i="130"/>
  <c r="J309" i="130"/>
  <c r="J308" i="130"/>
  <c r="J307" i="130"/>
  <c r="J305" i="130"/>
  <c r="J304" i="130"/>
  <c r="J303" i="130"/>
  <c r="J302" i="130"/>
  <c r="J301" i="130"/>
  <c r="J300" i="130"/>
  <c r="J299" i="130"/>
  <c r="J298" i="130"/>
  <c r="J297" i="130"/>
  <c r="J296" i="130"/>
  <c r="J295" i="130"/>
  <c r="J294" i="130"/>
  <c r="J293" i="130"/>
  <c r="J292" i="130"/>
  <c r="J291" i="130"/>
  <c r="J290" i="130"/>
  <c r="J289" i="130"/>
  <c r="J288" i="130"/>
  <c r="J287" i="130"/>
  <c r="J286" i="130"/>
  <c r="J285" i="130"/>
  <c r="J284" i="130"/>
  <c r="J283" i="130"/>
  <c r="J282" i="130"/>
  <c r="J281" i="130"/>
  <c r="J280" i="130"/>
  <c r="J279" i="130"/>
  <c r="J278" i="130"/>
  <c r="J277" i="130"/>
  <c r="J276" i="130"/>
  <c r="J275" i="130"/>
  <c r="J274" i="130"/>
  <c r="J273" i="130"/>
  <c r="J272" i="130"/>
  <c r="J271" i="130"/>
  <c r="J270" i="130"/>
  <c r="J269" i="130"/>
  <c r="J268" i="130"/>
  <c r="J267" i="130"/>
  <c r="J266" i="130"/>
  <c r="J265" i="130"/>
  <c r="J264" i="130"/>
  <c r="J263" i="130"/>
  <c r="J262" i="130"/>
  <c r="J261" i="130"/>
  <c r="J260" i="130"/>
  <c r="J259" i="130"/>
  <c r="J258" i="130"/>
  <c r="J257" i="130"/>
  <c r="J256" i="130"/>
  <c r="J255" i="130"/>
  <c r="J254" i="130"/>
  <c r="J253" i="130"/>
  <c r="J252" i="130"/>
  <c r="J251" i="130"/>
  <c r="J250" i="130"/>
  <c r="J249" i="130"/>
  <c r="J248" i="130"/>
  <c r="J247" i="130"/>
  <c r="J246" i="130"/>
  <c r="J245" i="130"/>
  <c r="J244" i="130"/>
  <c r="J243" i="130"/>
  <c r="J242" i="130"/>
  <c r="J241" i="130"/>
  <c r="J240" i="130"/>
  <c r="J239" i="130"/>
  <c r="J238" i="130"/>
  <c r="J237" i="130"/>
  <c r="J236" i="130"/>
  <c r="J235" i="130"/>
  <c r="J234" i="130"/>
  <c r="J233" i="130"/>
  <c r="J232" i="130"/>
  <c r="J231" i="130"/>
  <c r="J230" i="130"/>
  <c r="J229" i="130"/>
  <c r="J228" i="130"/>
  <c r="J227" i="130"/>
  <c r="J226" i="130"/>
  <c r="J225" i="130"/>
  <c r="J224" i="130"/>
  <c r="J223" i="130"/>
  <c r="J222" i="130"/>
  <c r="J221" i="130"/>
  <c r="J220" i="130"/>
  <c r="J219" i="130"/>
  <c r="J218" i="130"/>
  <c r="J217" i="130"/>
  <c r="J216" i="130"/>
  <c r="J215" i="130"/>
  <c r="J214" i="130"/>
  <c r="J213" i="130"/>
  <c r="J212" i="130"/>
  <c r="J211" i="130"/>
  <c r="J210" i="130"/>
  <c r="J209" i="130"/>
  <c r="J208" i="130"/>
  <c r="J207" i="130"/>
  <c r="J206" i="130"/>
  <c r="J205" i="130"/>
  <c r="J204" i="130"/>
  <c r="J203" i="130"/>
  <c r="J202" i="130"/>
  <c r="J201" i="130"/>
  <c r="J200" i="130"/>
  <c r="J199" i="130"/>
  <c r="J198" i="130"/>
  <c r="J197" i="130"/>
  <c r="J196" i="130"/>
  <c r="J195" i="130"/>
  <c r="J194" i="130"/>
  <c r="J193" i="130"/>
  <c r="J192" i="130"/>
  <c r="J191" i="130"/>
  <c r="J190" i="130"/>
  <c r="J189" i="130"/>
  <c r="J188" i="130"/>
  <c r="J187" i="130"/>
  <c r="J186" i="130"/>
  <c r="J185" i="130"/>
  <c r="J184" i="130"/>
  <c r="J183" i="130"/>
  <c r="J182" i="130"/>
  <c r="J181" i="130"/>
  <c r="J180" i="130"/>
  <c r="J179" i="130"/>
  <c r="J178" i="130"/>
  <c r="J177" i="130"/>
  <c r="J176" i="130"/>
  <c r="J175" i="130"/>
  <c r="J174" i="130"/>
  <c r="J173" i="130"/>
  <c r="J172" i="130"/>
  <c r="J171" i="130"/>
  <c r="J170" i="130"/>
  <c r="J169" i="130"/>
  <c r="J168" i="130"/>
  <c r="J167" i="130"/>
  <c r="J166" i="130"/>
  <c r="J165" i="130"/>
  <c r="J164" i="130"/>
  <c r="J163" i="130"/>
  <c r="J162" i="130"/>
  <c r="J161" i="130"/>
  <c r="J160" i="130"/>
  <c r="J159" i="130"/>
  <c r="J158" i="130"/>
  <c r="J157" i="130"/>
  <c r="J156" i="130"/>
  <c r="J155" i="130"/>
  <c r="J154" i="130"/>
  <c r="J153" i="130"/>
  <c r="J152" i="130"/>
  <c r="J151" i="130"/>
  <c r="J150" i="130"/>
  <c r="J149" i="130"/>
  <c r="J148" i="130"/>
  <c r="J147" i="130"/>
  <c r="J146" i="130"/>
  <c r="J145" i="130"/>
  <c r="J144" i="130"/>
  <c r="J143" i="130"/>
  <c r="J142" i="130"/>
  <c r="J141" i="130"/>
  <c r="J140" i="130"/>
  <c r="J139" i="130"/>
  <c r="J138" i="130"/>
  <c r="J137" i="130"/>
  <c r="J136" i="130"/>
  <c r="J135" i="130"/>
  <c r="J134" i="130"/>
  <c r="J133" i="130"/>
  <c r="J132" i="130"/>
  <c r="J131" i="130"/>
  <c r="J130" i="130"/>
  <c r="J129" i="130"/>
  <c r="J128" i="130"/>
  <c r="J127" i="130"/>
  <c r="J126" i="130"/>
  <c r="J125" i="130"/>
  <c r="J124" i="130"/>
  <c r="J123" i="130"/>
  <c r="J122" i="130"/>
  <c r="J121" i="130"/>
  <c r="J120" i="130"/>
  <c r="J119" i="130"/>
  <c r="J118" i="130"/>
  <c r="J117" i="130"/>
  <c r="J116" i="130"/>
  <c r="J115" i="130"/>
  <c r="J114" i="130"/>
  <c r="J113" i="130"/>
  <c r="J112" i="130"/>
  <c r="J111" i="130"/>
  <c r="J110" i="130"/>
  <c r="J109" i="130"/>
  <c r="J108" i="130"/>
  <c r="J107" i="130"/>
  <c r="J106" i="130"/>
  <c r="J105" i="130"/>
  <c r="J104" i="130"/>
  <c r="J103" i="130"/>
  <c r="J102" i="130"/>
  <c r="J101" i="130"/>
  <c r="J100" i="130"/>
  <c r="J99" i="130"/>
  <c r="J98" i="130"/>
  <c r="J97" i="130"/>
  <c r="J96" i="130"/>
  <c r="J95" i="130"/>
  <c r="J94" i="130"/>
  <c r="J93" i="130"/>
  <c r="J92" i="130"/>
  <c r="J91" i="130"/>
  <c r="J90" i="130"/>
  <c r="J89" i="130"/>
  <c r="J88" i="130"/>
  <c r="J87" i="130"/>
  <c r="J86" i="130"/>
  <c r="J85" i="130"/>
  <c r="J84" i="130"/>
  <c r="J83" i="130"/>
  <c r="J82" i="130"/>
  <c r="J81" i="130"/>
  <c r="J80" i="130"/>
  <c r="J79" i="130"/>
  <c r="J78" i="130"/>
  <c r="J77" i="130"/>
  <c r="J76" i="130"/>
  <c r="J75" i="130"/>
  <c r="J74" i="130"/>
  <c r="J73" i="130"/>
  <c r="J72" i="130"/>
  <c r="J71" i="130"/>
  <c r="J70" i="130"/>
  <c r="J69" i="130"/>
  <c r="J68" i="130"/>
  <c r="J67" i="130"/>
  <c r="J66" i="130"/>
  <c r="J65" i="130"/>
  <c r="J64" i="130"/>
  <c r="J63" i="130"/>
  <c r="J62" i="130"/>
  <c r="J61" i="130"/>
  <c r="J60" i="130"/>
  <c r="J59" i="130"/>
  <c r="J58" i="130"/>
  <c r="J57" i="130"/>
  <c r="J56" i="130"/>
  <c r="J55" i="130"/>
  <c r="J54" i="130"/>
  <c r="J53" i="130"/>
  <c r="J52" i="130"/>
  <c r="J51" i="130"/>
  <c r="J50" i="130"/>
  <c r="J49" i="130"/>
  <c r="J48" i="130"/>
  <c r="J47" i="130"/>
  <c r="J46" i="130"/>
  <c r="J45" i="130"/>
  <c r="J44" i="130"/>
  <c r="J43" i="130"/>
  <c r="J42" i="130"/>
  <c r="J41" i="130"/>
  <c r="J40" i="130"/>
  <c r="J39" i="130"/>
  <c r="J38" i="130"/>
  <c r="J37" i="130"/>
  <c r="J36" i="130"/>
  <c r="J35" i="130"/>
  <c r="J34" i="130"/>
  <c r="J33" i="130"/>
  <c r="J32" i="130"/>
  <c r="J31" i="130"/>
  <c r="J30" i="130"/>
  <c r="J29" i="130"/>
  <c r="J28" i="130"/>
  <c r="J27" i="130"/>
  <c r="J26" i="130"/>
  <c r="J25" i="130"/>
  <c r="J24" i="130"/>
  <c r="J23" i="130"/>
  <c r="J22" i="130"/>
  <c r="J21" i="130"/>
  <c r="J20" i="130"/>
  <c r="J19" i="130"/>
  <c r="J18" i="130"/>
  <c r="J17" i="130"/>
  <c r="J16" i="130"/>
  <c r="J15" i="130"/>
  <c r="J14" i="130"/>
  <c r="J13" i="130"/>
  <c r="J12" i="130"/>
  <c r="J11" i="130"/>
  <c r="J10" i="130"/>
  <c r="J9" i="130"/>
  <c r="J8" i="130"/>
  <c r="J7" i="130"/>
  <c r="J6" i="130"/>
  <c r="J5" i="130"/>
  <c r="J4" i="130"/>
  <c r="J5" i="113"/>
  <c r="J6" i="113"/>
  <c r="J7" i="113"/>
  <c r="J8" i="113"/>
  <c r="J9" i="113"/>
  <c r="J10" i="113"/>
  <c r="J11" i="113"/>
  <c r="J12" i="113"/>
  <c r="J13" i="113"/>
  <c r="J14" i="113"/>
  <c r="J15" i="113"/>
  <c r="J16" i="113"/>
  <c r="J17" i="113"/>
  <c r="J18" i="113"/>
  <c r="J19" i="113"/>
  <c r="J20" i="113"/>
  <c r="J21" i="113"/>
  <c r="J22" i="113"/>
  <c r="J23" i="113"/>
  <c r="J24" i="113"/>
  <c r="J25" i="113"/>
  <c r="J26" i="113"/>
  <c r="J27" i="113"/>
  <c r="J28" i="113"/>
  <c r="J29" i="113"/>
  <c r="J30" i="113"/>
  <c r="J31" i="113"/>
  <c r="J32" i="113"/>
  <c r="J33" i="113"/>
  <c r="J34" i="113"/>
  <c r="J35" i="113"/>
  <c r="J36" i="113"/>
  <c r="J37" i="113"/>
  <c r="J38" i="113"/>
  <c r="J39" i="113"/>
  <c r="J40" i="113"/>
  <c r="J41" i="113"/>
  <c r="J42" i="113"/>
  <c r="J43" i="113"/>
  <c r="J44" i="113"/>
  <c r="J45" i="113"/>
  <c r="J46" i="113"/>
  <c r="J47" i="113"/>
  <c r="J48" i="113"/>
  <c r="J49" i="113"/>
  <c r="J50" i="113"/>
  <c r="J51" i="113"/>
  <c r="J52" i="113"/>
  <c r="J53" i="113"/>
  <c r="J54" i="113"/>
  <c r="J55" i="113"/>
  <c r="J56" i="113"/>
  <c r="J57" i="113"/>
  <c r="J58" i="113"/>
  <c r="J59" i="113"/>
  <c r="J60" i="113"/>
  <c r="J61" i="113"/>
  <c r="J62" i="113"/>
  <c r="J63" i="113"/>
  <c r="J64" i="113"/>
  <c r="J65" i="113"/>
  <c r="J66" i="113"/>
  <c r="J67" i="113"/>
  <c r="J68" i="113"/>
  <c r="J69" i="113"/>
  <c r="J70" i="113"/>
  <c r="J71" i="113"/>
  <c r="J72" i="113"/>
  <c r="J73" i="113"/>
  <c r="J74" i="113"/>
  <c r="J75" i="113"/>
  <c r="J76" i="113"/>
  <c r="J77" i="113"/>
  <c r="J78" i="113"/>
  <c r="J79" i="113"/>
  <c r="J80" i="113"/>
  <c r="J81" i="113"/>
  <c r="J82" i="113"/>
  <c r="J83" i="113"/>
  <c r="J84" i="113"/>
  <c r="J85" i="113"/>
  <c r="J86" i="113"/>
  <c r="J87" i="113"/>
  <c r="J88" i="113"/>
  <c r="J89" i="113"/>
  <c r="J90" i="113"/>
  <c r="J91" i="113"/>
  <c r="J92" i="113"/>
  <c r="J93" i="113"/>
  <c r="J94" i="113"/>
  <c r="J95" i="113"/>
  <c r="J96" i="113"/>
  <c r="J97" i="113"/>
  <c r="J98" i="113"/>
  <c r="J99" i="113"/>
  <c r="J100" i="113"/>
  <c r="J101" i="113"/>
  <c r="J102" i="113"/>
  <c r="J103" i="113"/>
  <c r="J104" i="113"/>
  <c r="J105" i="113"/>
  <c r="J106" i="113"/>
  <c r="J107" i="113"/>
  <c r="J108" i="113"/>
  <c r="J109" i="113"/>
  <c r="J110" i="113"/>
  <c r="J111" i="113"/>
  <c r="J112" i="113"/>
  <c r="J113" i="113"/>
  <c r="J114" i="113"/>
  <c r="J115" i="113"/>
  <c r="J116" i="113"/>
  <c r="J117" i="113"/>
  <c r="J118" i="113"/>
  <c r="J119" i="113"/>
  <c r="J120" i="113"/>
  <c r="J121" i="113"/>
  <c r="J122" i="113"/>
  <c r="J123" i="113"/>
  <c r="J124" i="113"/>
  <c r="J125" i="113"/>
  <c r="J126" i="113"/>
  <c r="J127" i="113"/>
  <c r="J128" i="113"/>
  <c r="J129" i="113"/>
  <c r="J130" i="113"/>
  <c r="J131" i="113"/>
  <c r="J132" i="113"/>
  <c r="J133" i="113"/>
  <c r="J134" i="113"/>
  <c r="J135" i="113"/>
  <c r="J136" i="113"/>
  <c r="J137" i="113"/>
  <c r="J138" i="113"/>
  <c r="J139" i="113"/>
  <c r="J140" i="113"/>
  <c r="J141" i="113"/>
  <c r="J142" i="113"/>
  <c r="J143" i="113"/>
  <c r="J144" i="113"/>
  <c r="J145" i="113"/>
  <c r="J146" i="113"/>
  <c r="J147" i="113"/>
  <c r="J148" i="113"/>
  <c r="J149" i="113"/>
  <c r="J150" i="113"/>
  <c r="J151" i="113"/>
  <c r="J152" i="113"/>
  <c r="J153" i="113"/>
  <c r="J154" i="113"/>
  <c r="J155" i="113"/>
  <c r="J156" i="113"/>
  <c r="J157" i="113"/>
  <c r="J158" i="113"/>
  <c r="J159" i="113"/>
  <c r="J160" i="113"/>
  <c r="J161" i="113"/>
  <c r="J162" i="113"/>
  <c r="J163" i="113"/>
  <c r="J164" i="113"/>
  <c r="J165" i="113"/>
  <c r="J166" i="113"/>
  <c r="J167" i="113"/>
  <c r="J168" i="113"/>
  <c r="J169" i="113"/>
  <c r="J170" i="113"/>
  <c r="J171" i="113"/>
  <c r="J172" i="113"/>
  <c r="J173" i="113"/>
  <c r="J174" i="113"/>
  <c r="J175" i="113"/>
  <c r="J176" i="113"/>
  <c r="J177" i="113"/>
  <c r="J178" i="113"/>
  <c r="J179" i="113"/>
  <c r="J180" i="113"/>
  <c r="J181" i="113"/>
  <c r="J182" i="113"/>
  <c r="J183" i="113"/>
  <c r="J184" i="113"/>
  <c r="J185" i="113"/>
  <c r="J186" i="113"/>
  <c r="J187" i="113"/>
  <c r="J188" i="113"/>
  <c r="J189" i="113"/>
  <c r="J190" i="113"/>
  <c r="J191" i="113"/>
  <c r="J192" i="113"/>
  <c r="J193" i="113"/>
  <c r="J194" i="113"/>
  <c r="J195" i="113"/>
  <c r="J196" i="113"/>
  <c r="J197" i="113"/>
  <c r="J198" i="113"/>
  <c r="J199" i="113"/>
  <c r="J200" i="113"/>
  <c r="J201" i="113"/>
  <c r="J202" i="113"/>
  <c r="J203" i="113"/>
  <c r="J204" i="113"/>
  <c r="J205" i="113"/>
  <c r="J206" i="113"/>
  <c r="J207" i="113"/>
  <c r="J208" i="113"/>
  <c r="J209" i="113"/>
  <c r="J210" i="113"/>
  <c r="J211" i="113"/>
  <c r="J212" i="113"/>
  <c r="J213" i="113"/>
  <c r="J214" i="113"/>
  <c r="J215" i="113"/>
  <c r="J216" i="113"/>
  <c r="J217" i="113"/>
  <c r="J218" i="113"/>
  <c r="J219" i="113"/>
  <c r="J220" i="113"/>
  <c r="J221" i="113"/>
  <c r="J222" i="113"/>
  <c r="J223" i="113"/>
  <c r="J224" i="113"/>
  <c r="J225" i="113"/>
  <c r="J226" i="113"/>
  <c r="J227" i="113"/>
  <c r="J228" i="113"/>
  <c r="J229" i="113"/>
  <c r="J230" i="113"/>
  <c r="J231" i="113"/>
  <c r="J232" i="113"/>
  <c r="J233" i="113"/>
  <c r="J234" i="113"/>
  <c r="J235" i="113"/>
  <c r="J236" i="113"/>
  <c r="J237" i="113"/>
  <c r="J238" i="113"/>
  <c r="J239" i="113"/>
  <c r="J240" i="113"/>
  <c r="J241" i="113"/>
  <c r="J242" i="113"/>
  <c r="J243" i="113"/>
  <c r="J244" i="113"/>
  <c r="J245" i="113"/>
  <c r="J246" i="113"/>
  <c r="J247" i="113"/>
  <c r="J248" i="113"/>
  <c r="J249" i="113"/>
  <c r="J250" i="113"/>
  <c r="J251" i="113"/>
  <c r="J252" i="113"/>
  <c r="J253" i="113"/>
  <c r="J254" i="113"/>
  <c r="J255" i="113"/>
  <c r="J256" i="113"/>
  <c r="J257" i="113"/>
  <c r="J258" i="113"/>
  <c r="J259" i="113"/>
  <c r="J260" i="113"/>
  <c r="J261" i="113"/>
  <c r="J262" i="113"/>
  <c r="J263" i="113"/>
  <c r="J264" i="113"/>
  <c r="J265" i="113"/>
  <c r="J266" i="113"/>
  <c r="J267" i="113"/>
  <c r="J268" i="113"/>
  <c r="J269" i="113"/>
  <c r="J270" i="113"/>
  <c r="J271" i="113"/>
  <c r="J272" i="113"/>
  <c r="J273" i="113"/>
  <c r="J274" i="113"/>
  <c r="J275" i="113"/>
  <c r="J276" i="113"/>
  <c r="J277" i="113"/>
  <c r="J278" i="113"/>
  <c r="J279" i="113"/>
  <c r="J280" i="113"/>
  <c r="J281" i="113"/>
  <c r="J282" i="113"/>
  <c r="J283" i="113"/>
  <c r="J284" i="113"/>
  <c r="J285" i="113"/>
  <c r="J286" i="113"/>
  <c r="J287" i="113"/>
  <c r="J288" i="113"/>
  <c r="J289" i="113"/>
  <c r="J290" i="113"/>
  <c r="J291" i="113"/>
  <c r="J292" i="113"/>
  <c r="J293" i="113"/>
  <c r="J294" i="113"/>
  <c r="J295" i="113"/>
  <c r="J296" i="113"/>
  <c r="J297" i="113"/>
  <c r="J298" i="113"/>
  <c r="J299" i="113"/>
  <c r="J300" i="113"/>
  <c r="J301" i="113"/>
  <c r="J302" i="113"/>
  <c r="J303" i="113"/>
  <c r="J304" i="113"/>
  <c r="J305" i="113"/>
  <c r="J306" i="113"/>
  <c r="J307" i="113"/>
  <c r="J308" i="113"/>
  <c r="J309" i="113"/>
  <c r="J310" i="113"/>
  <c r="J311" i="113"/>
  <c r="J312" i="113"/>
  <c r="J313" i="113"/>
  <c r="J314" i="113"/>
  <c r="J315" i="113"/>
  <c r="J316" i="113"/>
  <c r="J317" i="113"/>
  <c r="J318" i="113"/>
  <c r="J319" i="113"/>
  <c r="J320" i="113"/>
  <c r="J321" i="113"/>
  <c r="J322" i="113"/>
  <c r="J323" i="113"/>
  <c r="J324" i="113"/>
  <c r="J325" i="113"/>
  <c r="J326" i="113"/>
  <c r="J327" i="113"/>
  <c r="J328" i="113"/>
  <c r="J329" i="113"/>
  <c r="J330" i="113"/>
  <c r="J331" i="113"/>
  <c r="J332" i="113"/>
  <c r="J333" i="113"/>
  <c r="J334" i="113"/>
  <c r="J335" i="113"/>
  <c r="J336" i="113"/>
  <c r="J337" i="113"/>
  <c r="J338" i="113"/>
  <c r="J339" i="113"/>
  <c r="J340" i="113"/>
  <c r="J341" i="113"/>
  <c r="J342" i="113"/>
  <c r="J343" i="113"/>
  <c r="J344" i="113"/>
  <c r="J345" i="113"/>
  <c r="J346" i="113"/>
  <c r="J347" i="113"/>
  <c r="J348" i="113"/>
  <c r="J349" i="113"/>
  <c r="J350" i="113"/>
  <c r="J351" i="113"/>
  <c r="J352" i="113"/>
  <c r="J353" i="113"/>
  <c r="J354" i="113"/>
  <c r="J355" i="113"/>
  <c r="J356" i="113"/>
  <c r="J357" i="113"/>
  <c r="J358" i="113"/>
  <c r="J359" i="113"/>
  <c r="J360" i="113"/>
  <c r="J4" i="113"/>
  <c r="I362" i="113"/>
  <c r="T361" i="137"/>
  <c r="U361" i="137"/>
  <c r="V361" i="137"/>
  <c r="W361" i="137"/>
  <c r="X361" i="137"/>
  <c r="Y361" i="137"/>
  <c r="Z361" i="137"/>
  <c r="S361" i="137"/>
  <c r="I362" i="137" l="1"/>
  <c r="T361" i="138"/>
  <c r="U361" i="138"/>
  <c r="V361" i="138"/>
  <c r="W361" i="138"/>
  <c r="X361" i="138"/>
  <c r="Y361" i="138"/>
  <c r="Z361" i="138"/>
  <c r="AB361" i="138"/>
  <c r="AC361" i="138"/>
  <c r="AD361" i="138"/>
  <c r="AE361" i="138"/>
  <c r="AF361" i="138"/>
  <c r="AG361" i="138"/>
  <c r="AH361" i="138"/>
  <c r="AI361" i="138"/>
  <c r="AJ361" i="138"/>
  <c r="S361" i="138"/>
  <c r="Q33" i="138"/>
  <c r="Q361" i="137" l="1"/>
  <c r="R361" i="137" s="1"/>
  <c r="I362" i="138"/>
  <c r="Q360" i="138"/>
  <c r="Q5" i="138"/>
  <c r="Q6" i="138"/>
  <c r="Q7" i="138"/>
  <c r="Q8" i="138"/>
  <c r="Q9" i="138"/>
  <c r="Q10" i="138"/>
  <c r="Q11" i="138"/>
  <c r="Q12" i="138"/>
  <c r="Q13" i="138"/>
  <c r="Q14" i="138"/>
  <c r="Q15" i="138"/>
  <c r="Q16" i="138"/>
  <c r="Q17" i="138"/>
  <c r="Q18" i="138"/>
  <c r="Q19" i="138"/>
  <c r="Q20" i="138"/>
  <c r="Q21" i="138"/>
  <c r="Q22" i="138"/>
  <c r="Q23" i="138"/>
  <c r="Q24" i="138"/>
  <c r="Q25" i="138"/>
  <c r="Q26" i="138"/>
  <c r="Q27" i="138"/>
  <c r="Q28" i="138"/>
  <c r="Q29" i="138"/>
  <c r="Q30" i="138"/>
  <c r="Q31" i="138"/>
  <c r="Q32" i="138"/>
  <c r="Q34" i="138"/>
  <c r="Q35" i="138"/>
  <c r="Q36" i="138"/>
  <c r="Q37" i="138"/>
  <c r="Q38" i="138"/>
  <c r="Q39" i="138"/>
  <c r="Q40" i="138"/>
  <c r="Q41" i="138"/>
  <c r="Q42" i="138"/>
  <c r="Q43" i="138"/>
  <c r="Q44" i="138"/>
  <c r="Q45" i="138"/>
  <c r="Q46" i="138"/>
  <c r="Q47" i="138"/>
  <c r="Q48" i="138"/>
  <c r="Q49" i="138"/>
  <c r="Q50" i="138"/>
  <c r="Q51" i="138"/>
  <c r="Q52" i="138"/>
  <c r="Q53" i="138"/>
  <c r="Q54" i="138"/>
  <c r="Q55" i="138"/>
  <c r="Q56" i="138"/>
  <c r="Q57" i="138"/>
  <c r="Q58" i="138"/>
  <c r="Q59" i="138"/>
  <c r="Q60" i="138"/>
  <c r="Q61" i="138"/>
  <c r="Q62" i="138"/>
  <c r="Q63" i="138"/>
  <c r="Q64" i="138"/>
  <c r="Q65" i="138"/>
  <c r="Q66" i="138"/>
  <c r="Q67" i="138"/>
  <c r="Q68" i="138"/>
  <c r="Q69" i="138"/>
  <c r="Q70" i="138"/>
  <c r="Q71" i="138"/>
  <c r="Q72" i="138"/>
  <c r="Q73" i="138"/>
  <c r="Q74" i="138"/>
  <c r="Q75" i="138"/>
  <c r="Q76" i="138"/>
  <c r="Q77" i="138"/>
  <c r="Q78" i="138"/>
  <c r="Q79" i="138"/>
  <c r="Q80" i="138"/>
  <c r="Q81" i="138"/>
  <c r="Q82" i="138"/>
  <c r="Q83" i="138"/>
  <c r="Q84" i="138"/>
  <c r="Q85" i="138"/>
  <c r="Q86" i="138"/>
  <c r="Q87" i="138"/>
  <c r="Q88" i="138"/>
  <c r="Q89" i="138"/>
  <c r="Q90" i="138"/>
  <c r="Q91" i="138"/>
  <c r="Q92" i="138"/>
  <c r="Q93" i="138"/>
  <c r="Q94" i="138"/>
  <c r="Q95" i="138"/>
  <c r="Q96" i="138"/>
  <c r="Q97" i="138"/>
  <c r="Q98" i="138"/>
  <c r="Q99" i="138"/>
  <c r="Q100" i="138"/>
  <c r="Q101" i="138"/>
  <c r="Q102" i="138"/>
  <c r="Q103" i="138"/>
  <c r="Q104" i="138"/>
  <c r="Q105" i="138"/>
  <c r="Q106" i="138"/>
  <c r="Q107" i="138"/>
  <c r="Q108" i="138"/>
  <c r="Q109" i="138"/>
  <c r="Q110" i="138"/>
  <c r="Q111" i="138"/>
  <c r="Q112" i="138"/>
  <c r="Q113" i="138"/>
  <c r="Q114" i="138"/>
  <c r="Q115" i="138"/>
  <c r="Q116" i="138"/>
  <c r="Q117" i="138"/>
  <c r="Q118" i="138"/>
  <c r="Q119" i="138"/>
  <c r="Q120" i="138"/>
  <c r="Q121" i="138"/>
  <c r="Q122" i="138"/>
  <c r="Q123" i="138"/>
  <c r="Q124" i="138"/>
  <c r="Q125" i="138"/>
  <c r="Q126" i="138"/>
  <c r="Q127" i="138"/>
  <c r="Q128" i="138"/>
  <c r="Q129" i="138"/>
  <c r="Q130" i="138"/>
  <c r="Q131" i="138"/>
  <c r="Q132" i="138"/>
  <c r="Q133" i="138"/>
  <c r="Q134" i="138"/>
  <c r="Q135" i="138"/>
  <c r="Q136" i="138"/>
  <c r="Q137" i="138"/>
  <c r="Q138" i="138"/>
  <c r="Q139" i="138"/>
  <c r="Q140" i="138"/>
  <c r="Q141" i="138"/>
  <c r="Q142" i="138"/>
  <c r="Q143" i="138"/>
  <c r="Q144" i="138"/>
  <c r="Q145" i="138"/>
  <c r="Q146" i="138"/>
  <c r="Q147" i="138"/>
  <c r="Q148" i="138"/>
  <c r="Q149" i="138"/>
  <c r="Q150" i="138"/>
  <c r="Q151" i="138"/>
  <c r="Q152" i="138"/>
  <c r="Q153" i="138"/>
  <c r="Q154" i="138"/>
  <c r="Q155" i="138"/>
  <c r="Q156" i="138"/>
  <c r="Q157" i="138"/>
  <c r="Q158" i="138"/>
  <c r="Q159" i="138"/>
  <c r="Q160" i="138"/>
  <c r="Q161" i="138"/>
  <c r="Q162" i="138"/>
  <c r="Q163" i="138"/>
  <c r="Q164" i="138"/>
  <c r="Q165" i="138"/>
  <c r="Q166" i="138"/>
  <c r="Q167" i="138"/>
  <c r="Q168" i="138"/>
  <c r="Q169" i="138"/>
  <c r="Q170" i="138"/>
  <c r="Q171" i="138"/>
  <c r="Q172" i="138"/>
  <c r="Q173" i="138"/>
  <c r="Q174" i="138"/>
  <c r="Q175" i="138"/>
  <c r="Q176" i="138"/>
  <c r="Q177" i="138"/>
  <c r="Q178" i="138"/>
  <c r="Q179" i="138"/>
  <c r="Q180" i="138"/>
  <c r="Q181" i="138"/>
  <c r="Q182" i="138"/>
  <c r="Q183" i="138"/>
  <c r="Q184" i="138"/>
  <c r="Q185" i="138"/>
  <c r="Q186" i="138"/>
  <c r="Q187" i="138"/>
  <c r="Q188" i="138"/>
  <c r="Q189" i="138"/>
  <c r="Q190" i="138"/>
  <c r="Q191" i="138"/>
  <c r="Q192" i="138"/>
  <c r="Q193" i="138"/>
  <c r="Q194" i="138"/>
  <c r="Q195" i="138"/>
  <c r="Q196" i="138"/>
  <c r="Q197" i="138"/>
  <c r="Q198" i="138"/>
  <c r="Q199" i="138"/>
  <c r="Q200" i="138"/>
  <c r="Q201" i="138"/>
  <c r="Q202" i="138"/>
  <c r="Q203" i="138"/>
  <c r="Q204" i="138"/>
  <c r="Q205" i="138"/>
  <c r="Q206" i="138"/>
  <c r="Q207" i="138"/>
  <c r="Q208" i="138"/>
  <c r="Q209" i="138"/>
  <c r="Q210" i="138"/>
  <c r="Q211" i="138"/>
  <c r="Q212" i="138"/>
  <c r="Q213" i="138"/>
  <c r="Q214" i="138"/>
  <c r="Q215" i="138"/>
  <c r="Q216" i="138"/>
  <c r="Q217" i="138"/>
  <c r="Q218" i="138"/>
  <c r="Q219" i="138"/>
  <c r="Q220" i="138"/>
  <c r="Q221" i="138"/>
  <c r="Q222" i="138"/>
  <c r="Q223" i="138"/>
  <c r="Q224" i="138"/>
  <c r="Q225" i="138"/>
  <c r="Q226" i="138"/>
  <c r="Q227" i="138"/>
  <c r="Q228" i="138"/>
  <c r="Q229" i="138"/>
  <c r="Q230" i="138"/>
  <c r="Q231" i="138"/>
  <c r="Q232" i="138"/>
  <c r="Q233" i="138"/>
  <c r="Q234" i="138"/>
  <c r="Q235" i="138"/>
  <c r="Q236" i="138"/>
  <c r="Q237" i="138"/>
  <c r="Q238" i="138"/>
  <c r="Q239" i="138"/>
  <c r="Q240" i="138"/>
  <c r="Q241" i="138"/>
  <c r="Q242" i="138"/>
  <c r="Q243" i="138"/>
  <c r="Q244" i="138"/>
  <c r="Q245" i="138"/>
  <c r="Q246" i="138"/>
  <c r="Q247" i="138"/>
  <c r="Q248" i="138"/>
  <c r="Q249" i="138"/>
  <c r="Q250" i="138"/>
  <c r="Q251" i="138"/>
  <c r="Q252" i="138"/>
  <c r="Q253" i="138"/>
  <c r="Q254" i="138"/>
  <c r="Q255" i="138"/>
  <c r="Q256" i="138"/>
  <c r="Q257" i="138"/>
  <c r="Q258" i="138"/>
  <c r="Q259" i="138"/>
  <c r="Q260" i="138"/>
  <c r="Q261" i="138"/>
  <c r="Q262" i="138"/>
  <c r="Q263" i="138"/>
  <c r="Q264" i="138"/>
  <c r="Q265" i="138"/>
  <c r="Q266" i="138"/>
  <c r="Q267" i="138"/>
  <c r="Q268" i="138"/>
  <c r="Q269" i="138"/>
  <c r="Q270" i="138"/>
  <c r="Q271" i="138"/>
  <c r="Q272" i="138"/>
  <c r="Q273" i="138"/>
  <c r="Q274" i="138"/>
  <c r="Q275" i="138"/>
  <c r="Q276" i="138"/>
  <c r="Q277" i="138"/>
  <c r="Q278" i="138"/>
  <c r="Q279" i="138"/>
  <c r="Q280" i="138"/>
  <c r="Q281" i="138"/>
  <c r="Q282" i="138"/>
  <c r="Q283" i="138"/>
  <c r="Q284" i="138"/>
  <c r="Q285" i="138"/>
  <c r="Q286" i="138"/>
  <c r="Q287" i="138"/>
  <c r="Q288" i="138"/>
  <c r="Q289" i="138"/>
  <c r="Q290" i="138"/>
  <c r="Q291" i="138"/>
  <c r="Q292" i="138"/>
  <c r="Q293" i="138"/>
  <c r="Q294" i="138"/>
  <c r="Q295" i="138"/>
  <c r="Q296" i="138"/>
  <c r="Q297" i="138"/>
  <c r="Q298" i="138"/>
  <c r="Q299" i="138"/>
  <c r="Q300" i="138"/>
  <c r="Q301" i="138"/>
  <c r="Q302" i="138"/>
  <c r="Q303" i="138"/>
  <c r="Q304" i="138"/>
  <c r="Q305" i="138"/>
  <c r="Q306" i="138"/>
  <c r="Q307" i="138"/>
  <c r="Q308" i="138"/>
  <c r="Q309" i="138"/>
  <c r="Q310" i="138"/>
  <c r="Q311" i="138"/>
  <c r="Q312" i="138"/>
  <c r="Q313" i="138"/>
  <c r="Q314" i="138"/>
  <c r="Q315" i="138"/>
  <c r="Q316" i="138"/>
  <c r="Q317" i="138"/>
  <c r="Q318" i="138"/>
  <c r="Q319" i="138"/>
  <c r="Q320" i="138"/>
  <c r="Q321" i="138"/>
  <c r="Q322" i="138"/>
  <c r="Q323" i="138"/>
  <c r="Q324" i="138"/>
  <c r="Q325" i="138"/>
  <c r="Q326" i="138"/>
  <c r="Q327" i="138"/>
  <c r="Q328" i="138"/>
  <c r="Q329" i="138"/>
  <c r="Q330" i="138"/>
  <c r="Q331" i="138"/>
  <c r="Q332" i="138"/>
  <c r="Q333" i="138"/>
  <c r="Q334" i="138"/>
  <c r="Q335" i="138"/>
  <c r="Q336" i="138"/>
  <c r="Q337" i="138"/>
  <c r="Q338" i="138"/>
  <c r="Q339" i="138"/>
  <c r="Q340" i="138"/>
  <c r="Q341" i="138"/>
  <c r="Q342" i="138"/>
  <c r="Q343" i="138"/>
  <c r="Q344" i="138"/>
  <c r="Q345" i="138"/>
  <c r="Q346" i="138"/>
  <c r="Q347" i="138"/>
  <c r="Q348" i="138"/>
  <c r="Q349" i="138"/>
  <c r="Q350" i="138"/>
  <c r="Q351" i="138"/>
  <c r="Q352" i="138"/>
  <c r="Q353" i="138"/>
  <c r="Q354" i="138"/>
  <c r="Q355" i="138"/>
  <c r="Q356" i="138"/>
  <c r="Q357" i="138"/>
  <c r="Q358" i="138"/>
  <c r="Q359" i="138"/>
  <c r="T361" i="134"/>
  <c r="U361" i="134"/>
  <c r="V361" i="134"/>
  <c r="W361" i="134"/>
  <c r="X361" i="134"/>
  <c r="Y361" i="134"/>
  <c r="Z361" i="134"/>
  <c r="AA361" i="134"/>
  <c r="AB361" i="134"/>
  <c r="AC361" i="134"/>
  <c r="AD361" i="134"/>
  <c r="AE361" i="134"/>
  <c r="AF361" i="134"/>
  <c r="AG361" i="134"/>
  <c r="AH361" i="134"/>
  <c r="AI361" i="134"/>
  <c r="AJ361" i="134"/>
  <c r="AK361" i="134"/>
  <c r="AP361" i="134"/>
  <c r="AQ361" i="134"/>
  <c r="AR361" i="134"/>
  <c r="AS361" i="134"/>
  <c r="AT361" i="134"/>
  <c r="AU361" i="134"/>
  <c r="AV361" i="134"/>
  <c r="S361" i="134"/>
  <c r="Q4" i="134"/>
  <c r="Q361" i="138" l="1"/>
  <c r="Q5" i="134"/>
  <c r="Q6" i="134"/>
  <c r="Q7" i="134"/>
  <c r="Q8" i="134"/>
  <c r="Q9" i="134"/>
  <c r="Q10" i="134"/>
  <c r="Q11" i="134"/>
  <c r="Q12" i="134"/>
  <c r="Q13" i="134"/>
  <c r="Q14" i="134"/>
  <c r="Q15" i="134"/>
  <c r="Q16" i="134"/>
  <c r="Q17" i="134"/>
  <c r="Q18" i="134"/>
  <c r="Q19" i="134"/>
  <c r="Q20" i="134"/>
  <c r="Q21" i="134"/>
  <c r="Q22" i="134"/>
  <c r="Q23" i="134"/>
  <c r="Q24" i="134"/>
  <c r="Q25" i="134"/>
  <c r="Q28" i="134"/>
  <c r="Q29" i="134"/>
  <c r="Q30" i="134"/>
  <c r="Q31" i="134"/>
  <c r="Q32" i="134"/>
  <c r="Q33" i="134"/>
  <c r="Q34" i="134"/>
  <c r="Q35" i="134"/>
  <c r="Q36" i="134"/>
  <c r="Q37" i="134"/>
  <c r="Q38" i="134"/>
  <c r="Q39" i="134"/>
  <c r="Q40" i="134"/>
  <c r="Q41" i="134"/>
  <c r="Q42" i="134"/>
  <c r="Q43" i="134"/>
  <c r="Q44" i="134"/>
  <c r="Q45" i="134"/>
  <c r="Q46" i="134"/>
  <c r="Q47" i="134"/>
  <c r="Q48" i="134"/>
  <c r="Q49" i="134"/>
  <c r="Q50" i="134"/>
  <c r="Q51" i="134"/>
  <c r="Q52" i="134"/>
  <c r="Q53" i="134"/>
  <c r="Q54" i="134"/>
  <c r="Q55" i="134"/>
  <c r="Q56" i="134"/>
  <c r="Q57" i="134"/>
  <c r="Q58" i="134"/>
  <c r="Q59" i="134"/>
  <c r="Q60" i="134"/>
  <c r="Q61" i="134"/>
  <c r="Q62" i="134"/>
  <c r="Q63" i="134"/>
  <c r="Q64" i="134"/>
  <c r="Q65" i="134"/>
  <c r="Q66" i="134"/>
  <c r="Q67" i="134"/>
  <c r="Q68" i="134"/>
  <c r="Q69" i="134"/>
  <c r="Q70" i="134"/>
  <c r="Q71" i="134"/>
  <c r="Q72" i="134"/>
  <c r="Q73" i="134"/>
  <c r="Q74" i="134"/>
  <c r="Q75" i="134"/>
  <c r="Q76" i="134"/>
  <c r="Q77" i="134"/>
  <c r="Q78" i="134"/>
  <c r="Q79" i="134"/>
  <c r="Q80" i="134"/>
  <c r="Q81" i="134"/>
  <c r="Q82" i="134"/>
  <c r="Q83" i="134"/>
  <c r="Q84" i="134"/>
  <c r="Q85" i="134"/>
  <c r="Q86" i="134"/>
  <c r="Q87" i="134"/>
  <c r="Q88" i="134"/>
  <c r="Q89" i="134"/>
  <c r="Q90" i="134"/>
  <c r="Q91" i="134"/>
  <c r="Q92" i="134"/>
  <c r="Q93" i="134"/>
  <c r="Q94" i="134"/>
  <c r="Q95" i="134"/>
  <c r="Q96" i="134"/>
  <c r="Q97" i="134"/>
  <c r="Q98" i="134"/>
  <c r="Q99" i="134"/>
  <c r="Q100" i="134"/>
  <c r="Q101" i="134"/>
  <c r="Q102" i="134"/>
  <c r="Q103" i="134"/>
  <c r="Q104" i="134"/>
  <c r="Q105" i="134"/>
  <c r="Q106" i="134"/>
  <c r="Q107" i="134"/>
  <c r="Q108" i="134"/>
  <c r="Q109" i="134"/>
  <c r="Q110" i="134"/>
  <c r="Q111" i="134"/>
  <c r="Q112" i="134"/>
  <c r="Q113" i="134"/>
  <c r="Q114" i="134"/>
  <c r="Q115" i="134"/>
  <c r="Q116" i="134"/>
  <c r="Q117" i="134"/>
  <c r="Q118" i="134"/>
  <c r="Q119" i="134"/>
  <c r="Q120" i="134"/>
  <c r="Q121" i="134"/>
  <c r="Q122" i="134"/>
  <c r="Q123" i="134"/>
  <c r="Q124" i="134"/>
  <c r="Q125" i="134"/>
  <c r="Q126" i="134"/>
  <c r="Q127" i="134"/>
  <c r="Q128" i="134"/>
  <c r="Q129" i="134"/>
  <c r="Q130" i="134"/>
  <c r="Q131" i="134"/>
  <c r="Q132" i="134"/>
  <c r="Q133" i="134"/>
  <c r="Q134" i="134"/>
  <c r="Q135" i="134"/>
  <c r="Q136" i="134"/>
  <c r="Q137" i="134"/>
  <c r="Q138" i="134"/>
  <c r="Q139" i="134"/>
  <c r="Q140" i="134"/>
  <c r="Q141" i="134"/>
  <c r="Q142" i="134"/>
  <c r="Q143" i="134"/>
  <c r="Q144" i="134"/>
  <c r="Q145" i="134"/>
  <c r="Q146" i="134"/>
  <c r="Q147" i="134"/>
  <c r="Q148" i="134"/>
  <c r="Q149" i="134"/>
  <c r="Q150" i="134"/>
  <c r="Q151" i="134"/>
  <c r="Q152" i="134"/>
  <c r="Q153" i="134"/>
  <c r="Q154" i="134"/>
  <c r="Q155" i="134"/>
  <c r="Q156" i="134"/>
  <c r="Q157" i="134"/>
  <c r="Q158" i="134"/>
  <c r="Q159" i="134"/>
  <c r="Q160" i="134"/>
  <c r="Q161" i="134"/>
  <c r="Q162" i="134"/>
  <c r="Q163" i="134"/>
  <c r="Q164" i="134"/>
  <c r="Q165" i="134"/>
  <c r="Q166" i="134"/>
  <c r="Q167" i="134"/>
  <c r="Q168" i="134"/>
  <c r="Q169" i="134"/>
  <c r="Q170" i="134"/>
  <c r="Q171" i="134"/>
  <c r="Q172" i="134"/>
  <c r="Q173" i="134"/>
  <c r="Q174" i="134"/>
  <c r="Q175" i="134"/>
  <c r="Q176" i="134"/>
  <c r="Q177" i="134"/>
  <c r="Q178" i="134"/>
  <c r="Q179" i="134"/>
  <c r="Q180" i="134"/>
  <c r="Q181" i="134"/>
  <c r="Q182" i="134"/>
  <c r="Q183" i="134"/>
  <c r="Q184" i="134"/>
  <c r="Q185" i="134"/>
  <c r="Q186" i="134"/>
  <c r="Q187" i="134"/>
  <c r="Q188" i="134"/>
  <c r="Q189" i="134"/>
  <c r="Q190" i="134"/>
  <c r="Q191" i="134"/>
  <c r="Q192" i="134"/>
  <c r="Q193" i="134"/>
  <c r="Q194" i="134"/>
  <c r="Q195" i="134"/>
  <c r="Q196" i="134"/>
  <c r="Q197" i="134"/>
  <c r="Q198" i="134"/>
  <c r="Q199" i="134"/>
  <c r="Q200" i="134"/>
  <c r="Q201" i="134"/>
  <c r="Q202" i="134"/>
  <c r="Q203" i="134"/>
  <c r="Q204" i="134"/>
  <c r="Q205" i="134"/>
  <c r="Q206" i="134"/>
  <c r="Q207" i="134"/>
  <c r="Q208" i="134"/>
  <c r="Q209" i="134"/>
  <c r="Q210" i="134"/>
  <c r="Q211" i="134"/>
  <c r="Q212" i="134"/>
  <c r="Q213" i="134"/>
  <c r="Q214" i="134"/>
  <c r="Q215" i="134"/>
  <c r="Q216" i="134"/>
  <c r="Q217" i="134"/>
  <c r="Q218" i="134"/>
  <c r="Q219" i="134"/>
  <c r="Q220" i="134"/>
  <c r="Q221" i="134"/>
  <c r="Q222" i="134"/>
  <c r="Q223" i="134"/>
  <c r="Q224" i="134"/>
  <c r="Q225" i="134"/>
  <c r="Q226" i="134"/>
  <c r="Q227" i="134"/>
  <c r="Q228" i="134"/>
  <c r="Q229" i="134"/>
  <c r="Q230" i="134"/>
  <c r="Q231" i="134"/>
  <c r="Q232" i="134"/>
  <c r="Q233" i="134"/>
  <c r="Q234" i="134"/>
  <c r="Q235" i="134"/>
  <c r="Q236" i="134"/>
  <c r="Q237" i="134"/>
  <c r="Q238" i="134"/>
  <c r="Q239" i="134"/>
  <c r="Q240" i="134"/>
  <c r="Q241" i="134"/>
  <c r="Q242" i="134"/>
  <c r="Q243" i="134"/>
  <c r="Q244" i="134"/>
  <c r="Q245" i="134"/>
  <c r="Q246" i="134"/>
  <c r="Q247" i="134"/>
  <c r="Q248" i="134"/>
  <c r="Q249" i="134"/>
  <c r="Q250" i="134"/>
  <c r="Q251" i="134"/>
  <c r="Q252" i="134"/>
  <c r="Q253" i="134"/>
  <c r="Q254" i="134"/>
  <c r="Q255" i="134"/>
  <c r="Q256" i="134"/>
  <c r="Q257" i="134"/>
  <c r="Q258" i="134"/>
  <c r="Q259" i="134"/>
  <c r="Q260" i="134"/>
  <c r="Q261" i="134"/>
  <c r="Q262" i="134"/>
  <c r="Q263" i="134"/>
  <c r="Q264" i="134"/>
  <c r="Q265" i="134"/>
  <c r="Q266" i="134"/>
  <c r="Q267" i="134"/>
  <c r="Q268" i="134"/>
  <c r="Q269" i="134"/>
  <c r="Q270" i="134"/>
  <c r="Q271" i="134"/>
  <c r="Q272" i="134"/>
  <c r="Q273" i="134"/>
  <c r="Q274" i="134"/>
  <c r="Q275" i="134"/>
  <c r="Q276" i="134"/>
  <c r="Q277" i="134"/>
  <c r="Q278" i="134"/>
  <c r="Q279" i="134"/>
  <c r="Q280" i="134"/>
  <c r="Q281" i="134"/>
  <c r="Q282" i="134"/>
  <c r="Q283" i="134"/>
  <c r="Q284" i="134"/>
  <c r="Q285" i="134"/>
  <c r="Q286" i="134"/>
  <c r="Q287" i="134"/>
  <c r="Q288" i="134"/>
  <c r="Q289" i="134"/>
  <c r="Q290" i="134"/>
  <c r="Q291" i="134"/>
  <c r="Q292" i="134"/>
  <c r="Q293" i="134"/>
  <c r="Q294" i="134"/>
  <c r="Q295" i="134"/>
  <c r="Q296" i="134"/>
  <c r="Q297" i="134"/>
  <c r="Q298" i="134"/>
  <c r="Q299" i="134"/>
  <c r="Q300" i="134"/>
  <c r="Q301" i="134"/>
  <c r="Q302" i="134"/>
  <c r="Q303" i="134"/>
  <c r="Q304" i="134"/>
  <c r="Q305" i="134"/>
  <c r="Q306" i="134"/>
  <c r="Q307" i="134"/>
  <c r="Q308" i="134"/>
  <c r="Q309" i="134"/>
  <c r="Q310" i="134"/>
  <c r="Q311" i="134"/>
  <c r="Q312" i="134"/>
  <c r="Q313" i="134"/>
  <c r="Q314" i="134"/>
  <c r="Q315" i="134"/>
  <c r="Q316" i="134"/>
  <c r="Q317" i="134"/>
  <c r="Q318" i="134"/>
  <c r="Q319" i="134"/>
  <c r="Q320" i="134"/>
  <c r="Q321" i="134"/>
  <c r="Q322" i="134"/>
  <c r="Q323" i="134"/>
  <c r="Q324" i="134"/>
  <c r="Q325" i="134"/>
  <c r="Q326" i="134"/>
  <c r="Q327" i="134"/>
  <c r="Q328" i="134"/>
  <c r="Q329" i="134"/>
  <c r="Q330" i="134"/>
  <c r="Q331" i="134"/>
  <c r="Q332" i="134"/>
  <c r="Q333" i="134"/>
  <c r="Q334" i="134"/>
  <c r="Q335" i="134"/>
  <c r="Q336" i="134"/>
  <c r="Q337" i="134"/>
  <c r="Q338" i="134"/>
  <c r="Q339" i="134"/>
  <c r="Q340" i="134"/>
  <c r="Q341" i="134"/>
  <c r="Q342" i="134"/>
  <c r="Q343" i="134"/>
  <c r="Q344" i="134"/>
  <c r="Q345" i="134"/>
  <c r="Q346" i="134"/>
  <c r="Q347" i="134"/>
  <c r="Q348" i="134"/>
  <c r="Q349" i="134"/>
  <c r="Q350" i="134"/>
  <c r="Q351" i="134"/>
  <c r="Q352" i="134"/>
  <c r="Q353" i="134"/>
  <c r="Q354" i="134"/>
  <c r="Q355" i="134"/>
  <c r="Q356" i="134"/>
  <c r="Q357" i="134"/>
  <c r="Q358" i="134"/>
  <c r="Q359" i="134"/>
  <c r="Q360" i="134"/>
  <c r="Q4" i="133"/>
  <c r="T361" i="133"/>
  <c r="U361" i="133"/>
  <c r="V361" i="133"/>
  <c r="W361" i="133"/>
  <c r="S361" i="133"/>
  <c r="I362" i="133" l="1"/>
  <c r="Q5" i="133"/>
  <c r="Q6" i="133"/>
  <c r="Q7" i="133"/>
  <c r="Q8" i="133"/>
  <c r="Q9" i="133"/>
  <c r="Q10" i="133"/>
  <c r="Q11" i="133"/>
  <c r="Q12" i="133"/>
  <c r="Q13" i="133"/>
  <c r="Q14" i="133"/>
  <c r="Q15" i="133"/>
  <c r="Q16" i="133"/>
  <c r="Q17" i="133"/>
  <c r="Q18" i="133"/>
  <c r="Q19" i="133"/>
  <c r="Q20" i="133"/>
  <c r="Q21" i="133"/>
  <c r="Q22" i="133"/>
  <c r="Q23" i="133"/>
  <c r="Q24" i="133"/>
  <c r="Q25" i="133"/>
  <c r="Q26" i="133"/>
  <c r="Q27" i="133"/>
  <c r="Q28" i="133"/>
  <c r="Q29" i="133"/>
  <c r="Q30" i="133"/>
  <c r="Q31" i="133"/>
  <c r="Q32" i="133"/>
  <c r="Q33" i="133"/>
  <c r="Q34" i="133"/>
  <c r="Q35" i="133"/>
  <c r="Q36" i="133"/>
  <c r="Q37" i="133"/>
  <c r="Q38" i="133"/>
  <c r="Q39" i="133"/>
  <c r="Q40" i="133"/>
  <c r="Q41" i="133"/>
  <c r="Q42" i="133"/>
  <c r="Q43" i="133"/>
  <c r="Q44" i="133"/>
  <c r="Q45" i="133"/>
  <c r="Q46" i="133"/>
  <c r="Q47" i="133"/>
  <c r="Q48" i="133"/>
  <c r="Q49" i="133"/>
  <c r="Q50" i="133"/>
  <c r="Q51" i="133"/>
  <c r="Q52" i="133"/>
  <c r="Q53" i="133"/>
  <c r="Q54" i="133"/>
  <c r="Q55" i="133"/>
  <c r="Q56" i="133"/>
  <c r="Q57" i="133"/>
  <c r="Q58" i="133"/>
  <c r="Q59" i="133"/>
  <c r="Q60" i="133"/>
  <c r="Q61" i="133"/>
  <c r="Q62" i="133"/>
  <c r="Q63" i="133"/>
  <c r="Q64" i="133"/>
  <c r="Q65" i="133"/>
  <c r="Q66" i="133"/>
  <c r="Q67" i="133"/>
  <c r="Q68" i="133"/>
  <c r="Q69" i="133"/>
  <c r="Q70" i="133"/>
  <c r="Q71" i="133"/>
  <c r="Q72" i="133"/>
  <c r="Q73" i="133"/>
  <c r="Q74" i="133"/>
  <c r="Q75" i="133"/>
  <c r="Q76" i="133"/>
  <c r="Q77" i="133"/>
  <c r="Q78" i="133"/>
  <c r="Q79" i="133"/>
  <c r="Q80" i="133"/>
  <c r="Q81" i="133"/>
  <c r="Q82" i="133"/>
  <c r="Q83" i="133"/>
  <c r="Q84" i="133"/>
  <c r="Q85" i="133"/>
  <c r="Q86" i="133"/>
  <c r="Q87" i="133"/>
  <c r="Q88" i="133"/>
  <c r="Q89" i="133"/>
  <c r="Q90" i="133"/>
  <c r="Q91" i="133"/>
  <c r="Q92" i="133"/>
  <c r="Q93" i="133"/>
  <c r="Q94" i="133"/>
  <c r="Q95" i="133"/>
  <c r="Q96" i="133"/>
  <c r="Q97" i="133"/>
  <c r="Q98" i="133"/>
  <c r="Q99" i="133"/>
  <c r="Q100" i="133"/>
  <c r="Q101" i="133"/>
  <c r="Q102" i="133"/>
  <c r="Q103" i="133"/>
  <c r="Q104" i="133"/>
  <c r="Q105" i="133"/>
  <c r="Q106" i="133"/>
  <c r="Q107" i="133"/>
  <c r="Q108" i="133"/>
  <c r="Q109" i="133"/>
  <c r="Q110" i="133"/>
  <c r="Q111" i="133"/>
  <c r="Q112" i="133"/>
  <c r="Q113" i="133"/>
  <c r="Q114" i="133"/>
  <c r="Q115" i="133"/>
  <c r="Q116" i="133"/>
  <c r="Q117" i="133"/>
  <c r="Q118" i="133"/>
  <c r="Q119" i="133"/>
  <c r="Q120" i="133"/>
  <c r="Q121" i="133"/>
  <c r="Q122" i="133"/>
  <c r="Q123" i="133"/>
  <c r="Q124" i="133"/>
  <c r="Q125" i="133"/>
  <c r="Q126" i="133"/>
  <c r="Q127" i="133"/>
  <c r="Q128" i="133"/>
  <c r="Q129" i="133"/>
  <c r="Q130" i="133"/>
  <c r="Q131" i="133"/>
  <c r="Q132" i="133"/>
  <c r="Q133" i="133"/>
  <c r="Q134" i="133"/>
  <c r="Q135" i="133"/>
  <c r="Q136" i="133"/>
  <c r="Q137" i="133"/>
  <c r="Q138" i="133"/>
  <c r="Q139" i="133"/>
  <c r="Q140" i="133"/>
  <c r="Q141" i="133"/>
  <c r="Q142" i="133"/>
  <c r="Q143" i="133"/>
  <c r="Q144" i="133"/>
  <c r="Q145" i="133"/>
  <c r="Q146" i="133"/>
  <c r="Q147" i="133"/>
  <c r="Q148" i="133"/>
  <c r="Q149" i="133"/>
  <c r="Q150" i="133"/>
  <c r="Q151" i="133"/>
  <c r="Q152" i="133"/>
  <c r="Q153" i="133"/>
  <c r="Q154" i="133"/>
  <c r="Q155" i="133"/>
  <c r="Q156" i="133"/>
  <c r="Q157" i="133"/>
  <c r="Q158" i="133"/>
  <c r="Q159" i="133"/>
  <c r="Q160" i="133"/>
  <c r="Q161" i="133"/>
  <c r="Q162" i="133"/>
  <c r="Q163" i="133"/>
  <c r="Q164" i="133"/>
  <c r="Q165" i="133"/>
  <c r="Q166" i="133"/>
  <c r="Q167" i="133"/>
  <c r="Q168" i="133"/>
  <c r="Q169" i="133"/>
  <c r="Q170" i="133"/>
  <c r="Q171" i="133"/>
  <c r="Q172" i="133"/>
  <c r="Q173" i="133"/>
  <c r="Q174" i="133"/>
  <c r="Q175" i="133"/>
  <c r="Q176" i="133"/>
  <c r="Q177" i="133"/>
  <c r="Q178" i="133"/>
  <c r="Q179" i="133"/>
  <c r="Q180" i="133"/>
  <c r="Q181" i="133"/>
  <c r="Q182" i="133"/>
  <c r="Q183" i="133"/>
  <c r="Q184" i="133"/>
  <c r="Q185" i="133"/>
  <c r="Q186" i="133"/>
  <c r="Q187" i="133"/>
  <c r="Q188" i="133"/>
  <c r="Q189" i="133"/>
  <c r="Q190" i="133"/>
  <c r="Q191" i="133"/>
  <c r="Q192" i="133"/>
  <c r="Q193" i="133"/>
  <c r="Q194" i="133"/>
  <c r="Q195" i="133"/>
  <c r="Q196" i="133"/>
  <c r="Q197" i="133"/>
  <c r="Q198" i="133"/>
  <c r="Q199" i="133"/>
  <c r="Q200" i="133"/>
  <c r="Q201" i="133"/>
  <c r="Q202" i="133"/>
  <c r="Q203" i="133"/>
  <c r="Q204" i="133"/>
  <c r="Q205" i="133"/>
  <c r="Q206" i="133"/>
  <c r="Q207" i="133"/>
  <c r="Q208" i="133"/>
  <c r="Q209" i="133"/>
  <c r="Q210" i="133"/>
  <c r="Q211" i="133"/>
  <c r="Q212" i="133"/>
  <c r="Q213" i="133"/>
  <c r="Q214" i="133"/>
  <c r="Q215" i="133"/>
  <c r="Q216" i="133"/>
  <c r="Q217" i="133"/>
  <c r="Q218" i="133"/>
  <c r="Q219" i="133"/>
  <c r="Q220" i="133"/>
  <c r="Q221" i="133"/>
  <c r="Q222" i="133"/>
  <c r="Q223" i="133"/>
  <c r="Q224" i="133"/>
  <c r="Q225" i="133"/>
  <c r="Q226" i="133"/>
  <c r="Q227" i="133"/>
  <c r="Q228" i="133"/>
  <c r="Q229" i="133"/>
  <c r="Q230" i="133"/>
  <c r="Q231" i="133"/>
  <c r="Q232" i="133"/>
  <c r="Q233" i="133"/>
  <c r="Q234" i="133"/>
  <c r="Q235" i="133"/>
  <c r="Q236" i="133"/>
  <c r="Q237" i="133"/>
  <c r="Q238" i="133"/>
  <c r="Q239" i="133"/>
  <c r="Q240" i="133"/>
  <c r="Q241" i="133"/>
  <c r="Q242" i="133"/>
  <c r="Q243" i="133"/>
  <c r="Q244" i="133"/>
  <c r="Q245" i="133"/>
  <c r="Q246" i="133"/>
  <c r="Q247" i="133"/>
  <c r="Q248" i="133"/>
  <c r="Q249" i="133"/>
  <c r="Q250" i="133"/>
  <c r="Q251" i="133"/>
  <c r="Q252" i="133"/>
  <c r="Q253" i="133"/>
  <c r="Q254" i="133"/>
  <c r="Q255" i="133"/>
  <c r="Q256" i="133"/>
  <c r="Q257" i="133"/>
  <c r="Q258" i="133"/>
  <c r="Q259" i="133"/>
  <c r="Q260" i="133"/>
  <c r="Q261" i="133"/>
  <c r="Q262" i="133"/>
  <c r="Q263" i="133"/>
  <c r="Q264" i="133"/>
  <c r="Q265" i="133"/>
  <c r="Q266" i="133"/>
  <c r="Q267" i="133"/>
  <c r="Q268" i="133"/>
  <c r="Q269" i="133"/>
  <c r="Q270" i="133"/>
  <c r="Q271" i="133"/>
  <c r="Q272" i="133"/>
  <c r="Q273" i="133"/>
  <c r="Q274" i="133"/>
  <c r="Q275" i="133"/>
  <c r="Q276" i="133"/>
  <c r="Q277" i="133"/>
  <c r="Q278" i="133"/>
  <c r="Q279" i="133"/>
  <c r="Q280" i="133"/>
  <c r="Q281" i="133"/>
  <c r="Q282" i="133"/>
  <c r="Q283" i="133"/>
  <c r="Q284" i="133"/>
  <c r="Q285" i="133"/>
  <c r="Q286" i="133"/>
  <c r="Q287" i="133"/>
  <c r="Q288" i="133"/>
  <c r="Q289" i="133"/>
  <c r="Q290" i="133"/>
  <c r="Q291" i="133"/>
  <c r="Q292" i="133"/>
  <c r="Q293" i="133"/>
  <c r="Q294" i="133"/>
  <c r="Q295" i="133"/>
  <c r="Q296" i="133"/>
  <c r="Q297" i="133"/>
  <c r="Q298" i="133"/>
  <c r="Q299" i="133"/>
  <c r="Q300" i="133"/>
  <c r="Q301" i="133"/>
  <c r="Q302" i="133"/>
  <c r="Q303" i="133"/>
  <c r="Q304" i="133"/>
  <c r="Q305" i="133"/>
  <c r="Q306" i="133"/>
  <c r="Q307" i="133"/>
  <c r="Q308" i="133"/>
  <c r="Q309" i="133"/>
  <c r="Q310" i="133"/>
  <c r="Q311" i="133"/>
  <c r="Q312" i="133"/>
  <c r="Q313" i="133"/>
  <c r="Q314" i="133"/>
  <c r="Q315" i="133"/>
  <c r="Q316" i="133"/>
  <c r="Q317" i="133"/>
  <c r="Q318" i="133"/>
  <c r="Q319" i="133"/>
  <c r="Q320" i="133"/>
  <c r="Q321" i="133"/>
  <c r="Q322" i="133"/>
  <c r="Q323" i="133"/>
  <c r="Q324" i="133"/>
  <c r="Q325" i="133"/>
  <c r="Q326" i="133"/>
  <c r="Q327" i="133"/>
  <c r="Q328" i="133"/>
  <c r="Q329" i="133"/>
  <c r="Q330" i="133"/>
  <c r="Q331" i="133"/>
  <c r="Q332" i="133"/>
  <c r="Q333" i="133"/>
  <c r="Q334" i="133"/>
  <c r="Q335" i="133"/>
  <c r="Q336" i="133"/>
  <c r="Q337" i="133"/>
  <c r="Q338" i="133"/>
  <c r="Q339" i="133"/>
  <c r="Q340" i="133"/>
  <c r="Q341" i="133"/>
  <c r="Q342" i="133"/>
  <c r="Q343" i="133"/>
  <c r="Q344" i="133"/>
  <c r="Q345" i="133"/>
  <c r="Q346" i="133"/>
  <c r="Q347" i="133"/>
  <c r="Q348" i="133"/>
  <c r="Q349" i="133"/>
  <c r="Q350" i="133"/>
  <c r="Q351" i="133"/>
  <c r="Q352" i="133"/>
  <c r="Q353" i="133"/>
  <c r="Q354" i="133"/>
  <c r="Q355" i="133"/>
  <c r="Q356" i="133"/>
  <c r="Q357" i="133"/>
  <c r="Q358" i="133"/>
  <c r="Q359" i="133"/>
  <c r="Q360" i="133"/>
  <c r="Q360" i="130"/>
  <c r="I362" i="130"/>
  <c r="Q5" i="130"/>
  <c r="Q6" i="130"/>
  <c r="Q7" i="130"/>
  <c r="Q8" i="130"/>
  <c r="Q9" i="130"/>
  <c r="Q10" i="130"/>
  <c r="Q11" i="130"/>
  <c r="Q12" i="130"/>
  <c r="Q13" i="130"/>
  <c r="Q14" i="130"/>
  <c r="Q15" i="130"/>
  <c r="Q16" i="130"/>
  <c r="Q17" i="130"/>
  <c r="Q18" i="130"/>
  <c r="Q19" i="130"/>
  <c r="Q20" i="130"/>
  <c r="Q21" i="130"/>
  <c r="Q22" i="130"/>
  <c r="Q23" i="130"/>
  <c r="Q24" i="130"/>
  <c r="Q25" i="130"/>
  <c r="Q26" i="130"/>
  <c r="Q27" i="130"/>
  <c r="Q28" i="130"/>
  <c r="Q29" i="130"/>
  <c r="Q30" i="130"/>
  <c r="Q31" i="130"/>
  <c r="Q32" i="130"/>
  <c r="Q33" i="130"/>
  <c r="Q34" i="130"/>
  <c r="Q35" i="130"/>
  <c r="Q36" i="130"/>
  <c r="Q37" i="130"/>
  <c r="Q38" i="130"/>
  <c r="Q39" i="130"/>
  <c r="Q40" i="130"/>
  <c r="Q41" i="130"/>
  <c r="Q42" i="130"/>
  <c r="Q43" i="130"/>
  <c r="Q44" i="130"/>
  <c r="Q45" i="130"/>
  <c r="Q46" i="130"/>
  <c r="Q47" i="130"/>
  <c r="Q48" i="130"/>
  <c r="Q49" i="130"/>
  <c r="Q50" i="130"/>
  <c r="Q51" i="130"/>
  <c r="Q52" i="130"/>
  <c r="Q53" i="130"/>
  <c r="Q54" i="130"/>
  <c r="Q55" i="130"/>
  <c r="Q56" i="130"/>
  <c r="Q57" i="130"/>
  <c r="Q58" i="130"/>
  <c r="Q59" i="130"/>
  <c r="Q60" i="130"/>
  <c r="Q61" i="130"/>
  <c r="Q62" i="130"/>
  <c r="Q63" i="130"/>
  <c r="Q64" i="130"/>
  <c r="Q65" i="130"/>
  <c r="Q66" i="130"/>
  <c r="Q67" i="130"/>
  <c r="Q68" i="130"/>
  <c r="Q69" i="130"/>
  <c r="Q70" i="130"/>
  <c r="Q71" i="130"/>
  <c r="Q72" i="130"/>
  <c r="Q73" i="130"/>
  <c r="Q74" i="130"/>
  <c r="Q75" i="130"/>
  <c r="Q76" i="130"/>
  <c r="Q77" i="130"/>
  <c r="Q78" i="130"/>
  <c r="Q79" i="130"/>
  <c r="Q80" i="130"/>
  <c r="Q81" i="130"/>
  <c r="Q82" i="130"/>
  <c r="Q83" i="130"/>
  <c r="Q84" i="130"/>
  <c r="Q85" i="130"/>
  <c r="Q86" i="130"/>
  <c r="Q87" i="130"/>
  <c r="Q88" i="130"/>
  <c r="Q89" i="130"/>
  <c r="Q90" i="130"/>
  <c r="Q91" i="130"/>
  <c r="Q92" i="130"/>
  <c r="Q93" i="130"/>
  <c r="Q94" i="130"/>
  <c r="Q95" i="130"/>
  <c r="Q96" i="130"/>
  <c r="Q97" i="130"/>
  <c r="Q98" i="130"/>
  <c r="Q99" i="130"/>
  <c r="Q100" i="130"/>
  <c r="Q101" i="130"/>
  <c r="Q102" i="130"/>
  <c r="Q103" i="130"/>
  <c r="Q104" i="130"/>
  <c r="Q105" i="130"/>
  <c r="Q106" i="130"/>
  <c r="Q107" i="130"/>
  <c r="Q108" i="130"/>
  <c r="Q109" i="130"/>
  <c r="Q110" i="130"/>
  <c r="Q111" i="130"/>
  <c r="Q112" i="130"/>
  <c r="Q113" i="130"/>
  <c r="Q114" i="130"/>
  <c r="Q115" i="130"/>
  <c r="Q116" i="130"/>
  <c r="Q117" i="130"/>
  <c r="Q118" i="130"/>
  <c r="Q119" i="130"/>
  <c r="Q120" i="130"/>
  <c r="Q121" i="130"/>
  <c r="Q122" i="130"/>
  <c r="Q123" i="130"/>
  <c r="Q124" i="130"/>
  <c r="Q125" i="130"/>
  <c r="Q126" i="130"/>
  <c r="Q127" i="130"/>
  <c r="Q128" i="130"/>
  <c r="Q129" i="130"/>
  <c r="Q130" i="130"/>
  <c r="Q131" i="130"/>
  <c r="Q132" i="130"/>
  <c r="Q133" i="130"/>
  <c r="Q134" i="130"/>
  <c r="Q135" i="130"/>
  <c r="Q136" i="130"/>
  <c r="Q137" i="130"/>
  <c r="Q138" i="130"/>
  <c r="Q139" i="130"/>
  <c r="Q140" i="130"/>
  <c r="Q141" i="130"/>
  <c r="Q142" i="130"/>
  <c r="Q143" i="130"/>
  <c r="Q144" i="130"/>
  <c r="Q145" i="130"/>
  <c r="Q146" i="130"/>
  <c r="Q147" i="130"/>
  <c r="Q148" i="130"/>
  <c r="Q149" i="130"/>
  <c r="Q150" i="130"/>
  <c r="Q151" i="130"/>
  <c r="Q152" i="130"/>
  <c r="Q153" i="130"/>
  <c r="Q154" i="130"/>
  <c r="Q155" i="130"/>
  <c r="Q156" i="130"/>
  <c r="Q157" i="130"/>
  <c r="Q158" i="130"/>
  <c r="Q159" i="130"/>
  <c r="Q160" i="130"/>
  <c r="Q161" i="130"/>
  <c r="Q162" i="130"/>
  <c r="Q163" i="130"/>
  <c r="Q164" i="130"/>
  <c r="Q165" i="130"/>
  <c r="Q166" i="130"/>
  <c r="Q167" i="130"/>
  <c r="Q168" i="130"/>
  <c r="Q169" i="130"/>
  <c r="Q170" i="130"/>
  <c r="Q171" i="130"/>
  <c r="Q172" i="130"/>
  <c r="Q173" i="130"/>
  <c r="Q174" i="130"/>
  <c r="Q175" i="130"/>
  <c r="Q176" i="130"/>
  <c r="Q177" i="130"/>
  <c r="Q178" i="130"/>
  <c r="Q179" i="130"/>
  <c r="Q180" i="130"/>
  <c r="Q181" i="130"/>
  <c r="Q182" i="130"/>
  <c r="Q183" i="130"/>
  <c r="Q184" i="130"/>
  <c r="Q185" i="130"/>
  <c r="Q186" i="130"/>
  <c r="Q187" i="130"/>
  <c r="Q188" i="130"/>
  <c r="Q189" i="130"/>
  <c r="Q190" i="130"/>
  <c r="Q191" i="130"/>
  <c r="Q192" i="130"/>
  <c r="Q193" i="130"/>
  <c r="Q194" i="130"/>
  <c r="Q195" i="130"/>
  <c r="Q196" i="130"/>
  <c r="Q197" i="130"/>
  <c r="Q198" i="130"/>
  <c r="Q199" i="130"/>
  <c r="Q200" i="130"/>
  <c r="Q201" i="130"/>
  <c r="Q202" i="130"/>
  <c r="Q203" i="130"/>
  <c r="Q204" i="130"/>
  <c r="Q205" i="130"/>
  <c r="Q206" i="130"/>
  <c r="Q207" i="130"/>
  <c r="Q208" i="130"/>
  <c r="Q209" i="130"/>
  <c r="Q210" i="130"/>
  <c r="Q211" i="130"/>
  <c r="Q212" i="130"/>
  <c r="Q213" i="130"/>
  <c r="Q214" i="130"/>
  <c r="Q215" i="130"/>
  <c r="Q216" i="130"/>
  <c r="Q217" i="130"/>
  <c r="Q218" i="130"/>
  <c r="Q219" i="130"/>
  <c r="Q220" i="130"/>
  <c r="Q221" i="130"/>
  <c r="Q222" i="130"/>
  <c r="Q223" i="130"/>
  <c r="Q224" i="130"/>
  <c r="Q225" i="130"/>
  <c r="Q226" i="130"/>
  <c r="Q227" i="130"/>
  <c r="Q228" i="130"/>
  <c r="Q229" i="130"/>
  <c r="Q230" i="130"/>
  <c r="Q231" i="130"/>
  <c r="Q232" i="130"/>
  <c r="Q233" i="130"/>
  <c r="Q234" i="130"/>
  <c r="Q235" i="130"/>
  <c r="Q236" i="130"/>
  <c r="Q237" i="130"/>
  <c r="Q238" i="130"/>
  <c r="Q239" i="130"/>
  <c r="Q240" i="130"/>
  <c r="Q241" i="130"/>
  <c r="Q242" i="130"/>
  <c r="Q243" i="130"/>
  <c r="Q244" i="130"/>
  <c r="Q245" i="130"/>
  <c r="Q246" i="130"/>
  <c r="Q247" i="130"/>
  <c r="Q248" i="130"/>
  <c r="Q249" i="130"/>
  <c r="Q250" i="130"/>
  <c r="Q251" i="130"/>
  <c r="Q252" i="130"/>
  <c r="Q253" i="130"/>
  <c r="Q254" i="130"/>
  <c r="Q255" i="130"/>
  <c r="Q256" i="130"/>
  <c r="Q257" i="130"/>
  <c r="Q258" i="130"/>
  <c r="Q259" i="130"/>
  <c r="Q260" i="130"/>
  <c r="Q261" i="130"/>
  <c r="Q262" i="130"/>
  <c r="Q263" i="130"/>
  <c r="Q264" i="130"/>
  <c r="Q265" i="130"/>
  <c r="Q266" i="130"/>
  <c r="Q267" i="130"/>
  <c r="Q268" i="130"/>
  <c r="Q269" i="130"/>
  <c r="Q270" i="130"/>
  <c r="Q271" i="130"/>
  <c r="Q272" i="130"/>
  <c r="Q273" i="130"/>
  <c r="Q274" i="130"/>
  <c r="Q275" i="130"/>
  <c r="Q276" i="130"/>
  <c r="Q277" i="130"/>
  <c r="Q278" i="130"/>
  <c r="Q279" i="130"/>
  <c r="Q280" i="130"/>
  <c r="Q281" i="130"/>
  <c r="Q282" i="130"/>
  <c r="Q283" i="130"/>
  <c r="Q284" i="130"/>
  <c r="Q285" i="130"/>
  <c r="Q286" i="130"/>
  <c r="Q287" i="130"/>
  <c r="Q288" i="130"/>
  <c r="Q289" i="130"/>
  <c r="Q290" i="130"/>
  <c r="Q291" i="130"/>
  <c r="Q292" i="130"/>
  <c r="Q293" i="130"/>
  <c r="Q294" i="130"/>
  <c r="Q295" i="130"/>
  <c r="Q296" i="130"/>
  <c r="Q297" i="130"/>
  <c r="Q298" i="130"/>
  <c r="Q299" i="130"/>
  <c r="Q300" i="130"/>
  <c r="Q301" i="130"/>
  <c r="Q302" i="130"/>
  <c r="Q303" i="130"/>
  <c r="Q304" i="130"/>
  <c r="Q305" i="130"/>
  <c r="Q306" i="130"/>
  <c r="Q307" i="130"/>
  <c r="Q308" i="130"/>
  <c r="Q309" i="130"/>
  <c r="Q310" i="130"/>
  <c r="Q311" i="130"/>
  <c r="Q312" i="130"/>
  <c r="Q313" i="130"/>
  <c r="Q314" i="130"/>
  <c r="Q315" i="130"/>
  <c r="Q316" i="130"/>
  <c r="Q317" i="130"/>
  <c r="Q318" i="130"/>
  <c r="Q319" i="130"/>
  <c r="Q320" i="130"/>
  <c r="Q321" i="130"/>
  <c r="Q322" i="130"/>
  <c r="Q323" i="130"/>
  <c r="Q324" i="130"/>
  <c r="Q325" i="130"/>
  <c r="Q326" i="130"/>
  <c r="Q327" i="130"/>
  <c r="Q328" i="130"/>
  <c r="Q329" i="130"/>
  <c r="Q330" i="130"/>
  <c r="Q331" i="130"/>
  <c r="Q332" i="130"/>
  <c r="Q333" i="130"/>
  <c r="Q334" i="130"/>
  <c r="Q335" i="130"/>
  <c r="Q336" i="130"/>
  <c r="Q337" i="130"/>
  <c r="Q338" i="130"/>
  <c r="Q339" i="130"/>
  <c r="Q340" i="130"/>
  <c r="Q341" i="130"/>
  <c r="Q342" i="130"/>
  <c r="Q343" i="130"/>
  <c r="Q344" i="130"/>
  <c r="Q345" i="130"/>
  <c r="Q346" i="130"/>
  <c r="Q347" i="130"/>
  <c r="Q348" i="130"/>
  <c r="Q349" i="130"/>
  <c r="Q350" i="130"/>
  <c r="Q351" i="130"/>
  <c r="Q352" i="130"/>
  <c r="Q353" i="130"/>
  <c r="Q354" i="130"/>
  <c r="Q355" i="130"/>
  <c r="Q356" i="130"/>
  <c r="Q357" i="130"/>
  <c r="Q358" i="130"/>
  <c r="Q359" i="130"/>
  <c r="Q4" i="130"/>
  <c r="Q361" i="130" l="1"/>
  <c r="R361" i="130" s="1"/>
  <c r="Q361" i="133"/>
  <c r="I362" i="131"/>
  <c r="I27" i="131"/>
  <c r="I26" i="131"/>
  <c r="T361" i="131"/>
  <c r="U361" i="131"/>
  <c r="V361" i="131"/>
  <c r="W361" i="131"/>
  <c r="X361" i="131"/>
  <c r="Y361" i="131"/>
  <c r="Z361" i="131"/>
  <c r="AA361" i="131"/>
  <c r="AB361" i="131"/>
  <c r="AC361" i="131"/>
  <c r="S361" i="131"/>
  <c r="L5" i="128" l="1"/>
  <c r="L6" i="128"/>
  <c r="O6" i="128" s="1"/>
  <c r="L7" i="128"/>
  <c r="O7" i="128" s="1"/>
  <c r="L8" i="128"/>
  <c r="O8" i="128" s="1"/>
  <c r="L9" i="128"/>
  <c r="O9" i="128" s="1"/>
  <c r="L10" i="128"/>
  <c r="O10" i="128" s="1"/>
  <c r="L11" i="128"/>
  <c r="O11" i="128" s="1"/>
  <c r="L12" i="128"/>
  <c r="O12" i="128" s="1"/>
  <c r="L13" i="128"/>
  <c r="O13" i="128" s="1"/>
  <c r="L14" i="128"/>
  <c r="O14" i="128" s="1"/>
  <c r="L15" i="128"/>
  <c r="O15" i="128" s="1"/>
  <c r="L16" i="128"/>
  <c r="O16" i="128" s="1"/>
  <c r="L17" i="128"/>
  <c r="O17" i="128" s="1"/>
  <c r="L18" i="128"/>
  <c r="O18" i="128" s="1"/>
  <c r="L19" i="128"/>
  <c r="O19" i="128" s="1"/>
  <c r="L20" i="128"/>
  <c r="O20" i="128" s="1"/>
  <c r="L21" i="128"/>
  <c r="O21" i="128" s="1"/>
  <c r="L22" i="128"/>
  <c r="O22" i="128" s="1"/>
  <c r="L23" i="128"/>
  <c r="O23" i="128" s="1"/>
  <c r="L24" i="128"/>
  <c r="O24" i="128" s="1"/>
  <c r="L25" i="128"/>
  <c r="O25" i="128" s="1"/>
  <c r="L26" i="128"/>
  <c r="O26" i="128" s="1"/>
  <c r="L27" i="128"/>
  <c r="O27" i="128" s="1"/>
  <c r="L28" i="128"/>
  <c r="O28" i="128" s="1"/>
  <c r="L29" i="128"/>
  <c r="L30" i="128"/>
  <c r="O30" i="128" s="1"/>
  <c r="L31" i="128"/>
  <c r="O31" i="128" s="1"/>
  <c r="L32" i="128"/>
  <c r="O32" i="128" s="1"/>
  <c r="L33" i="128"/>
  <c r="O33" i="128" s="1"/>
  <c r="L34" i="128"/>
  <c r="O34" i="128" s="1"/>
  <c r="L35" i="128"/>
  <c r="O35" i="128" s="1"/>
  <c r="L36" i="128"/>
  <c r="O36" i="128" s="1"/>
  <c r="L37" i="128"/>
  <c r="O37" i="128" s="1"/>
  <c r="L38" i="128"/>
  <c r="O38" i="128" s="1"/>
  <c r="L39" i="128"/>
  <c r="O39" i="128" s="1"/>
  <c r="L40" i="128"/>
  <c r="O40" i="128" s="1"/>
  <c r="L41" i="128"/>
  <c r="O41" i="128" s="1"/>
  <c r="L42" i="128"/>
  <c r="O42" i="128" s="1"/>
  <c r="L43" i="128"/>
  <c r="O43" i="128" s="1"/>
  <c r="L44" i="128"/>
  <c r="O44" i="128" s="1"/>
  <c r="L45" i="128"/>
  <c r="O45" i="128" s="1"/>
  <c r="L46" i="128"/>
  <c r="O46" i="128" s="1"/>
  <c r="L47" i="128"/>
  <c r="O47" i="128" s="1"/>
  <c r="L48" i="128"/>
  <c r="O48" i="128" s="1"/>
  <c r="L49" i="128"/>
  <c r="O49" i="128" s="1"/>
  <c r="L50" i="128"/>
  <c r="O50" i="128" s="1"/>
  <c r="L51" i="128"/>
  <c r="O51" i="128" s="1"/>
  <c r="L52" i="128"/>
  <c r="O52" i="128" s="1"/>
  <c r="L53" i="128"/>
  <c r="L54" i="128"/>
  <c r="O54" i="128" s="1"/>
  <c r="L55" i="128"/>
  <c r="O55" i="128" s="1"/>
  <c r="L56" i="128"/>
  <c r="O56" i="128" s="1"/>
  <c r="L57" i="128"/>
  <c r="O57" i="128" s="1"/>
  <c r="L58" i="128"/>
  <c r="O58" i="128" s="1"/>
  <c r="L59" i="128"/>
  <c r="O59" i="128" s="1"/>
  <c r="L60" i="128"/>
  <c r="O60" i="128" s="1"/>
  <c r="L61" i="128"/>
  <c r="O61" i="128" s="1"/>
  <c r="L62" i="128"/>
  <c r="O62" i="128" s="1"/>
  <c r="L63" i="128"/>
  <c r="O63" i="128" s="1"/>
  <c r="L64" i="128"/>
  <c r="O64" i="128" s="1"/>
  <c r="L65" i="128"/>
  <c r="O65" i="128" s="1"/>
  <c r="L66" i="128"/>
  <c r="O66" i="128" s="1"/>
  <c r="L67" i="128"/>
  <c r="O67" i="128" s="1"/>
  <c r="L68" i="128"/>
  <c r="O68" i="128" s="1"/>
  <c r="L69" i="128"/>
  <c r="O69" i="128" s="1"/>
  <c r="L70" i="128"/>
  <c r="O70" i="128" s="1"/>
  <c r="L71" i="128"/>
  <c r="O71" i="128" s="1"/>
  <c r="L72" i="128"/>
  <c r="O72" i="128" s="1"/>
  <c r="L73" i="128"/>
  <c r="O73" i="128" s="1"/>
  <c r="L74" i="128"/>
  <c r="O74" i="128" s="1"/>
  <c r="L75" i="128"/>
  <c r="O75" i="128" s="1"/>
  <c r="L76" i="128"/>
  <c r="O76" i="128" s="1"/>
  <c r="L77" i="128"/>
  <c r="L78" i="128"/>
  <c r="O78" i="128" s="1"/>
  <c r="L79" i="128"/>
  <c r="O79" i="128" s="1"/>
  <c r="L80" i="128"/>
  <c r="O80" i="128" s="1"/>
  <c r="L81" i="128"/>
  <c r="O81" i="128" s="1"/>
  <c r="L82" i="128"/>
  <c r="O82" i="128" s="1"/>
  <c r="L83" i="128"/>
  <c r="O83" i="128" s="1"/>
  <c r="L84" i="128"/>
  <c r="O84" i="128" s="1"/>
  <c r="L85" i="128"/>
  <c r="O85" i="128" s="1"/>
  <c r="L86" i="128"/>
  <c r="O86" i="128" s="1"/>
  <c r="L87" i="128"/>
  <c r="O87" i="128" s="1"/>
  <c r="L88" i="128"/>
  <c r="O88" i="128" s="1"/>
  <c r="L89" i="128"/>
  <c r="O89" i="128" s="1"/>
  <c r="L90" i="128"/>
  <c r="O90" i="128" s="1"/>
  <c r="L91" i="128"/>
  <c r="O91" i="128" s="1"/>
  <c r="L92" i="128"/>
  <c r="O92" i="128" s="1"/>
  <c r="L93" i="128"/>
  <c r="O93" i="128" s="1"/>
  <c r="L94" i="128"/>
  <c r="O94" i="128" s="1"/>
  <c r="L95" i="128"/>
  <c r="L96" i="128"/>
  <c r="O96" i="128" s="1"/>
  <c r="L97" i="128"/>
  <c r="O97" i="128" s="1"/>
  <c r="L98" i="128"/>
  <c r="O98" i="128" s="1"/>
  <c r="L99" i="128"/>
  <c r="O99" i="128" s="1"/>
  <c r="L100" i="128"/>
  <c r="O100" i="128" s="1"/>
  <c r="L101" i="128"/>
  <c r="O101" i="128" s="1"/>
  <c r="L102" i="128"/>
  <c r="O102" i="128" s="1"/>
  <c r="L103" i="128"/>
  <c r="O103" i="128" s="1"/>
  <c r="L104" i="128"/>
  <c r="O104" i="128" s="1"/>
  <c r="L105" i="128"/>
  <c r="O105" i="128" s="1"/>
  <c r="L106" i="128"/>
  <c r="O106" i="128" s="1"/>
  <c r="L107" i="128"/>
  <c r="O107" i="128" s="1"/>
  <c r="L108" i="128"/>
  <c r="O108" i="128" s="1"/>
  <c r="L109" i="128"/>
  <c r="O109" i="128" s="1"/>
  <c r="L110" i="128"/>
  <c r="O110" i="128" s="1"/>
  <c r="L111" i="128"/>
  <c r="O111" i="128" s="1"/>
  <c r="L112" i="128"/>
  <c r="O112" i="128" s="1"/>
  <c r="L113" i="128"/>
  <c r="O113" i="128" s="1"/>
  <c r="L114" i="128"/>
  <c r="O114" i="128" s="1"/>
  <c r="L115" i="128"/>
  <c r="O115" i="128" s="1"/>
  <c r="L116" i="128"/>
  <c r="O116" i="128" s="1"/>
  <c r="L117" i="128"/>
  <c r="O117" i="128" s="1"/>
  <c r="L118" i="128"/>
  <c r="O118" i="128" s="1"/>
  <c r="L119" i="128"/>
  <c r="O119" i="128" s="1"/>
  <c r="L120" i="128"/>
  <c r="O120" i="128" s="1"/>
  <c r="L121" i="128"/>
  <c r="O121" i="128" s="1"/>
  <c r="L122" i="128"/>
  <c r="O122" i="128" s="1"/>
  <c r="L123" i="128"/>
  <c r="O123" i="128" s="1"/>
  <c r="L124" i="128"/>
  <c r="O124" i="128" s="1"/>
  <c r="L125" i="128"/>
  <c r="O125" i="128" s="1"/>
  <c r="L126" i="128"/>
  <c r="O126" i="128" s="1"/>
  <c r="L127" i="128"/>
  <c r="O127" i="128" s="1"/>
  <c r="L128" i="128"/>
  <c r="O128" i="128" s="1"/>
  <c r="L129" i="128"/>
  <c r="O129" i="128" s="1"/>
  <c r="L130" i="128"/>
  <c r="O130" i="128" s="1"/>
  <c r="L131" i="128"/>
  <c r="O131" i="128" s="1"/>
  <c r="L132" i="128"/>
  <c r="O132" i="128" s="1"/>
  <c r="L133" i="128"/>
  <c r="O133" i="128" s="1"/>
  <c r="L134" i="128"/>
  <c r="O134" i="128" s="1"/>
  <c r="L135" i="128"/>
  <c r="O135" i="128" s="1"/>
  <c r="L136" i="128"/>
  <c r="O136" i="128" s="1"/>
  <c r="L137" i="128"/>
  <c r="O137" i="128" s="1"/>
  <c r="L138" i="128"/>
  <c r="O138" i="128" s="1"/>
  <c r="L139" i="128"/>
  <c r="O139" i="128" s="1"/>
  <c r="L140" i="128"/>
  <c r="O140" i="128" s="1"/>
  <c r="L141" i="128"/>
  <c r="O141" i="128" s="1"/>
  <c r="L142" i="128"/>
  <c r="O142" i="128" s="1"/>
  <c r="L143" i="128"/>
  <c r="O143" i="128" s="1"/>
  <c r="L144" i="128"/>
  <c r="O144" i="128" s="1"/>
  <c r="L145" i="128"/>
  <c r="O145" i="128" s="1"/>
  <c r="L146" i="128"/>
  <c r="O146" i="128" s="1"/>
  <c r="L147" i="128"/>
  <c r="O147" i="128" s="1"/>
  <c r="L148" i="128"/>
  <c r="O148" i="128" s="1"/>
  <c r="L149" i="128"/>
  <c r="O149" i="128" s="1"/>
  <c r="L150" i="128"/>
  <c r="O150" i="128" s="1"/>
  <c r="L151" i="128"/>
  <c r="O151" i="128" s="1"/>
  <c r="L152" i="128"/>
  <c r="O152" i="128" s="1"/>
  <c r="L153" i="128"/>
  <c r="O153" i="128" s="1"/>
  <c r="L154" i="128"/>
  <c r="O154" i="128" s="1"/>
  <c r="L155" i="128"/>
  <c r="O155" i="128" s="1"/>
  <c r="L156" i="128"/>
  <c r="O156" i="128" s="1"/>
  <c r="L157" i="128"/>
  <c r="O157" i="128" s="1"/>
  <c r="L158" i="128"/>
  <c r="O158" i="128" s="1"/>
  <c r="L159" i="128"/>
  <c r="O159" i="128" s="1"/>
  <c r="L160" i="128"/>
  <c r="O160" i="128" s="1"/>
  <c r="L161" i="128"/>
  <c r="O161" i="128" s="1"/>
  <c r="L162" i="128"/>
  <c r="O162" i="128" s="1"/>
  <c r="L163" i="128"/>
  <c r="O163" i="128" s="1"/>
  <c r="L164" i="128"/>
  <c r="O164" i="128" s="1"/>
  <c r="L165" i="128"/>
  <c r="O165" i="128" s="1"/>
  <c r="L166" i="128"/>
  <c r="O166" i="128" s="1"/>
  <c r="L167" i="128"/>
  <c r="O167" i="128" s="1"/>
  <c r="L168" i="128"/>
  <c r="O168" i="128" s="1"/>
  <c r="L169" i="128"/>
  <c r="O169" i="128" s="1"/>
  <c r="L170" i="128"/>
  <c r="O170" i="128" s="1"/>
  <c r="L171" i="128"/>
  <c r="O171" i="128" s="1"/>
  <c r="L172" i="128"/>
  <c r="O172" i="128" s="1"/>
  <c r="L173" i="128"/>
  <c r="O173" i="128" s="1"/>
  <c r="L174" i="128"/>
  <c r="O174" i="128" s="1"/>
  <c r="L175" i="128"/>
  <c r="O175" i="128" s="1"/>
  <c r="L176" i="128"/>
  <c r="O176" i="128" s="1"/>
  <c r="L177" i="128"/>
  <c r="O177" i="128" s="1"/>
  <c r="L178" i="128"/>
  <c r="O178" i="128" s="1"/>
  <c r="L179" i="128"/>
  <c r="O179" i="128" s="1"/>
  <c r="L180" i="128"/>
  <c r="O180" i="128" s="1"/>
  <c r="L181" i="128"/>
  <c r="O181" i="128" s="1"/>
  <c r="L182" i="128"/>
  <c r="O182" i="128" s="1"/>
  <c r="L183" i="128"/>
  <c r="O183" i="128" s="1"/>
  <c r="L184" i="128"/>
  <c r="O184" i="128" s="1"/>
  <c r="L185" i="128"/>
  <c r="O185" i="128" s="1"/>
  <c r="L186" i="128"/>
  <c r="O186" i="128" s="1"/>
  <c r="L187" i="128"/>
  <c r="O187" i="128" s="1"/>
  <c r="L188" i="128"/>
  <c r="O188" i="128" s="1"/>
  <c r="L189" i="128"/>
  <c r="O189" i="128" s="1"/>
  <c r="L190" i="128"/>
  <c r="O190" i="128" s="1"/>
  <c r="L191" i="128"/>
  <c r="O191" i="128" s="1"/>
  <c r="L192" i="128"/>
  <c r="O192" i="128" s="1"/>
  <c r="L193" i="128"/>
  <c r="O193" i="128" s="1"/>
  <c r="L194" i="128"/>
  <c r="O194" i="128" s="1"/>
  <c r="L195" i="128"/>
  <c r="O195" i="128" s="1"/>
  <c r="L196" i="128"/>
  <c r="O196" i="128" s="1"/>
  <c r="L197" i="128"/>
  <c r="O197" i="128" s="1"/>
  <c r="L198" i="128"/>
  <c r="O198" i="128" s="1"/>
  <c r="L199" i="128"/>
  <c r="O199" i="128" s="1"/>
  <c r="L200" i="128"/>
  <c r="O200" i="128" s="1"/>
  <c r="L201" i="128"/>
  <c r="O201" i="128" s="1"/>
  <c r="L202" i="128"/>
  <c r="O202" i="128" s="1"/>
  <c r="L203" i="128"/>
  <c r="O203" i="128" s="1"/>
  <c r="L204" i="128"/>
  <c r="O204" i="128" s="1"/>
  <c r="L205" i="128"/>
  <c r="O205" i="128" s="1"/>
  <c r="L206" i="128"/>
  <c r="O206" i="128" s="1"/>
  <c r="L207" i="128"/>
  <c r="O207" i="128" s="1"/>
  <c r="L208" i="128"/>
  <c r="O208" i="128" s="1"/>
  <c r="L209" i="128"/>
  <c r="O209" i="128" s="1"/>
  <c r="L210" i="128"/>
  <c r="O210" i="128" s="1"/>
  <c r="L211" i="128"/>
  <c r="O211" i="128" s="1"/>
  <c r="L212" i="128"/>
  <c r="O212" i="128" s="1"/>
  <c r="L213" i="128"/>
  <c r="O213" i="128" s="1"/>
  <c r="L214" i="128"/>
  <c r="O214" i="128" s="1"/>
  <c r="L215" i="128"/>
  <c r="O215" i="128" s="1"/>
  <c r="L216" i="128"/>
  <c r="O216" i="128" s="1"/>
  <c r="L217" i="128"/>
  <c r="O217" i="128" s="1"/>
  <c r="L218" i="128"/>
  <c r="O218" i="128" s="1"/>
  <c r="L219" i="128"/>
  <c r="O219" i="128" s="1"/>
  <c r="L220" i="128"/>
  <c r="O220" i="128" s="1"/>
  <c r="L221" i="128"/>
  <c r="O221" i="128" s="1"/>
  <c r="L222" i="128"/>
  <c r="O222" i="128" s="1"/>
  <c r="L223" i="128"/>
  <c r="O223" i="128" s="1"/>
  <c r="L224" i="128"/>
  <c r="O224" i="128" s="1"/>
  <c r="L225" i="128"/>
  <c r="O225" i="128" s="1"/>
  <c r="L226" i="128"/>
  <c r="O226" i="128" s="1"/>
  <c r="L227" i="128"/>
  <c r="O227" i="128" s="1"/>
  <c r="L228" i="128"/>
  <c r="O228" i="128" s="1"/>
  <c r="L229" i="128"/>
  <c r="O229" i="128" s="1"/>
  <c r="L230" i="128"/>
  <c r="O230" i="128" s="1"/>
  <c r="L231" i="128"/>
  <c r="O231" i="128" s="1"/>
  <c r="L232" i="128"/>
  <c r="O232" i="128" s="1"/>
  <c r="L233" i="128"/>
  <c r="O233" i="128" s="1"/>
  <c r="L234" i="128"/>
  <c r="O234" i="128" s="1"/>
  <c r="L235" i="128"/>
  <c r="O235" i="128" s="1"/>
  <c r="L236" i="128"/>
  <c r="O236" i="128" s="1"/>
  <c r="L237" i="128"/>
  <c r="O237" i="128" s="1"/>
  <c r="L238" i="128"/>
  <c r="O238" i="128" s="1"/>
  <c r="L239" i="128"/>
  <c r="O239" i="128" s="1"/>
  <c r="L240" i="128"/>
  <c r="O240" i="128" s="1"/>
  <c r="L241" i="128"/>
  <c r="O241" i="128" s="1"/>
  <c r="L242" i="128"/>
  <c r="O242" i="128" s="1"/>
  <c r="L243" i="128"/>
  <c r="O243" i="128" s="1"/>
  <c r="L244" i="128"/>
  <c r="O244" i="128" s="1"/>
  <c r="L245" i="128"/>
  <c r="O245" i="128" s="1"/>
  <c r="L246" i="128"/>
  <c r="O246" i="128" s="1"/>
  <c r="L247" i="128"/>
  <c r="O247" i="128" s="1"/>
  <c r="L248" i="128"/>
  <c r="O248" i="128" s="1"/>
  <c r="L249" i="128"/>
  <c r="O249" i="128" s="1"/>
  <c r="L250" i="128"/>
  <c r="O250" i="128" s="1"/>
  <c r="L251" i="128"/>
  <c r="O251" i="128" s="1"/>
  <c r="L252" i="128"/>
  <c r="O252" i="128" s="1"/>
  <c r="L253" i="128"/>
  <c r="O253" i="128" s="1"/>
  <c r="L254" i="128"/>
  <c r="O254" i="128" s="1"/>
  <c r="L255" i="128"/>
  <c r="O255" i="128" s="1"/>
  <c r="L256" i="128"/>
  <c r="O256" i="128" s="1"/>
  <c r="L257" i="128"/>
  <c r="O257" i="128" s="1"/>
  <c r="L258" i="128"/>
  <c r="O258" i="128" s="1"/>
  <c r="L259" i="128"/>
  <c r="O259" i="128" s="1"/>
  <c r="L260" i="128"/>
  <c r="O260" i="128" s="1"/>
  <c r="L261" i="128"/>
  <c r="O261" i="128" s="1"/>
  <c r="L262" i="128"/>
  <c r="O262" i="128" s="1"/>
  <c r="L263" i="128"/>
  <c r="O263" i="128" s="1"/>
  <c r="L264" i="128"/>
  <c r="O264" i="128" s="1"/>
  <c r="L265" i="128"/>
  <c r="O265" i="128" s="1"/>
  <c r="L266" i="128"/>
  <c r="O266" i="128" s="1"/>
  <c r="L267" i="128"/>
  <c r="O267" i="128" s="1"/>
  <c r="L268" i="128"/>
  <c r="O268" i="128" s="1"/>
  <c r="L269" i="128"/>
  <c r="O269" i="128" s="1"/>
  <c r="L270" i="128"/>
  <c r="O270" i="128" s="1"/>
  <c r="L271" i="128"/>
  <c r="O271" i="128" s="1"/>
  <c r="L272" i="128"/>
  <c r="O272" i="128" s="1"/>
  <c r="L273" i="128"/>
  <c r="O273" i="128" s="1"/>
  <c r="L274" i="128"/>
  <c r="O274" i="128" s="1"/>
  <c r="L275" i="128"/>
  <c r="O275" i="128" s="1"/>
  <c r="L276" i="128"/>
  <c r="O276" i="128" s="1"/>
  <c r="L277" i="128"/>
  <c r="O277" i="128" s="1"/>
  <c r="L278" i="128"/>
  <c r="O278" i="128" s="1"/>
  <c r="L279" i="128"/>
  <c r="O279" i="128" s="1"/>
  <c r="L280" i="128"/>
  <c r="O280" i="128" s="1"/>
  <c r="L281" i="128"/>
  <c r="O281" i="128" s="1"/>
  <c r="L282" i="128"/>
  <c r="O282" i="128" s="1"/>
  <c r="L283" i="128"/>
  <c r="O283" i="128" s="1"/>
  <c r="L284" i="128"/>
  <c r="O284" i="128" s="1"/>
  <c r="L285" i="128"/>
  <c r="O285" i="128" s="1"/>
  <c r="L286" i="128"/>
  <c r="O286" i="128" s="1"/>
  <c r="L287" i="128"/>
  <c r="O287" i="128" s="1"/>
  <c r="L288" i="128"/>
  <c r="O288" i="128" s="1"/>
  <c r="L289" i="128"/>
  <c r="O289" i="128" s="1"/>
  <c r="L290" i="128"/>
  <c r="O290" i="128" s="1"/>
  <c r="L291" i="128"/>
  <c r="O291" i="128" s="1"/>
  <c r="L292" i="128"/>
  <c r="O292" i="128" s="1"/>
  <c r="L293" i="128"/>
  <c r="O293" i="128" s="1"/>
  <c r="L294" i="128"/>
  <c r="O294" i="128" s="1"/>
  <c r="L295" i="128"/>
  <c r="O295" i="128" s="1"/>
  <c r="L296" i="128"/>
  <c r="O296" i="128" s="1"/>
  <c r="L297" i="128"/>
  <c r="O297" i="128" s="1"/>
  <c r="L298" i="128"/>
  <c r="O298" i="128" s="1"/>
  <c r="L299" i="128"/>
  <c r="O299" i="128" s="1"/>
  <c r="L300" i="128"/>
  <c r="O300" i="128" s="1"/>
  <c r="L301" i="128"/>
  <c r="O301" i="128" s="1"/>
  <c r="L302" i="128"/>
  <c r="O302" i="128" s="1"/>
  <c r="L303" i="128"/>
  <c r="O303" i="128" s="1"/>
  <c r="L304" i="128"/>
  <c r="O304" i="128" s="1"/>
  <c r="L305" i="128"/>
  <c r="O305" i="128" s="1"/>
  <c r="L306" i="128"/>
  <c r="O306" i="128" s="1"/>
  <c r="L307" i="128"/>
  <c r="O307" i="128" s="1"/>
  <c r="L308" i="128"/>
  <c r="O308" i="128" s="1"/>
  <c r="L309" i="128"/>
  <c r="O309" i="128" s="1"/>
  <c r="L310" i="128"/>
  <c r="O310" i="128" s="1"/>
  <c r="L311" i="128"/>
  <c r="O311" i="128" s="1"/>
  <c r="L312" i="128"/>
  <c r="O312" i="128" s="1"/>
  <c r="L313" i="128"/>
  <c r="O313" i="128" s="1"/>
  <c r="L314" i="128"/>
  <c r="O314" i="128" s="1"/>
  <c r="L315" i="128"/>
  <c r="O315" i="128" s="1"/>
  <c r="L316" i="128"/>
  <c r="O316" i="128" s="1"/>
  <c r="L317" i="128"/>
  <c r="O317" i="128" s="1"/>
  <c r="L318" i="128"/>
  <c r="O318" i="128" s="1"/>
  <c r="L319" i="128"/>
  <c r="O319" i="128" s="1"/>
  <c r="L320" i="128"/>
  <c r="O320" i="128" s="1"/>
  <c r="L321" i="128"/>
  <c r="O321" i="128" s="1"/>
  <c r="L322" i="128"/>
  <c r="O322" i="128" s="1"/>
  <c r="L323" i="128"/>
  <c r="O323" i="128" s="1"/>
  <c r="L324" i="128"/>
  <c r="O324" i="128" s="1"/>
  <c r="L325" i="128"/>
  <c r="O325" i="128" s="1"/>
  <c r="L326" i="128"/>
  <c r="O326" i="128" s="1"/>
  <c r="L327" i="128"/>
  <c r="O327" i="128" s="1"/>
  <c r="L328" i="128"/>
  <c r="O328" i="128" s="1"/>
  <c r="L329" i="128"/>
  <c r="O329" i="128" s="1"/>
  <c r="L330" i="128"/>
  <c r="O330" i="128" s="1"/>
  <c r="L331" i="128"/>
  <c r="O331" i="128" s="1"/>
  <c r="L332" i="128"/>
  <c r="O332" i="128" s="1"/>
  <c r="L333" i="128"/>
  <c r="O333" i="128" s="1"/>
  <c r="L334" i="128"/>
  <c r="O334" i="128" s="1"/>
  <c r="L335" i="128"/>
  <c r="O335" i="128" s="1"/>
  <c r="L336" i="128"/>
  <c r="O336" i="128" s="1"/>
  <c r="L337" i="128"/>
  <c r="O337" i="128" s="1"/>
  <c r="L338" i="128"/>
  <c r="O338" i="128" s="1"/>
  <c r="L339" i="128"/>
  <c r="O339" i="128" s="1"/>
  <c r="L340" i="128"/>
  <c r="O340" i="128" s="1"/>
  <c r="L341" i="128"/>
  <c r="O341" i="128" s="1"/>
  <c r="L342" i="128"/>
  <c r="O342" i="128" s="1"/>
  <c r="L343" i="128"/>
  <c r="O343" i="128" s="1"/>
  <c r="L344" i="128"/>
  <c r="O344" i="128" s="1"/>
  <c r="L345" i="128"/>
  <c r="O345" i="128" s="1"/>
  <c r="L346" i="128"/>
  <c r="O346" i="128" s="1"/>
  <c r="L347" i="128"/>
  <c r="O347" i="128" s="1"/>
  <c r="L348" i="128"/>
  <c r="O348" i="128" s="1"/>
  <c r="L349" i="128"/>
  <c r="O349" i="128" s="1"/>
  <c r="L350" i="128"/>
  <c r="O350" i="128" s="1"/>
  <c r="L351" i="128"/>
  <c r="O351" i="128" s="1"/>
  <c r="L352" i="128"/>
  <c r="O352" i="128" s="1"/>
  <c r="L353" i="128"/>
  <c r="O353" i="128" s="1"/>
  <c r="L354" i="128"/>
  <c r="O354" i="128" s="1"/>
  <c r="L355" i="128"/>
  <c r="O355" i="128" s="1"/>
  <c r="L356" i="128"/>
  <c r="O356" i="128" s="1"/>
  <c r="L357" i="128"/>
  <c r="O357" i="128" s="1"/>
  <c r="L358" i="128"/>
  <c r="O358" i="128" s="1"/>
  <c r="L359" i="128"/>
  <c r="O359" i="128" s="1"/>
  <c r="L360" i="128"/>
  <c r="O360" i="128" s="1"/>
  <c r="L4" i="128"/>
  <c r="O4" i="128" s="1"/>
  <c r="I361" i="137"/>
  <c r="I361" i="138"/>
  <c r="I361" i="133"/>
  <c r="I361" i="130"/>
  <c r="M360" i="137"/>
  <c r="M359" i="137"/>
  <c r="M358" i="137"/>
  <c r="M357" i="137"/>
  <c r="M356" i="137"/>
  <c r="M355" i="137"/>
  <c r="M354" i="137"/>
  <c r="M353" i="137"/>
  <c r="M352" i="137"/>
  <c r="M351" i="137"/>
  <c r="M350" i="137"/>
  <c r="M349" i="137"/>
  <c r="M348" i="137"/>
  <c r="M347" i="137"/>
  <c r="M346" i="137"/>
  <c r="M345" i="137"/>
  <c r="M344" i="137"/>
  <c r="M343" i="137"/>
  <c r="M342" i="137"/>
  <c r="M341" i="137"/>
  <c r="M340" i="137"/>
  <c r="M339" i="137"/>
  <c r="M338" i="137"/>
  <c r="M337" i="137"/>
  <c r="M336" i="137"/>
  <c r="M335" i="137"/>
  <c r="M334" i="137"/>
  <c r="M333" i="137"/>
  <c r="M332" i="137"/>
  <c r="M331" i="137"/>
  <c r="M330" i="137"/>
  <c r="M329" i="137"/>
  <c r="M328" i="137"/>
  <c r="M327" i="137"/>
  <c r="M326" i="137"/>
  <c r="M325" i="137"/>
  <c r="M324" i="137"/>
  <c r="M323" i="137"/>
  <c r="M322" i="137"/>
  <c r="M321" i="137"/>
  <c r="M320" i="137"/>
  <c r="M319" i="137"/>
  <c r="M318" i="137"/>
  <c r="M317" i="137"/>
  <c r="M316" i="137"/>
  <c r="M315" i="137"/>
  <c r="M314" i="137"/>
  <c r="M313" i="137"/>
  <c r="M312" i="137"/>
  <c r="M311" i="137"/>
  <c r="M310" i="137"/>
  <c r="M309" i="137"/>
  <c r="M308" i="137"/>
  <c r="M307" i="137"/>
  <c r="M306" i="137"/>
  <c r="M305" i="137"/>
  <c r="M304" i="137"/>
  <c r="M303" i="137"/>
  <c r="M302" i="137"/>
  <c r="M301" i="137"/>
  <c r="M300" i="137"/>
  <c r="M299" i="137"/>
  <c r="M298" i="137"/>
  <c r="M297" i="137"/>
  <c r="M296" i="137"/>
  <c r="M295" i="137"/>
  <c r="M294" i="137"/>
  <c r="M293" i="137"/>
  <c r="M292" i="137"/>
  <c r="M291" i="137"/>
  <c r="M290" i="137"/>
  <c r="M289" i="137"/>
  <c r="M288" i="137"/>
  <c r="M287" i="137"/>
  <c r="M286" i="137"/>
  <c r="M285" i="137"/>
  <c r="M284" i="137"/>
  <c r="M283" i="137"/>
  <c r="M282" i="137"/>
  <c r="M281" i="137"/>
  <c r="M280" i="137"/>
  <c r="M279" i="137"/>
  <c r="M278" i="137"/>
  <c r="M277" i="137"/>
  <c r="M276" i="137"/>
  <c r="M275" i="137"/>
  <c r="M274" i="137"/>
  <c r="M273" i="137"/>
  <c r="M272" i="137"/>
  <c r="M271" i="137"/>
  <c r="M270" i="137"/>
  <c r="M269" i="137"/>
  <c r="M268" i="137"/>
  <c r="M267" i="137"/>
  <c r="M266" i="137"/>
  <c r="M265" i="137"/>
  <c r="M264" i="137"/>
  <c r="M263" i="137"/>
  <c r="M262" i="137"/>
  <c r="M261" i="137"/>
  <c r="M260" i="137"/>
  <c r="M259" i="137"/>
  <c r="M258" i="137"/>
  <c r="M257" i="137"/>
  <c r="M256" i="137"/>
  <c r="M255" i="137"/>
  <c r="M254" i="137"/>
  <c r="M253" i="137"/>
  <c r="M252" i="137"/>
  <c r="M251" i="137"/>
  <c r="M250" i="137"/>
  <c r="M249" i="137"/>
  <c r="M248" i="137"/>
  <c r="M247" i="137"/>
  <c r="M246" i="137"/>
  <c r="M245" i="137"/>
  <c r="M244" i="137"/>
  <c r="M243" i="137"/>
  <c r="M242" i="137"/>
  <c r="M241" i="137"/>
  <c r="M240" i="137"/>
  <c r="M239" i="137"/>
  <c r="M238" i="137"/>
  <c r="M237" i="137"/>
  <c r="M236" i="137"/>
  <c r="M235" i="137"/>
  <c r="M234" i="137"/>
  <c r="M233" i="137"/>
  <c r="M232" i="137"/>
  <c r="M231" i="137"/>
  <c r="M230" i="137"/>
  <c r="M229" i="137"/>
  <c r="M228" i="137"/>
  <c r="M227" i="137"/>
  <c r="M226" i="137"/>
  <c r="M225" i="137"/>
  <c r="M224" i="137"/>
  <c r="M223" i="137"/>
  <c r="M222" i="137"/>
  <c r="M221" i="137"/>
  <c r="M220" i="137"/>
  <c r="M219" i="137"/>
  <c r="M218" i="137"/>
  <c r="M217" i="137"/>
  <c r="M216" i="137"/>
  <c r="M215" i="137"/>
  <c r="M214" i="137"/>
  <c r="M213" i="137"/>
  <c r="M212" i="137"/>
  <c r="M211" i="137"/>
  <c r="M210" i="137"/>
  <c r="M209" i="137"/>
  <c r="M208" i="137"/>
  <c r="M207" i="137"/>
  <c r="M206" i="137"/>
  <c r="M205" i="137"/>
  <c r="M204" i="137"/>
  <c r="M203" i="137"/>
  <c r="M202" i="137"/>
  <c r="M201" i="137"/>
  <c r="M200" i="137"/>
  <c r="M199" i="137"/>
  <c r="M198" i="137"/>
  <c r="M197" i="137"/>
  <c r="M196" i="137"/>
  <c r="M195" i="137"/>
  <c r="M194" i="137"/>
  <c r="M193" i="137"/>
  <c r="M192" i="137"/>
  <c r="M191" i="137"/>
  <c r="M190" i="137"/>
  <c r="M189" i="137"/>
  <c r="M188" i="137"/>
  <c r="M187" i="137"/>
  <c r="M186" i="137"/>
  <c r="M185" i="137"/>
  <c r="M184" i="137"/>
  <c r="M183" i="137"/>
  <c r="M182" i="137"/>
  <c r="M181" i="137"/>
  <c r="M180" i="137"/>
  <c r="M179" i="137"/>
  <c r="M178" i="137"/>
  <c r="M177" i="137"/>
  <c r="M176" i="137"/>
  <c r="M175" i="137"/>
  <c r="M174" i="137"/>
  <c r="M173" i="137"/>
  <c r="M172" i="137"/>
  <c r="M171" i="137"/>
  <c r="M170" i="137"/>
  <c r="M169" i="137"/>
  <c r="M168" i="137"/>
  <c r="M167" i="137"/>
  <c r="M166" i="137"/>
  <c r="M165" i="137"/>
  <c r="M164" i="137"/>
  <c r="M163" i="137"/>
  <c r="M162" i="137"/>
  <c r="M161" i="137"/>
  <c r="M160" i="137"/>
  <c r="M159" i="137"/>
  <c r="M158" i="137"/>
  <c r="M157" i="137"/>
  <c r="M156" i="137"/>
  <c r="M155" i="137"/>
  <c r="M154" i="137"/>
  <c r="M153" i="137"/>
  <c r="M152" i="137"/>
  <c r="M151" i="137"/>
  <c r="M150" i="137"/>
  <c r="M149" i="137"/>
  <c r="M148" i="137"/>
  <c r="M147" i="137"/>
  <c r="M146" i="137"/>
  <c r="M145" i="137"/>
  <c r="M144" i="137"/>
  <c r="M143" i="137"/>
  <c r="M142" i="137"/>
  <c r="M141" i="137"/>
  <c r="M140" i="137"/>
  <c r="M139" i="137"/>
  <c r="M138" i="137"/>
  <c r="M137" i="137"/>
  <c r="M136" i="137"/>
  <c r="M135" i="137"/>
  <c r="M134" i="137"/>
  <c r="M133" i="137"/>
  <c r="M132" i="137"/>
  <c r="M131" i="137"/>
  <c r="M130" i="137"/>
  <c r="M129" i="137"/>
  <c r="M128" i="137"/>
  <c r="M127" i="137"/>
  <c r="M126" i="137"/>
  <c r="M125" i="137"/>
  <c r="M124" i="137"/>
  <c r="M123" i="137"/>
  <c r="M122" i="137"/>
  <c r="M121" i="137"/>
  <c r="M120" i="137"/>
  <c r="M119" i="137"/>
  <c r="M118" i="137"/>
  <c r="M117" i="137"/>
  <c r="M116" i="137"/>
  <c r="M115" i="137"/>
  <c r="M114" i="137"/>
  <c r="M113" i="137"/>
  <c r="M112" i="137"/>
  <c r="M111" i="137"/>
  <c r="M110" i="137"/>
  <c r="M109" i="137"/>
  <c r="M108" i="137"/>
  <c r="M107" i="137"/>
  <c r="M106" i="137"/>
  <c r="M105" i="137"/>
  <c r="M104" i="137"/>
  <c r="M103" i="137"/>
  <c r="M102" i="137"/>
  <c r="M101" i="137"/>
  <c r="M100" i="137"/>
  <c r="M99" i="137"/>
  <c r="M98" i="137"/>
  <c r="M97" i="137"/>
  <c r="M96" i="137"/>
  <c r="M95" i="137"/>
  <c r="M94" i="137"/>
  <c r="M93" i="137"/>
  <c r="M92" i="137"/>
  <c r="M91" i="137"/>
  <c r="M90" i="137"/>
  <c r="M89" i="137"/>
  <c r="M88" i="137"/>
  <c r="M87" i="137"/>
  <c r="M86" i="137"/>
  <c r="M85" i="137"/>
  <c r="M84" i="137"/>
  <c r="M83" i="137"/>
  <c r="M82" i="137"/>
  <c r="M81" i="137"/>
  <c r="M80" i="137"/>
  <c r="M79" i="137"/>
  <c r="M78" i="137"/>
  <c r="M77" i="137"/>
  <c r="M76" i="137"/>
  <c r="M75" i="137"/>
  <c r="M74" i="137"/>
  <c r="M73" i="137"/>
  <c r="M72" i="137"/>
  <c r="M71" i="137"/>
  <c r="M70" i="137"/>
  <c r="M69" i="137"/>
  <c r="M68" i="137"/>
  <c r="M67" i="137"/>
  <c r="M66" i="137"/>
  <c r="M65" i="137"/>
  <c r="M64" i="137"/>
  <c r="M63" i="137"/>
  <c r="M62" i="137"/>
  <c r="M61" i="137"/>
  <c r="M60" i="137"/>
  <c r="M59" i="137"/>
  <c r="M58" i="137"/>
  <c r="M57" i="137"/>
  <c r="M56" i="137"/>
  <c r="M55" i="137"/>
  <c r="M54" i="137"/>
  <c r="M53" i="137"/>
  <c r="M52" i="137"/>
  <c r="M51" i="137"/>
  <c r="M50" i="137"/>
  <c r="M49" i="137"/>
  <c r="M48" i="137"/>
  <c r="M47" i="137"/>
  <c r="M46" i="137"/>
  <c r="M45" i="137"/>
  <c r="M44" i="137"/>
  <c r="M43" i="137"/>
  <c r="M42" i="137"/>
  <c r="M41" i="137"/>
  <c r="M40" i="137"/>
  <c r="M39" i="137"/>
  <c r="M38" i="137"/>
  <c r="M37" i="137"/>
  <c r="M36" i="137"/>
  <c r="M35" i="137"/>
  <c r="M34" i="137"/>
  <c r="M33" i="137"/>
  <c r="M32" i="137"/>
  <c r="M31" i="137"/>
  <c r="M30" i="137"/>
  <c r="M29" i="137"/>
  <c r="M28" i="137"/>
  <c r="M27" i="137"/>
  <c r="M26" i="137"/>
  <c r="M25" i="137"/>
  <c r="M24" i="137"/>
  <c r="M23" i="137"/>
  <c r="M22" i="137"/>
  <c r="M21" i="137"/>
  <c r="M20" i="137"/>
  <c r="M19" i="137"/>
  <c r="M18" i="137"/>
  <c r="M17" i="137"/>
  <c r="M16" i="137"/>
  <c r="M15" i="137"/>
  <c r="M14" i="137"/>
  <c r="M13" i="137"/>
  <c r="M12" i="137"/>
  <c r="M11" i="137"/>
  <c r="M10" i="137"/>
  <c r="M9" i="137"/>
  <c r="M8" i="137"/>
  <c r="M7" i="137"/>
  <c r="M6" i="137"/>
  <c r="M5" i="137"/>
  <c r="M4" i="137"/>
  <c r="J361" i="137"/>
  <c r="M360" i="138"/>
  <c r="M359" i="138"/>
  <c r="M358" i="138"/>
  <c r="M357" i="138"/>
  <c r="M356" i="138"/>
  <c r="M355" i="138"/>
  <c r="M354" i="138"/>
  <c r="M353" i="138"/>
  <c r="M352" i="138"/>
  <c r="M351" i="138"/>
  <c r="M350" i="138"/>
  <c r="M349" i="138"/>
  <c r="M348" i="138"/>
  <c r="M347" i="138"/>
  <c r="M346" i="138"/>
  <c r="M345" i="138"/>
  <c r="M344" i="138"/>
  <c r="M343" i="138"/>
  <c r="M342" i="138"/>
  <c r="M341" i="138"/>
  <c r="M340" i="138"/>
  <c r="M339" i="138"/>
  <c r="M338" i="138"/>
  <c r="M337" i="138"/>
  <c r="M336" i="138"/>
  <c r="M335" i="138"/>
  <c r="M334" i="138"/>
  <c r="M333" i="138"/>
  <c r="M332" i="138"/>
  <c r="M331" i="138"/>
  <c r="M330" i="138"/>
  <c r="M329" i="138"/>
  <c r="M328" i="138"/>
  <c r="M327" i="138"/>
  <c r="M326" i="138"/>
  <c r="M325" i="138"/>
  <c r="M324" i="138"/>
  <c r="M323" i="138"/>
  <c r="M322" i="138"/>
  <c r="M321" i="138"/>
  <c r="M320" i="138"/>
  <c r="M319" i="138"/>
  <c r="M318" i="138"/>
  <c r="M317" i="138"/>
  <c r="M316" i="138"/>
  <c r="M315" i="138"/>
  <c r="M314" i="138"/>
  <c r="M313" i="138"/>
  <c r="M312" i="138"/>
  <c r="M311" i="138"/>
  <c r="M310" i="138"/>
  <c r="M309" i="138"/>
  <c r="M308" i="138"/>
  <c r="M307" i="138"/>
  <c r="M306" i="138"/>
  <c r="M305" i="138"/>
  <c r="M304" i="138"/>
  <c r="M303" i="138"/>
  <c r="M302" i="138"/>
  <c r="M301" i="138"/>
  <c r="M300" i="138"/>
  <c r="M299" i="138"/>
  <c r="M298" i="138"/>
  <c r="M297" i="138"/>
  <c r="M296" i="138"/>
  <c r="M295" i="138"/>
  <c r="M294" i="138"/>
  <c r="M293" i="138"/>
  <c r="M292" i="138"/>
  <c r="M291" i="138"/>
  <c r="M290" i="138"/>
  <c r="M289" i="138"/>
  <c r="M288" i="138"/>
  <c r="M287" i="138"/>
  <c r="M286" i="138"/>
  <c r="M285" i="138"/>
  <c r="M284" i="138"/>
  <c r="M283" i="138"/>
  <c r="M282" i="138"/>
  <c r="M281" i="138"/>
  <c r="M280" i="138"/>
  <c r="M279" i="138"/>
  <c r="M278" i="138"/>
  <c r="M277" i="138"/>
  <c r="M276" i="138"/>
  <c r="M275" i="138"/>
  <c r="M274" i="138"/>
  <c r="M273" i="138"/>
  <c r="M272" i="138"/>
  <c r="M271" i="138"/>
  <c r="M270" i="138"/>
  <c r="M269" i="138"/>
  <c r="M268" i="138"/>
  <c r="M267" i="138"/>
  <c r="M266" i="138"/>
  <c r="M265" i="138"/>
  <c r="M264" i="138"/>
  <c r="M263" i="138"/>
  <c r="M262" i="138"/>
  <c r="M261" i="138"/>
  <c r="M260" i="138"/>
  <c r="M259" i="138"/>
  <c r="M258" i="138"/>
  <c r="M257" i="138"/>
  <c r="M256" i="138"/>
  <c r="M255" i="138"/>
  <c r="M254" i="138"/>
  <c r="M253" i="138"/>
  <c r="M252" i="138"/>
  <c r="M251" i="138"/>
  <c r="M250" i="138"/>
  <c r="M249" i="138"/>
  <c r="M248" i="138"/>
  <c r="M247" i="138"/>
  <c r="M246" i="138"/>
  <c r="M245" i="138"/>
  <c r="M244" i="138"/>
  <c r="M243" i="138"/>
  <c r="M242" i="138"/>
  <c r="M241" i="138"/>
  <c r="M240" i="138"/>
  <c r="M239" i="138"/>
  <c r="M238" i="138"/>
  <c r="M237" i="138"/>
  <c r="M236" i="138"/>
  <c r="M235" i="138"/>
  <c r="M234" i="138"/>
  <c r="M233" i="138"/>
  <c r="M232" i="138"/>
  <c r="M231" i="138"/>
  <c r="M230" i="138"/>
  <c r="M229" i="138"/>
  <c r="M228" i="138"/>
  <c r="M227" i="138"/>
  <c r="M226" i="138"/>
  <c r="M225" i="138"/>
  <c r="M224" i="138"/>
  <c r="M223" i="138"/>
  <c r="M222" i="138"/>
  <c r="M221" i="138"/>
  <c r="M220" i="138"/>
  <c r="M219" i="138"/>
  <c r="M218" i="138"/>
  <c r="M217" i="138"/>
  <c r="M216" i="138"/>
  <c r="M215" i="138"/>
  <c r="M214" i="138"/>
  <c r="M213" i="138"/>
  <c r="M212" i="138"/>
  <c r="M211" i="138"/>
  <c r="M210" i="138"/>
  <c r="M209" i="138"/>
  <c r="M208" i="138"/>
  <c r="M207" i="138"/>
  <c r="M206" i="138"/>
  <c r="M205" i="138"/>
  <c r="M204" i="138"/>
  <c r="M203" i="138"/>
  <c r="M202" i="138"/>
  <c r="M201" i="138"/>
  <c r="M200" i="138"/>
  <c r="M199" i="138"/>
  <c r="M198" i="138"/>
  <c r="M197" i="138"/>
  <c r="M196" i="138"/>
  <c r="M195" i="138"/>
  <c r="M194" i="138"/>
  <c r="M193" i="138"/>
  <c r="M192" i="138"/>
  <c r="M191" i="138"/>
  <c r="M190" i="138"/>
  <c r="M189" i="138"/>
  <c r="M188" i="138"/>
  <c r="M187" i="138"/>
  <c r="M186" i="138"/>
  <c r="M185" i="138"/>
  <c r="M184" i="138"/>
  <c r="M183" i="138"/>
  <c r="M182" i="138"/>
  <c r="M181" i="138"/>
  <c r="M180" i="138"/>
  <c r="M179" i="138"/>
  <c r="M178" i="138"/>
  <c r="M177" i="138"/>
  <c r="M176" i="138"/>
  <c r="M175" i="138"/>
  <c r="M174" i="138"/>
  <c r="M173" i="138"/>
  <c r="M172" i="138"/>
  <c r="M171" i="138"/>
  <c r="M170" i="138"/>
  <c r="M169" i="138"/>
  <c r="M168" i="138"/>
  <c r="M167" i="138"/>
  <c r="M166" i="138"/>
  <c r="M165" i="138"/>
  <c r="M164" i="138"/>
  <c r="M163" i="138"/>
  <c r="M162" i="138"/>
  <c r="M161" i="138"/>
  <c r="M160" i="138"/>
  <c r="M159" i="138"/>
  <c r="M158" i="138"/>
  <c r="M157" i="138"/>
  <c r="M156" i="138"/>
  <c r="M155" i="138"/>
  <c r="M154" i="138"/>
  <c r="M153" i="138"/>
  <c r="M152" i="138"/>
  <c r="M151" i="138"/>
  <c r="M150" i="138"/>
  <c r="M149" i="138"/>
  <c r="M148" i="138"/>
  <c r="M147" i="138"/>
  <c r="M146" i="138"/>
  <c r="M145" i="138"/>
  <c r="M144" i="138"/>
  <c r="M143" i="138"/>
  <c r="M142" i="138"/>
  <c r="M141" i="138"/>
  <c r="M140" i="138"/>
  <c r="M139" i="138"/>
  <c r="M138" i="138"/>
  <c r="M137" i="138"/>
  <c r="M136" i="138"/>
  <c r="M135" i="138"/>
  <c r="M134" i="138"/>
  <c r="M133" i="138"/>
  <c r="M132" i="138"/>
  <c r="M131" i="138"/>
  <c r="M130" i="138"/>
  <c r="M129" i="138"/>
  <c r="M128" i="138"/>
  <c r="M127" i="138"/>
  <c r="M126" i="138"/>
  <c r="M125" i="138"/>
  <c r="M124" i="138"/>
  <c r="M123" i="138"/>
  <c r="M122" i="138"/>
  <c r="M121" i="138"/>
  <c r="M120" i="138"/>
  <c r="M119" i="138"/>
  <c r="M118" i="138"/>
  <c r="M117" i="138"/>
  <c r="M116" i="138"/>
  <c r="M115" i="138"/>
  <c r="M114" i="138"/>
  <c r="M113" i="138"/>
  <c r="M112" i="138"/>
  <c r="M111" i="138"/>
  <c r="M110" i="138"/>
  <c r="M109" i="138"/>
  <c r="M108" i="138"/>
  <c r="M107" i="138"/>
  <c r="M106" i="138"/>
  <c r="M105" i="138"/>
  <c r="M104" i="138"/>
  <c r="M103" i="138"/>
  <c r="M102" i="138"/>
  <c r="M101" i="138"/>
  <c r="M100" i="138"/>
  <c r="M99" i="138"/>
  <c r="M98" i="138"/>
  <c r="M97" i="138"/>
  <c r="M96" i="138"/>
  <c r="M95" i="138"/>
  <c r="M94" i="138"/>
  <c r="M93" i="138"/>
  <c r="M92" i="138"/>
  <c r="M91" i="138"/>
  <c r="M90" i="138"/>
  <c r="M89" i="138"/>
  <c r="M88" i="138"/>
  <c r="M87" i="138"/>
  <c r="M86" i="138"/>
  <c r="M85" i="138"/>
  <c r="M84" i="138"/>
  <c r="M83" i="138"/>
  <c r="M82" i="138"/>
  <c r="M81" i="138"/>
  <c r="M80" i="138"/>
  <c r="M79" i="138"/>
  <c r="M78" i="138"/>
  <c r="M77" i="138"/>
  <c r="M76" i="138"/>
  <c r="M75" i="138"/>
  <c r="M74" i="138"/>
  <c r="M73" i="138"/>
  <c r="M72" i="138"/>
  <c r="M71" i="138"/>
  <c r="M70" i="138"/>
  <c r="M69" i="138"/>
  <c r="M68" i="138"/>
  <c r="M67" i="138"/>
  <c r="M66" i="138"/>
  <c r="M65" i="138"/>
  <c r="M64" i="138"/>
  <c r="M63" i="138"/>
  <c r="M62" i="138"/>
  <c r="M61" i="138"/>
  <c r="M60" i="138"/>
  <c r="M59" i="138"/>
  <c r="M58" i="138"/>
  <c r="M57" i="138"/>
  <c r="M56" i="138"/>
  <c r="M55" i="138"/>
  <c r="M54" i="138"/>
  <c r="M53" i="138"/>
  <c r="M52" i="138"/>
  <c r="M51" i="138"/>
  <c r="M50" i="138"/>
  <c r="M49" i="138"/>
  <c r="M48" i="138"/>
  <c r="M47" i="138"/>
  <c r="M46" i="138"/>
  <c r="M45" i="138"/>
  <c r="M44" i="138"/>
  <c r="M43" i="138"/>
  <c r="M42" i="138"/>
  <c r="M41" i="138"/>
  <c r="M40" i="138"/>
  <c r="M39" i="138"/>
  <c r="M38" i="138"/>
  <c r="M37" i="138"/>
  <c r="M36" i="138"/>
  <c r="M35" i="138"/>
  <c r="M34" i="138"/>
  <c r="M33" i="138"/>
  <c r="M32" i="138"/>
  <c r="M31" i="138"/>
  <c r="M30" i="138"/>
  <c r="M29" i="138"/>
  <c r="M28" i="138"/>
  <c r="M27" i="138"/>
  <c r="M26" i="138"/>
  <c r="M25" i="138"/>
  <c r="M24" i="138"/>
  <c r="M23" i="138"/>
  <c r="M22" i="138"/>
  <c r="M21" i="138"/>
  <c r="M20" i="138"/>
  <c r="M19" i="138"/>
  <c r="M18" i="138"/>
  <c r="M17" i="138"/>
  <c r="M16" i="138"/>
  <c r="M15" i="138"/>
  <c r="M14" i="138"/>
  <c r="M13" i="138"/>
  <c r="M12" i="138"/>
  <c r="M11" i="138"/>
  <c r="M10" i="138"/>
  <c r="M9" i="138"/>
  <c r="M8" i="138"/>
  <c r="M7" i="138"/>
  <c r="M6" i="138"/>
  <c r="M5" i="138"/>
  <c r="M4" i="138"/>
  <c r="M360" i="134"/>
  <c r="M359" i="134"/>
  <c r="M358" i="134"/>
  <c r="M357" i="134"/>
  <c r="M356" i="134"/>
  <c r="M355" i="134"/>
  <c r="M354" i="134"/>
  <c r="M353" i="134"/>
  <c r="M352" i="134"/>
  <c r="M351" i="134"/>
  <c r="M350" i="134"/>
  <c r="M349" i="134"/>
  <c r="M348" i="134"/>
  <c r="M347" i="134"/>
  <c r="M346" i="134"/>
  <c r="M345" i="134"/>
  <c r="M344" i="134"/>
  <c r="M343" i="134"/>
  <c r="M342" i="134"/>
  <c r="M341" i="134"/>
  <c r="M340" i="134"/>
  <c r="M339" i="134"/>
  <c r="M338" i="134"/>
  <c r="M337" i="134"/>
  <c r="M336" i="134"/>
  <c r="M335" i="134"/>
  <c r="M334" i="134"/>
  <c r="M333" i="134"/>
  <c r="M332" i="134"/>
  <c r="M331" i="134"/>
  <c r="M330" i="134"/>
  <c r="M329" i="134"/>
  <c r="M328" i="134"/>
  <c r="M327" i="134"/>
  <c r="M326" i="134"/>
  <c r="M325" i="134"/>
  <c r="M324" i="134"/>
  <c r="M323" i="134"/>
  <c r="M322" i="134"/>
  <c r="M321" i="134"/>
  <c r="M320" i="134"/>
  <c r="M319" i="134"/>
  <c r="M318" i="134"/>
  <c r="M317" i="134"/>
  <c r="M316" i="134"/>
  <c r="M315" i="134"/>
  <c r="M314" i="134"/>
  <c r="M313" i="134"/>
  <c r="M312" i="134"/>
  <c r="M311" i="134"/>
  <c r="M310" i="134"/>
  <c r="M309" i="134"/>
  <c r="M308" i="134"/>
  <c r="M307" i="134"/>
  <c r="M306" i="134"/>
  <c r="M305" i="134"/>
  <c r="M304" i="134"/>
  <c r="M303" i="134"/>
  <c r="M302" i="134"/>
  <c r="M301" i="134"/>
  <c r="M300" i="134"/>
  <c r="M299" i="134"/>
  <c r="M298" i="134"/>
  <c r="M297" i="134"/>
  <c r="M296" i="134"/>
  <c r="M295" i="134"/>
  <c r="M294" i="134"/>
  <c r="M293" i="134"/>
  <c r="M292" i="134"/>
  <c r="M291" i="134"/>
  <c r="M290" i="134"/>
  <c r="M289" i="134"/>
  <c r="M288" i="134"/>
  <c r="M287" i="134"/>
  <c r="M286" i="134"/>
  <c r="M285" i="134"/>
  <c r="M284" i="134"/>
  <c r="M283" i="134"/>
  <c r="M282" i="134"/>
  <c r="M281" i="134"/>
  <c r="M280" i="134"/>
  <c r="M279" i="134"/>
  <c r="M278" i="134"/>
  <c r="M277" i="134"/>
  <c r="M276" i="134"/>
  <c r="M275" i="134"/>
  <c r="M274" i="134"/>
  <c r="M273" i="134"/>
  <c r="M272" i="134"/>
  <c r="M271" i="134"/>
  <c r="M270" i="134"/>
  <c r="M269" i="134"/>
  <c r="M268" i="134"/>
  <c r="M267" i="134"/>
  <c r="M266" i="134"/>
  <c r="M265" i="134"/>
  <c r="M264" i="134"/>
  <c r="M263" i="134"/>
  <c r="M262" i="134"/>
  <c r="M261" i="134"/>
  <c r="M260" i="134"/>
  <c r="M259" i="134"/>
  <c r="M258" i="134"/>
  <c r="M257" i="134"/>
  <c r="M256" i="134"/>
  <c r="M255" i="134"/>
  <c r="M254" i="134"/>
  <c r="M253" i="134"/>
  <c r="M252" i="134"/>
  <c r="M251" i="134"/>
  <c r="M250" i="134"/>
  <c r="M249" i="134"/>
  <c r="M248" i="134"/>
  <c r="M247" i="134"/>
  <c r="M246" i="134"/>
  <c r="M245" i="134"/>
  <c r="M244" i="134"/>
  <c r="M243" i="134"/>
  <c r="M242" i="134"/>
  <c r="M241" i="134"/>
  <c r="M240" i="134"/>
  <c r="M239" i="134"/>
  <c r="M238" i="134"/>
  <c r="M237" i="134"/>
  <c r="M236" i="134"/>
  <c r="M235" i="134"/>
  <c r="M234" i="134"/>
  <c r="M233" i="134"/>
  <c r="M232" i="134"/>
  <c r="M231" i="134"/>
  <c r="M230" i="134"/>
  <c r="M229" i="134"/>
  <c r="M228" i="134"/>
  <c r="M227" i="134"/>
  <c r="M226" i="134"/>
  <c r="M225" i="134"/>
  <c r="M224" i="134"/>
  <c r="M223" i="134"/>
  <c r="M222" i="134"/>
  <c r="M221" i="134"/>
  <c r="M220" i="134"/>
  <c r="M219" i="134"/>
  <c r="M218" i="134"/>
  <c r="M217" i="134"/>
  <c r="M216" i="134"/>
  <c r="M215" i="134"/>
  <c r="M214" i="134"/>
  <c r="M213" i="134"/>
  <c r="M212" i="134"/>
  <c r="M211" i="134"/>
  <c r="M210" i="134"/>
  <c r="M209" i="134"/>
  <c r="M208" i="134"/>
  <c r="M207" i="134"/>
  <c r="M206" i="134"/>
  <c r="M205" i="134"/>
  <c r="M204" i="134"/>
  <c r="M203" i="134"/>
  <c r="M202" i="134"/>
  <c r="M201" i="134"/>
  <c r="M200" i="134"/>
  <c r="M199" i="134"/>
  <c r="M198" i="134"/>
  <c r="M197" i="134"/>
  <c r="M196" i="134"/>
  <c r="M195" i="134"/>
  <c r="M194" i="134"/>
  <c r="M193" i="134"/>
  <c r="M192" i="134"/>
  <c r="M191" i="134"/>
  <c r="M190" i="134"/>
  <c r="M189" i="134"/>
  <c r="M188" i="134"/>
  <c r="M187" i="134"/>
  <c r="M186" i="134"/>
  <c r="M185" i="134"/>
  <c r="M184" i="134"/>
  <c r="M183" i="134"/>
  <c r="M182" i="134"/>
  <c r="M181" i="134"/>
  <c r="M180" i="134"/>
  <c r="M179" i="134"/>
  <c r="M178" i="134"/>
  <c r="M177" i="134"/>
  <c r="M176" i="134"/>
  <c r="M175" i="134"/>
  <c r="M174" i="134"/>
  <c r="M173" i="134"/>
  <c r="M172" i="134"/>
  <c r="M171" i="134"/>
  <c r="M170" i="134"/>
  <c r="M169" i="134"/>
  <c r="M168" i="134"/>
  <c r="M167" i="134"/>
  <c r="M166" i="134"/>
  <c r="M165" i="134"/>
  <c r="M164" i="134"/>
  <c r="M163" i="134"/>
  <c r="M162" i="134"/>
  <c r="M161" i="134"/>
  <c r="M160" i="134"/>
  <c r="M159" i="134"/>
  <c r="M158" i="134"/>
  <c r="M157" i="134"/>
  <c r="M156" i="134"/>
  <c r="M155" i="134"/>
  <c r="M154" i="134"/>
  <c r="M153" i="134"/>
  <c r="M152" i="134"/>
  <c r="M151" i="134"/>
  <c r="M150" i="134"/>
  <c r="M149" i="134"/>
  <c r="M148" i="134"/>
  <c r="M147" i="134"/>
  <c r="M146" i="134"/>
  <c r="M145" i="134"/>
  <c r="M144" i="134"/>
  <c r="M143" i="134"/>
  <c r="M142" i="134"/>
  <c r="M141" i="134"/>
  <c r="M140" i="134"/>
  <c r="M139" i="134"/>
  <c r="M138" i="134"/>
  <c r="M137" i="134"/>
  <c r="M136" i="134"/>
  <c r="M135" i="134"/>
  <c r="M134" i="134"/>
  <c r="M133" i="134"/>
  <c r="M132" i="134"/>
  <c r="M131" i="134"/>
  <c r="M130" i="134"/>
  <c r="M129" i="134"/>
  <c r="M128" i="134"/>
  <c r="M127" i="134"/>
  <c r="M126" i="134"/>
  <c r="M125" i="134"/>
  <c r="M124" i="134"/>
  <c r="M123" i="134"/>
  <c r="M122" i="134"/>
  <c r="M121" i="134"/>
  <c r="M120" i="134"/>
  <c r="M119" i="134"/>
  <c r="M118" i="134"/>
  <c r="M117" i="134"/>
  <c r="M116" i="134"/>
  <c r="M115" i="134"/>
  <c r="M114" i="134"/>
  <c r="M113" i="134"/>
  <c r="M112" i="134"/>
  <c r="M111" i="134"/>
  <c r="M110" i="134"/>
  <c r="M109" i="134"/>
  <c r="M108" i="134"/>
  <c r="M107" i="134"/>
  <c r="M106" i="134"/>
  <c r="M105" i="134"/>
  <c r="M104" i="134"/>
  <c r="M103" i="134"/>
  <c r="M102" i="134"/>
  <c r="M101" i="134"/>
  <c r="M100" i="134"/>
  <c r="M99" i="134"/>
  <c r="M98" i="134"/>
  <c r="M97" i="134"/>
  <c r="M96" i="134"/>
  <c r="M95" i="134"/>
  <c r="M94" i="134"/>
  <c r="M93" i="134"/>
  <c r="M92" i="134"/>
  <c r="M91" i="134"/>
  <c r="M90" i="134"/>
  <c r="M89" i="134"/>
  <c r="M88" i="134"/>
  <c r="M87" i="134"/>
  <c r="M86" i="134"/>
  <c r="M85" i="134"/>
  <c r="M84" i="134"/>
  <c r="M83" i="134"/>
  <c r="M82" i="134"/>
  <c r="M81" i="134"/>
  <c r="M80" i="134"/>
  <c r="M79" i="134"/>
  <c r="M78" i="134"/>
  <c r="M77" i="134"/>
  <c r="M76" i="134"/>
  <c r="M75" i="134"/>
  <c r="M74" i="134"/>
  <c r="M73" i="134"/>
  <c r="M72" i="134"/>
  <c r="M71" i="134"/>
  <c r="M70" i="134"/>
  <c r="M69" i="134"/>
  <c r="M68" i="134"/>
  <c r="M67" i="134"/>
  <c r="M66" i="134"/>
  <c r="M65" i="134"/>
  <c r="M64" i="134"/>
  <c r="M63" i="134"/>
  <c r="M62" i="134"/>
  <c r="M61" i="134"/>
  <c r="M60" i="134"/>
  <c r="M59" i="134"/>
  <c r="M58" i="134"/>
  <c r="M57" i="134"/>
  <c r="M56" i="134"/>
  <c r="M55" i="134"/>
  <c r="M54" i="134"/>
  <c r="M53" i="134"/>
  <c r="M52" i="134"/>
  <c r="M51" i="134"/>
  <c r="M50" i="134"/>
  <c r="M49" i="134"/>
  <c r="M48" i="134"/>
  <c r="M47" i="134"/>
  <c r="M46" i="134"/>
  <c r="M45" i="134"/>
  <c r="M44" i="134"/>
  <c r="M43" i="134"/>
  <c r="M42" i="134"/>
  <c r="M41" i="134"/>
  <c r="M40" i="134"/>
  <c r="M39" i="134"/>
  <c r="M38" i="134"/>
  <c r="M37" i="134"/>
  <c r="M36" i="134"/>
  <c r="M35" i="134"/>
  <c r="M34" i="134"/>
  <c r="M33" i="134"/>
  <c r="M32" i="134"/>
  <c r="M31" i="134"/>
  <c r="M30" i="134"/>
  <c r="M29" i="134"/>
  <c r="M28" i="134"/>
  <c r="M25" i="134"/>
  <c r="M24" i="134"/>
  <c r="M23" i="134"/>
  <c r="M22" i="134"/>
  <c r="M21" i="134"/>
  <c r="M20" i="134"/>
  <c r="M19" i="134"/>
  <c r="M18" i="134"/>
  <c r="M17" i="134"/>
  <c r="M16" i="134"/>
  <c r="M15" i="134"/>
  <c r="M14" i="134"/>
  <c r="M13" i="134"/>
  <c r="M12" i="134"/>
  <c r="M11" i="134"/>
  <c r="M10" i="134"/>
  <c r="M9" i="134"/>
  <c r="M8" i="134"/>
  <c r="M7" i="134"/>
  <c r="M6" i="134"/>
  <c r="M5" i="134"/>
  <c r="M4" i="134"/>
  <c r="M360" i="133"/>
  <c r="K360" i="133"/>
  <c r="M359" i="133"/>
  <c r="K359" i="133"/>
  <c r="M358" i="133"/>
  <c r="K358" i="133"/>
  <c r="M357" i="133"/>
  <c r="K357" i="133"/>
  <c r="M356" i="133"/>
  <c r="K356" i="133"/>
  <c r="M355" i="133"/>
  <c r="K355" i="133"/>
  <c r="M354" i="133"/>
  <c r="K354" i="133"/>
  <c r="M353" i="133"/>
  <c r="K353" i="133"/>
  <c r="M352" i="133"/>
  <c r="K352" i="133"/>
  <c r="M351" i="133"/>
  <c r="K351" i="133"/>
  <c r="M350" i="133"/>
  <c r="K350" i="133"/>
  <c r="M349" i="133"/>
  <c r="K349" i="133"/>
  <c r="M348" i="133"/>
  <c r="K348" i="133"/>
  <c r="M347" i="133"/>
  <c r="K347" i="133"/>
  <c r="M346" i="133"/>
  <c r="K346" i="133"/>
  <c r="M345" i="133"/>
  <c r="K345" i="133"/>
  <c r="M344" i="133"/>
  <c r="K344" i="133"/>
  <c r="M343" i="133"/>
  <c r="K343" i="133"/>
  <c r="M342" i="133"/>
  <c r="K342" i="133"/>
  <c r="M341" i="133"/>
  <c r="K341" i="133"/>
  <c r="M340" i="133"/>
  <c r="K340" i="133"/>
  <c r="M339" i="133"/>
  <c r="K339" i="133"/>
  <c r="M338" i="133"/>
  <c r="K338" i="133"/>
  <c r="M337" i="133"/>
  <c r="K337" i="133"/>
  <c r="M336" i="133"/>
  <c r="K336" i="133"/>
  <c r="M335" i="133"/>
  <c r="K335" i="133"/>
  <c r="M334" i="133"/>
  <c r="K334" i="133"/>
  <c r="M333" i="133"/>
  <c r="K333" i="133"/>
  <c r="M332" i="133"/>
  <c r="K332" i="133"/>
  <c r="M331" i="133"/>
  <c r="K331" i="133"/>
  <c r="M330" i="133"/>
  <c r="K330" i="133"/>
  <c r="M329" i="133"/>
  <c r="K329" i="133"/>
  <c r="M328" i="133"/>
  <c r="K328" i="133"/>
  <c r="M327" i="133"/>
  <c r="K327" i="133"/>
  <c r="M326" i="133"/>
  <c r="K326" i="133"/>
  <c r="M325" i="133"/>
  <c r="K325" i="133"/>
  <c r="M324" i="133"/>
  <c r="K324" i="133"/>
  <c r="M323" i="133"/>
  <c r="K323" i="133"/>
  <c r="M322" i="133"/>
  <c r="K322" i="133"/>
  <c r="M321" i="133"/>
  <c r="K321" i="133"/>
  <c r="M320" i="133"/>
  <c r="K320" i="133"/>
  <c r="M319" i="133"/>
  <c r="K319" i="133"/>
  <c r="M318" i="133"/>
  <c r="K318" i="133"/>
  <c r="M317" i="133"/>
  <c r="K317" i="133"/>
  <c r="M316" i="133"/>
  <c r="K316" i="133"/>
  <c r="M315" i="133"/>
  <c r="K315" i="133"/>
  <c r="M314" i="133"/>
  <c r="K314" i="133"/>
  <c r="M313" i="133"/>
  <c r="K313" i="133"/>
  <c r="M312" i="133"/>
  <c r="K312" i="133"/>
  <c r="M311" i="133"/>
  <c r="K311" i="133"/>
  <c r="M310" i="133"/>
  <c r="K310" i="133"/>
  <c r="M309" i="133"/>
  <c r="K309" i="133"/>
  <c r="M308" i="133"/>
  <c r="K308" i="133"/>
  <c r="M307" i="133"/>
  <c r="K307" i="133"/>
  <c r="M306" i="133"/>
  <c r="K306" i="133"/>
  <c r="M305" i="133"/>
  <c r="K305" i="133"/>
  <c r="M304" i="133"/>
  <c r="K304" i="133"/>
  <c r="M303" i="133"/>
  <c r="K303" i="133"/>
  <c r="M302" i="133"/>
  <c r="K302" i="133"/>
  <c r="M301" i="133"/>
  <c r="K301" i="133"/>
  <c r="M300" i="133"/>
  <c r="K300" i="133"/>
  <c r="M299" i="133"/>
  <c r="K299" i="133"/>
  <c r="M298" i="133"/>
  <c r="K298" i="133"/>
  <c r="M297" i="133"/>
  <c r="K297" i="133"/>
  <c r="M296" i="133"/>
  <c r="K296" i="133"/>
  <c r="M295" i="133"/>
  <c r="K295" i="133"/>
  <c r="M294" i="133"/>
  <c r="K294" i="133"/>
  <c r="M293" i="133"/>
  <c r="K293" i="133"/>
  <c r="M292" i="133"/>
  <c r="K292" i="133"/>
  <c r="M291" i="133"/>
  <c r="K291" i="133"/>
  <c r="M290" i="133"/>
  <c r="K290" i="133"/>
  <c r="M289" i="133"/>
  <c r="K289" i="133"/>
  <c r="M288" i="133"/>
  <c r="K288" i="133"/>
  <c r="M287" i="133"/>
  <c r="K287" i="133"/>
  <c r="M286" i="133"/>
  <c r="K286" i="133"/>
  <c r="M285" i="133"/>
  <c r="K285" i="133"/>
  <c r="M284" i="133"/>
  <c r="K284" i="133"/>
  <c r="M283" i="133"/>
  <c r="K283" i="133"/>
  <c r="M282" i="133"/>
  <c r="K282" i="133"/>
  <c r="M281" i="133"/>
  <c r="K281" i="133"/>
  <c r="M280" i="133"/>
  <c r="K280" i="133"/>
  <c r="M279" i="133"/>
  <c r="K279" i="133"/>
  <c r="M278" i="133"/>
  <c r="K278" i="133"/>
  <c r="M277" i="133"/>
  <c r="K277" i="133"/>
  <c r="M276" i="133"/>
  <c r="K276" i="133"/>
  <c r="M275" i="133"/>
  <c r="K275" i="133"/>
  <c r="M274" i="133"/>
  <c r="K274" i="133"/>
  <c r="M273" i="133"/>
  <c r="K273" i="133"/>
  <c r="M272" i="133"/>
  <c r="K272" i="133"/>
  <c r="M271" i="133"/>
  <c r="K271" i="133"/>
  <c r="M270" i="133"/>
  <c r="K270" i="133"/>
  <c r="M269" i="133"/>
  <c r="K269" i="133"/>
  <c r="M268" i="133"/>
  <c r="K268" i="133"/>
  <c r="M267" i="133"/>
  <c r="K267" i="133"/>
  <c r="M266" i="133"/>
  <c r="K266" i="133"/>
  <c r="M265" i="133"/>
  <c r="K265" i="133"/>
  <c r="M264" i="133"/>
  <c r="K264" i="133"/>
  <c r="M263" i="133"/>
  <c r="K263" i="133"/>
  <c r="M262" i="133"/>
  <c r="K262" i="133"/>
  <c r="M261" i="133"/>
  <c r="K261" i="133"/>
  <c r="M260" i="133"/>
  <c r="K260" i="133"/>
  <c r="M259" i="133"/>
  <c r="K259" i="133"/>
  <c r="M258" i="133"/>
  <c r="K258" i="133"/>
  <c r="M257" i="133"/>
  <c r="K257" i="133"/>
  <c r="M256" i="133"/>
  <c r="K256" i="133"/>
  <c r="M255" i="133"/>
  <c r="K255" i="133"/>
  <c r="M254" i="133"/>
  <c r="K254" i="133"/>
  <c r="M253" i="133"/>
  <c r="K253" i="133"/>
  <c r="M252" i="133"/>
  <c r="K252" i="133"/>
  <c r="M251" i="133"/>
  <c r="K251" i="133"/>
  <c r="M250" i="133"/>
  <c r="K250" i="133"/>
  <c r="M249" i="133"/>
  <c r="K249" i="133"/>
  <c r="M248" i="133"/>
  <c r="K248" i="133"/>
  <c r="M247" i="133"/>
  <c r="K247" i="133"/>
  <c r="M246" i="133"/>
  <c r="K246" i="133"/>
  <c r="M245" i="133"/>
  <c r="K245" i="133"/>
  <c r="M244" i="133"/>
  <c r="K244" i="133"/>
  <c r="M243" i="133"/>
  <c r="K243" i="133"/>
  <c r="M242" i="133"/>
  <c r="K242" i="133"/>
  <c r="M241" i="133"/>
  <c r="K241" i="133"/>
  <c r="M240" i="133"/>
  <c r="K240" i="133"/>
  <c r="M239" i="133"/>
  <c r="K239" i="133"/>
  <c r="M238" i="133"/>
  <c r="K238" i="133"/>
  <c r="M237" i="133"/>
  <c r="K237" i="133"/>
  <c r="M236" i="133"/>
  <c r="K236" i="133"/>
  <c r="M235" i="133"/>
  <c r="K235" i="133"/>
  <c r="M234" i="133"/>
  <c r="K234" i="133"/>
  <c r="M233" i="133"/>
  <c r="K233" i="133"/>
  <c r="M232" i="133"/>
  <c r="K232" i="133"/>
  <c r="M231" i="133"/>
  <c r="K231" i="133"/>
  <c r="M230" i="133"/>
  <c r="K230" i="133"/>
  <c r="M229" i="133"/>
  <c r="K229" i="133"/>
  <c r="M228" i="133"/>
  <c r="K228" i="133"/>
  <c r="M227" i="133"/>
  <c r="K227" i="133"/>
  <c r="M226" i="133"/>
  <c r="K226" i="133"/>
  <c r="M225" i="133"/>
  <c r="K225" i="133"/>
  <c r="M224" i="133"/>
  <c r="K224" i="133"/>
  <c r="M223" i="133"/>
  <c r="K223" i="133"/>
  <c r="M222" i="133"/>
  <c r="K222" i="133"/>
  <c r="M221" i="133"/>
  <c r="K221" i="133"/>
  <c r="M220" i="133"/>
  <c r="K220" i="133"/>
  <c r="M219" i="133"/>
  <c r="K219" i="133"/>
  <c r="M218" i="133"/>
  <c r="K218" i="133"/>
  <c r="M217" i="133"/>
  <c r="K217" i="133"/>
  <c r="M216" i="133"/>
  <c r="K216" i="133"/>
  <c r="M215" i="133"/>
  <c r="K215" i="133"/>
  <c r="M214" i="133"/>
  <c r="K214" i="133"/>
  <c r="M213" i="133"/>
  <c r="K213" i="133"/>
  <c r="M212" i="133"/>
  <c r="K212" i="133"/>
  <c r="M211" i="133"/>
  <c r="K211" i="133"/>
  <c r="M210" i="133"/>
  <c r="K210" i="133"/>
  <c r="M209" i="133"/>
  <c r="K209" i="133"/>
  <c r="M208" i="133"/>
  <c r="K208" i="133"/>
  <c r="M207" i="133"/>
  <c r="K207" i="133"/>
  <c r="M206" i="133"/>
  <c r="K206" i="133"/>
  <c r="M205" i="133"/>
  <c r="K205" i="133"/>
  <c r="M204" i="133"/>
  <c r="K204" i="133"/>
  <c r="M203" i="133"/>
  <c r="K203" i="133"/>
  <c r="M202" i="133"/>
  <c r="K202" i="133"/>
  <c r="M201" i="133"/>
  <c r="K201" i="133"/>
  <c r="M200" i="133"/>
  <c r="K200" i="133"/>
  <c r="M199" i="133"/>
  <c r="K199" i="133"/>
  <c r="M198" i="133"/>
  <c r="K198" i="133"/>
  <c r="M197" i="133"/>
  <c r="K197" i="133"/>
  <c r="M196" i="133"/>
  <c r="K196" i="133"/>
  <c r="M195" i="133"/>
  <c r="K195" i="133"/>
  <c r="M194" i="133"/>
  <c r="K194" i="133"/>
  <c r="M193" i="133"/>
  <c r="K193" i="133"/>
  <c r="M192" i="133"/>
  <c r="K192" i="133"/>
  <c r="M191" i="133"/>
  <c r="K191" i="133"/>
  <c r="M190" i="133"/>
  <c r="K190" i="133"/>
  <c r="M189" i="133"/>
  <c r="K189" i="133"/>
  <c r="M188" i="133"/>
  <c r="K188" i="133"/>
  <c r="M187" i="133"/>
  <c r="K187" i="133"/>
  <c r="M186" i="133"/>
  <c r="K186" i="133"/>
  <c r="M185" i="133"/>
  <c r="K185" i="133"/>
  <c r="M184" i="133"/>
  <c r="K184" i="133"/>
  <c r="M183" i="133"/>
  <c r="K183" i="133"/>
  <c r="M182" i="133"/>
  <c r="K182" i="133"/>
  <c r="M181" i="133"/>
  <c r="K181" i="133"/>
  <c r="M180" i="133"/>
  <c r="K180" i="133"/>
  <c r="M179" i="133"/>
  <c r="K179" i="133"/>
  <c r="M178" i="133"/>
  <c r="K178" i="133"/>
  <c r="M177" i="133"/>
  <c r="K177" i="133"/>
  <c r="M176" i="133"/>
  <c r="K176" i="133"/>
  <c r="M175" i="133"/>
  <c r="K175" i="133"/>
  <c r="M174" i="133"/>
  <c r="K174" i="133"/>
  <c r="M173" i="133"/>
  <c r="K173" i="133"/>
  <c r="M172" i="133"/>
  <c r="K172" i="133"/>
  <c r="M171" i="133"/>
  <c r="K171" i="133"/>
  <c r="M170" i="133"/>
  <c r="K170" i="133"/>
  <c r="M169" i="133"/>
  <c r="K169" i="133"/>
  <c r="M168" i="133"/>
  <c r="K168" i="133"/>
  <c r="M167" i="133"/>
  <c r="K167" i="133"/>
  <c r="M166" i="133"/>
  <c r="K166" i="133"/>
  <c r="M165" i="133"/>
  <c r="K165" i="133"/>
  <c r="M164" i="133"/>
  <c r="K164" i="133"/>
  <c r="M163" i="133"/>
  <c r="K163" i="133"/>
  <c r="M162" i="133"/>
  <c r="K162" i="133"/>
  <c r="M161" i="133"/>
  <c r="K161" i="133"/>
  <c r="M160" i="133"/>
  <c r="K160" i="133"/>
  <c r="M159" i="133"/>
  <c r="K159" i="133"/>
  <c r="M158" i="133"/>
  <c r="K158" i="133"/>
  <c r="M157" i="133"/>
  <c r="K157" i="133"/>
  <c r="M156" i="133"/>
  <c r="K156" i="133"/>
  <c r="M155" i="133"/>
  <c r="K155" i="133"/>
  <c r="M154" i="133"/>
  <c r="K154" i="133"/>
  <c r="M153" i="133"/>
  <c r="K153" i="133"/>
  <c r="M152" i="133"/>
  <c r="K152" i="133"/>
  <c r="M151" i="133"/>
  <c r="K151" i="133"/>
  <c r="M150" i="133"/>
  <c r="K150" i="133"/>
  <c r="M149" i="133"/>
  <c r="K149" i="133"/>
  <c r="M148" i="133"/>
  <c r="K148" i="133"/>
  <c r="M147" i="133"/>
  <c r="K147" i="133"/>
  <c r="M146" i="133"/>
  <c r="K146" i="133"/>
  <c r="M145" i="133"/>
  <c r="K145" i="133"/>
  <c r="M144" i="133"/>
  <c r="K144" i="133"/>
  <c r="M143" i="133"/>
  <c r="K143" i="133"/>
  <c r="M142" i="133"/>
  <c r="K142" i="133"/>
  <c r="M141" i="133"/>
  <c r="K141" i="133"/>
  <c r="M140" i="133"/>
  <c r="K140" i="133"/>
  <c r="M139" i="133"/>
  <c r="K139" i="133"/>
  <c r="M138" i="133"/>
  <c r="K138" i="133"/>
  <c r="M137" i="133"/>
  <c r="K137" i="133"/>
  <c r="M136" i="133"/>
  <c r="K136" i="133"/>
  <c r="M135" i="133"/>
  <c r="K135" i="133"/>
  <c r="M134" i="133"/>
  <c r="K134" i="133"/>
  <c r="M133" i="133"/>
  <c r="K133" i="133"/>
  <c r="M132" i="133"/>
  <c r="K132" i="133"/>
  <c r="M131" i="133"/>
  <c r="K131" i="133"/>
  <c r="M130" i="133"/>
  <c r="K130" i="133"/>
  <c r="M129" i="133"/>
  <c r="K129" i="133"/>
  <c r="M128" i="133"/>
  <c r="K128" i="133"/>
  <c r="M127" i="133"/>
  <c r="K127" i="133"/>
  <c r="M126" i="133"/>
  <c r="K126" i="133"/>
  <c r="M125" i="133"/>
  <c r="K125" i="133"/>
  <c r="M124" i="133"/>
  <c r="K124" i="133"/>
  <c r="M123" i="133"/>
  <c r="K123" i="133"/>
  <c r="M122" i="133"/>
  <c r="K122" i="133"/>
  <c r="M121" i="133"/>
  <c r="K121" i="133"/>
  <c r="M120" i="133"/>
  <c r="K120" i="133"/>
  <c r="M119" i="133"/>
  <c r="K119" i="133"/>
  <c r="M118" i="133"/>
  <c r="K118" i="133"/>
  <c r="M117" i="133"/>
  <c r="K117" i="133"/>
  <c r="M116" i="133"/>
  <c r="K116" i="133"/>
  <c r="M115" i="133"/>
  <c r="K115" i="133"/>
  <c r="M114" i="133"/>
  <c r="K114" i="133"/>
  <c r="M113" i="133"/>
  <c r="K113" i="133"/>
  <c r="M112" i="133"/>
  <c r="K112" i="133"/>
  <c r="M111" i="133"/>
  <c r="K111" i="133"/>
  <c r="M110" i="133"/>
  <c r="K110" i="133"/>
  <c r="M109" i="133"/>
  <c r="K109" i="133"/>
  <c r="M108" i="133"/>
  <c r="K108" i="133"/>
  <c r="M107" i="133"/>
  <c r="K107" i="133"/>
  <c r="M106" i="133"/>
  <c r="K106" i="133"/>
  <c r="M105" i="133"/>
  <c r="K105" i="133"/>
  <c r="M104" i="133"/>
  <c r="K104" i="133"/>
  <c r="M103" i="133"/>
  <c r="K103" i="133"/>
  <c r="M102" i="133"/>
  <c r="K102" i="133"/>
  <c r="M101" i="133"/>
  <c r="K101" i="133"/>
  <c r="M100" i="133"/>
  <c r="K100" i="133"/>
  <c r="M99" i="133"/>
  <c r="K99" i="133"/>
  <c r="M98" i="133"/>
  <c r="K98" i="133"/>
  <c r="M97" i="133"/>
  <c r="K97" i="133"/>
  <c r="M96" i="133"/>
  <c r="K96" i="133"/>
  <c r="M95" i="133"/>
  <c r="K95" i="133"/>
  <c r="M94" i="133"/>
  <c r="K94" i="133"/>
  <c r="M93" i="133"/>
  <c r="K93" i="133"/>
  <c r="M92" i="133"/>
  <c r="K92" i="133"/>
  <c r="M91" i="133"/>
  <c r="K91" i="133"/>
  <c r="M90" i="133"/>
  <c r="K90" i="133"/>
  <c r="M89" i="133"/>
  <c r="K89" i="133"/>
  <c r="M88" i="133"/>
  <c r="K88" i="133"/>
  <c r="M87" i="133"/>
  <c r="K87" i="133"/>
  <c r="M86" i="133"/>
  <c r="K86" i="133"/>
  <c r="M85" i="133"/>
  <c r="K85" i="133"/>
  <c r="M84" i="133"/>
  <c r="K84" i="133"/>
  <c r="M83" i="133"/>
  <c r="K83" i="133"/>
  <c r="M82" i="133"/>
  <c r="K82" i="133"/>
  <c r="M81" i="133"/>
  <c r="K81" i="133"/>
  <c r="M80" i="133"/>
  <c r="K80" i="133"/>
  <c r="M79" i="133"/>
  <c r="K79" i="133"/>
  <c r="M78" i="133"/>
  <c r="K78" i="133"/>
  <c r="M77" i="133"/>
  <c r="K77" i="133"/>
  <c r="M76" i="133"/>
  <c r="K76" i="133"/>
  <c r="M75" i="133"/>
  <c r="K75" i="133"/>
  <c r="M74" i="133"/>
  <c r="K74" i="133"/>
  <c r="M73" i="133"/>
  <c r="K73" i="133"/>
  <c r="M72" i="133"/>
  <c r="K72" i="133"/>
  <c r="M71" i="133"/>
  <c r="K71" i="133"/>
  <c r="M70" i="133"/>
  <c r="K70" i="133"/>
  <c r="M69" i="133"/>
  <c r="K69" i="133"/>
  <c r="M68" i="133"/>
  <c r="K68" i="133"/>
  <c r="M67" i="133"/>
  <c r="K67" i="133"/>
  <c r="M66" i="133"/>
  <c r="K66" i="133"/>
  <c r="M65" i="133"/>
  <c r="K65" i="133"/>
  <c r="M64" i="133"/>
  <c r="K64" i="133"/>
  <c r="M63" i="133"/>
  <c r="K63" i="133"/>
  <c r="M62" i="133"/>
  <c r="K62" i="133"/>
  <c r="M61" i="133"/>
  <c r="K61" i="133"/>
  <c r="M60" i="133"/>
  <c r="K60" i="133"/>
  <c r="M59" i="133"/>
  <c r="K59" i="133"/>
  <c r="M58" i="133"/>
  <c r="K58" i="133"/>
  <c r="M57" i="133"/>
  <c r="K57" i="133"/>
  <c r="M56" i="133"/>
  <c r="K56" i="133"/>
  <c r="M55" i="133"/>
  <c r="K55" i="133"/>
  <c r="M54" i="133"/>
  <c r="K54" i="133"/>
  <c r="M53" i="133"/>
  <c r="K53" i="133"/>
  <c r="M52" i="133"/>
  <c r="K52" i="133"/>
  <c r="M51" i="133"/>
  <c r="K51" i="133"/>
  <c r="M50" i="133"/>
  <c r="K50" i="133"/>
  <c r="M49" i="133"/>
  <c r="K49" i="133"/>
  <c r="M48" i="133"/>
  <c r="K48" i="133"/>
  <c r="M47" i="133"/>
  <c r="K47" i="133"/>
  <c r="M46" i="133"/>
  <c r="K46" i="133"/>
  <c r="M45" i="133"/>
  <c r="K45" i="133"/>
  <c r="M44" i="133"/>
  <c r="K44" i="133"/>
  <c r="M43" i="133"/>
  <c r="K43" i="133"/>
  <c r="M42" i="133"/>
  <c r="K42" i="133"/>
  <c r="M41" i="133"/>
  <c r="K41" i="133"/>
  <c r="M40" i="133"/>
  <c r="K40" i="133"/>
  <c r="M39" i="133"/>
  <c r="K39" i="133"/>
  <c r="M38" i="133"/>
  <c r="K38" i="133"/>
  <c r="M37" i="133"/>
  <c r="K37" i="133"/>
  <c r="M36" i="133"/>
  <c r="K36" i="133"/>
  <c r="M35" i="133"/>
  <c r="K35" i="133"/>
  <c r="M34" i="133"/>
  <c r="K34" i="133"/>
  <c r="M33" i="133"/>
  <c r="K33" i="133"/>
  <c r="M32" i="133"/>
  <c r="K32" i="133"/>
  <c r="M31" i="133"/>
  <c r="K31" i="133"/>
  <c r="M30" i="133"/>
  <c r="K30" i="133"/>
  <c r="M29" i="133"/>
  <c r="K29" i="133"/>
  <c r="M28" i="133"/>
  <c r="K28" i="133"/>
  <c r="M27" i="133"/>
  <c r="K27" i="133"/>
  <c r="M26" i="133"/>
  <c r="K26" i="133"/>
  <c r="M25" i="133"/>
  <c r="K25" i="133"/>
  <c r="M24" i="133"/>
  <c r="K24" i="133"/>
  <c r="M23" i="133"/>
  <c r="K23" i="133"/>
  <c r="M22" i="133"/>
  <c r="K22" i="133"/>
  <c r="M21" i="133"/>
  <c r="K21" i="133"/>
  <c r="M20" i="133"/>
  <c r="K20" i="133"/>
  <c r="M19" i="133"/>
  <c r="K19" i="133"/>
  <c r="M18" i="133"/>
  <c r="K18" i="133"/>
  <c r="M17" i="133"/>
  <c r="K17" i="133"/>
  <c r="M16" i="133"/>
  <c r="K16" i="133"/>
  <c r="M15" i="133"/>
  <c r="K15" i="133"/>
  <c r="M14" i="133"/>
  <c r="K14" i="133"/>
  <c r="M13" i="133"/>
  <c r="K13" i="133"/>
  <c r="M12" i="133"/>
  <c r="K12" i="133"/>
  <c r="M11" i="133"/>
  <c r="K11" i="133"/>
  <c r="M10" i="133"/>
  <c r="K10" i="133"/>
  <c r="M9" i="133"/>
  <c r="K9" i="133"/>
  <c r="M8" i="133"/>
  <c r="K8" i="133"/>
  <c r="M7" i="133"/>
  <c r="K7" i="133"/>
  <c r="M6" i="133"/>
  <c r="K6" i="133"/>
  <c r="M5" i="133"/>
  <c r="K5" i="133"/>
  <c r="M4" i="133"/>
  <c r="K4" i="133"/>
  <c r="J361" i="133"/>
  <c r="Q360" i="132"/>
  <c r="M360" i="132"/>
  <c r="K360" i="132"/>
  <c r="Q359" i="132"/>
  <c r="M359" i="132"/>
  <c r="K359" i="132"/>
  <c r="Q358" i="132"/>
  <c r="M358" i="132"/>
  <c r="K358" i="132"/>
  <c r="Q357" i="132"/>
  <c r="M357" i="132"/>
  <c r="K357" i="132"/>
  <c r="Q356" i="132"/>
  <c r="M356" i="132"/>
  <c r="K356" i="132"/>
  <c r="Q355" i="132"/>
  <c r="M355" i="132"/>
  <c r="K355" i="132"/>
  <c r="Q354" i="132"/>
  <c r="M354" i="132"/>
  <c r="K354" i="132"/>
  <c r="Q353" i="132"/>
  <c r="M353" i="132"/>
  <c r="K353" i="132"/>
  <c r="Q352" i="132"/>
  <c r="M352" i="132"/>
  <c r="K352" i="132"/>
  <c r="Q351" i="132"/>
  <c r="M351" i="132"/>
  <c r="K351" i="132"/>
  <c r="Q350" i="132"/>
  <c r="M350" i="132"/>
  <c r="K350" i="132"/>
  <c r="Q349" i="132"/>
  <c r="M349" i="132"/>
  <c r="K349" i="132"/>
  <c r="Q348" i="132"/>
  <c r="M348" i="132"/>
  <c r="K348" i="132"/>
  <c r="Q347" i="132"/>
  <c r="M347" i="132"/>
  <c r="K347" i="132"/>
  <c r="Q346" i="132"/>
  <c r="M346" i="132"/>
  <c r="K346" i="132"/>
  <c r="Q345" i="132"/>
  <c r="M345" i="132"/>
  <c r="K345" i="132"/>
  <c r="Q344" i="132"/>
  <c r="M344" i="132"/>
  <c r="K344" i="132"/>
  <c r="Q343" i="132"/>
  <c r="M343" i="132"/>
  <c r="K343" i="132"/>
  <c r="Q342" i="132"/>
  <c r="M342" i="132"/>
  <c r="K342" i="132"/>
  <c r="Q341" i="132"/>
  <c r="M341" i="132"/>
  <c r="K341" i="132"/>
  <c r="Q340" i="132"/>
  <c r="M340" i="132"/>
  <c r="K340" i="132"/>
  <c r="Q339" i="132"/>
  <c r="M339" i="132"/>
  <c r="K339" i="132"/>
  <c r="Q338" i="132"/>
  <c r="M338" i="132"/>
  <c r="K338" i="132"/>
  <c r="Q337" i="132"/>
  <c r="M337" i="132"/>
  <c r="K337" i="132"/>
  <c r="Q336" i="132"/>
  <c r="M336" i="132"/>
  <c r="K336" i="132"/>
  <c r="Q335" i="132"/>
  <c r="M335" i="132"/>
  <c r="K335" i="132"/>
  <c r="Q334" i="132"/>
  <c r="M334" i="132"/>
  <c r="K334" i="132"/>
  <c r="Q333" i="132"/>
  <c r="M333" i="132"/>
  <c r="K333" i="132"/>
  <c r="Q332" i="132"/>
  <c r="M332" i="132"/>
  <c r="K332" i="132"/>
  <c r="Q331" i="132"/>
  <c r="M331" i="132"/>
  <c r="K331" i="132"/>
  <c r="Q330" i="132"/>
  <c r="M330" i="132"/>
  <c r="K330" i="132"/>
  <c r="Q329" i="132"/>
  <c r="M329" i="132"/>
  <c r="K329" i="132"/>
  <c r="Q328" i="132"/>
  <c r="M328" i="132"/>
  <c r="K328" i="132"/>
  <c r="Q327" i="132"/>
  <c r="M327" i="132"/>
  <c r="K327" i="132"/>
  <c r="Q326" i="132"/>
  <c r="M326" i="132"/>
  <c r="K326" i="132"/>
  <c r="Q325" i="132"/>
  <c r="M325" i="132"/>
  <c r="K325" i="132"/>
  <c r="Q324" i="132"/>
  <c r="M324" i="132"/>
  <c r="K324" i="132"/>
  <c r="Q323" i="132"/>
  <c r="M323" i="132"/>
  <c r="K323" i="132"/>
  <c r="Q322" i="132"/>
  <c r="M322" i="132"/>
  <c r="K322" i="132"/>
  <c r="Q321" i="132"/>
  <c r="M321" i="132"/>
  <c r="K321" i="132"/>
  <c r="Q320" i="132"/>
  <c r="M320" i="132"/>
  <c r="K320" i="132"/>
  <c r="Q319" i="132"/>
  <c r="M319" i="132"/>
  <c r="K319" i="132"/>
  <c r="Q318" i="132"/>
  <c r="M318" i="132"/>
  <c r="K318" i="132"/>
  <c r="Q317" i="132"/>
  <c r="M317" i="132"/>
  <c r="K317" i="132"/>
  <c r="Q316" i="132"/>
  <c r="M316" i="132"/>
  <c r="K316" i="132"/>
  <c r="Q315" i="132"/>
  <c r="M315" i="132"/>
  <c r="K315" i="132"/>
  <c r="Q314" i="132"/>
  <c r="M314" i="132"/>
  <c r="K314" i="132"/>
  <c r="Q313" i="132"/>
  <c r="M313" i="132"/>
  <c r="K313" i="132"/>
  <c r="Q312" i="132"/>
  <c r="M312" i="132"/>
  <c r="K312" i="132"/>
  <c r="Q311" i="132"/>
  <c r="M311" i="132"/>
  <c r="K311" i="132"/>
  <c r="Q310" i="132"/>
  <c r="M310" i="132"/>
  <c r="K310" i="132"/>
  <c r="Q309" i="132"/>
  <c r="M309" i="132"/>
  <c r="K309" i="132"/>
  <c r="Q308" i="132"/>
  <c r="M308" i="132"/>
  <c r="K308" i="132"/>
  <c r="Q307" i="132"/>
  <c r="M307" i="132"/>
  <c r="K307" i="132"/>
  <c r="Q306" i="132"/>
  <c r="M306" i="132"/>
  <c r="K306" i="132"/>
  <c r="Q305" i="132"/>
  <c r="M305" i="132"/>
  <c r="K305" i="132"/>
  <c r="Q304" i="132"/>
  <c r="M304" i="132"/>
  <c r="K304" i="132"/>
  <c r="Q303" i="132"/>
  <c r="M303" i="132"/>
  <c r="K303" i="132"/>
  <c r="Q302" i="132"/>
  <c r="M302" i="132"/>
  <c r="K302" i="132"/>
  <c r="Q301" i="132"/>
  <c r="M301" i="132"/>
  <c r="K301" i="132"/>
  <c r="Q300" i="132"/>
  <c r="M300" i="132"/>
  <c r="K300" i="132"/>
  <c r="Q299" i="132"/>
  <c r="M299" i="132"/>
  <c r="K299" i="132"/>
  <c r="Q298" i="132"/>
  <c r="M298" i="132"/>
  <c r="K298" i="132"/>
  <c r="Q297" i="132"/>
  <c r="M297" i="132"/>
  <c r="K297" i="132"/>
  <c r="Q296" i="132"/>
  <c r="M296" i="132"/>
  <c r="K296" i="132"/>
  <c r="Q295" i="132"/>
  <c r="M295" i="132"/>
  <c r="K295" i="132"/>
  <c r="Q294" i="132"/>
  <c r="M294" i="132"/>
  <c r="K294" i="132"/>
  <c r="Q293" i="132"/>
  <c r="M293" i="132"/>
  <c r="K293" i="132"/>
  <c r="Q292" i="132"/>
  <c r="M292" i="132"/>
  <c r="K292" i="132"/>
  <c r="Q291" i="132"/>
  <c r="M291" i="132"/>
  <c r="K291" i="132"/>
  <c r="Q290" i="132"/>
  <c r="M290" i="132"/>
  <c r="K290" i="132"/>
  <c r="Q289" i="132"/>
  <c r="M289" i="132"/>
  <c r="K289" i="132"/>
  <c r="Q288" i="132"/>
  <c r="M288" i="132"/>
  <c r="K288" i="132"/>
  <c r="Q287" i="132"/>
  <c r="M287" i="132"/>
  <c r="K287" i="132"/>
  <c r="Q286" i="132"/>
  <c r="M286" i="132"/>
  <c r="K286" i="132"/>
  <c r="Q285" i="132"/>
  <c r="M285" i="132"/>
  <c r="K285" i="132"/>
  <c r="Q284" i="132"/>
  <c r="M284" i="132"/>
  <c r="K284" i="132"/>
  <c r="Q283" i="132"/>
  <c r="M283" i="132"/>
  <c r="K283" i="132"/>
  <c r="Q282" i="132"/>
  <c r="M282" i="132"/>
  <c r="K282" i="132"/>
  <c r="Q281" i="132"/>
  <c r="M281" i="132"/>
  <c r="K281" i="132"/>
  <c r="Q280" i="132"/>
  <c r="M280" i="132"/>
  <c r="K280" i="132"/>
  <c r="Q279" i="132"/>
  <c r="M279" i="132"/>
  <c r="K279" i="132"/>
  <c r="Q278" i="132"/>
  <c r="M278" i="132"/>
  <c r="K278" i="132"/>
  <c r="Q277" i="132"/>
  <c r="M277" i="132"/>
  <c r="K277" i="132"/>
  <c r="Q276" i="132"/>
  <c r="M276" i="132"/>
  <c r="K276" i="132"/>
  <c r="Q275" i="132"/>
  <c r="M275" i="132"/>
  <c r="K275" i="132"/>
  <c r="Q274" i="132"/>
  <c r="M274" i="132"/>
  <c r="K274" i="132"/>
  <c r="Q273" i="132"/>
  <c r="M273" i="132"/>
  <c r="K273" i="132"/>
  <c r="Q272" i="132"/>
  <c r="M272" i="132"/>
  <c r="K272" i="132"/>
  <c r="Q271" i="132"/>
  <c r="M271" i="132"/>
  <c r="K271" i="132"/>
  <c r="Q270" i="132"/>
  <c r="M270" i="132"/>
  <c r="K270" i="132"/>
  <c r="Q269" i="132"/>
  <c r="M269" i="132"/>
  <c r="K269" i="132"/>
  <c r="Q268" i="132"/>
  <c r="M268" i="132"/>
  <c r="K268" i="132"/>
  <c r="Q267" i="132"/>
  <c r="M267" i="132"/>
  <c r="K267" i="132"/>
  <c r="Q266" i="132"/>
  <c r="M266" i="132"/>
  <c r="K266" i="132"/>
  <c r="Q265" i="132"/>
  <c r="M265" i="132"/>
  <c r="K265" i="132"/>
  <c r="Q264" i="132"/>
  <c r="M264" i="132"/>
  <c r="K264" i="132"/>
  <c r="Q263" i="132"/>
  <c r="M263" i="132"/>
  <c r="K263" i="132"/>
  <c r="Q262" i="132"/>
  <c r="M262" i="132"/>
  <c r="K262" i="132"/>
  <c r="Q261" i="132"/>
  <c r="M261" i="132"/>
  <c r="K261" i="132"/>
  <c r="Q260" i="132"/>
  <c r="M260" i="132"/>
  <c r="K260" i="132"/>
  <c r="Q259" i="132"/>
  <c r="M259" i="132"/>
  <c r="K259" i="132"/>
  <c r="Q258" i="132"/>
  <c r="M258" i="132"/>
  <c r="K258" i="132"/>
  <c r="Q257" i="132"/>
  <c r="M257" i="132"/>
  <c r="K257" i="132"/>
  <c r="Q256" i="132"/>
  <c r="M256" i="132"/>
  <c r="K256" i="132"/>
  <c r="Q255" i="132"/>
  <c r="M255" i="132"/>
  <c r="K255" i="132"/>
  <c r="Q254" i="132"/>
  <c r="M254" i="132"/>
  <c r="K254" i="132"/>
  <c r="Q253" i="132"/>
  <c r="M253" i="132"/>
  <c r="K253" i="132"/>
  <c r="Q252" i="132"/>
  <c r="M252" i="132"/>
  <c r="K252" i="132"/>
  <c r="Q251" i="132"/>
  <c r="M251" i="132"/>
  <c r="K251" i="132"/>
  <c r="Q250" i="132"/>
  <c r="M250" i="132"/>
  <c r="K250" i="132"/>
  <c r="Q249" i="132"/>
  <c r="M249" i="132"/>
  <c r="K249" i="132"/>
  <c r="Q248" i="132"/>
  <c r="M248" i="132"/>
  <c r="K248" i="132"/>
  <c r="Q247" i="132"/>
  <c r="M247" i="132"/>
  <c r="K247" i="132"/>
  <c r="Q246" i="132"/>
  <c r="M246" i="132"/>
  <c r="K246" i="132"/>
  <c r="Q245" i="132"/>
  <c r="M245" i="132"/>
  <c r="K245" i="132"/>
  <c r="Q244" i="132"/>
  <c r="M244" i="132"/>
  <c r="K244" i="132"/>
  <c r="Q243" i="132"/>
  <c r="M243" i="132"/>
  <c r="K243" i="132"/>
  <c r="Q242" i="132"/>
  <c r="M242" i="132"/>
  <c r="K242" i="132"/>
  <c r="Q241" i="132"/>
  <c r="M241" i="132"/>
  <c r="K241" i="132"/>
  <c r="Q240" i="132"/>
  <c r="M240" i="132"/>
  <c r="K240" i="132"/>
  <c r="Q239" i="132"/>
  <c r="M239" i="132"/>
  <c r="K239" i="132"/>
  <c r="Q238" i="132"/>
  <c r="M238" i="132"/>
  <c r="K238" i="132"/>
  <c r="Q237" i="132"/>
  <c r="M237" i="132"/>
  <c r="K237" i="132"/>
  <c r="Q236" i="132"/>
  <c r="M236" i="132"/>
  <c r="K236" i="132"/>
  <c r="Q235" i="132"/>
  <c r="M235" i="132"/>
  <c r="K235" i="132"/>
  <c r="Q234" i="132"/>
  <c r="M234" i="132"/>
  <c r="K234" i="132"/>
  <c r="Q233" i="132"/>
  <c r="M233" i="132"/>
  <c r="K233" i="132"/>
  <c r="Q232" i="132"/>
  <c r="M232" i="132"/>
  <c r="K232" i="132"/>
  <c r="Q231" i="132"/>
  <c r="M231" i="132"/>
  <c r="K231" i="132"/>
  <c r="Q230" i="132"/>
  <c r="M230" i="132"/>
  <c r="K230" i="132"/>
  <c r="Q229" i="132"/>
  <c r="M229" i="132"/>
  <c r="K229" i="132"/>
  <c r="Q228" i="132"/>
  <c r="M228" i="132"/>
  <c r="K228" i="132"/>
  <c r="Q227" i="132"/>
  <c r="M227" i="132"/>
  <c r="K227" i="132"/>
  <c r="Q226" i="132"/>
  <c r="M226" i="132"/>
  <c r="K226" i="132"/>
  <c r="Q225" i="132"/>
  <c r="M225" i="132"/>
  <c r="K225" i="132"/>
  <c r="Q224" i="132"/>
  <c r="M224" i="132"/>
  <c r="K224" i="132"/>
  <c r="Q223" i="132"/>
  <c r="M223" i="132"/>
  <c r="K223" i="132"/>
  <c r="Q222" i="132"/>
  <c r="M222" i="132"/>
  <c r="K222" i="132"/>
  <c r="Q221" i="132"/>
  <c r="M221" i="132"/>
  <c r="K221" i="132"/>
  <c r="Q220" i="132"/>
  <c r="M220" i="132"/>
  <c r="K220" i="132"/>
  <c r="Q219" i="132"/>
  <c r="M219" i="132"/>
  <c r="K219" i="132"/>
  <c r="Q218" i="132"/>
  <c r="M218" i="132"/>
  <c r="K218" i="132"/>
  <c r="Q217" i="132"/>
  <c r="M217" i="132"/>
  <c r="K217" i="132"/>
  <c r="Q216" i="132"/>
  <c r="M216" i="132"/>
  <c r="K216" i="132"/>
  <c r="Q215" i="132"/>
  <c r="M215" i="132"/>
  <c r="K215" i="132"/>
  <c r="Q214" i="132"/>
  <c r="M214" i="132"/>
  <c r="K214" i="132"/>
  <c r="Q213" i="132"/>
  <c r="M213" i="132"/>
  <c r="K213" i="132"/>
  <c r="Q212" i="132"/>
  <c r="M212" i="132"/>
  <c r="K212" i="132"/>
  <c r="Q211" i="132"/>
  <c r="M211" i="132"/>
  <c r="K211" i="132"/>
  <c r="Q210" i="132"/>
  <c r="M210" i="132"/>
  <c r="K210" i="132"/>
  <c r="Q209" i="132"/>
  <c r="M209" i="132"/>
  <c r="K209" i="132"/>
  <c r="Q208" i="132"/>
  <c r="M208" i="132"/>
  <c r="K208" i="132"/>
  <c r="Q207" i="132"/>
  <c r="M207" i="132"/>
  <c r="K207" i="132"/>
  <c r="Q206" i="132"/>
  <c r="M206" i="132"/>
  <c r="K206" i="132"/>
  <c r="Q205" i="132"/>
  <c r="M205" i="132"/>
  <c r="K205" i="132"/>
  <c r="Q204" i="132"/>
  <c r="M204" i="132"/>
  <c r="K204" i="132"/>
  <c r="Q203" i="132"/>
  <c r="M203" i="132"/>
  <c r="K203" i="132"/>
  <c r="Q202" i="132"/>
  <c r="M202" i="132"/>
  <c r="K202" i="132"/>
  <c r="Q201" i="132"/>
  <c r="M201" i="132"/>
  <c r="K201" i="132"/>
  <c r="Q200" i="132"/>
  <c r="M200" i="132"/>
  <c r="K200" i="132"/>
  <c r="Q199" i="132"/>
  <c r="M199" i="132"/>
  <c r="K199" i="132"/>
  <c r="Q198" i="132"/>
  <c r="M198" i="132"/>
  <c r="K198" i="132"/>
  <c r="Q197" i="132"/>
  <c r="M197" i="132"/>
  <c r="K197" i="132"/>
  <c r="Q196" i="132"/>
  <c r="M196" i="132"/>
  <c r="K196" i="132"/>
  <c r="Q195" i="132"/>
  <c r="M195" i="132"/>
  <c r="K195" i="132"/>
  <c r="Q194" i="132"/>
  <c r="M194" i="132"/>
  <c r="K194" i="132"/>
  <c r="Q193" i="132"/>
  <c r="M193" i="132"/>
  <c r="K193" i="132"/>
  <c r="Q192" i="132"/>
  <c r="M192" i="132"/>
  <c r="K192" i="132"/>
  <c r="Q191" i="132"/>
  <c r="M191" i="132"/>
  <c r="K191" i="132"/>
  <c r="Q190" i="132"/>
  <c r="M190" i="132"/>
  <c r="K190" i="132"/>
  <c r="Q189" i="132"/>
  <c r="M189" i="132"/>
  <c r="K189" i="132"/>
  <c r="Q188" i="132"/>
  <c r="M188" i="132"/>
  <c r="K188" i="132"/>
  <c r="Q187" i="132"/>
  <c r="M187" i="132"/>
  <c r="K187" i="132"/>
  <c r="Q186" i="132"/>
  <c r="M186" i="132"/>
  <c r="K186" i="132"/>
  <c r="Q185" i="132"/>
  <c r="M185" i="132"/>
  <c r="K185" i="132"/>
  <c r="Q184" i="132"/>
  <c r="M184" i="132"/>
  <c r="K184" i="132"/>
  <c r="Q183" i="132"/>
  <c r="M183" i="132"/>
  <c r="K183" i="132"/>
  <c r="Q182" i="132"/>
  <c r="M182" i="132"/>
  <c r="K182" i="132"/>
  <c r="Q181" i="132"/>
  <c r="M181" i="132"/>
  <c r="K181" i="132"/>
  <c r="Q180" i="132"/>
  <c r="M180" i="132"/>
  <c r="K180" i="132"/>
  <c r="Q179" i="132"/>
  <c r="M179" i="132"/>
  <c r="K179" i="132"/>
  <c r="Q178" i="132"/>
  <c r="M178" i="132"/>
  <c r="K178" i="132"/>
  <c r="Q177" i="132"/>
  <c r="M177" i="132"/>
  <c r="K177" i="132"/>
  <c r="Q176" i="132"/>
  <c r="M176" i="132"/>
  <c r="K176" i="132"/>
  <c r="Q175" i="132"/>
  <c r="M175" i="132"/>
  <c r="K175" i="132"/>
  <c r="Q174" i="132"/>
  <c r="M174" i="132"/>
  <c r="K174" i="132"/>
  <c r="Q173" i="132"/>
  <c r="M173" i="132"/>
  <c r="K173" i="132"/>
  <c r="Q172" i="132"/>
  <c r="M172" i="132"/>
  <c r="K172" i="132"/>
  <c r="Q171" i="132"/>
  <c r="M171" i="132"/>
  <c r="K171" i="132"/>
  <c r="Q170" i="132"/>
  <c r="M170" i="132"/>
  <c r="K170" i="132"/>
  <c r="Q169" i="132"/>
  <c r="M169" i="132"/>
  <c r="K169" i="132"/>
  <c r="Q168" i="132"/>
  <c r="M168" i="132"/>
  <c r="K168" i="132"/>
  <c r="Q167" i="132"/>
  <c r="M167" i="132"/>
  <c r="K167" i="132"/>
  <c r="Q166" i="132"/>
  <c r="M166" i="132"/>
  <c r="K166" i="132"/>
  <c r="Q165" i="132"/>
  <c r="M165" i="132"/>
  <c r="K165" i="132"/>
  <c r="Q164" i="132"/>
  <c r="M164" i="132"/>
  <c r="K164" i="132"/>
  <c r="Q163" i="132"/>
  <c r="M163" i="132"/>
  <c r="K163" i="132"/>
  <c r="Q162" i="132"/>
  <c r="M162" i="132"/>
  <c r="K162" i="132"/>
  <c r="Q161" i="132"/>
  <c r="M161" i="132"/>
  <c r="K161" i="132"/>
  <c r="Q160" i="132"/>
  <c r="M160" i="132"/>
  <c r="K160" i="132"/>
  <c r="Q159" i="132"/>
  <c r="M159" i="132"/>
  <c r="K159" i="132"/>
  <c r="Q158" i="132"/>
  <c r="M158" i="132"/>
  <c r="K158" i="132"/>
  <c r="Q157" i="132"/>
  <c r="M157" i="132"/>
  <c r="K157" i="132"/>
  <c r="Q156" i="132"/>
  <c r="M156" i="132"/>
  <c r="K156" i="132"/>
  <c r="Q155" i="132"/>
  <c r="M155" i="132"/>
  <c r="K155" i="132"/>
  <c r="Q154" i="132"/>
  <c r="M154" i="132"/>
  <c r="K154" i="132"/>
  <c r="Q153" i="132"/>
  <c r="M153" i="132"/>
  <c r="K153" i="132"/>
  <c r="Q152" i="132"/>
  <c r="M152" i="132"/>
  <c r="K152" i="132"/>
  <c r="Q151" i="132"/>
  <c r="M151" i="132"/>
  <c r="K151" i="132"/>
  <c r="Q150" i="132"/>
  <c r="M150" i="132"/>
  <c r="K150" i="132"/>
  <c r="Q149" i="132"/>
  <c r="M149" i="132"/>
  <c r="K149" i="132"/>
  <c r="Q148" i="132"/>
  <c r="M148" i="132"/>
  <c r="K148" i="132"/>
  <c r="Q147" i="132"/>
  <c r="M147" i="132"/>
  <c r="K147" i="132"/>
  <c r="Q146" i="132"/>
  <c r="M146" i="132"/>
  <c r="K146" i="132"/>
  <c r="Q145" i="132"/>
  <c r="M145" i="132"/>
  <c r="K145" i="132"/>
  <c r="Q144" i="132"/>
  <c r="M144" i="132"/>
  <c r="K144" i="132"/>
  <c r="Q143" i="132"/>
  <c r="M143" i="132"/>
  <c r="K143" i="132"/>
  <c r="Q142" i="132"/>
  <c r="M142" i="132"/>
  <c r="K142" i="132"/>
  <c r="Q141" i="132"/>
  <c r="M141" i="132"/>
  <c r="K141" i="132"/>
  <c r="Q140" i="132"/>
  <c r="M140" i="132"/>
  <c r="K140" i="132"/>
  <c r="Q139" i="132"/>
  <c r="M139" i="132"/>
  <c r="K139" i="132"/>
  <c r="Q138" i="132"/>
  <c r="M138" i="132"/>
  <c r="K138" i="132"/>
  <c r="Q137" i="132"/>
  <c r="M137" i="132"/>
  <c r="K137" i="132"/>
  <c r="Q136" i="132"/>
  <c r="M136" i="132"/>
  <c r="K136" i="132"/>
  <c r="Q135" i="132"/>
  <c r="M135" i="132"/>
  <c r="K135" i="132"/>
  <c r="Q134" i="132"/>
  <c r="M134" i="132"/>
  <c r="K134" i="132"/>
  <c r="Q133" i="132"/>
  <c r="M133" i="132"/>
  <c r="K133" i="132"/>
  <c r="Q132" i="132"/>
  <c r="M132" i="132"/>
  <c r="K132" i="132"/>
  <c r="Q131" i="132"/>
  <c r="M131" i="132"/>
  <c r="K131" i="132"/>
  <c r="Q130" i="132"/>
  <c r="M130" i="132"/>
  <c r="K130" i="132"/>
  <c r="Q129" i="132"/>
  <c r="M129" i="132"/>
  <c r="K129" i="132"/>
  <c r="Q128" i="132"/>
  <c r="M128" i="132"/>
  <c r="K128" i="132"/>
  <c r="Q127" i="132"/>
  <c r="M127" i="132"/>
  <c r="K127" i="132"/>
  <c r="Q126" i="132"/>
  <c r="M126" i="132"/>
  <c r="K126" i="132"/>
  <c r="Q125" i="132"/>
  <c r="M125" i="132"/>
  <c r="K125" i="132"/>
  <c r="Q124" i="132"/>
  <c r="M124" i="132"/>
  <c r="K124" i="132"/>
  <c r="Q123" i="132"/>
  <c r="M123" i="132"/>
  <c r="K123" i="132"/>
  <c r="Q122" i="132"/>
  <c r="M122" i="132"/>
  <c r="K122" i="132"/>
  <c r="Q121" i="132"/>
  <c r="M121" i="132"/>
  <c r="K121" i="132"/>
  <c r="Q120" i="132"/>
  <c r="M120" i="132"/>
  <c r="K120" i="132"/>
  <c r="Q119" i="132"/>
  <c r="M119" i="132"/>
  <c r="K119" i="132"/>
  <c r="Q118" i="132"/>
  <c r="M118" i="132"/>
  <c r="K118" i="132"/>
  <c r="Q117" i="132"/>
  <c r="M117" i="132"/>
  <c r="K117" i="132"/>
  <c r="Q116" i="132"/>
  <c r="M116" i="132"/>
  <c r="K116" i="132"/>
  <c r="Q115" i="132"/>
  <c r="M115" i="132"/>
  <c r="K115" i="132"/>
  <c r="Q114" i="132"/>
  <c r="M114" i="132"/>
  <c r="K114" i="132"/>
  <c r="Q113" i="132"/>
  <c r="M113" i="132"/>
  <c r="K113" i="132"/>
  <c r="Q112" i="132"/>
  <c r="M112" i="132"/>
  <c r="K112" i="132"/>
  <c r="Q111" i="132"/>
  <c r="M111" i="132"/>
  <c r="K111" i="132"/>
  <c r="Q110" i="132"/>
  <c r="M110" i="132"/>
  <c r="K110" i="132"/>
  <c r="Q109" i="132"/>
  <c r="M109" i="132"/>
  <c r="K109" i="132"/>
  <c r="Q108" i="132"/>
  <c r="M108" i="132"/>
  <c r="K108" i="132"/>
  <c r="Q107" i="132"/>
  <c r="M107" i="132"/>
  <c r="K107" i="132"/>
  <c r="Q106" i="132"/>
  <c r="M106" i="132"/>
  <c r="K106" i="132"/>
  <c r="Q105" i="132"/>
  <c r="M105" i="132"/>
  <c r="K105" i="132"/>
  <c r="Q104" i="132"/>
  <c r="M104" i="132"/>
  <c r="K104" i="132"/>
  <c r="Q103" i="132"/>
  <c r="M103" i="132"/>
  <c r="K103" i="132"/>
  <c r="Q102" i="132"/>
  <c r="M102" i="132"/>
  <c r="K102" i="132"/>
  <c r="Q101" i="132"/>
  <c r="M101" i="132"/>
  <c r="K101" i="132"/>
  <c r="Q100" i="132"/>
  <c r="M100" i="132"/>
  <c r="K100" i="132"/>
  <c r="Q99" i="132"/>
  <c r="M99" i="132"/>
  <c r="K99" i="132"/>
  <c r="Q98" i="132"/>
  <c r="M98" i="132"/>
  <c r="K98" i="132"/>
  <c r="Q97" i="132"/>
  <c r="M97" i="132"/>
  <c r="K97" i="132"/>
  <c r="Q96" i="132"/>
  <c r="M96" i="132"/>
  <c r="K96" i="132"/>
  <c r="Q95" i="132"/>
  <c r="M95" i="132"/>
  <c r="K95" i="132"/>
  <c r="Q94" i="132"/>
  <c r="M94" i="132"/>
  <c r="K94" i="132"/>
  <c r="Q93" i="132"/>
  <c r="M93" i="132"/>
  <c r="K93" i="132"/>
  <c r="Q92" i="132"/>
  <c r="M92" i="132"/>
  <c r="K92" i="132"/>
  <c r="Q91" i="132"/>
  <c r="M91" i="132"/>
  <c r="K91" i="132"/>
  <c r="Q90" i="132"/>
  <c r="M90" i="132"/>
  <c r="K90" i="132"/>
  <c r="Q89" i="132"/>
  <c r="M89" i="132"/>
  <c r="K89" i="132"/>
  <c r="Q88" i="132"/>
  <c r="M88" i="132"/>
  <c r="K88" i="132"/>
  <c r="Q87" i="132"/>
  <c r="M87" i="132"/>
  <c r="K87" i="132"/>
  <c r="Q86" i="132"/>
  <c r="M86" i="132"/>
  <c r="K86" i="132"/>
  <c r="Q85" i="132"/>
  <c r="M85" i="132"/>
  <c r="K85" i="132"/>
  <c r="Q84" i="132"/>
  <c r="M84" i="132"/>
  <c r="K84" i="132"/>
  <c r="Q83" i="132"/>
  <c r="M83" i="132"/>
  <c r="K83" i="132"/>
  <c r="Q82" i="132"/>
  <c r="M82" i="132"/>
  <c r="K82" i="132"/>
  <c r="Q81" i="132"/>
  <c r="M81" i="132"/>
  <c r="K81" i="132"/>
  <c r="Q80" i="132"/>
  <c r="M80" i="132"/>
  <c r="K80" i="132"/>
  <c r="Q79" i="132"/>
  <c r="M79" i="132"/>
  <c r="K79" i="132"/>
  <c r="Q78" i="132"/>
  <c r="M78" i="132"/>
  <c r="K78" i="132"/>
  <c r="Q77" i="132"/>
  <c r="M77" i="132"/>
  <c r="K77" i="132"/>
  <c r="Q76" i="132"/>
  <c r="M76" i="132"/>
  <c r="K76" i="132"/>
  <c r="Q75" i="132"/>
  <c r="M75" i="132"/>
  <c r="K75" i="132"/>
  <c r="Q74" i="132"/>
  <c r="M74" i="132"/>
  <c r="K74" i="132"/>
  <c r="Q73" i="132"/>
  <c r="M73" i="132"/>
  <c r="K73" i="132"/>
  <c r="Q72" i="132"/>
  <c r="M72" i="132"/>
  <c r="K72" i="132"/>
  <c r="Q71" i="132"/>
  <c r="M71" i="132"/>
  <c r="K71" i="132"/>
  <c r="Q70" i="132"/>
  <c r="M70" i="132"/>
  <c r="K70" i="132"/>
  <c r="Q69" i="132"/>
  <c r="M69" i="132"/>
  <c r="K69" i="132"/>
  <c r="Q68" i="132"/>
  <c r="M68" i="132"/>
  <c r="K68" i="132"/>
  <c r="Q67" i="132"/>
  <c r="M67" i="132"/>
  <c r="K67" i="132"/>
  <c r="Q66" i="132"/>
  <c r="M66" i="132"/>
  <c r="K66" i="132"/>
  <c r="Q65" i="132"/>
  <c r="M65" i="132"/>
  <c r="K65" i="132"/>
  <c r="Q64" i="132"/>
  <c r="M64" i="132"/>
  <c r="K64" i="132"/>
  <c r="Q63" i="132"/>
  <c r="M63" i="132"/>
  <c r="K63" i="132"/>
  <c r="Q62" i="132"/>
  <c r="M62" i="132"/>
  <c r="K62" i="132"/>
  <c r="Q61" i="132"/>
  <c r="M61" i="132"/>
  <c r="K61" i="132"/>
  <c r="Q60" i="132"/>
  <c r="M60" i="132"/>
  <c r="K60" i="132"/>
  <c r="Q59" i="132"/>
  <c r="M59" i="132"/>
  <c r="K59" i="132"/>
  <c r="Q58" i="132"/>
  <c r="M58" i="132"/>
  <c r="K58" i="132"/>
  <c r="Q57" i="132"/>
  <c r="M57" i="132"/>
  <c r="K57" i="132"/>
  <c r="Q56" i="132"/>
  <c r="M56" i="132"/>
  <c r="K56" i="132"/>
  <c r="Q55" i="132"/>
  <c r="M55" i="132"/>
  <c r="K55" i="132"/>
  <c r="Q54" i="132"/>
  <c r="M54" i="132"/>
  <c r="K54" i="132"/>
  <c r="Q53" i="132"/>
  <c r="M53" i="132"/>
  <c r="K53" i="132"/>
  <c r="Q52" i="132"/>
  <c r="M52" i="132"/>
  <c r="K52" i="132"/>
  <c r="Q51" i="132"/>
  <c r="M51" i="132"/>
  <c r="K51" i="132"/>
  <c r="Q50" i="132"/>
  <c r="M50" i="132"/>
  <c r="K50" i="132"/>
  <c r="Q49" i="132"/>
  <c r="M49" i="132"/>
  <c r="K49" i="132"/>
  <c r="Q48" i="132"/>
  <c r="M48" i="132"/>
  <c r="K48" i="132"/>
  <c r="Q47" i="132"/>
  <c r="M47" i="132"/>
  <c r="K47" i="132"/>
  <c r="Q46" i="132"/>
  <c r="M46" i="132"/>
  <c r="K46" i="132"/>
  <c r="Q45" i="132"/>
  <c r="M45" i="132"/>
  <c r="K45" i="132"/>
  <c r="Q44" i="132"/>
  <c r="M44" i="132"/>
  <c r="K44" i="132"/>
  <c r="Q43" i="132"/>
  <c r="M43" i="132"/>
  <c r="K43" i="132"/>
  <c r="Q42" i="132"/>
  <c r="M42" i="132"/>
  <c r="K42" i="132"/>
  <c r="Q41" i="132"/>
  <c r="M41" i="132"/>
  <c r="K41" i="132"/>
  <c r="Q40" i="132"/>
  <c r="M40" i="132"/>
  <c r="K40" i="132"/>
  <c r="Q39" i="132"/>
  <c r="M39" i="132"/>
  <c r="K39" i="132"/>
  <c r="Q38" i="132"/>
  <c r="M38" i="132"/>
  <c r="K38" i="132"/>
  <c r="Q37" i="132"/>
  <c r="M37" i="132"/>
  <c r="K37" i="132"/>
  <c r="Q36" i="132"/>
  <c r="M36" i="132"/>
  <c r="K36" i="132"/>
  <c r="Q35" i="132"/>
  <c r="M35" i="132"/>
  <c r="K35" i="132"/>
  <c r="Q34" i="132"/>
  <c r="M34" i="132"/>
  <c r="K34" i="132"/>
  <c r="Q33" i="132"/>
  <c r="M33" i="132"/>
  <c r="K33" i="132"/>
  <c r="Q32" i="132"/>
  <c r="M32" i="132"/>
  <c r="K32" i="132"/>
  <c r="Q31" i="132"/>
  <c r="M31" i="132"/>
  <c r="K31" i="132"/>
  <c r="Q30" i="132"/>
  <c r="M30" i="132"/>
  <c r="K30" i="132"/>
  <c r="Q29" i="132"/>
  <c r="M29" i="132"/>
  <c r="K29" i="132"/>
  <c r="Q28" i="132"/>
  <c r="M28" i="132"/>
  <c r="K28" i="132"/>
  <c r="Q27" i="132"/>
  <c r="M27" i="132"/>
  <c r="K27" i="132"/>
  <c r="Q26" i="132"/>
  <c r="M26" i="132"/>
  <c r="K26" i="132"/>
  <c r="Q25" i="132"/>
  <c r="M25" i="132"/>
  <c r="K25" i="132"/>
  <c r="Q24" i="132"/>
  <c r="M24" i="132"/>
  <c r="K24" i="132"/>
  <c r="Q23" i="132"/>
  <c r="M23" i="132"/>
  <c r="K23" i="132"/>
  <c r="Q22" i="132"/>
  <c r="M22" i="132"/>
  <c r="K22" i="132"/>
  <c r="Q21" i="132"/>
  <c r="M21" i="132"/>
  <c r="K21" i="132"/>
  <c r="Q20" i="132"/>
  <c r="M20" i="132"/>
  <c r="K20" i="132"/>
  <c r="Q19" i="132"/>
  <c r="M19" i="132"/>
  <c r="K19" i="132"/>
  <c r="Q18" i="132"/>
  <c r="M18" i="132"/>
  <c r="K18" i="132"/>
  <c r="Q17" i="132"/>
  <c r="M17" i="132"/>
  <c r="K17" i="132"/>
  <c r="Q16" i="132"/>
  <c r="M16" i="132"/>
  <c r="K16" i="132"/>
  <c r="Q15" i="132"/>
  <c r="M15" i="132"/>
  <c r="K15" i="132"/>
  <c r="Q14" i="132"/>
  <c r="M14" i="132"/>
  <c r="K14" i="132"/>
  <c r="Q13" i="132"/>
  <c r="M13" i="132"/>
  <c r="K13" i="132"/>
  <c r="Q12" i="132"/>
  <c r="M12" i="132"/>
  <c r="K12" i="132"/>
  <c r="Q11" i="132"/>
  <c r="M11" i="132"/>
  <c r="K11" i="132"/>
  <c r="Q10" i="132"/>
  <c r="M10" i="132"/>
  <c r="K10" i="132"/>
  <c r="Q9" i="132"/>
  <c r="M9" i="132"/>
  <c r="K9" i="132"/>
  <c r="Q8" i="132"/>
  <c r="M8" i="132"/>
  <c r="K8" i="132"/>
  <c r="Q7" i="132"/>
  <c r="M7" i="132"/>
  <c r="K7" i="132"/>
  <c r="Q6" i="132"/>
  <c r="M6" i="132"/>
  <c r="K6" i="132"/>
  <c r="Q5" i="132"/>
  <c r="M5" i="132"/>
  <c r="K5" i="132"/>
  <c r="Q4" i="132"/>
  <c r="M4" i="132"/>
  <c r="K4" i="132"/>
  <c r="K361" i="132" s="1"/>
  <c r="J361" i="132"/>
  <c r="M360" i="131"/>
  <c r="M359" i="131"/>
  <c r="M358" i="131"/>
  <c r="M357" i="131"/>
  <c r="M356" i="131"/>
  <c r="M355" i="131"/>
  <c r="M354" i="131"/>
  <c r="M353" i="131"/>
  <c r="M352" i="131"/>
  <c r="M351" i="131"/>
  <c r="M350" i="131"/>
  <c r="M349" i="131"/>
  <c r="M348" i="131"/>
  <c r="M347" i="131"/>
  <c r="M346" i="131"/>
  <c r="M345" i="131"/>
  <c r="M344" i="131"/>
  <c r="M343" i="131"/>
  <c r="M342" i="131"/>
  <c r="M341" i="131"/>
  <c r="M340" i="131"/>
  <c r="M339" i="131"/>
  <c r="M338" i="131"/>
  <c r="M337" i="131"/>
  <c r="M336" i="131"/>
  <c r="M335" i="131"/>
  <c r="M334" i="131"/>
  <c r="M333" i="131"/>
  <c r="M332" i="131"/>
  <c r="M331" i="131"/>
  <c r="M330" i="131"/>
  <c r="M329" i="131"/>
  <c r="M328" i="131"/>
  <c r="M327" i="131"/>
  <c r="M326" i="131"/>
  <c r="M325" i="131"/>
  <c r="M324" i="131"/>
  <c r="M323" i="131"/>
  <c r="M322" i="131"/>
  <c r="M321" i="131"/>
  <c r="M320" i="131"/>
  <c r="M319" i="131"/>
  <c r="M318" i="131"/>
  <c r="M317" i="131"/>
  <c r="M316" i="131"/>
  <c r="M315" i="131"/>
  <c r="M314" i="131"/>
  <c r="M313" i="131"/>
  <c r="M312" i="131"/>
  <c r="M311" i="131"/>
  <c r="M310" i="131"/>
  <c r="M309" i="131"/>
  <c r="M308" i="131"/>
  <c r="M307" i="131"/>
  <c r="M306" i="131"/>
  <c r="M305" i="131"/>
  <c r="M304" i="131"/>
  <c r="M303" i="131"/>
  <c r="M302" i="131"/>
  <c r="M301" i="131"/>
  <c r="M300" i="131"/>
  <c r="M299" i="131"/>
  <c r="M298" i="131"/>
  <c r="M297" i="131"/>
  <c r="M296" i="131"/>
  <c r="M295" i="131"/>
  <c r="M294" i="131"/>
  <c r="M293" i="131"/>
  <c r="M292" i="131"/>
  <c r="M291" i="131"/>
  <c r="M290" i="131"/>
  <c r="M289" i="131"/>
  <c r="M288" i="131"/>
  <c r="M287" i="131"/>
  <c r="M286" i="131"/>
  <c r="M285" i="131"/>
  <c r="M284" i="131"/>
  <c r="M283" i="131"/>
  <c r="M282" i="131"/>
  <c r="M281" i="131"/>
  <c r="M280" i="131"/>
  <c r="M279" i="131"/>
  <c r="M278" i="131"/>
  <c r="M277" i="131"/>
  <c r="M276" i="131"/>
  <c r="M275" i="131"/>
  <c r="M274" i="131"/>
  <c r="M273" i="131"/>
  <c r="M272" i="131"/>
  <c r="M271" i="131"/>
  <c r="M270" i="131"/>
  <c r="M269" i="131"/>
  <c r="M268" i="131"/>
  <c r="M267" i="131"/>
  <c r="M266" i="131"/>
  <c r="M265" i="131"/>
  <c r="M264" i="131"/>
  <c r="M263" i="131"/>
  <c r="M262" i="131"/>
  <c r="M261" i="131"/>
  <c r="M260" i="131"/>
  <c r="M259" i="131"/>
  <c r="M258" i="131"/>
  <c r="M257" i="131"/>
  <c r="M256" i="131"/>
  <c r="M255" i="131"/>
  <c r="M254" i="131"/>
  <c r="M253" i="131"/>
  <c r="M252" i="131"/>
  <c r="M251" i="131"/>
  <c r="M250" i="131"/>
  <c r="M249" i="131"/>
  <c r="M248" i="131"/>
  <c r="M247" i="131"/>
  <c r="M246" i="131"/>
  <c r="M245" i="131"/>
  <c r="M244" i="131"/>
  <c r="M243" i="131"/>
  <c r="M242" i="131"/>
  <c r="M241" i="131"/>
  <c r="M240" i="131"/>
  <c r="M239" i="131"/>
  <c r="M238" i="131"/>
  <c r="M237" i="131"/>
  <c r="M236" i="131"/>
  <c r="M235" i="131"/>
  <c r="M234" i="131"/>
  <c r="M233" i="131"/>
  <c r="M232" i="131"/>
  <c r="M231" i="131"/>
  <c r="M230" i="131"/>
  <c r="M229" i="131"/>
  <c r="M228" i="131"/>
  <c r="M227" i="131"/>
  <c r="M226" i="131"/>
  <c r="M225" i="131"/>
  <c r="M224" i="131"/>
  <c r="M223" i="131"/>
  <c r="M222" i="131"/>
  <c r="M221" i="131"/>
  <c r="M220" i="131"/>
  <c r="M219" i="131"/>
  <c r="M218" i="131"/>
  <c r="M217" i="131"/>
  <c r="M216" i="131"/>
  <c r="M215" i="131"/>
  <c r="M214" i="131"/>
  <c r="M213" i="131"/>
  <c r="M212" i="131"/>
  <c r="M211" i="131"/>
  <c r="M210" i="131"/>
  <c r="M209" i="131"/>
  <c r="M208" i="131"/>
  <c r="M207" i="131"/>
  <c r="M206" i="131"/>
  <c r="M205" i="131"/>
  <c r="M204" i="131"/>
  <c r="M203" i="131"/>
  <c r="M202" i="131"/>
  <c r="M201" i="131"/>
  <c r="M200" i="131"/>
  <c r="M199" i="131"/>
  <c r="M198" i="131"/>
  <c r="M197" i="131"/>
  <c r="M196" i="131"/>
  <c r="M195" i="131"/>
  <c r="M194" i="131"/>
  <c r="M193" i="131"/>
  <c r="M192" i="131"/>
  <c r="M191" i="131"/>
  <c r="M190" i="131"/>
  <c r="M189" i="131"/>
  <c r="M188" i="131"/>
  <c r="M187" i="131"/>
  <c r="M186" i="131"/>
  <c r="M185" i="131"/>
  <c r="M184" i="131"/>
  <c r="M183" i="131"/>
  <c r="M182" i="131"/>
  <c r="M181" i="131"/>
  <c r="M180" i="131"/>
  <c r="M179" i="131"/>
  <c r="M178" i="131"/>
  <c r="M177" i="131"/>
  <c r="M176" i="131"/>
  <c r="M175" i="131"/>
  <c r="M174" i="131"/>
  <c r="M173" i="131"/>
  <c r="M172" i="131"/>
  <c r="M171" i="131"/>
  <c r="M170" i="131"/>
  <c r="M169" i="131"/>
  <c r="M168" i="131"/>
  <c r="M167" i="131"/>
  <c r="M166" i="131"/>
  <c r="M165" i="131"/>
  <c r="M164" i="131"/>
  <c r="M163" i="131"/>
  <c r="M162" i="131"/>
  <c r="M161" i="131"/>
  <c r="M160" i="131"/>
  <c r="M159" i="131"/>
  <c r="M158" i="131"/>
  <c r="M157" i="131"/>
  <c r="M156" i="131"/>
  <c r="M155" i="131"/>
  <c r="M154" i="131"/>
  <c r="M153" i="131"/>
  <c r="M152" i="131"/>
  <c r="M151" i="131"/>
  <c r="M150" i="131"/>
  <c r="M149" i="131"/>
  <c r="M148" i="131"/>
  <c r="M147" i="131"/>
  <c r="M146" i="131"/>
  <c r="M145" i="131"/>
  <c r="M144" i="131"/>
  <c r="M143" i="131"/>
  <c r="M142" i="131"/>
  <c r="M141" i="131"/>
  <c r="M140" i="131"/>
  <c r="M139" i="131"/>
  <c r="M138" i="131"/>
  <c r="M137" i="131"/>
  <c r="M136" i="131"/>
  <c r="M135" i="131"/>
  <c r="M134" i="131"/>
  <c r="M133" i="131"/>
  <c r="M132" i="131"/>
  <c r="M131" i="131"/>
  <c r="M130" i="131"/>
  <c r="M129" i="131"/>
  <c r="M128" i="131"/>
  <c r="M127" i="131"/>
  <c r="M126" i="131"/>
  <c r="M125" i="131"/>
  <c r="M124" i="131"/>
  <c r="M123" i="131"/>
  <c r="M122" i="131"/>
  <c r="M121" i="131"/>
  <c r="M120" i="131"/>
  <c r="M119" i="131"/>
  <c r="M118" i="131"/>
  <c r="M117" i="131"/>
  <c r="M116" i="131"/>
  <c r="M115" i="131"/>
  <c r="M114" i="131"/>
  <c r="M113" i="131"/>
  <c r="M112" i="131"/>
  <c r="M111" i="131"/>
  <c r="M110" i="131"/>
  <c r="M109" i="131"/>
  <c r="M108" i="131"/>
  <c r="M107" i="131"/>
  <c r="M106" i="131"/>
  <c r="M105" i="131"/>
  <c r="M104" i="131"/>
  <c r="M103" i="131"/>
  <c r="M102" i="131"/>
  <c r="M101" i="131"/>
  <c r="M100" i="131"/>
  <c r="M99" i="131"/>
  <c r="M98" i="131"/>
  <c r="M97" i="131"/>
  <c r="M96" i="131"/>
  <c r="M95" i="131"/>
  <c r="M94" i="131"/>
  <c r="M93" i="131"/>
  <c r="M92" i="131"/>
  <c r="M91" i="131"/>
  <c r="M90" i="131"/>
  <c r="M89" i="131"/>
  <c r="M88" i="131"/>
  <c r="M87" i="131"/>
  <c r="M86" i="131"/>
  <c r="M85" i="131"/>
  <c r="M84" i="131"/>
  <c r="M83" i="131"/>
  <c r="M82" i="131"/>
  <c r="M81" i="131"/>
  <c r="M80" i="131"/>
  <c r="M79" i="131"/>
  <c r="M78" i="131"/>
  <c r="M77" i="131"/>
  <c r="M76" i="131"/>
  <c r="M75" i="131"/>
  <c r="M74" i="131"/>
  <c r="M73" i="131"/>
  <c r="M72" i="131"/>
  <c r="M71" i="131"/>
  <c r="M70" i="131"/>
  <c r="M69" i="131"/>
  <c r="M68" i="131"/>
  <c r="M67" i="131"/>
  <c r="M66" i="131"/>
  <c r="M65" i="131"/>
  <c r="M64" i="131"/>
  <c r="M63" i="131"/>
  <c r="M62" i="131"/>
  <c r="M61" i="131"/>
  <c r="M60" i="131"/>
  <c r="M59" i="131"/>
  <c r="M58" i="131"/>
  <c r="M57" i="131"/>
  <c r="M56" i="131"/>
  <c r="M55" i="131"/>
  <c r="M54" i="131"/>
  <c r="M53" i="131"/>
  <c r="M52" i="131"/>
  <c r="M51" i="131"/>
  <c r="M50" i="131"/>
  <c r="M49" i="131"/>
  <c r="M48" i="131"/>
  <c r="M47" i="131"/>
  <c r="M46" i="131"/>
  <c r="M45" i="131"/>
  <c r="M44" i="131"/>
  <c r="M43" i="131"/>
  <c r="M42" i="131"/>
  <c r="M41" i="131"/>
  <c r="M40" i="131"/>
  <c r="M39" i="131"/>
  <c r="M38" i="131"/>
  <c r="M37" i="131"/>
  <c r="M36" i="131"/>
  <c r="M35" i="131"/>
  <c r="M34" i="131"/>
  <c r="M33" i="131"/>
  <c r="M32" i="131"/>
  <c r="M31" i="131"/>
  <c r="M30" i="131"/>
  <c r="M29" i="131"/>
  <c r="M28" i="131"/>
  <c r="M25" i="131"/>
  <c r="M24" i="131"/>
  <c r="M23" i="131"/>
  <c r="M22" i="131"/>
  <c r="M21" i="131"/>
  <c r="M20" i="131"/>
  <c r="M19" i="131"/>
  <c r="M18" i="131"/>
  <c r="M17" i="131"/>
  <c r="M16" i="131"/>
  <c r="M15" i="131"/>
  <c r="M14" i="131"/>
  <c r="M13" i="131"/>
  <c r="M12" i="131"/>
  <c r="M11" i="131"/>
  <c r="M10" i="131"/>
  <c r="M9" i="131"/>
  <c r="M8" i="131"/>
  <c r="M7" i="131"/>
  <c r="M6" i="131"/>
  <c r="M5" i="131"/>
  <c r="M4" i="131"/>
  <c r="M360" i="130"/>
  <c r="K360" i="130"/>
  <c r="M359" i="130"/>
  <c r="K359" i="130"/>
  <c r="M358" i="130"/>
  <c r="K358" i="130"/>
  <c r="M357" i="130"/>
  <c r="K357" i="130"/>
  <c r="M356" i="130"/>
  <c r="K356" i="130"/>
  <c r="M355" i="130"/>
  <c r="K355" i="130"/>
  <c r="M354" i="130"/>
  <c r="K354" i="130"/>
  <c r="M353" i="130"/>
  <c r="K353" i="130"/>
  <c r="M352" i="130"/>
  <c r="K352" i="130"/>
  <c r="M351" i="130"/>
  <c r="K351" i="130"/>
  <c r="M350" i="130"/>
  <c r="K350" i="130"/>
  <c r="M349" i="130"/>
  <c r="K349" i="130"/>
  <c r="M348" i="130"/>
  <c r="K348" i="130"/>
  <c r="M347" i="130"/>
  <c r="K347" i="130"/>
  <c r="M346" i="130"/>
  <c r="K346" i="130"/>
  <c r="M345" i="130"/>
  <c r="K345" i="130"/>
  <c r="M344" i="130"/>
  <c r="K344" i="130"/>
  <c r="M343" i="130"/>
  <c r="K343" i="130"/>
  <c r="M342" i="130"/>
  <c r="K342" i="130"/>
  <c r="M341" i="130"/>
  <c r="K341" i="130"/>
  <c r="M340" i="130"/>
  <c r="K340" i="130"/>
  <c r="M339" i="130"/>
  <c r="K339" i="130"/>
  <c r="M338" i="130"/>
  <c r="K338" i="130"/>
  <c r="M337" i="130"/>
  <c r="K337" i="130"/>
  <c r="M336" i="130"/>
  <c r="K336" i="130"/>
  <c r="M335" i="130"/>
  <c r="K335" i="130"/>
  <c r="M334" i="130"/>
  <c r="K334" i="130"/>
  <c r="M333" i="130"/>
  <c r="K333" i="130"/>
  <c r="M332" i="130"/>
  <c r="K332" i="130"/>
  <c r="M331" i="130"/>
  <c r="K331" i="130"/>
  <c r="M330" i="130"/>
  <c r="K330" i="130"/>
  <c r="M329" i="130"/>
  <c r="K329" i="130"/>
  <c r="M328" i="130"/>
  <c r="K328" i="130"/>
  <c r="M327" i="130"/>
  <c r="K327" i="130"/>
  <c r="M326" i="130"/>
  <c r="K326" i="130"/>
  <c r="M325" i="130"/>
  <c r="K325" i="130"/>
  <c r="M324" i="130"/>
  <c r="K324" i="130"/>
  <c r="M323" i="130"/>
  <c r="K323" i="130"/>
  <c r="M322" i="130"/>
  <c r="K322" i="130"/>
  <c r="M321" i="130"/>
  <c r="K321" i="130"/>
  <c r="M320" i="130"/>
  <c r="K320" i="130"/>
  <c r="M319" i="130"/>
  <c r="K319" i="130"/>
  <c r="M318" i="130"/>
  <c r="K318" i="130"/>
  <c r="M317" i="130"/>
  <c r="K317" i="130"/>
  <c r="M316" i="130"/>
  <c r="K316" i="130"/>
  <c r="M315" i="130"/>
  <c r="K315" i="130"/>
  <c r="M314" i="130"/>
  <c r="K314" i="130"/>
  <c r="M313" i="130"/>
  <c r="K313" i="130"/>
  <c r="M312" i="130"/>
  <c r="K312" i="130"/>
  <c r="M311" i="130"/>
  <c r="K311" i="130"/>
  <c r="M310" i="130"/>
  <c r="K310" i="130"/>
  <c r="M309" i="130"/>
  <c r="K309" i="130"/>
  <c r="M308" i="130"/>
  <c r="K308" i="130"/>
  <c r="M307" i="130"/>
  <c r="K307" i="130"/>
  <c r="M306" i="130"/>
  <c r="K306" i="130"/>
  <c r="M305" i="130"/>
  <c r="K305" i="130"/>
  <c r="M304" i="130"/>
  <c r="K304" i="130"/>
  <c r="M303" i="130"/>
  <c r="K303" i="130"/>
  <c r="M302" i="130"/>
  <c r="K302" i="130"/>
  <c r="M301" i="130"/>
  <c r="K301" i="130"/>
  <c r="M300" i="130"/>
  <c r="K300" i="130"/>
  <c r="M299" i="130"/>
  <c r="K299" i="130"/>
  <c r="M298" i="130"/>
  <c r="K298" i="130"/>
  <c r="M297" i="130"/>
  <c r="K297" i="130"/>
  <c r="M296" i="130"/>
  <c r="K296" i="130"/>
  <c r="M295" i="130"/>
  <c r="K295" i="130"/>
  <c r="M294" i="130"/>
  <c r="K294" i="130"/>
  <c r="M293" i="130"/>
  <c r="K293" i="130"/>
  <c r="M292" i="130"/>
  <c r="K292" i="130"/>
  <c r="M291" i="130"/>
  <c r="K291" i="130"/>
  <c r="M290" i="130"/>
  <c r="K290" i="130"/>
  <c r="M289" i="130"/>
  <c r="K289" i="130"/>
  <c r="M288" i="130"/>
  <c r="K288" i="130"/>
  <c r="M287" i="130"/>
  <c r="K287" i="130"/>
  <c r="M286" i="130"/>
  <c r="K286" i="130"/>
  <c r="M285" i="130"/>
  <c r="K285" i="130"/>
  <c r="M284" i="130"/>
  <c r="K284" i="130"/>
  <c r="M283" i="130"/>
  <c r="K283" i="130"/>
  <c r="M282" i="130"/>
  <c r="K282" i="130"/>
  <c r="M281" i="130"/>
  <c r="K281" i="130"/>
  <c r="M280" i="130"/>
  <c r="K280" i="130"/>
  <c r="M279" i="130"/>
  <c r="K279" i="130"/>
  <c r="M278" i="130"/>
  <c r="K278" i="130"/>
  <c r="M277" i="130"/>
  <c r="K277" i="130"/>
  <c r="M276" i="130"/>
  <c r="K276" i="130"/>
  <c r="M275" i="130"/>
  <c r="K275" i="130"/>
  <c r="M274" i="130"/>
  <c r="K274" i="130"/>
  <c r="M273" i="130"/>
  <c r="K273" i="130"/>
  <c r="M272" i="130"/>
  <c r="K272" i="130"/>
  <c r="M271" i="130"/>
  <c r="K271" i="130"/>
  <c r="M270" i="130"/>
  <c r="K270" i="130"/>
  <c r="M269" i="130"/>
  <c r="K269" i="130"/>
  <c r="M268" i="130"/>
  <c r="K268" i="130"/>
  <c r="M267" i="130"/>
  <c r="K267" i="130"/>
  <c r="M266" i="130"/>
  <c r="K266" i="130"/>
  <c r="M265" i="130"/>
  <c r="K265" i="130"/>
  <c r="M264" i="130"/>
  <c r="K264" i="130"/>
  <c r="M263" i="130"/>
  <c r="K263" i="130"/>
  <c r="M262" i="130"/>
  <c r="K262" i="130"/>
  <c r="M261" i="130"/>
  <c r="K261" i="130"/>
  <c r="M260" i="130"/>
  <c r="K260" i="130"/>
  <c r="M259" i="130"/>
  <c r="K259" i="130"/>
  <c r="M258" i="130"/>
  <c r="K258" i="130"/>
  <c r="M257" i="130"/>
  <c r="K257" i="130"/>
  <c r="M256" i="130"/>
  <c r="K256" i="130"/>
  <c r="M255" i="130"/>
  <c r="K255" i="130"/>
  <c r="M254" i="130"/>
  <c r="K254" i="130"/>
  <c r="M253" i="130"/>
  <c r="K253" i="130"/>
  <c r="M252" i="130"/>
  <c r="K252" i="130"/>
  <c r="M251" i="130"/>
  <c r="K251" i="130"/>
  <c r="M250" i="130"/>
  <c r="K250" i="130"/>
  <c r="M249" i="130"/>
  <c r="K249" i="130"/>
  <c r="M248" i="130"/>
  <c r="K248" i="130"/>
  <c r="M247" i="130"/>
  <c r="K247" i="130"/>
  <c r="M246" i="130"/>
  <c r="K246" i="130"/>
  <c r="M245" i="130"/>
  <c r="K245" i="130"/>
  <c r="M244" i="130"/>
  <c r="K244" i="130"/>
  <c r="M243" i="130"/>
  <c r="K243" i="130"/>
  <c r="M242" i="130"/>
  <c r="K242" i="130"/>
  <c r="M241" i="130"/>
  <c r="K241" i="130"/>
  <c r="M240" i="130"/>
  <c r="K240" i="130"/>
  <c r="M239" i="130"/>
  <c r="K239" i="130"/>
  <c r="M238" i="130"/>
  <c r="K238" i="130"/>
  <c r="M237" i="130"/>
  <c r="K237" i="130"/>
  <c r="M236" i="130"/>
  <c r="K236" i="130"/>
  <c r="M235" i="130"/>
  <c r="K235" i="130"/>
  <c r="M234" i="130"/>
  <c r="K234" i="130"/>
  <c r="M233" i="130"/>
  <c r="K233" i="130"/>
  <c r="M232" i="130"/>
  <c r="K232" i="130"/>
  <c r="M231" i="130"/>
  <c r="K231" i="130"/>
  <c r="M230" i="130"/>
  <c r="K230" i="130"/>
  <c r="M229" i="130"/>
  <c r="K229" i="130"/>
  <c r="M228" i="130"/>
  <c r="K228" i="130"/>
  <c r="M227" i="130"/>
  <c r="K227" i="130"/>
  <c r="M226" i="130"/>
  <c r="K226" i="130"/>
  <c r="M225" i="130"/>
  <c r="K225" i="130"/>
  <c r="M224" i="130"/>
  <c r="K224" i="130"/>
  <c r="M223" i="130"/>
  <c r="K223" i="130"/>
  <c r="M222" i="130"/>
  <c r="K222" i="130"/>
  <c r="M221" i="130"/>
  <c r="K221" i="130"/>
  <c r="M220" i="130"/>
  <c r="K220" i="130"/>
  <c r="M219" i="130"/>
  <c r="K219" i="130"/>
  <c r="M218" i="130"/>
  <c r="K218" i="130"/>
  <c r="M217" i="130"/>
  <c r="K217" i="130"/>
  <c r="M216" i="130"/>
  <c r="K216" i="130"/>
  <c r="M215" i="130"/>
  <c r="K215" i="130"/>
  <c r="M214" i="130"/>
  <c r="K214" i="130"/>
  <c r="M213" i="130"/>
  <c r="K213" i="130"/>
  <c r="M212" i="130"/>
  <c r="K212" i="130"/>
  <c r="M211" i="130"/>
  <c r="K211" i="130"/>
  <c r="M210" i="130"/>
  <c r="K210" i="130"/>
  <c r="M209" i="130"/>
  <c r="K209" i="130"/>
  <c r="M208" i="130"/>
  <c r="K208" i="130"/>
  <c r="M207" i="130"/>
  <c r="K207" i="130"/>
  <c r="M206" i="130"/>
  <c r="K206" i="130"/>
  <c r="M205" i="130"/>
  <c r="K205" i="130"/>
  <c r="M204" i="130"/>
  <c r="K204" i="130"/>
  <c r="M203" i="130"/>
  <c r="K203" i="130"/>
  <c r="M202" i="130"/>
  <c r="K202" i="130"/>
  <c r="M201" i="130"/>
  <c r="K201" i="130"/>
  <c r="M200" i="130"/>
  <c r="K200" i="130"/>
  <c r="M199" i="130"/>
  <c r="K199" i="130"/>
  <c r="M198" i="130"/>
  <c r="K198" i="130"/>
  <c r="M197" i="130"/>
  <c r="K197" i="130"/>
  <c r="M196" i="130"/>
  <c r="K196" i="130"/>
  <c r="M195" i="130"/>
  <c r="K195" i="130"/>
  <c r="M194" i="130"/>
  <c r="K194" i="130"/>
  <c r="M193" i="130"/>
  <c r="K193" i="130"/>
  <c r="M192" i="130"/>
  <c r="K192" i="130"/>
  <c r="M191" i="130"/>
  <c r="K191" i="130"/>
  <c r="M190" i="130"/>
  <c r="K190" i="130"/>
  <c r="M189" i="130"/>
  <c r="K189" i="130"/>
  <c r="M188" i="130"/>
  <c r="K188" i="130"/>
  <c r="M187" i="130"/>
  <c r="K187" i="130"/>
  <c r="M186" i="130"/>
  <c r="K186" i="130"/>
  <c r="M185" i="130"/>
  <c r="K185" i="130"/>
  <c r="M184" i="130"/>
  <c r="K184" i="130"/>
  <c r="M183" i="130"/>
  <c r="K183" i="130"/>
  <c r="M182" i="130"/>
  <c r="K182" i="130"/>
  <c r="M181" i="130"/>
  <c r="K181" i="130"/>
  <c r="M180" i="130"/>
  <c r="K180" i="130"/>
  <c r="M179" i="130"/>
  <c r="K179" i="130"/>
  <c r="M178" i="130"/>
  <c r="K178" i="130"/>
  <c r="M177" i="130"/>
  <c r="K177" i="130"/>
  <c r="M176" i="130"/>
  <c r="K176" i="130"/>
  <c r="M175" i="130"/>
  <c r="K175" i="130"/>
  <c r="M174" i="130"/>
  <c r="K174" i="130"/>
  <c r="M173" i="130"/>
  <c r="K173" i="130"/>
  <c r="M172" i="130"/>
  <c r="K172" i="130"/>
  <c r="M171" i="130"/>
  <c r="K171" i="130"/>
  <c r="M170" i="130"/>
  <c r="K170" i="130"/>
  <c r="M169" i="130"/>
  <c r="K169" i="130"/>
  <c r="M168" i="130"/>
  <c r="K168" i="130"/>
  <c r="M167" i="130"/>
  <c r="K167" i="130"/>
  <c r="M166" i="130"/>
  <c r="K166" i="130"/>
  <c r="M165" i="130"/>
  <c r="K165" i="130"/>
  <c r="M164" i="130"/>
  <c r="K164" i="130"/>
  <c r="M163" i="130"/>
  <c r="K163" i="130"/>
  <c r="M162" i="130"/>
  <c r="K162" i="130"/>
  <c r="M161" i="130"/>
  <c r="K161" i="130"/>
  <c r="M160" i="130"/>
  <c r="K160" i="130"/>
  <c r="M159" i="130"/>
  <c r="K159" i="130"/>
  <c r="M158" i="130"/>
  <c r="K158" i="130"/>
  <c r="M157" i="130"/>
  <c r="K157" i="130"/>
  <c r="M156" i="130"/>
  <c r="K156" i="130"/>
  <c r="M155" i="130"/>
  <c r="K155" i="130"/>
  <c r="M154" i="130"/>
  <c r="K154" i="130"/>
  <c r="M153" i="130"/>
  <c r="K153" i="130"/>
  <c r="M152" i="130"/>
  <c r="K152" i="130"/>
  <c r="M151" i="130"/>
  <c r="K151" i="130"/>
  <c r="M150" i="130"/>
  <c r="K150" i="130"/>
  <c r="M149" i="130"/>
  <c r="K149" i="130"/>
  <c r="M148" i="130"/>
  <c r="K148" i="130"/>
  <c r="M147" i="130"/>
  <c r="K147" i="130"/>
  <c r="M146" i="130"/>
  <c r="K146" i="130"/>
  <c r="M145" i="130"/>
  <c r="K145" i="130"/>
  <c r="M144" i="130"/>
  <c r="K144" i="130"/>
  <c r="M143" i="130"/>
  <c r="K143" i="130"/>
  <c r="M142" i="130"/>
  <c r="K142" i="130"/>
  <c r="M141" i="130"/>
  <c r="K141" i="130"/>
  <c r="M140" i="130"/>
  <c r="K140" i="130"/>
  <c r="M139" i="130"/>
  <c r="K139" i="130"/>
  <c r="M138" i="130"/>
  <c r="K138" i="130"/>
  <c r="M137" i="130"/>
  <c r="K137" i="130"/>
  <c r="M136" i="130"/>
  <c r="K136" i="130"/>
  <c r="M135" i="130"/>
  <c r="K135" i="130"/>
  <c r="M134" i="130"/>
  <c r="K134" i="130"/>
  <c r="M133" i="130"/>
  <c r="K133" i="130"/>
  <c r="M132" i="130"/>
  <c r="K132" i="130"/>
  <c r="M131" i="130"/>
  <c r="K131" i="130"/>
  <c r="M130" i="130"/>
  <c r="K130" i="130"/>
  <c r="M129" i="130"/>
  <c r="K129" i="130"/>
  <c r="M128" i="130"/>
  <c r="K128" i="130"/>
  <c r="M127" i="130"/>
  <c r="K127" i="130"/>
  <c r="M126" i="130"/>
  <c r="K126" i="130"/>
  <c r="M125" i="130"/>
  <c r="K125" i="130"/>
  <c r="M124" i="130"/>
  <c r="K124" i="130"/>
  <c r="M123" i="130"/>
  <c r="K123" i="130"/>
  <c r="M122" i="130"/>
  <c r="K122" i="130"/>
  <c r="M121" i="130"/>
  <c r="K121" i="130"/>
  <c r="M120" i="130"/>
  <c r="K120" i="130"/>
  <c r="M119" i="130"/>
  <c r="K119" i="130"/>
  <c r="M118" i="130"/>
  <c r="K118" i="130"/>
  <c r="M117" i="130"/>
  <c r="K117" i="130"/>
  <c r="M116" i="130"/>
  <c r="K116" i="130"/>
  <c r="M115" i="130"/>
  <c r="K115" i="130"/>
  <c r="M114" i="130"/>
  <c r="K114" i="130"/>
  <c r="M113" i="130"/>
  <c r="K113" i="130"/>
  <c r="M112" i="130"/>
  <c r="K112" i="130"/>
  <c r="M111" i="130"/>
  <c r="K111" i="130"/>
  <c r="M110" i="130"/>
  <c r="K110" i="130"/>
  <c r="M109" i="130"/>
  <c r="K109" i="130"/>
  <c r="M108" i="130"/>
  <c r="K108" i="130"/>
  <c r="M107" i="130"/>
  <c r="K107" i="130"/>
  <c r="M106" i="130"/>
  <c r="K106" i="130"/>
  <c r="M105" i="130"/>
  <c r="K105" i="130"/>
  <c r="M104" i="130"/>
  <c r="K104" i="130"/>
  <c r="M103" i="130"/>
  <c r="K103" i="130"/>
  <c r="M102" i="130"/>
  <c r="K102" i="130"/>
  <c r="M101" i="130"/>
  <c r="K101" i="130"/>
  <c r="M100" i="130"/>
  <c r="K100" i="130"/>
  <c r="M99" i="130"/>
  <c r="K99" i="130"/>
  <c r="M98" i="130"/>
  <c r="K98" i="130"/>
  <c r="M97" i="130"/>
  <c r="K97" i="130"/>
  <c r="M96" i="130"/>
  <c r="K96" i="130"/>
  <c r="M95" i="130"/>
  <c r="K95" i="130"/>
  <c r="M94" i="130"/>
  <c r="K94" i="130"/>
  <c r="M93" i="130"/>
  <c r="K93" i="130"/>
  <c r="M92" i="130"/>
  <c r="K92" i="130"/>
  <c r="M91" i="130"/>
  <c r="K91" i="130"/>
  <c r="M90" i="130"/>
  <c r="K90" i="130"/>
  <c r="M89" i="130"/>
  <c r="K89" i="130"/>
  <c r="M88" i="130"/>
  <c r="K88" i="130"/>
  <c r="M87" i="130"/>
  <c r="K87" i="130"/>
  <c r="M86" i="130"/>
  <c r="K86" i="130"/>
  <c r="M85" i="130"/>
  <c r="K85" i="130"/>
  <c r="M84" i="130"/>
  <c r="K84" i="130"/>
  <c r="M83" i="130"/>
  <c r="K83" i="130"/>
  <c r="M82" i="130"/>
  <c r="K82" i="130"/>
  <c r="M81" i="130"/>
  <c r="K81" i="130"/>
  <c r="M80" i="130"/>
  <c r="K80" i="130"/>
  <c r="M79" i="130"/>
  <c r="K79" i="130"/>
  <c r="M78" i="130"/>
  <c r="K78" i="130"/>
  <c r="M77" i="130"/>
  <c r="K77" i="130"/>
  <c r="M76" i="130"/>
  <c r="K76" i="130"/>
  <c r="M75" i="130"/>
  <c r="K75" i="130"/>
  <c r="M74" i="130"/>
  <c r="K74" i="130"/>
  <c r="M73" i="130"/>
  <c r="K73" i="130"/>
  <c r="M72" i="130"/>
  <c r="K72" i="130"/>
  <c r="M71" i="130"/>
  <c r="K71" i="130"/>
  <c r="M70" i="130"/>
  <c r="K70" i="130"/>
  <c r="M69" i="130"/>
  <c r="K69" i="130"/>
  <c r="M68" i="130"/>
  <c r="K68" i="130"/>
  <c r="M67" i="130"/>
  <c r="K67" i="130"/>
  <c r="M66" i="130"/>
  <c r="K66" i="130"/>
  <c r="M65" i="130"/>
  <c r="K65" i="130"/>
  <c r="M64" i="130"/>
  <c r="K64" i="130"/>
  <c r="M63" i="130"/>
  <c r="K63" i="130"/>
  <c r="M62" i="130"/>
  <c r="K62" i="130"/>
  <c r="M61" i="130"/>
  <c r="K61" i="130"/>
  <c r="M60" i="130"/>
  <c r="K60" i="130"/>
  <c r="M59" i="130"/>
  <c r="K59" i="130"/>
  <c r="M58" i="130"/>
  <c r="K58" i="130"/>
  <c r="M57" i="130"/>
  <c r="K57" i="130"/>
  <c r="M56" i="130"/>
  <c r="K56" i="130"/>
  <c r="M55" i="130"/>
  <c r="K55" i="130"/>
  <c r="M54" i="130"/>
  <c r="K54" i="130"/>
  <c r="M53" i="130"/>
  <c r="K53" i="130"/>
  <c r="M52" i="130"/>
  <c r="K52" i="130"/>
  <c r="M51" i="130"/>
  <c r="K51" i="130"/>
  <c r="M50" i="130"/>
  <c r="K50" i="130"/>
  <c r="M49" i="130"/>
  <c r="K49" i="130"/>
  <c r="M48" i="130"/>
  <c r="K48" i="130"/>
  <c r="M47" i="130"/>
  <c r="K47" i="130"/>
  <c r="M46" i="130"/>
  <c r="K46" i="130"/>
  <c r="M45" i="130"/>
  <c r="K45" i="130"/>
  <c r="M44" i="130"/>
  <c r="K44" i="130"/>
  <c r="M43" i="130"/>
  <c r="K43" i="130"/>
  <c r="M42" i="130"/>
  <c r="K42" i="130"/>
  <c r="M41" i="130"/>
  <c r="K41" i="130"/>
  <c r="M40" i="130"/>
  <c r="K40" i="130"/>
  <c r="M39" i="130"/>
  <c r="K39" i="130"/>
  <c r="M38" i="130"/>
  <c r="K38" i="130"/>
  <c r="M37" i="130"/>
  <c r="K37" i="130"/>
  <c r="M36" i="130"/>
  <c r="K36" i="130"/>
  <c r="M35" i="130"/>
  <c r="K35" i="130"/>
  <c r="M34" i="130"/>
  <c r="K34" i="130"/>
  <c r="M33" i="130"/>
  <c r="K33" i="130"/>
  <c r="M32" i="130"/>
  <c r="K32" i="130"/>
  <c r="M31" i="130"/>
  <c r="K31" i="130"/>
  <c r="M30" i="130"/>
  <c r="K30" i="130"/>
  <c r="M29" i="130"/>
  <c r="K29" i="130"/>
  <c r="M28" i="130"/>
  <c r="K28" i="130"/>
  <c r="M27" i="130"/>
  <c r="K27" i="130"/>
  <c r="M26" i="130"/>
  <c r="K26" i="130"/>
  <c r="M25" i="130"/>
  <c r="K25" i="130"/>
  <c r="M24" i="130"/>
  <c r="K24" i="130"/>
  <c r="M23" i="130"/>
  <c r="K23" i="130"/>
  <c r="M22" i="130"/>
  <c r="K22" i="130"/>
  <c r="M21" i="130"/>
  <c r="K21" i="130"/>
  <c r="M20" i="130"/>
  <c r="K20" i="130"/>
  <c r="M19" i="130"/>
  <c r="K19" i="130"/>
  <c r="M18" i="130"/>
  <c r="K18" i="130"/>
  <c r="M17" i="130"/>
  <c r="K17" i="130"/>
  <c r="M16" i="130"/>
  <c r="K16" i="130"/>
  <c r="M15" i="130"/>
  <c r="K15" i="130"/>
  <c r="M14" i="130"/>
  <c r="K14" i="130"/>
  <c r="M13" i="130"/>
  <c r="K13" i="130"/>
  <c r="M12" i="130"/>
  <c r="K12" i="130"/>
  <c r="M11" i="130"/>
  <c r="K11" i="130"/>
  <c r="M10" i="130"/>
  <c r="K10" i="130"/>
  <c r="M9" i="130"/>
  <c r="K9" i="130"/>
  <c r="M8" i="130"/>
  <c r="K8" i="130"/>
  <c r="M7" i="130"/>
  <c r="K7" i="130"/>
  <c r="M6" i="130"/>
  <c r="K6" i="130"/>
  <c r="M5" i="130"/>
  <c r="K5" i="130"/>
  <c r="M4" i="130"/>
  <c r="K4" i="130"/>
  <c r="J361" i="130"/>
  <c r="Q5" i="113"/>
  <c r="Q6" i="113"/>
  <c r="Q7" i="113"/>
  <c r="Q8" i="113"/>
  <c r="Q9" i="113"/>
  <c r="Q10" i="113"/>
  <c r="Q11" i="113"/>
  <c r="Q12" i="113"/>
  <c r="Q13" i="113"/>
  <c r="Q14" i="113"/>
  <c r="Q15" i="113"/>
  <c r="Q16" i="113"/>
  <c r="Q17" i="113"/>
  <c r="Q18" i="113"/>
  <c r="Q19" i="113"/>
  <c r="Q20" i="113"/>
  <c r="Q21" i="113"/>
  <c r="Q22" i="113"/>
  <c r="Q23" i="113"/>
  <c r="Q24" i="113"/>
  <c r="Q25" i="113"/>
  <c r="Q26" i="113"/>
  <c r="Q27" i="113"/>
  <c r="Q28" i="113"/>
  <c r="Q29" i="113"/>
  <c r="Q30" i="113"/>
  <c r="J361" i="113"/>
  <c r="I361" i="113"/>
  <c r="K5" i="113"/>
  <c r="M5" i="113"/>
  <c r="K6" i="113"/>
  <c r="M6" i="113"/>
  <c r="K7" i="113"/>
  <c r="M7" i="113"/>
  <c r="K8" i="113"/>
  <c r="M8" i="113"/>
  <c r="K9" i="113"/>
  <c r="M9" i="113"/>
  <c r="K10" i="113"/>
  <c r="M10" i="113"/>
  <c r="K11" i="113"/>
  <c r="M11" i="113"/>
  <c r="K12" i="113"/>
  <c r="M12" i="113"/>
  <c r="K13" i="113"/>
  <c r="M13" i="113"/>
  <c r="K14" i="113"/>
  <c r="M14" i="113"/>
  <c r="K15" i="113"/>
  <c r="M15" i="113"/>
  <c r="K16" i="113"/>
  <c r="M16" i="113"/>
  <c r="K17" i="113"/>
  <c r="M17" i="113"/>
  <c r="K18" i="113"/>
  <c r="M18" i="113"/>
  <c r="K19" i="113"/>
  <c r="M19" i="113"/>
  <c r="K20" i="113"/>
  <c r="M20" i="113"/>
  <c r="K21" i="113"/>
  <c r="M21" i="113"/>
  <c r="K22" i="113"/>
  <c r="M22" i="113"/>
  <c r="K23" i="113"/>
  <c r="M23" i="113"/>
  <c r="K24" i="113"/>
  <c r="M24" i="113"/>
  <c r="K25" i="113"/>
  <c r="M25" i="113"/>
  <c r="K26" i="113"/>
  <c r="M26" i="113"/>
  <c r="K27" i="113"/>
  <c r="M27" i="113"/>
  <c r="K28" i="113"/>
  <c r="M28" i="113"/>
  <c r="K29" i="113"/>
  <c r="M29" i="113"/>
  <c r="K30" i="113"/>
  <c r="M30" i="113"/>
  <c r="K31" i="113"/>
  <c r="M31" i="113"/>
  <c r="K32" i="113"/>
  <c r="M32" i="113"/>
  <c r="K33" i="113"/>
  <c r="M33" i="113"/>
  <c r="K34" i="113"/>
  <c r="M34" i="113"/>
  <c r="K35" i="113"/>
  <c r="M35" i="113"/>
  <c r="K36" i="113"/>
  <c r="M36" i="113"/>
  <c r="K37" i="113"/>
  <c r="M37" i="113"/>
  <c r="K38" i="113"/>
  <c r="M38" i="113"/>
  <c r="K39" i="113"/>
  <c r="M39" i="113"/>
  <c r="K40" i="113"/>
  <c r="M40" i="113"/>
  <c r="K41" i="113"/>
  <c r="M41" i="113"/>
  <c r="K42" i="113"/>
  <c r="M42" i="113"/>
  <c r="K43" i="113"/>
  <c r="M43" i="113"/>
  <c r="K44" i="113"/>
  <c r="M44" i="113"/>
  <c r="K45" i="113"/>
  <c r="M45" i="113"/>
  <c r="K46" i="113"/>
  <c r="M46" i="113"/>
  <c r="K47" i="113"/>
  <c r="M47" i="113"/>
  <c r="K48" i="113"/>
  <c r="M48" i="113"/>
  <c r="K49" i="113"/>
  <c r="M49" i="113"/>
  <c r="K50" i="113"/>
  <c r="M50" i="113"/>
  <c r="K51" i="113"/>
  <c r="M51" i="113"/>
  <c r="K52" i="113"/>
  <c r="M52" i="113"/>
  <c r="K53" i="113"/>
  <c r="M53" i="113"/>
  <c r="K54" i="113"/>
  <c r="M54" i="113"/>
  <c r="K55" i="113"/>
  <c r="M55" i="113"/>
  <c r="K56" i="113"/>
  <c r="M56" i="113"/>
  <c r="K57" i="113"/>
  <c r="M57" i="113"/>
  <c r="K58" i="113"/>
  <c r="M58" i="113"/>
  <c r="K59" i="113"/>
  <c r="M59" i="113"/>
  <c r="K60" i="113"/>
  <c r="M60" i="113"/>
  <c r="K61" i="113"/>
  <c r="M61" i="113"/>
  <c r="K62" i="113"/>
  <c r="M62" i="113"/>
  <c r="K63" i="113"/>
  <c r="M63" i="113"/>
  <c r="K64" i="113"/>
  <c r="M64" i="113"/>
  <c r="K65" i="113"/>
  <c r="M65" i="113"/>
  <c r="K66" i="113"/>
  <c r="M66" i="113"/>
  <c r="K67" i="113"/>
  <c r="M67" i="113"/>
  <c r="K68" i="113"/>
  <c r="M68" i="113"/>
  <c r="K69" i="113"/>
  <c r="M69" i="113"/>
  <c r="K70" i="113"/>
  <c r="M70" i="113"/>
  <c r="K71" i="113"/>
  <c r="M71" i="113"/>
  <c r="K72" i="113"/>
  <c r="M72" i="113"/>
  <c r="K73" i="113"/>
  <c r="M73" i="113"/>
  <c r="K74" i="113"/>
  <c r="M74" i="113"/>
  <c r="K75" i="113"/>
  <c r="M75" i="113"/>
  <c r="K76" i="113"/>
  <c r="M76" i="113"/>
  <c r="K77" i="113"/>
  <c r="M77" i="113"/>
  <c r="K78" i="113"/>
  <c r="M78" i="113"/>
  <c r="K79" i="113"/>
  <c r="M79" i="113"/>
  <c r="K80" i="113"/>
  <c r="M80" i="113"/>
  <c r="K81" i="113"/>
  <c r="M81" i="113"/>
  <c r="K82" i="113"/>
  <c r="M82" i="113"/>
  <c r="K83" i="113"/>
  <c r="M83" i="113"/>
  <c r="K84" i="113"/>
  <c r="M84" i="113"/>
  <c r="K85" i="113"/>
  <c r="M85" i="113"/>
  <c r="K86" i="113"/>
  <c r="M86" i="113"/>
  <c r="K87" i="113"/>
  <c r="M87" i="113"/>
  <c r="K88" i="113"/>
  <c r="M88" i="113"/>
  <c r="K89" i="113"/>
  <c r="M89" i="113"/>
  <c r="K90" i="113"/>
  <c r="M90" i="113"/>
  <c r="K91" i="113"/>
  <c r="M91" i="113"/>
  <c r="K92" i="113"/>
  <c r="M92" i="113"/>
  <c r="K93" i="113"/>
  <c r="M93" i="113"/>
  <c r="K94" i="113"/>
  <c r="M94" i="113"/>
  <c r="K95" i="113"/>
  <c r="M95" i="113"/>
  <c r="K96" i="113"/>
  <c r="M96" i="113"/>
  <c r="K97" i="113"/>
  <c r="M97" i="113"/>
  <c r="K98" i="113"/>
  <c r="M98" i="113"/>
  <c r="K99" i="113"/>
  <c r="M99" i="113"/>
  <c r="K100" i="113"/>
  <c r="M100" i="113"/>
  <c r="K101" i="113"/>
  <c r="M101" i="113"/>
  <c r="K102" i="113"/>
  <c r="M102" i="113"/>
  <c r="K103" i="113"/>
  <c r="M103" i="113"/>
  <c r="K104" i="113"/>
  <c r="M104" i="113"/>
  <c r="K105" i="113"/>
  <c r="M105" i="113"/>
  <c r="K106" i="113"/>
  <c r="M106" i="113"/>
  <c r="K107" i="113"/>
  <c r="M107" i="113"/>
  <c r="K108" i="113"/>
  <c r="M108" i="113"/>
  <c r="K109" i="113"/>
  <c r="M109" i="113"/>
  <c r="K110" i="113"/>
  <c r="M110" i="113"/>
  <c r="K111" i="113"/>
  <c r="M111" i="113"/>
  <c r="K112" i="113"/>
  <c r="M112" i="113"/>
  <c r="K113" i="113"/>
  <c r="M113" i="113"/>
  <c r="K114" i="113"/>
  <c r="M114" i="113"/>
  <c r="K115" i="113"/>
  <c r="M115" i="113"/>
  <c r="K116" i="113"/>
  <c r="M116" i="113"/>
  <c r="K117" i="113"/>
  <c r="M117" i="113"/>
  <c r="K118" i="113"/>
  <c r="M118" i="113"/>
  <c r="K119" i="113"/>
  <c r="M119" i="113"/>
  <c r="K120" i="113"/>
  <c r="M120" i="113"/>
  <c r="K121" i="113"/>
  <c r="M121" i="113"/>
  <c r="K122" i="113"/>
  <c r="M122" i="113"/>
  <c r="K123" i="113"/>
  <c r="M123" i="113"/>
  <c r="K124" i="113"/>
  <c r="M124" i="113"/>
  <c r="K125" i="113"/>
  <c r="M125" i="113"/>
  <c r="K126" i="113"/>
  <c r="M126" i="113"/>
  <c r="K127" i="113"/>
  <c r="M127" i="113"/>
  <c r="K128" i="113"/>
  <c r="M128" i="113"/>
  <c r="K129" i="113"/>
  <c r="M129" i="113"/>
  <c r="K130" i="113"/>
  <c r="M130" i="113"/>
  <c r="K131" i="113"/>
  <c r="M131" i="113"/>
  <c r="K132" i="113"/>
  <c r="M132" i="113"/>
  <c r="K133" i="113"/>
  <c r="M133" i="113"/>
  <c r="K134" i="113"/>
  <c r="M134" i="113"/>
  <c r="K135" i="113"/>
  <c r="M135" i="113"/>
  <c r="K136" i="113"/>
  <c r="M136" i="113"/>
  <c r="K137" i="113"/>
  <c r="M137" i="113"/>
  <c r="K138" i="113"/>
  <c r="M138" i="113"/>
  <c r="K139" i="113"/>
  <c r="M139" i="113"/>
  <c r="K140" i="113"/>
  <c r="M140" i="113"/>
  <c r="K141" i="113"/>
  <c r="M141" i="113"/>
  <c r="K142" i="113"/>
  <c r="M142" i="113"/>
  <c r="K143" i="113"/>
  <c r="M143" i="113"/>
  <c r="K144" i="113"/>
  <c r="M144" i="113"/>
  <c r="K145" i="113"/>
  <c r="M145" i="113"/>
  <c r="K146" i="113"/>
  <c r="M146" i="113"/>
  <c r="K147" i="113"/>
  <c r="M147" i="113"/>
  <c r="K148" i="113"/>
  <c r="M148" i="113"/>
  <c r="K149" i="113"/>
  <c r="M149" i="113"/>
  <c r="K150" i="113"/>
  <c r="M150" i="113"/>
  <c r="K151" i="113"/>
  <c r="M151" i="113"/>
  <c r="K152" i="113"/>
  <c r="M152" i="113"/>
  <c r="K153" i="113"/>
  <c r="M153" i="113"/>
  <c r="K154" i="113"/>
  <c r="M154" i="113"/>
  <c r="K155" i="113"/>
  <c r="M155" i="113"/>
  <c r="K156" i="113"/>
  <c r="M156" i="113"/>
  <c r="K157" i="113"/>
  <c r="M157" i="113"/>
  <c r="K158" i="113"/>
  <c r="M158" i="113"/>
  <c r="K159" i="113"/>
  <c r="M159" i="113"/>
  <c r="K160" i="113"/>
  <c r="M160" i="113"/>
  <c r="K161" i="113"/>
  <c r="M161" i="113"/>
  <c r="K162" i="113"/>
  <c r="M162" i="113"/>
  <c r="K163" i="113"/>
  <c r="M163" i="113"/>
  <c r="K164" i="113"/>
  <c r="M164" i="113"/>
  <c r="K165" i="113"/>
  <c r="M165" i="113"/>
  <c r="K166" i="113"/>
  <c r="M166" i="113"/>
  <c r="K167" i="113"/>
  <c r="M167" i="113"/>
  <c r="K168" i="113"/>
  <c r="M168" i="113"/>
  <c r="K169" i="113"/>
  <c r="M169" i="113"/>
  <c r="K170" i="113"/>
  <c r="M170" i="113"/>
  <c r="K171" i="113"/>
  <c r="M171" i="113"/>
  <c r="K172" i="113"/>
  <c r="M172" i="113"/>
  <c r="K173" i="113"/>
  <c r="M173" i="113"/>
  <c r="K174" i="113"/>
  <c r="M174" i="113"/>
  <c r="K175" i="113"/>
  <c r="M175" i="113"/>
  <c r="K176" i="113"/>
  <c r="M176" i="113"/>
  <c r="K177" i="113"/>
  <c r="M177" i="113"/>
  <c r="K178" i="113"/>
  <c r="M178" i="113"/>
  <c r="K179" i="113"/>
  <c r="M179" i="113"/>
  <c r="K180" i="113"/>
  <c r="M180" i="113"/>
  <c r="K181" i="113"/>
  <c r="M181" i="113"/>
  <c r="K182" i="113"/>
  <c r="M182" i="113"/>
  <c r="K183" i="113"/>
  <c r="M183" i="113"/>
  <c r="K184" i="113"/>
  <c r="M184" i="113"/>
  <c r="K185" i="113"/>
  <c r="M185" i="113"/>
  <c r="K186" i="113"/>
  <c r="M186" i="113"/>
  <c r="K187" i="113"/>
  <c r="M187" i="113"/>
  <c r="K188" i="113"/>
  <c r="M188" i="113"/>
  <c r="K189" i="113"/>
  <c r="M189" i="113"/>
  <c r="K190" i="113"/>
  <c r="M190" i="113"/>
  <c r="K191" i="113"/>
  <c r="M191" i="113"/>
  <c r="K192" i="113"/>
  <c r="M192" i="113"/>
  <c r="K193" i="113"/>
  <c r="M193" i="113"/>
  <c r="K194" i="113"/>
  <c r="M194" i="113"/>
  <c r="K195" i="113"/>
  <c r="M195" i="113"/>
  <c r="K196" i="113"/>
  <c r="M196" i="113"/>
  <c r="K197" i="113"/>
  <c r="M197" i="113"/>
  <c r="K198" i="113"/>
  <c r="M198" i="113"/>
  <c r="K199" i="113"/>
  <c r="M199" i="113"/>
  <c r="K200" i="113"/>
  <c r="M200" i="113"/>
  <c r="K201" i="113"/>
  <c r="M201" i="113"/>
  <c r="K202" i="113"/>
  <c r="M202" i="113"/>
  <c r="K203" i="113"/>
  <c r="M203" i="113"/>
  <c r="K204" i="113"/>
  <c r="M204" i="113"/>
  <c r="K205" i="113"/>
  <c r="M205" i="113"/>
  <c r="K206" i="113"/>
  <c r="M206" i="113"/>
  <c r="K207" i="113"/>
  <c r="M207" i="113"/>
  <c r="K208" i="113"/>
  <c r="M208" i="113"/>
  <c r="K209" i="113"/>
  <c r="M209" i="113"/>
  <c r="K210" i="113"/>
  <c r="M210" i="113"/>
  <c r="K211" i="113"/>
  <c r="M211" i="113"/>
  <c r="K212" i="113"/>
  <c r="M212" i="113"/>
  <c r="K213" i="113"/>
  <c r="M213" i="113"/>
  <c r="K214" i="113"/>
  <c r="M214" i="113"/>
  <c r="K215" i="113"/>
  <c r="M215" i="113"/>
  <c r="K216" i="113"/>
  <c r="M216" i="113"/>
  <c r="K217" i="113"/>
  <c r="M217" i="113"/>
  <c r="K218" i="113"/>
  <c r="M218" i="113"/>
  <c r="K219" i="113"/>
  <c r="M219" i="113"/>
  <c r="K220" i="113"/>
  <c r="M220" i="113"/>
  <c r="K221" i="113"/>
  <c r="M221" i="113"/>
  <c r="K222" i="113"/>
  <c r="M222" i="113"/>
  <c r="K223" i="113"/>
  <c r="M223" i="113"/>
  <c r="K224" i="113"/>
  <c r="M224" i="113"/>
  <c r="K225" i="113"/>
  <c r="M225" i="113"/>
  <c r="K226" i="113"/>
  <c r="M226" i="113"/>
  <c r="K227" i="113"/>
  <c r="M227" i="113"/>
  <c r="K228" i="113"/>
  <c r="M228" i="113"/>
  <c r="K229" i="113"/>
  <c r="M229" i="113"/>
  <c r="K230" i="113"/>
  <c r="M230" i="113"/>
  <c r="K231" i="113"/>
  <c r="M231" i="113"/>
  <c r="K232" i="113"/>
  <c r="M232" i="113"/>
  <c r="K233" i="113"/>
  <c r="M233" i="113"/>
  <c r="K234" i="113"/>
  <c r="M234" i="113"/>
  <c r="K235" i="113"/>
  <c r="M235" i="113"/>
  <c r="K236" i="113"/>
  <c r="M236" i="113"/>
  <c r="K237" i="113"/>
  <c r="M237" i="113"/>
  <c r="K238" i="113"/>
  <c r="M238" i="113"/>
  <c r="K239" i="113"/>
  <c r="M239" i="113"/>
  <c r="K240" i="113"/>
  <c r="M240" i="113"/>
  <c r="K241" i="113"/>
  <c r="M241" i="113"/>
  <c r="K242" i="113"/>
  <c r="M242" i="113"/>
  <c r="K243" i="113"/>
  <c r="M243" i="113"/>
  <c r="K244" i="113"/>
  <c r="M244" i="113"/>
  <c r="K245" i="113"/>
  <c r="M245" i="113"/>
  <c r="K246" i="113"/>
  <c r="M246" i="113"/>
  <c r="K247" i="113"/>
  <c r="M247" i="113"/>
  <c r="K248" i="113"/>
  <c r="M248" i="113"/>
  <c r="K249" i="113"/>
  <c r="M249" i="113"/>
  <c r="K250" i="113"/>
  <c r="M250" i="113"/>
  <c r="K251" i="113"/>
  <c r="M251" i="113"/>
  <c r="K252" i="113"/>
  <c r="M252" i="113"/>
  <c r="K253" i="113"/>
  <c r="M253" i="113"/>
  <c r="K254" i="113"/>
  <c r="M254" i="113"/>
  <c r="K255" i="113"/>
  <c r="M255" i="113"/>
  <c r="K256" i="113"/>
  <c r="M256" i="113"/>
  <c r="K257" i="113"/>
  <c r="M257" i="113"/>
  <c r="K258" i="113"/>
  <c r="M258" i="113"/>
  <c r="K259" i="113"/>
  <c r="M259" i="113"/>
  <c r="K260" i="113"/>
  <c r="M260" i="113"/>
  <c r="K261" i="113"/>
  <c r="M261" i="113"/>
  <c r="K262" i="113"/>
  <c r="M262" i="113"/>
  <c r="K263" i="113"/>
  <c r="M263" i="113"/>
  <c r="K264" i="113"/>
  <c r="M264" i="113"/>
  <c r="K265" i="113"/>
  <c r="M265" i="113"/>
  <c r="K266" i="113"/>
  <c r="M266" i="113"/>
  <c r="K267" i="113"/>
  <c r="M267" i="113"/>
  <c r="K268" i="113"/>
  <c r="M268" i="113"/>
  <c r="K269" i="113"/>
  <c r="M269" i="113"/>
  <c r="K270" i="113"/>
  <c r="M270" i="113"/>
  <c r="K271" i="113"/>
  <c r="M271" i="113"/>
  <c r="K272" i="113"/>
  <c r="M272" i="113"/>
  <c r="K273" i="113"/>
  <c r="M273" i="113"/>
  <c r="K274" i="113"/>
  <c r="M274" i="113"/>
  <c r="K275" i="113"/>
  <c r="M275" i="113"/>
  <c r="K276" i="113"/>
  <c r="M276" i="113"/>
  <c r="K277" i="113"/>
  <c r="M277" i="113"/>
  <c r="K278" i="113"/>
  <c r="M278" i="113"/>
  <c r="K279" i="113"/>
  <c r="M279" i="113"/>
  <c r="K280" i="113"/>
  <c r="M280" i="113"/>
  <c r="K281" i="113"/>
  <c r="M281" i="113"/>
  <c r="K282" i="113"/>
  <c r="M282" i="113"/>
  <c r="K283" i="113"/>
  <c r="M283" i="113"/>
  <c r="K284" i="113"/>
  <c r="M284" i="113"/>
  <c r="K285" i="113"/>
  <c r="M285" i="113"/>
  <c r="K286" i="113"/>
  <c r="M286" i="113"/>
  <c r="K287" i="113"/>
  <c r="M287" i="113"/>
  <c r="K288" i="113"/>
  <c r="M288" i="113"/>
  <c r="K289" i="113"/>
  <c r="M289" i="113"/>
  <c r="K290" i="113"/>
  <c r="M290" i="113"/>
  <c r="K291" i="113"/>
  <c r="M291" i="113"/>
  <c r="K292" i="113"/>
  <c r="M292" i="113"/>
  <c r="K293" i="113"/>
  <c r="M293" i="113"/>
  <c r="K294" i="113"/>
  <c r="M294" i="113"/>
  <c r="K295" i="113"/>
  <c r="M295" i="113"/>
  <c r="K296" i="113"/>
  <c r="M296" i="113"/>
  <c r="K297" i="113"/>
  <c r="M297" i="113"/>
  <c r="K298" i="113"/>
  <c r="M298" i="113"/>
  <c r="K299" i="113"/>
  <c r="M299" i="113"/>
  <c r="K300" i="113"/>
  <c r="M300" i="113"/>
  <c r="K301" i="113"/>
  <c r="M301" i="113"/>
  <c r="K302" i="113"/>
  <c r="M302" i="113"/>
  <c r="K303" i="113"/>
  <c r="M303" i="113"/>
  <c r="K304" i="113"/>
  <c r="M304" i="113"/>
  <c r="K305" i="113"/>
  <c r="M305" i="113"/>
  <c r="K306" i="113"/>
  <c r="M306" i="113"/>
  <c r="K307" i="113"/>
  <c r="M307" i="113"/>
  <c r="K308" i="113"/>
  <c r="M308" i="113"/>
  <c r="K309" i="113"/>
  <c r="M309" i="113"/>
  <c r="K310" i="113"/>
  <c r="M310" i="113"/>
  <c r="K311" i="113"/>
  <c r="M311" i="113"/>
  <c r="K312" i="113"/>
  <c r="M312" i="113"/>
  <c r="K313" i="113"/>
  <c r="M313" i="113"/>
  <c r="K314" i="113"/>
  <c r="M314" i="113"/>
  <c r="K315" i="113"/>
  <c r="M315" i="113"/>
  <c r="K316" i="113"/>
  <c r="M316" i="113"/>
  <c r="K317" i="113"/>
  <c r="M317" i="113"/>
  <c r="K318" i="113"/>
  <c r="M318" i="113"/>
  <c r="K319" i="113"/>
  <c r="M319" i="113"/>
  <c r="K320" i="113"/>
  <c r="M320" i="113"/>
  <c r="K321" i="113"/>
  <c r="M321" i="113"/>
  <c r="K322" i="113"/>
  <c r="M322" i="113"/>
  <c r="K323" i="113"/>
  <c r="M323" i="113"/>
  <c r="K324" i="113"/>
  <c r="M324" i="113"/>
  <c r="K325" i="113"/>
  <c r="M325" i="113"/>
  <c r="K326" i="113"/>
  <c r="M326" i="113"/>
  <c r="K327" i="113"/>
  <c r="M327" i="113"/>
  <c r="K328" i="113"/>
  <c r="M328" i="113"/>
  <c r="K329" i="113"/>
  <c r="M329" i="113"/>
  <c r="K330" i="113"/>
  <c r="M330" i="113"/>
  <c r="K331" i="113"/>
  <c r="M331" i="113"/>
  <c r="K332" i="113"/>
  <c r="M332" i="113"/>
  <c r="K333" i="113"/>
  <c r="M333" i="113"/>
  <c r="K334" i="113"/>
  <c r="M334" i="113"/>
  <c r="K335" i="113"/>
  <c r="M335" i="113"/>
  <c r="K336" i="113"/>
  <c r="M336" i="113"/>
  <c r="K337" i="113"/>
  <c r="M337" i="113"/>
  <c r="K338" i="113"/>
  <c r="M338" i="113"/>
  <c r="K339" i="113"/>
  <c r="M339" i="113"/>
  <c r="K340" i="113"/>
  <c r="M340" i="113"/>
  <c r="K341" i="113"/>
  <c r="M341" i="113"/>
  <c r="K342" i="113"/>
  <c r="M342" i="113"/>
  <c r="K343" i="113"/>
  <c r="M343" i="113"/>
  <c r="K344" i="113"/>
  <c r="M344" i="113"/>
  <c r="K345" i="113"/>
  <c r="M345" i="113"/>
  <c r="K346" i="113"/>
  <c r="M346" i="113"/>
  <c r="K347" i="113"/>
  <c r="M347" i="113"/>
  <c r="K348" i="113"/>
  <c r="M348" i="113"/>
  <c r="K349" i="113"/>
  <c r="M349" i="113"/>
  <c r="K350" i="113"/>
  <c r="M350" i="113"/>
  <c r="K351" i="113"/>
  <c r="M351" i="113"/>
  <c r="K352" i="113"/>
  <c r="M352" i="113"/>
  <c r="K353" i="113"/>
  <c r="M353" i="113"/>
  <c r="K354" i="113"/>
  <c r="M354" i="113"/>
  <c r="K355" i="113"/>
  <c r="M355" i="113"/>
  <c r="K356" i="113"/>
  <c r="M356" i="113"/>
  <c r="K357" i="113"/>
  <c r="M357" i="113"/>
  <c r="K358" i="113"/>
  <c r="M358" i="113"/>
  <c r="K359" i="113"/>
  <c r="M359" i="113"/>
  <c r="K360" i="113"/>
  <c r="M360" i="113"/>
  <c r="Q4" i="113"/>
  <c r="M4" i="113"/>
  <c r="K4" i="113"/>
  <c r="O5" i="128"/>
  <c r="O29" i="128"/>
  <c r="O53" i="128"/>
  <c r="O77" i="128"/>
  <c r="O95" i="128"/>
  <c r="I361" i="132"/>
  <c r="I27" i="134"/>
  <c r="Q27" i="134" s="1"/>
  <c r="I26" i="134"/>
  <c r="B361" i="139"/>
  <c r="K361" i="137" l="1"/>
  <c r="K361" i="130"/>
  <c r="K361" i="113"/>
  <c r="K33" i="128"/>
  <c r="K41" i="128"/>
  <c r="K49" i="128"/>
  <c r="K57" i="128"/>
  <c r="K65" i="128"/>
  <c r="K73" i="128"/>
  <c r="K81" i="128"/>
  <c r="K89" i="128"/>
  <c r="K6" i="128"/>
  <c r="K97" i="128"/>
  <c r="K105" i="128"/>
  <c r="K113" i="128"/>
  <c r="K121" i="128"/>
  <c r="K129" i="128"/>
  <c r="K137" i="128"/>
  <c r="K145" i="128"/>
  <c r="K153" i="128"/>
  <c r="K161" i="128"/>
  <c r="K169" i="128"/>
  <c r="K177" i="128"/>
  <c r="K185" i="128"/>
  <c r="K193" i="128"/>
  <c r="K201" i="128"/>
  <c r="K209" i="128"/>
  <c r="K217" i="128"/>
  <c r="K225" i="128"/>
  <c r="K233" i="128"/>
  <c r="K241" i="128"/>
  <c r="K249" i="128"/>
  <c r="K257" i="128"/>
  <c r="K265" i="128"/>
  <c r="K273" i="128"/>
  <c r="K281" i="128"/>
  <c r="K289" i="128"/>
  <c r="K297" i="128"/>
  <c r="K305" i="128"/>
  <c r="K313" i="128"/>
  <c r="K321" i="128"/>
  <c r="K329" i="128"/>
  <c r="K337" i="128"/>
  <c r="K345" i="128"/>
  <c r="K353" i="128"/>
  <c r="K14" i="128"/>
  <c r="K22" i="128"/>
  <c r="K31" i="128"/>
  <c r="K35" i="128"/>
  <c r="K39" i="128"/>
  <c r="K43" i="128"/>
  <c r="K47" i="128"/>
  <c r="K51" i="128"/>
  <c r="K55" i="128"/>
  <c r="K59" i="128"/>
  <c r="K63" i="128"/>
  <c r="K67" i="128"/>
  <c r="K71" i="128"/>
  <c r="K75" i="128"/>
  <c r="K79" i="128"/>
  <c r="K83" i="128"/>
  <c r="K87" i="128"/>
  <c r="K91" i="128"/>
  <c r="K95" i="128"/>
  <c r="K99" i="128"/>
  <c r="K103" i="128"/>
  <c r="K107" i="128"/>
  <c r="K111" i="128"/>
  <c r="K115" i="128"/>
  <c r="K119" i="128"/>
  <c r="K123" i="128"/>
  <c r="K127" i="128"/>
  <c r="K131" i="128"/>
  <c r="K135" i="128"/>
  <c r="K139" i="128"/>
  <c r="K143" i="128"/>
  <c r="K147" i="128"/>
  <c r="K151" i="128"/>
  <c r="K155" i="128"/>
  <c r="K159" i="128"/>
  <c r="K163" i="128"/>
  <c r="K167" i="128"/>
  <c r="K171" i="128"/>
  <c r="K175" i="128"/>
  <c r="K179" i="128"/>
  <c r="K183" i="128"/>
  <c r="K187" i="128"/>
  <c r="K191" i="128"/>
  <c r="K195" i="128"/>
  <c r="K199" i="128"/>
  <c r="K203" i="128"/>
  <c r="K207" i="128"/>
  <c r="K211" i="128"/>
  <c r="K215" i="128"/>
  <c r="K219" i="128"/>
  <c r="K223" i="128"/>
  <c r="K227" i="128"/>
  <c r="K231" i="128"/>
  <c r="K235" i="128"/>
  <c r="K239" i="128"/>
  <c r="K243" i="128"/>
  <c r="K247" i="128"/>
  <c r="K251" i="128"/>
  <c r="K255" i="128"/>
  <c r="K259" i="128"/>
  <c r="K263" i="128"/>
  <c r="K267" i="128"/>
  <c r="K271" i="128"/>
  <c r="K275" i="128"/>
  <c r="K279" i="128"/>
  <c r="K283" i="128"/>
  <c r="K287" i="128"/>
  <c r="K291" i="128"/>
  <c r="K295" i="128"/>
  <c r="K299" i="128"/>
  <c r="K303" i="128"/>
  <c r="K307" i="128"/>
  <c r="K311" i="128"/>
  <c r="K315" i="128"/>
  <c r="K319" i="128"/>
  <c r="K323" i="128"/>
  <c r="K327" i="128"/>
  <c r="K331" i="128"/>
  <c r="K335" i="128"/>
  <c r="K339" i="128"/>
  <c r="K343" i="128"/>
  <c r="K347" i="128"/>
  <c r="K351" i="128"/>
  <c r="K355" i="128"/>
  <c r="K359" i="128"/>
  <c r="K7" i="128"/>
  <c r="K11" i="128"/>
  <c r="K15" i="128"/>
  <c r="K19" i="128"/>
  <c r="K23" i="128"/>
  <c r="K9" i="128"/>
  <c r="K17" i="128"/>
  <c r="K25" i="128"/>
  <c r="K29" i="128"/>
  <c r="K37" i="128"/>
  <c r="K45" i="128"/>
  <c r="K53" i="128"/>
  <c r="K61" i="128"/>
  <c r="K69" i="128"/>
  <c r="K77" i="128"/>
  <c r="K85" i="128"/>
  <c r="K93" i="128"/>
  <c r="K101" i="128"/>
  <c r="K109" i="128"/>
  <c r="K117" i="128"/>
  <c r="K125" i="128"/>
  <c r="K133" i="128"/>
  <c r="K141" i="128"/>
  <c r="K149" i="128"/>
  <c r="K157" i="128"/>
  <c r="K165" i="128"/>
  <c r="K173" i="128"/>
  <c r="K181" i="128"/>
  <c r="K189" i="128"/>
  <c r="K197" i="128"/>
  <c r="K205" i="128"/>
  <c r="K213" i="128"/>
  <c r="K221" i="128"/>
  <c r="K229" i="128"/>
  <c r="K237" i="128"/>
  <c r="K245" i="128"/>
  <c r="K253" i="128"/>
  <c r="K261" i="128"/>
  <c r="K269" i="128"/>
  <c r="K277" i="128"/>
  <c r="K285" i="128"/>
  <c r="K293" i="128"/>
  <c r="K301" i="128"/>
  <c r="K309" i="128"/>
  <c r="K317" i="128"/>
  <c r="K325" i="128"/>
  <c r="K333" i="128"/>
  <c r="K341" i="128"/>
  <c r="K349" i="128"/>
  <c r="K357" i="128"/>
  <c r="K4" i="128"/>
  <c r="K12" i="128"/>
  <c r="K20" i="128"/>
  <c r="K32" i="128"/>
  <c r="K40" i="128"/>
  <c r="K48" i="128"/>
  <c r="K56" i="128"/>
  <c r="K64" i="128"/>
  <c r="K72" i="128"/>
  <c r="K80" i="128"/>
  <c r="K88" i="128"/>
  <c r="K96" i="128"/>
  <c r="K104" i="128"/>
  <c r="K112" i="128"/>
  <c r="K120" i="128"/>
  <c r="K128" i="128"/>
  <c r="K136" i="128"/>
  <c r="K144" i="128"/>
  <c r="K152" i="128"/>
  <c r="K160" i="128"/>
  <c r="K168" i="128"/>
  <c r="K176" i="128"/>
  <c r="K184" i="128"/>
  <c r="K192" i="128"/>
  <c r="K200" i="128"/>
  <c r="K208" i="128"/>
  <c r="K216" i="128"/>
  <c r="K224" i="128"/>
  <c r="K232" i="128"/>
  <c r="K240" i="128"/>
  <c r="K248" i="128"/>
  <c r="K256" i="128"/>
  <c r="K264" i="128"/>
  <c r="K272" i="128"/>
  <c r="K280" i="128"/>
  <c r="K288" i="128"/>
  <c r="K296" i="128"/>
  <c r="K304" i="128"/>
  <c r="K312" i="128"/>
  <c r="K320" i="128"/>
  <c r="K328" i="128"/>
  <c r="K336" i="128"/>
  <c r="K344" i="128"/>
  <c r="K352" i="128"/>
  <c r="K360" i="128"/>
  <c r="J361" i="138"/>
  <c r="K361" i="138"/>
  <c r="K34" i="128"/>
  <c r="K42" i="128"/>
  <c r="K50" i="128"/>
  <c r="K58" i="128"/>
  <c r="K66" i="128"/>
  <c r="K74" i="128"/>
  <c r="K82" i="128"/>
  <c r="K90" i="128"/>
  <c r="K98" i="128"/>
  <c r="K106" i="128"/>
  <c r="K114" i="128"/>
  <c r="K122" i="128"/>
  <c r="K130" i="128"/>
  <c r="K138" i="128"/>
  <c r="K146" i="128"/>
  <c r="K154" i="128"/>
  <c r="K162" i="128"/>
  <c r="K170" i="128"/>
  <c r="K178" i="128"/>
  <c r="K186" i="128"/>
  <c r="K194" i="128"/>
  <c r="K202" i="128"/>
  <c r="K210" i="128"/>
  <c r="K218" i="128"/>
  <c r="K226" i="128"/>
  <c r="K234" i="128"/>
  <c r="K242" i="128"/>
  <c r="K250" i="128"/>
  <c r="K258" i="128"/>
  <c r="K266" i="128"/>
  <c r="K274" i="128"/>
  <c r="K282" i="128"/>
  <c r="K290" i="128"/>
  <c r="K298" i="128"/>
  <c r="K306" i="128"/>
  <c r="K314" i="128"/>
  <c r="K322" i="128"/>
  <c r="K330" i="128"/>
  <c r="K338" i="128"/>
  <c r="K346" i="128"/>
  <c r="K354" i="128"/>
  <c r="K5" i="128"/>
  <c r="K13" i="128"/>
  <c r="K21" i="128"/>
  <c r="K10" i="128"/>
  <c r="K18" i="128"/>
  <c r="K30" i="128"/>
  <c r="K38" i="128"/>
  <c r="K46" i="128"/>
  <c r="K54" i="128"/>
  <c r="K62" i="128"/>
  <c r="K70" i="128"/>
  <c r="K78" i="128"/>
  <c r="K86" i="128"/>
  <c r="K94" i="128"/>
  <c r="K102" i="128"/>
  <c r="K110" i="128"/>
  <c r="K118" i="128"/>
  <c r="K126" i="128"/>
  <c r="K134" i="128"/>
  <c r="K142" i="128"/>
  <c r="K150" i="128"/>
  <c r="K158" i="128"/>
  <c r="K166" i="128"/>
  <c r="K174" i="128"/>
  <c r="K182" i="128"/>
  <c r="K190" i="128"/>
  <c r="K198" i="128"/>
  <c r="K206" i="128"/>
  <c r="K214" i="128"/>
  <c r="K222" i="128"/>
  <c r="K230" i="128"/>
  <c r="K238" i="128"/>
  <c r="K246" i="128"/>
  <c r="K254" i="128"/>
  <c r="K262" i="128"/>
  <c r="K270" i="128"/>
  <c r="K278" i="128"/>
  <c r="K286" i="128"/>
  <c r="K294" i="128"/>
  <c r="K302" i="128"/>
  <c r="K310" i="128"/>
  <c r="K318" i="128"/>
  <c r="K326" i="128"/>
  <c r="K334" i="128"/>
  <c r="K342" i="128"/>
  <c r="K350" i="128"/>
  <c r="K358" i="128"/>
  <c r="K8" i="128"/>
  <c r="K16" i="128"/>
  <c r="K24" i="128"/>
  <c r="K28" i="128"/>
  <c r="K36" i="128"/>
  <c r="K44" i="128"/>
  <c r="K52" i="128"/>
  <c r="K60" i="128"/>
  <c r="K68" i="128"/>
  <c r="K76" i="128"/>
  <c r="K84" i="128"/>
  <c r="K92" i="128"/>
  <c r="K100" i="128"/>
  <c r="K108" i="128"/>
  <c r="K116" i="128"/>
  <c r="K124" i="128"/>
  <c r="K132" i="128"/>
  <c r="K140" i="128"/>
  <c r="K148" i="128"/>
  <c r="K156" i="128"/>
  <c r="K164" i="128"/>
  <c r="K172" i="128"/>
  <c r="K180" i="128"/>
  <c r="K188" i="128"/>
  <c r="K196" i="128"/>
  <c r="K204" i="128"/>
  <c r="K212" i="128"/>
  <c r="K220" i="128"/>
  <c r="K228" i="128"/>
  <c r="K236" i="128"/>
  <c r="K244" i="128"/>
  <c r="K252" i="128"/>
  <c r="K260" i="128"/>
  <c r="K268" i="128"/>
  <c r="K276" i="128"/>
  <c r="K284" i="128"/>
  <c r="K292" i="128"/>
  <c r="K300" i="128"/>
  <c r="K308" i="128"/>
  <c r="K316" i="128"/>
  <c r="K324" i="128"/>
  <c r="K332" i="128"/>
  <c r="K340" i="128"/>
  <c r="K348" i="128"/>
  <c r="K356" i="128"/>
  <c r="K361" i="134"/>
  <c r="I361" i="134"/>
  <c r="Q26" i="134"/>
  <c r="R361" i="134" s="1"/>
  <c r="I362" i="134"/>
  <c r="M26" i="134"/>
  <c r="J361" i="134"/>
  <c r="M27" i="134"/>
  <c r="K361" i="133"/>
  <c r="J7" i="128"/>
  <c r="I10" i="128"/>
  <c r="J15" i="128"/>
  <c r="I18" i="128"/>
  <c r="J23" i="128"/>
  <c r="I5" i="128"/>
  <c r="J10" i="128"/>
  <c r="I13" i="128"/>
  <c r="J18" i="128"/>
  <c r="J5" i="128"/>
  <c r="I8" i="128"/>
  <c r="J13" i="128"/>
  <c r="I16" i="128"/>
  <c r="J21" i="128"/>
  <c r="J8" i="128"/>
  <c r="I11" i="128"/>
  <c r="J16" i="128"/>
  <c r="I19" i="128"/>
  <c r="I6" i="128"/>
  <c r="J11" i="128"/>
  <c r="I14" i="128"/>
  <c r="J19" i="128"/>
  <c r="J6" i="128"/>
  <c r="I9" i="128"/>
  <c r="J14" i="128"/>
  <c r="I17" i="128"/>
  <c r="J9" i="128"/>
  <c r="I12" i="128"/>
  <c r="J17" i="128"/>
  <c r="I20" i="128"/>
  <c r="I7" i="128"/>
  <c r="J12" i="128"/>
  <c r="I15" i="128"/>
  <c r="J20" i="128"/>
  <c r="I26" i="128"/>
  <c r="J32" i="128"/>
  <c r="I35" i="128"/>
  <c r="J40" i="128"/>
  <c r="I43" i="128"/>
  <c r="J48" i="128"/>
  <c r="I51" i="128"/>
  <c r="J56" i="128"/>
  <c r="I59" i="128"/>
  <c r="J64" i="128"/>
  <c r="I67" i="128"/>
  <c r="J72" i="128"/>
  <c r="I75" i="128"/>
  <c r="J80" i="128"/>
  <c r="I83" i="128"/>
  <c r="J88" i="128"/>
  <c r="I91" i="128"/>
  <c r="J96" i="128"/>
  <c r="I99" i="128"/>
  <c r="J104" i="128"/>
  <c r="I107" i="128"/>
  <c r="J112" i="128"/>
  <c r="I115" i="128"/>
  <c r="J120" i="128"/>
  <c r="I123" i="128"/>
  <c r="J128" i="128"/>
  <c r="I131" i="128"/>
  <c r="J136" i="128"/>
  <c r="I139" i="128"/>
  <c r="J144" i="128"/>
  <c r="I147" i="128"/>
  <c r="J152" i="128"/>
  <c r="I155" i="128"/>
  <c r="J160" i="128"/>
  <c r="I163" i="128"/>
  <c r="J168" i="128"/>
  <c r="I171" i="128"/>
  <c r="J176" i="128"/>
  <c r="I179" i="128"/>
  <c r="J184" i="128"/>
  <c r="I187" i="128"/>
  <c r="J192" i="128"/>
  <c r="I195" i="128"/>
  <c r="J200" i="128"/>
  <c r="I203" i="128"/>
  <c r="J208" i="128"/>
  <c r="I211" i="128"/>
  <c r="J216" i="128"/>
  <c r="I219" i="128"/>
  <c r="J224" i="128"/>
  <c r="I227" i="128"/>
  <c r="J232" i="128"/>
  <c r="I235" i="128"/>
  <c r="J240" i="128"/>
  <c r="I243" i="128"/>
  <c r="J248" i="128"/>
  <c r="I251" i="128"/>
  <c r="J256" i="128"/>
  <c r="I259" i="128"/>
  <c r="J264" i="128"/>
  <c r="I267" i="128"/>
  <c r="J272" i="128"/>
  <c r="I275" i="128"/>
  <c r="J280" i="128"/>
  <c r="I283" i="128"/>
  <c r="J288" i="128"/>
  <c r="I291" i="128"/>
  <c r="J296" i="128"/>
  <c r="I299" i="128"/>
  <c r="J304" i="128"/>
  <c r="I307" i="128"/>
  <c r="J312" i="128"/>
  <c r="I315" i="128"/>
  <c r="J320" i="128"/>
  <c r="I323" i="128"/>
  <c r="J328" i="128"/>
  <c r="I331" i="128"/>
  <c r="J336" i="128"/>
  <c r="I339" i="128"/>
  <c r="J344" i="128"/>
  <c r="I347" i="128"/>
  <c r="J352" i="128"/>
  <c r="I355" i="128"/>
  <c r="J360" i="128"/>
  <c r="I21" i="128"/>
  <c r="J26" i="128"/>
  <c r="I30" i="128"/>
  <c r="J35" i="128"/>
  <c r="I38" i="128"/>
  <c r="J43" i="128"/>
  <c r="I46" i="128"/>
  <c r="J51" i="128"/>
  <c r="I54" i="128"/>
  <c r="J59" i="128"/>
  <c r="I62" i="128"/>
  <c r="J67" i="128"/>
  <c r="I70" i="128"/>
  <c r="J75" i="128"/>
  <c r="I78" i="128"/>
  <c r="J83" i="128"/>
  <c r="I86" i="128"/>
  <c r="J91" i="128"/>
  <c r="I94" i="128"/>
  <c r="J99" i="128"/>
  <c r="I102" i="128"/>
  <c r="J107" i="128"/>
  <c r="I110" i="128"/>
  <c r="J115" i="128"/>
  <c r="I118" i="128"/>
  <c r="J123" i="128"/>
  <c r="I126" i="128"/>
  <c r="J131" i="128"/>
  <c r="I134" i="128"/>
  <c r="J139" i="128"/>
  <c r="I142" i="128"/>
  <c r="J147" i="128"/>
  <c r="I150" i="128"/>
  <c r="J155" i="128"/>
  <c r="I158" i="128"/>
  <c r="J163" i="128"/>
  <c r="I166" i="128"/>
  <c r="J171" i="128"/>
  <c r="I174" i="128"/>
  <c r="J179" i="128"/>
  <c r="I182" i="128"/>
  <c r="J187" i="128"/>
  <c r="I190" i="128"/>
  <c r="J195" i="128"/>
  <c r="I198" i="128"/>
  <c r="J203" i="128"/>
  <c r="I206" i="128"/>
  <c r="J211" i="128"/>
  <c r="I214" i="128"/>
  <c r="J219" i="128"/>
  <c r="I222" i="128"/>
  <c r="J227" i="128"/>
  <c r="I230" i="128"/>
  <c r="J235" i="128"/>
  <c r="I238" i="128"/>
  <c r="J243" i="128"/>
  <c r="I246" i="128"/>
  <c r="J251" i="128"/>
  <c r="I254" i="128"/>
  <c r="J259" i="128"/>
  <c r="I262" i="128"/>
  <c r="J267" i="128"/>
  <c r="I270" i="128"/>
  <c r="J275" i="128"/>
  <c r="I278" i="128"/>
  <c r="J283" i="128"/>
  <c r="I286" i="128"/>
  <c r="J291" i="128"/>
  <c r="I294" i="128"/>
  <c r="J299" i="128"/>
  <c r="I302" i="128"/>
  <c r="J307" i="128"/>
  <c r="I310" i="128"/>
  <c r="J315" i="128"/>
  <c r="I318" i="128"/>
  <c r="J323" i="128"/>
  <c r="I326" i="128"/>
  <c r="J331" i="128"/>
  <c r="I334" i="128"/>
  <c r="J339" i="128"/>
  <c r="I342" i="128"/>
  <c r="J347" i="128"/>
  <c r="I350" i="128"/>
  <c r="J355" i="128"/>
  <c r="I358" i="128"/>
  <c r="I24" i="128"/>
  <c r="J27" i="128"/>
  <c r="J30" i="128"/>
  <c r="I33" i="128"/>
  <c r="J38" i="128"/>
  <c r="I41" i="128"/>
  <c r="J46" i="128"/>
  <c r="I49" i="128"/>
  <c r="J54" i="128"/>
  <c r="I57" i="128"/>
  <c r="J62" i="128"/>
  <c r="I65" i="128"/>
  <c r="J70" i="128"/>
  <c r="I73" i="128"/>
  <c r="J78" i="128"/>
  <c r="I81" i="128"/>
  <c r="J86" i="128"/>
  <c r="I89" i="128"/>
  <c r="J94" i="128"/>
  <c r="I97" i="128"/>
  <c r="J102" i="128"/>
  <c r="I105" i="128"/>
  <c r="J110" i="128"/>
  <c r="I113" i="128"/>
  <c r="J118" i="128"/>
  <c r="I121" i="128"/>
  <c r="J126" i="128"/>
  <c r="I129" i="128"/>
  <c r="J134" i="128"/>
  <c r="I137" i="128"/>
  <c r="J142" i="128"/>
  <c r="I145" i="128"/>
  <c r="J150" i="128"/>
  <c r="I153" i="128"/>
  <c r="J158" i="128"/>
  <c r="I161" i="128"/>
  <c r="J166" i="128"/>
  <c r="I169" i="128"/>
  <c r="J174" i="128"/>
  <c r="I177" i="128"/>
  <c r="J182" i="128"/>
  <c r="I185" i="128"/>
  <c r="J190" i="128"/>
  <c r="I193" i="128"/>
  <c r="J198" i="128"/>
  <c r="I201" i="128"/>
  <c r="J206" i="128"/>
  <c r="I209" i="128"/>
  <c r="J214" i="128"/>
  <c r="I217" i="128"/>
  <c r="J222" i="128"/>
  <c r="I225" i="128"/>
  <c r="J230" i="128"/>
  <c r="I233" i="128"/>
  <c r="J238" i="128"/>
  <c r="I241" i="128"/>
  <c r="J246" i="128"/>
  <c r="I249" i="128"/>
  <c r="J254" i="128"/>
  <c r="I257" i="128"/>
  <c r="J262" i="128"/>
  <c r="I265" i="128"/>
  <c r="J270" i="128"/>
  <c r="I273" i="128"/>
  <c r="J278" i="128"/>
  <c r="I281" i="128"/>
  <c r="J286" i="128"/>
  <c r="I289" i="128"/>
  <c r="J294" i="128"/>
  <c r="I297" i="128"/>
  <c r="J302" i="128"/>
  <c r="I305" i="128"/>
  <c r="J310" i="128"/>
  <c r="I313" i="128"/>
  <c r="J318" i="128"/>
  <c r="I321" i="128"/>
  <c r="J326" i="128"/>
  <c r="I329" i="128"/>
  <c r="J334" i="128"/>
  <c r="I337" i="128"/>
  <c r="J342" i="128"/>
  <c r="I345" i="128"/>
  <c r="J350" i="128"/>
  <c r="I353" i="128"/>
  <c r="J358" i="128"/>
  <c r="J24" i="128"/>
  <c r="I28" i="128"/>
  <c r="J33" i="128"/>
  <c r="I36" i="128"/>
  <c r="J41" i="128"/>
  <c r="I44" i="128"/>
  <c r="J49" i="128"/>
  <c r="I52" i="128"/>
  <c r="J57" i="128"/>
  <c r="I60" i="128"/>
  <c r="J65" i="128"/>
  <c r="I68" i="128"/>
  <c r="J73" i="128"/>
  <c r="I76" i="128"/>
  <c r="J81" i="128"/>
  <c r="I84" i="128"/>
  <c r="J89" i="128"/>
  <c r="I92" i="128"/>
  <c r="J97" i="128"/>
  <c r="I100" i="128"/>
  <c r="J105" i="128"/>
  <c r="I108" i="128"/>
  <c r="J113" i="128"/>
  <c r="I116" i="128"/>
  <c r="J121" i="128"/>
  <c r="I124" i="128"/>
  <c r="J129" i="128"/>
  <c r="I132" i="128"/>
  <c r="J137" i="128"/>
  <c r="I140" i="128"/>
  <c r="J145" i="128"/>
  <c r="I148" i="128"/>
  <c r="J153" i="128"/>
  <c r="I156" i="128"/>
  <c r="J161" i="128"/>
  <c r="I164" i="128"/>
  <c r="J169" i="128"/>
  <c r="I172" i="128"/>
  <c r="J177" i="128"/>
  <c r="I180" i="128"/>
  <c r="J185" i="128"/>
  <c r="I188" i="128"/>
  <c r="J193" i="128"/>
  <c r="I196" i="128"/>
  <c r="J201" i="128"/>
  <c r="I204" i="128"/>
  <c r="J209" i="128"/>
  <c r="I212" i="128"/>
  <c r="J217" i="128"/>
  <c r="I220" i="128"/>
  <c r="J225" i="128"/>
  <c r="I228" i="128"/>
  <c r="J233" i="128"/>
  <c r="I236" i="128"/>
  <c r="J241" i="128"/>
  <c r="I244" i="128"/>
  <c r="J249" i="128"/>
  <c r="I252" i="128"/>
  <c r="J257" i="128"/>
  <c r="I260" i="128"/>
  <c r="J265" i="128"/>
  <c r="I268" i="128"/>
  <c r="J273" i="128"/>
  <c r="I276" i="128"/>
  <c r="J281" i="128"/>
  <c r="I284" i="128"/>
  <c r="J289" i="128"/>
  <c r="I292" i="128"/>
  <c r="J297" i="128"/>
  <c r="I300" i="128"/>
  <c r="J305" i="128"/>
  <c r="I308" i="128"/>
  <c r="J313" i="128"/>
  <c r="I316" i="128"/>
  <c r="J321" i="128"/>
  <c r="I324" i="128"/>
  <c r="J329" i="128"/>
  <c r="I332" i="128"/>
  <c r="J337" i="128"/>
  <c r="I340" i="128"/>
  <c r="J345" i="128"/>
  <c r="I348" i="128"/>
  <c r="J353" i="128"/>
  <c r="I356" i="128"/>
  <c r="I22" i="128"/>
  <c r="J28" i="128"/>
  <c r="I31" i="128"/>
  <c r="J36" i="128"/>
  <c r="I39" i="128"/>
  <c r="J44" i="128"/>
  <c r="I47" i="128"/>
  <c r="J52" i="128"/>
  <c r="I55" i="128"/>
  <c r="J60" i="128"/>
  <c r="I63" i="128"/>
  <c r="J68" i="128"/>
  <c r="I71" i="128"/>
  <c r="J76" i="128"/>
  <c r="I79" i="128"/>
  <c r="J84" i="128"/>
  <c r="I87" i="128"/>
  <c r="J92" i="128"/>
  <c r="I95" i="128"/>
  <c r="J100" i="128"/>
  <c r="I103" i="128"/>
  <c r="J108" i="128"/>
  <c r="I111" i="128"/>
  <c r="J116" i="128"/>
  <c r="I119" i="128"/>
  <c r="J124" i="128"/>
  <c r="I127" i="128"/>
  <c r="J132" i="128"/>
  <c r="I135" i="128"/>
  <c r="J140" i="128"/>
  <c r="I143" i="128"/>
  <c r="J148" i="128"/>
  <c r="I151" i="128"/>
  <c r="J156" i="128"/>
  <c r="I159" i="128"/>
  <c r="J164" i="128"/>
  <c r="I167" i="128"/>
  <c r="J172" i="128"/>
  <c r="I175" i="128"/>
  <c r="J180" i="128"/>
  <c r="I183" i="128"/>
  <c r="J188" i="128"/>
  <c r="I191" i="128"/>
  <c r="J196" i="128"/>
  <c r="I199" i="128"/>
  <c r="J204" i="128"/>
  <c r="I207" i="128"/>
  <c r="J212" i="128"/>
  <c r="I215" i="128"/>
  <c r="J220" i="128"/>
  <c r="I223" i="128"/>
  <c r="J228" i="128"/>
  <c r="I231" i="128"/>
  <c r="J236" i="128"/>
  <c r="I239" i="128"/>
  <c r="J244" i="128"/>
  <c r="I247" i="128"/>
  <c r="J252" i="128"/>
  <c r="I255" i="128"/>
  <c r="J260" i="128"/>
  <c r="I263" i="128"/>
  <c r="J268" i="128"/>
  <c r="I271" i="128"/>
  <c r="J276" i="128"/>
  <c r="I279" i="128"/>
  <c r="J284" i="128"/>
  <c r="I287" i="128"/>
  <c r="J292" i="128"/>
  <c r="I295" i="128"/>
  <c r="J300" i="128"/>
  <c r="I303" i="128"/>
  <c r="J308" i="128"/>
  <c r="I311" i="128"/>
  <c r="J316" i="128"/>
  <c r="I319" i="128"/>
  <c r="J324" i="128"/>
  <c r="I327" i="128"/>
  <c r="J332" i="128"/>
  <c r="I335" i="128"/>
  <c r="J340" i="128"/>
  <c r="I343" i="128"/>
  <c r="J348" i="128"/>
  <c r="I351" i="128"/>
  <c r="J356" i="128"/>
  <c r="I359" i="128"/>
  <c r="J22" i="128"/>
  <c r="I25" i="128"/>
  <c r="J31" i="128"/>
  <c r="I34" i="128"/>
  <c r="J39" i="128"/>
  <c r="I42" i="128"/>
  <c r="J47" i="128"/>
  <c r="I50" i="128"/>
  <c r="J55" i="128"/>
  <c r="I58" i="128"/>
  <c r="J63" i="128"/>
  <c r="I66" i="128"/>
  <c r="J71" i="128"/>
  <c r="I74" i="128"/>
  <c r="J79" i="128"/>
  <c r="I82" i="128"/>
  <c r="J87" i="128"/>
  <c r="I90" i="128"/>
  <c r="J95" i="128"/>
  <c r="I98" i="128"/>
  <c r="J103" i="128"/>
  <c r="I106" i="128"/>
  <c r="J111" i="128"/>
  <c r="I114" i="128"/>
  <c r="J119" i="128"/>
  <c r="I122" i="128"/>
  <c r="J127" i="128"/>
  <c r="I130" i="128"/>
  <c r="J135" i="128"/>
  <c r="I138" i="128"/>
  <c r="J143" i="128"/>
  <c r="I146" i="128"/>
  <c r="J151" i="128"/>
  <c r="I154" i="128"/>
  <c r="J159" i="128"/>
  <c r="I162" i="128"/>
  <c r="J167" i="128"/>
  <c r="I170" i="128"/>
  <c r="J175" i="128"/>
  <c r="I178" i="128"/>
  <c r="J183" i="128"/>
  <c r="I186" i="128"/>
  <c r="J191" i="128"/>
  <c r="I194" i="128"/>
  <c r="J199" i="128"/>
  <c r="I202" i="128"/>
  <c r="J207" i="128"/>
  <c r="I210" i="128"/>
  <c r="J215" i="128"/>
  <c r="I218" i="128"/>
  <c r="J223" i="128"/>
  <c r="I226" i="128"/>
  <c r="J231" i="128"/>
  <c r="I234" i="128"/>
  <c r="J239" i="128"/>
  <c r="I242" i="128"/>
  <c r="J247" i="128"/>
  <c r="I250" i="128"/>
  <c r="J255" i="128"/>
  <c r="I258" i="128"/>
  <c r="J263" i="128"/>
  <c r="I266" i="128"/>
  <c r="J271" i="128"/>
  <c r="I274" i="128"/>
  <c r="J279" i="128"/>
  <c r="I282" i="128"/>
  <c r="J287" i="128"/>
  <c r="I290" i="128"/>
  <c r="J295" i="128"/>
  <c r="I298" i="128"/>
  <c r="J303" i="128"/>
  <c r="I306" i="128"/>
  <c r="J311" i="128"/>
  <c r="I314" i="128"/>
  <c r="J319" i="128"/>
  <c r="I322" i="128"/>
  <c r="J327" i="128"/>
  <c r="I330" i="128"/>
  <c r="J335" i="128"/>
  <c r="I338" i="128"/>
  <c r="J343" i="128"/>
  <c r="I346" i="128"/>
  <c r="J351" i="128"/>
  <c r="I354" i="128"/>
  <c r="J359" i="128"/>
  <c r="J25" i="128"/>
  <c r="I29" i="128"/>
  <c r="J34" i="128"/>
  <c r="I37" i="128"/>
  <c r="J42" i="128"/>
  <c r="I45" i="128"/>
  <c r="J50" i="128"/>
  <c r="I53" i="128"/>
  <c r="J58" i="128"/>
  <c r="I61" i="128"/>
  <c r="J66" i="128"/>
  <c r="I69" i="128"/>
  <c r="J74" i="128"/>
  <c r="I77" i="128"/>
  <c r="J82" i="128"/>
  <c r="I85" i="128"/>
  <c r="J90" i="128"/>
  <c r="I93" i="128"/>
  <c r="J98" i="128"/>
  <c r="I101" i="128"/>
  <c r="J106" i="128"/>
  <c r="I109" i="128"/>
  <c r="J114" i="128"/>
  <c r="I117" i="128"/>
  <c r="J122" i="128"/>
  <c r="I125" i="128"/>
  <c r="J130" i="128"/>
  <c r="I133" i="128"/>
  <c r="J138" i="128"/>
  <c r="I141" i="128"/>
  <c r="J146" i="128"/>
  <c r="I149" i="128"/>
  <c r="J154" i="128"/>
  <c r="I157" i="128"/>
  <c r="J162" i="128"/>
  <c r="I165" i="128"/>
  <c r="J170" i="128"/>
  <c r="I173" i="128"/>
  <c r="J178" i="128"/>
  <c r="I181" i="128"/>
  <c r="J186" i="128"/>
  <c r="I189" i="128"/>
  <c r="J194" i="128"/>
  <c r="I197" i="128"/>
  <c r="J202" i="128"/>
  <c r="I205" i="128"/>
  <c r="J210" i="128"/>
  <c r="I213" i="128"/>
  <c r="J218" i="128"/>
  <c r="I221" i="128"/>
  <c r="J226" i="128"/>
  <c r="I229" i="128"/>
  <c r="J234" i="128"/>
  <c r="I237" i="128"/>
  <c r="J242" i="128"/>
  <c r="I245" i="128"/>
  <c r="J250" i="128"/>
  <c r="I253" i="128"/>
  <c r="J258" i="128"/>
  <c r="I261" i="128"/>
  <c r="J266" i="128"/>
  <c r="I269" i="128"/>
  <c r="J274" i="128"/>
  <c r="I277" i="128"/>
  <c r="J282" i="128"/>
  <c r="I285" i="128"/>
  <c r="J290" i="128"/>
  <c r="I293" i="128"/>
  <c r="J298" i="128"/>
  <c r="I301" i="128"/>
  <c r="J306" i="128"/>
  <c r="I309" i="128"/>
  <c r="J314" i="128"/>
  <c r="I317" i="128"/>
  <c r="J322" i="128"/>
  <c r="I325" i="128"/>
  <c r="J330" i="128"/>
  <c r="I333" i="128"/>
  <c r="J338" i="128"/>
  <c r="I341" i="128"/>
  <c r="J346" i="128"/>
  <c r="I349" i="128"/>
  <c r="J354" i="128"/>
  <c r="I357" i="128"/>
  <c r="I23" i="128"/>
  <c r="J29" i="128"/>
  <c r="I32" i="128"/>
  <c r="J37" i="128"/>
  <c r="I40" i="128"/>
  <c r="J45" i="128"/>
  <c r="I48" i="128"/>
  <c r="J53" i="128"/>
  <c r="I56" i="128"/>
  <c r="J61" i="128"/>
  <c r="I64" i="128"/>
  <c r="J69" i="128"/>
  <c r="I72" i="128"/>
  <c r="J77" i="128"/>
  <c r="I80" i="128"/>
  <c r="J85" i="128"/>
  <c r="I88" i="128"/>
  <c r="J93" i="128"/>
  <c r="I96" i="128"/>
  <c r="J101" i="128"/>
  <c r="I104" i="128"/>
  <c r="J109" i="128"/>
  <c r="I112" i="128"/>
  <c r="J117" i="128"/>
  <c r="I120" i="128"/>
  <c r="J125" i="128"/>
  <c r="I128" i="128"/>
  <c r="J133" i="128"/>
  <c r="I136" i="128"/>
  <c r="J141" i="128"/>
  <c r="I144" i="128"/>
  <c r="J149" i="128"/>
  <c r="I152" i="128"/>
  <c r="J157" i="128"/>
  <c r="I160" i="128"/>
  <c r="J165" i="128"/>
  <c r="I168" i="128"/>
  <c r="J173" i="128"/>
  <c r="I176" i="128"/>
  <c r="J181" i="128"/>
  <c r="I184" i="128"/>
  <c r="J189" i="128"/>
  <c r="I192" i="128"/>
  <c r="J197" i="128"/>
  <c r="I200" i="128"/>
  <c r="J205" i="128"/>
  <c r="I208" i="128"/>
  <c r="J213" i="128"/>
  <c r="I216" i="128"/>
  <c r="J221" i="128"/>
  <c r="I224" i="128"/>
  <c r="J229" i="128"/>
  <c r="I232" i="128"/>
  <c r="J237" i="128"/>
  <c r="I240" i="128"/>
  <c r="J245" i="128"/>
  <c r="I248" i="128"/>
  <c r="J253" i="128"/>
  <c r="I256" i="128"/>
  <c r="J261" i="128"/>
  <c r="I264" i="128"/>
  <c r="J269" i="128"/>
  <c r="I272" i="128"/>
  <c r="J277" i="128"/>
  <c r="I280" i="128"/>
  <c r="J285" i="128"/>
  <c r="I288" i="128"/>
  <c r="J293" i="128"/>
  <c r="I296" i="128"/>
  <c r="J301" i="128"/>
  <c r="I304" i="128"/>
  <c r="J309" i="128"/>
  <c r="I312" i="128"/>
  <c r="J317" i="128"/>
  <c r="I320" i="128"/>
  <c r="J325" i="128"/>
  <c r="I328" i="128"/>
  <c r="J333" i="128"/>
  <c r="I336" i="128"/>
  <c r="J341" i="128"/>
  <c r="I344" i="128"/>
  <c r="J349" i="128"/>
  <c r="I352" i="128"/>
  <c r="J357" i="128"/>
  <c r="I360" i="128"/>
  <c r="I361" i="131"/>
  <c r="M26" i="131"/>
  <c r="K26" i="128" s="1"/>
  <c r="Q361" i="131"/>
  <c r="R361" i="131" s="1"/>
  <c r="I27" i="128"/>
  <c r="M27" i="131"/>
  <c r="K27" i="128" s="1"/>
  <c r="K361" i="131"/>
  <c r="J4" i="128"/>
  <c r="I4" i="128"/>
  <c r="J361" i="139"/>
  <c r="J361" i="131" l="1"/>
  <c r="D365" i="139"/>
  <c r="D366" i="139"/>
  <c r="D364" i="139" l="1"/>
  <c r="M361" i="139"/>
  <c r="N361" i="139"/>
  <c r="O361" i="139"/>
  <c r="P361" i="139"/>
  <c r="Q361" i="139"/>
  <c r="R361" i="139"/>
  <c r="S361" i="139"/>
  <c r="T361" i="139"/>
  <c r="U361" i="139"/>
  <c r="V361" i="139"/>
  <c r="W361" i="139"/>
  <c r="X361" i="139"/>
  <c r="Y361" i="139"/>
  <c r="G255" i="139"/>
  <c r="G256" i="139"/>
  <c r="G257" i="139"/>
  <c r="L361" i="139"/>
  <c r="F368" i="139" l="1"/>
  <c r="G360" i="139"/>
  <c r="G359" i="139"/>
  <c r="G358" i="139"/>
  <c r="G357" i="139"/>
  <c r="G356" i="139"/>
  <c r="K356" i="139" s="1"/>
  <c r="G355" i="139"/>
  <c r="H355" i="139" s="1"/>
  <c r="I355" i="139" s="1"/>
  <c r="G354" i="139"/>
  <c r="H354" i="139" s="1"/>
  <c r="I354" i="139" s="1"/>
  <c r="G353" i="139"/>
  <c r="G352" i="139"/>
  <c r="G351" i="139"/>
  <c r="H351" i="139" s="1"/>
  <c r="I351" i="139" s="1"/>
  <c r="G350" i="139"/>
  <c r="H350" i="139" s="1"/>
  <c r="I350" i="139" s="1"/>
  <c r="G349" i="139"/>
  <c r="K349" i="139" s="1"/>
  <c r="G348" i="139"/>
  <c r="H348" i="139" s="1"/>
  <c r="I348" i="139" s="1"/>
  <c r="G347" i="139"/>
  <c r="G346" i="139"/>
  <c r="G345" i="139"/>
  <c r="G344" i="139"/>
  <c r="G343" i="139"/>
  <c r="G342" i="139"/>
  <c r="G341" i="139"/>
  <c r="G340" i="139"/>
  <c r="G339" i="139"/>
  <c r="H339" i="139" s="1"/>
  <c r="I339" i="139" s="1"/>
  <c r="G338" i="139"/>
  <c r="G337" i="139"/>
  <c r="G336" i="139"/>
  <c r="H336" i="139" s="1"/>
  <c r="I336" i="139" s="1"/>
  <c r="G335" i="139"/>
  <c r="G334" i="139"/>
  <c r="G333" i="139"/>
  <c r="H333" i="139" s="1"/>
  <c r="I333" i="139" s="1"/>
  <c r="G332" i="139"/>
  <c r="G331" i="139"/>
  <c r="G330" i="139"/>
  <c r="H330" i="139" s="1"/>
  <c r="I330" i="139" s="1"/>
  <c r="G329" i="139"/>
  <c r="G328" i="139"/>
  <c r="G327" i="139"/>
  <c r="H327" i="139" s="1"/>
  <c r="I327" i="139" s="1"/>
  <c r="G326" i="139"/>
  <c r="G325" i="139"/>
  <c r="G324" i="139"/>
  <c r="G323" i="139"/>
  <c r="G322" i="139"/>
  <c r="G321" i="139"/>
  <c r="H321" i="139" s="1"/>
  <c r="I321" i="139" s="1"/>
  <c r="G320" i="139"/>
  <c r="G319" i="139"/>
  <c r="G318" i="139"/>
  <c r="H318" i="139" s="1"/>
  <c r="I318" i="139" s="1"/>
  <c r="G317" i="139"/>
  <c r="G316" i="139"/>
  <c r="G315" i="139"/>
  <c r="H315" i="139" s="1"/>
  <c r="I315" i="139" s="1"/>
  <c r="G314" i="139"/>
  <c r="G313" i="139"/>
  <c r="G312" i="139"/>
  <c r="H312" i="139" s="1"/>
  <c r="I312" i="139" s="1"/>
  <c r="G311" i="139"/>
  <c r="G310" i="139"/>
  <c r="G309" i="139"/>
  <c r="H309" i="139" s="1"/>
  <c r="I309" i="139" s="1"/>
  <c r="G308" i="139"/>
  <c r="H308" i="139" s="1"/>
  <c r="I308" i="139" s="1"/>
  <c r="G307" i="139"/>
  <c r="G306" i="139"/>
  <c r="H306" i="139" s="1"/>
  <c r="I306" i="139" s="1"/>
  <c r="G305" i="139"/>
  <c r="G304" i="139"/>
  <c r="G303" i="139"/>
  <c r="H303" i="139" s="1"/>
  <c r="I303" i="139" s="1"/>
  <c r="G302" i="139"/>
  <c r="G301" i="139"/>
  <c r="G300" i="139"/>
  <c r="H300" i="139" s="1"/>
  <c r="I300" i="139" s="1"/>
  <c r="G299" i="139"/>
  <c r="G298" i="139"/>
  <c r="G297" i="139"/>
  <c r="H297" i="139" s="1"/>
  <c r="I297" i="139" s="1"/>
  <c r="G296" i="139"/>
  <c r="G295" i="139"/>
  <c r="G294" i="139"/>
  <c r="G293" i="139"/>
  <c r="G292" i="139"/>
  <c r="G291" i="139"/>
  <c r="H291" i="139" s="1"/>
  <c r="I291" i="139" s="1"/>
  <c r="G290" i="139"/>
  <c r="G289" i="139"/>
  <c r="G288" i="139"/>
  <c r="H288" i="139" s="1"/>
  <c r="I288" i="139" s="1"/>
  <c r="G287" i="139"/>
  <c r="G286" i="139"/>
  <c r="G285" i="139"/>
  <c r="H285" i="139" s="1"/>
  <c r="I285" i="139" s="1"/>
  <c r="G284" i="139"/>
  <c r="G283" i="139"/>
  <c r="G282" i="139"/>
  <c r="G281" i="139"/>
  <c r="G280" i="139"/>
  <c r="G279" i="139"/>
  <c r="H279" i="139" s="1"/>
  <c r="I279" i="139" s="1"/>
  <c r="G278" i="139"/>
  <c r="G277" i="139"/>
  <c r="H277" i="139" s="1"/>
  <c r="I277" i="139" s="1"/>
  <c r="G276" i="139"/>
  <c r="H276" i="139" s="1"/>
  <c r="I276" i="139" s="1"/>
  <c r="G275" i="139"/>
  <c r="G274" i="139"/>
  <c r="G273" i="139"/>
  <c r="H273" i="139" s="1"/>
  <c r="I273" i="139" s="1"/>
  <c r="G272" i="139"/>
  <c r="K272" i="139" s="1"/>
  <c r="G271" i="139"/>
  <c r="G270" i="139"/>
  <c r="G269" i="139"/>
  <c r="G268" i="139"/>
  <c r="K268" i="139" s="1"/>
  <c r="G267" i="139"/>
  <c r="H267" i="139" s="1"/>
  <c r="I267" i="139" s="1"/>
  <c r="G266" i="139"/>
  <c r="K266" i="139" s="1"/>
  <c r="G265" i="139"/>
  <c r="G264" i="139"/>
  <c r="H264" i="139" s="1"/>
  <c r="I264" i="139" s="1"/>
  <c r="G263" i="139"/>
  <c r="K263" i="139" s="1"/>
  <c r="G262" i="139"/>
  <c r="K262" i="139" s="1"/>
  <c r="G261" i="139"/>
  <c r="H261" i="139" s="1"/>
  <c r="I261" i="139" s="1"/>
  <c r="G260" i="139"/>
  <c r="G259" i="139"/>
  <c r="G258" i="139"/>
  <c r="K257" i="139"/>
  <c r="K256" i="139"/>
  <c r="G254" i="139"/>
  <c r="K254" i="139" s="1"/>
  <c r="G253" i="139"/>
  <c r="G252" i="139"/>
  <c r="H252" i="139" s="1"/>
  <c r="I252" i="139" s="1"/>
  <c r="G251" i="139"/>
  <c r="G250" i="139"/>
  <c r="K250" i="139" s="1"/>
  <c r="G249" i="139"/>
  <c r="H249" i="139" s="1"/>
  <c r="I249" i="139" s="1"/>
  <c r="G248" i="139"/>
  <c r="K248" i="139" s="1"/>
  <c r="G247" i="139"/>
  <c r="G246" i="139"/>
  <c r="H246" i="139" s="1"/>
  <c r="I246" i="139" s="1"/>
  <c r="G245" i="139"/>
  <c r="H245" i="139" s="1"/>
  <c r="I245" i="139" s="1"/>
  <c r="G244" i="139"/>
  <c r="G243" i="139"/>
  <c r="H243" i="139" s="1"/>
  <c r="I243" i="139" s="1"/>
  <c r="G242" i="139"/>
  <c r="G241" i="139"/>
  <c r="G240" i="139"/>
  <c r="H240" i="139" s="1"/>
  <c r="I240" i="139" s="1"/>
  <c r="G239" i="139"/>
  <c r="G238" i="139"/>
  <c r="G237" i="139"/>
  <c r="H237" i="139" s="1"/>
  <c r="I237" i="139" s="1"/>
  <c r="G236" i="139"/>
  <c r="G235" i="139"/>
  <c r="G234" i="139"/>
  <c r="H234" i="139" s="1"/>
  <c r="I234" i="139" s="1"/>
  <c r="G233" i="139"/>
  <c r="G232" i="139"/>
  <c r="G231" i="139"/>
  <c r="H231" i="139" s="1"/>
  <c r="I231" i="139" s="1"/>
  <c r="G230" i="139"/>
  <c r="G229" i="139"/>
  <c r="G228" i="139"/>
  <c r="G227" i="139"/>
  <c r="G226" i="139"/>
  <c r="G225" i="139"/>
  <c r="H225" i="139" s="1"/>
  <c r="I225" i="139" s="1"/>
  <c r="G224" i="139"/>
  <c r="G223" i="139"/>
  <c r="G222" i="139"/>
  <c r="H222" i="139" s="1"/>
  <c r="I222" i="139" s="1"/>
  <c r="G221" i="139"/>
  <c r="G220" i="139"/>
  <c r="G219" i="139"/>
  <c r="H219" i="139" s="1"/>
  <c r="I219" i="139" s="1"/>
  <c r="G218" i="139"/>
  <c r="G217" i="139"/>
  <c r="G216" i="139"/>
  <c r="H216" i="139" s="1"/>
  <c r="I216" i="139" s="1"/>
  <c r="G215" i="139"/>
  <c r="G214" i="139"/>
  <c r="G213" i="139"/>
  <c r="H213" i="139" s="1"/>
  <c r="I213" i="139" s="1"/>
  <c r="G212" i="139"/>
  <c r="G211" i="139"/>
  <c r="G210" i="139"/>
  <c r="G209" i="139"/>
  <c r="G208" i="139"/>
  <c r="G207" i="139"/>
  <c r="H207" i="139" s="1"/>
  <c r="I207" i="139" s="1"/>
  <c r="G206" i="139"/>
  <c r="G205" i="139"/>
  <c r="G204" i="139"/>
  <c r="H204" i="139" s="1"/>
  <c r="I204" i="139" s="1"/>
  <c r="G203" i="139"/>
  <c r="G202" i="139"/>
  <c r="G201" i="139"/>
  <c r="H201" i="139" s="1"/>
  <c r="I201" i="139" s="1"/>
  <c r="G200" i="139"/>
  <c r="G199" i="139"/>
  <c r="G198" i="139"/>
  <c r="G197" i="139"/>
  <c r="G196" i="139"/>
  <c r="G195" i="139"/>
  <c r="H195" i="139" s="1"/>
  <c r="I195" i="139" s="1"/>
  <c r="G194" i="139"/>
  <c r="G193" i="139"/>
  <c r="G192" i="139"/>
  <c r="H192" i="139" s="1"/>
  <c r="I192" i="139" s="1"/>
  <c r="G191" i="139"/>
  <c r="G190" i="139"/>
  <c r="G189" i="139"/>
  <c r="H189" i="139" s="1"/>
  <c r="I189" i="139" s="1"/>
  <c r="G188" i="139"/>
  <c r="G187" i="139"/>
  <c r="G186" i="139"/>
  <c r="G185" i="139"/>
  <c r="G184" i="139"/>
  <c r="H184" i="139" s="1"/>
  <c r="I184" i="139" s="1"/>
  <c r="G183" i="139"/>
  <c r="H183" i="139" s="1"/>
  <c r="I183" i="139" s="1"/>
  <c r="G182" i="139"/>
  <c r="H182" i="139" s="1"/>
  <c r="I182" i="139" s="1"/>
  <c r="G181" i="139"/>
  <c r="G180" i="139"/>
  <c r="H180" i="139" s="1"/>
  <c r="I180" i="139" s="1"/>
  <c r="G179" i="139"/>
  <c r="G178" i="139"/>
  <c r="H178" i="139" s="1"/>
  <c r="I178" i="139" s="1"/>
  <c r="G177" i="139"/>
  <c r="H177" i="139" s="1"/>
  <c r="I177" i="139" s="1"/>
  <c r="G176" i="139"/>
  <c r="G175" i="139"/>
  <c r="G174" i="139"/>
  <c r="G173" i="139"/>
  <c r="G172" i="139"/>
  <c r="G171" i="139"/>
  <c r="H171" i="139" s="1"/>
  <c r="I171" i="139" s="1"/>
  <c r="G170" i="139"/>
  <c r="G169" i="139"/>
  <c r="G168" i="139"/>
  <c r="G167" i="139"/>
  <c r="G166" i="139"/>
  <c r="G165" i="139"/>
  <c r="H165" i="139" s="1"/>
  <c r="I165" i="139" s="1"/>
  <c r="G164" i="139"/>
  <c r="G163" i="139"/>
  <c r="G162" i="139"/>
  <c r="G161" i="139"/>
  <c r="G160" i="139"/>
  <c r="G159" i="139"/>
  <c r="H159" i="139" s="1"/>
  <c r="I159" i="139" s="1"/>
  <c r="G158" i="139"/>
  <c r="H158" i="139" s="1"/>
  <c r="I158" i="139" s="1"/>
  <c r="G157" i="139"/>
  <c r="G156" i="139"/>
  <c r="G155" i="139"/>
  <c r="G154" i="139"/>
  <c r="H154" i="139" s="1"/>
  <c r="I154" i="139" s="1"/>
  <c r="G153" i="139"/>
  <c r="H153" i="139" s="1"/>
  <c r="I153" i="139" s="1"/>
  <c r="G152" i="139"/>
  <c r="H152" i="139" s="1"/>
  <c r="I152" i="139" s="1"/>
  <c r="G151" i="139"/>
  <c r="G150" i="139"/>
  <c r="G149" i="139"/>
  <c r="G148" i="139"/>
  <c r="G147" i="139"/>
  <c r="H147" i="139" s="1"/>
  <c r="I147" i="139" s="1"/>
  <c r="G146" i="139"/>
  <c r="H146" i="139" s="1"/>
  <c r="I146" i="139" s="1"/>
  <c r="G145" i="139"/>
  <c r="G144" i="139"/>
  <c r="H144" i="139" s="1"/>
  <c r="I144" i="139" s="1"/>
  <c r="G143" i="139"/>
  <c r="G142" i="139"/>
  <c r="H142" i="139" s="1"/>
  <c r="I142" i="139" s="1"/>
  <c r="G141" i="139"/>
  <c r="H141" i="139" s="1"/>
  <c r="I141" i="139" s="1"/>
  <c r="G140" i="139"/>
  <c r="H140" i="139" s="1"/>
  <c r="I140" i="139" s="1"/>
  <c r="G139" i="139"/>
  <c r="G138" i="139"/>
  <c r="G137" i="139"/>
  <c r="G136" i="139"/>
  <c r="G135" i="139"/>
  <c r="G134" i="139"/>
  <c r="G133" i="139"/>
  <c r="G132" i="139"/>
  <c r="H132" i="139" s="1"/>
  <c r="I132" i="139" s="1"/>
  <c r="G131" i="139"/>
  <c r="G130" i="139"/>
  <c r="G129" i="139"/>
  <c r="H129" i="139" s="1"/>
  <c r="I129" i="139" s="1"/>
  <c r="G128" i="139"/>
  <c r="G127" i="139"/>
  <c r="G126" i="139"/>
  <c r="G125" i="139"/>
  <c r="G124" i="139"/>
  <c r="G123" i="139"/>
  <c r="H123" i="139" s="1"/>
  <c r="I123" i="139" s="1"/>
  <c r="G122" i="139"/>
  <c r="H122" i="139" s="1"/>
  <c r="I122" i="139" s="1"/>
  <c r="G121" i="139"/>
  <c r="G120" i="139"/>
  <c r="G119" i="139"/>
  <c r="G118" i="139"/>
  <c r="G117" i="139"/>
  <c r="H117" i="139" s="1"/>
  <c r="I117" i="139" s="1"/>
  <c r="G116" i="139"/>
  <c r="H116" i="139" s="1"/>
  <c r="I116" i="139" s="1"/>
  <c r="G115" i="139"/>
  <c r="G114" i="139"/>
  <c r="G113" i="139"/>
  <c r="G112" i="139"/>
  <c r="G111" i="139"/>
  <c r="H111" i="139" s="1"/>
  <c r="I111" i="139" s="1"/>
  <c r="G110" i="139"/>
  <c r="H110" i="139" s="1"/>
  <c r="I110" i="139" s="1"/>
  <c r="G109" i="139"/>
  <c r="G108" i="139"/>
  <c r="H108" i="139" s="1"/>
  <c r="I108" i="139" s="1"/>
  <c r="G107" i="139"/>
  <c r="G106" i="139"/>
  <c r="H106" i="139" s="1"/>
  <c r="I106" i="139" s="1"/>
  <c r="G105" i="139"/>
  <c r="H105" i="139" s="1"/>
  <c r="I105" i="139" s="1"/>
  <c r="G104" i="139"/>
  <c r="H104" i="139" s="1"/>
  <c r="I104" i="139" s="1"/>
  <c r="G103" i="139"/>
  <c r="G102" i="139"/>
  <c r="G101" i="139"/>
  <c r="G100" i="139"/>
  <c r="G99" i="139"/>
  <c r="H99" i="139" s="1"/>
  <c r="I99" i="139" s="1"/>
  <c r="G98" i="139"/>
  <c r="G97" i="139"/>
  <c r="G96" i="139"/>
  <c r="H96" i="139" s="1"/>
  <c r="I96" i="139" s="1"/>
  <c r="G95" i="139"/>
  <c r="G94" i="139"/>
  <c r="H94" i="139" s="1"/>
  <c r="I94" i="139" s="1"/>
  <c r="G93" i="139"/>
  <c r="H93" i="139" s="1"/>
  <c r="I93" i="139" s="1"/>
  <c r="G92" i="139"/>
  <c r="G91" i="139"/>
  <c r="G90" i="139"/>
  <c r="G89" i="139"/>
  <c r="G88" i="139"/>
  <c r="G87" i="139"/>
  <c r="H87" i="139" s="1"/>
  <c r="I87" i="139" s="1"/>
  <c r="G86" i="139"/>
  <c r="G85" i="139"/>
  <c r="G84" i="139"/>
  <c r="G83" i="139"/>
  <c r="H83" i="139" s="1"/>
  <c r="I83" i="139" s="1"/>
  <c r="G82" i="139"/>
  <c r="G81" i="139"/>
  <c r="H81" i="139" s="1"/>
  <c r="I81" i="139" s="1"/>
  <c r="G80" i="139"/>
  <c r="G79" i="139"/>
  <c r="G78" i="139"/>
  <c r="H78" i="139" s="1"/>
  <c r="I78" i="139" s="1"/>
  <c r="G77" i="139"/>
  <c r="G76" i="139"/>
  <c r="G75" i="139"/>
  <c r="H75" i="139" s="1"/>
  <c r="I75" i="139" s="1"/>
  <c r="G74" i="139"/>
  <c r="G73" i="139"/>
  <c r="G72" i="139"/>
  <c r="G71" i="139"/>
  <c r="G70" i="139"/>
  <c r="G69" i="139"/>
  <c r="H69" i="139" s="1"/>
  <c r="I69" i="139" s="1"/>
  <c r="G68" i="139"/>
  <c r="G67" i="139"/>
  <c r="G66" i="139"/>
  <c r="H66" i="139" s="1"/>
  <c r="I66" i="139" s="1"/>
  <c r="G65" i="139"/>
  <c r="G64" i="139"/>
  <c r="G63" i="139"/>
  <c r="H63" i="139" s="1"/>
  <c r="I63" i="139" s="1"/>
  <c r="G62" i="139"/>
  <c r="G61" i="139"/>
  <c r="G60" i="139"/>
  <c r="G59" i="139"/>
  <c r="G58" i="139"/>
  <c r="G57" i="139"/>
  <c r="H57" i="139" s="1"/>
  <c r="I57" i="139" s="1"/>
  <c r="G56" i="139"/>
  <c r="G55" i="139"/>
  <c r="G54" i="139"/>
  <c r="G53" i="139"/>
  <c r="G52" i="139"/>
  <c r="G51" i="139"/>
  <c r="H51" i="139" s="1"/>
  <c r="I51" i="139" s="1"/>
  <c r="G50" i="139"/>
  <c r="G49" i="139"/>
  <c r="G48" i="139"/>
  <c r="G47" i="139"/>
  <c r="G46" i="139"/>
  <c r="G45" i="139"/>
  <c r="H45" i="139" s="1"/>
  <c r="I45" i="139" s="1"/>
  <c r="G44" i="139"/>
  <c r="G43" i="139"/>
  <c r="G42" i="139"/>
  <c r="G41" i="139"/>
  <c r="G40" i="139"/>
  <c r="G39" i="139"/>
  <c r="H39" i="139" s="1"/>
  <c r="I39" i="139" s="1"/>
  <c r="G38" i="139"/>
  <c r="G37" i="139"/>
  <c r="H37" i="139" s="1"/>
  <c r="I37" i="139" s="1"/>
  <c r="G36" i="139"/>
  <c r="H36" i="139" s="1"/>
  <c r="I36" i="139" s="1"/>
  <c r="G35" i="139"/>
  <c r="G34" i="139"/>
  <c r="G33" i="139"/>
  <c r="H33" i="139" s="1"/>
  <c r="I33" i="139" s="1"/>
  <c r="G32" i="139"/>
  <c r="G31" i="139"/>
  <c r="G30" i="139"/>
  <c r="H30" i="139" s="1"/>
  <c r="I30" i="139" s="1"/>
  <c r="G29" i="139"/>
  <c r="G28" i="139"/>
  <c r="G27" i="139"/>
  <c r="H27" i="139" s="1"/>
  <c r="I27" i="139" s="1"/>
  <c r="G26" i="139"/>
  <c r="G25" i="139"/>
  <c r="G24" i="139"/>
  <c r="G23" i="139"/>
  <c r="G22" i="139"/>
  <c r="G21" i="139"/>
  <c r="H21" i="139" s="1"/>
  <c r="I21" i="139" s="1"/>
  <c r="G20" i="139"/>
  <c r="G19" i="139"/>
  <c r="G18" i="139"/>
  <c r="H18" i="139" s="1"/>
  <c r="I18" i="139" s="1"/>
  <c r="G17" i="139"/>
  <c r="G16" i="139"/>
  <c r="H16" i="139" s="1"/>
  <c r="I16" i="139" s="1"/>
  <c r="G15" i="139"/>
  <c r="G14" i="139"/>
  <c r="K14" i="139" s="1"/>
  <c r="G13" i="139"/>
  <c r="G12" i="139"/>
  <c r="G11" i="139"/>
  <c r="G10" i="139"/>
  <c r="H10" i="139" s="1"/>
  <c r="I10" i="139" s="1"/>
  <c r="G9" i="139"/>
  <c r="G8" i="139"/>
  <c r="G7" i="139"/>
  <c r="G6" i="139"/>
  <c r="G5" i="139"/>
  <c r="H5" i="139" s="1"/>
  <c r="I5" i="139" s="1"/>
  <c r="G4" i="139"/>
  <c r="K330" i="139" l="1"/>
  <c r="K79" i="139"/>
  <c r="H79" i="139"/>
  <c r="I79" i="139" s="1"/>
  <c r="K170" i="139"/>
  <c r="H170" i="139"/>
  <c r="I170" i="139" s="1"/>
  <c r="K206" i="139"/>
  <c r="H206" i="139"/>
  <c r="I206" i="139" s="1"/>
  <c r="K310" i="139"/>
  <c r="H310" i="139"/>
  <c r="I310" i="139" s="1"/>
  <c r="K17" i="139"/>
  <c r="H17" i="139"/>
  <c r="I17" i="139" s="1"/>
  <c r="K23" i="139"/>
  <c r="H23" i="139"/>
  <c r="I23" i="139" s="1"/>
  <c r="K29" i="139"/>
  <c r="H29" i="139"/>
  <c r="I29" i="139" s="1"/>
  <c r="K35" i="139"/>
  <c r="H35" i="139"/>
  <c r="I35" i="139" s="1"/>
  <c r="K40" i="139"/>
  <c r="H40" i="139"/>
  <c r="I40" i="139" s="1"/>
  <c r="K46" i="139"/>
  <c r="H46" i="139"/>
  <c r="I46" i="139" s="1"/>
  <c r="K52" i="139"/>
  <c r="H52" i="139"/>
  <c r="I52" i="139" s="1"/>
  <c r="K58" i="139"/>
  <c r="H58" i="139"/>
  <c r="I58" i="139" s="1"/>
  <c r="K64" i="139"/>
  <c r="H64" i="139"/>
  <c r="I64" i="139" s="1"/>
  <c r="K80" i="139"/>
  <c r="H80" i="139"/>
  <c r="I80" i="139" s="1"/>
  <c r="K85" i="139"/>
  <c r="H85" i="139"/>
  <c r="I85" i="139" s="1"/>
  <c r="K91" i="139"/>
  <c r="H91" i="139"/>
  <c r="I91" i="139" s="1"/>
  <c r="K101" i="139"/>
  <c r="H101" i="139"/>
  <c r="I101" i="139" s="1"/>
  <c r="K107" i="139"/>
  <c r="H107" i="139"/>
  <c r="I107" i="139" s="1"/>
  <c r="K112" i="139"/>
  <c r="H112" i="139"/>
  <c r="I112" i="139" s="1"/>
  <c r="K118" i="139"/>
  <c r="H118" i="139"/>
  <c r="I118" i="139" s="1"/>
  <c r="K124" i="139"/>
  <c r="H124" i="139"/>
  <c r="I124" i="139" s="1"/>
  <c r="K130" i="139"/>
  <c r="H130" i="139"/>
  <c r="I130" i="139" s="1"/>
  <c r="K242" i="139"/>
  <c r="H242" i="139"/>
  <c r="I242" i="139" s="1"/>
  <c r="K247" i="139"/>
  <c r="H247" i="139"/>
  <c r="I247" i="139" s="1"/>
  <c r="K253" i="139"/>
  <c r="H253" i="139"/>
  <c r="I253" i="139" s="1"/>
  <c r="K260" i="139"/>
  <c r="H260" i="139"/>
  <c r="I260" i="139" s="1"/>
  <c r="K277" i="139"/>
  <c r="K283" i="139"/>
  <c r="H283" i="139"/>
  <c r="I283" i="139" s="1"/>
  <c r="K288" i="139"/>
  <c r="K294" i="139"/>
  <c r="H294" i="139"/>
  <c r="I294" i="139" s="1"/>
  <c r="K311" i="139"/>
  <c r="H311" i="139"/>
  <c r="I311" i="139" s="1"/>
  <c r="K317" i="139"/>
  <c r="H317" i="139"/>
  <c r="I317" i="139" s="1"/>
  <c r="K323" i="139"/>
  <c r="H323" i="139"/>
  <c r="I323" i="139" s="1"/>
  <c r="K329" i="139"/>
  <c r="H329" i="139"/>
  <c r="I329" i="139" s="1"/>
  <c r="K334" i="139"/>
  <c r="H334" i="139"/>
  <c r="I334" i="139" s="1"/>
  <c r="K340" i="139"/>
  <c r="H340" i="139"/>
  <c r="I340" i="139" s="1"/>
  <c r="K346" i="139"/>
  <c r="H346" i="139"/>
  <c r="I346" i="139" s="1"/>
  <c r="K352" i="139"/>
  <c r="H352" i="139"/>
  <c r="I352" i="139" s="1"/>
  <c r="K4" i="139"/>
  <c r="H4" i="139"/>
  <c r="I4" i="139" s="1"/>
  <c r="K34" i="139"/>
  <c r="H34" i="139"/>
  <c r="I34" i="139" s="1"/>
  <c r="K90" i="139"/>
  <c r="H90" i="139"/>
  <c r="I90" i="139" s="1"/>
  <c r="K212" i="139"/>
  <c r="H212" i="139"/>
  <c r="I212" i="139" s="1"/>
  <c r="K236" i="139"/>
  <c r="H236" i="139"/>
  <c r="I236" i="139" s="1"/>
  <c r="K265" i="139"/>
  <c r="H265" i="139"/>
  <c r="I265" i="139" s="1"/>
  <c r="K293" i="139"/>
  <c r="H293" i="139"/>
  <c r="I293" i="139" s="1"/>
  <c r="K305" i="139"/>
  <c r="H305" i="139"/>
  <c r="I305" i="139" s="1"/>
  <c r="K6" i="139"/>
  <c r="H6" i="139"/>
  <c r="I6" i="139" s="1"/>
  <c r="K12" i="139"/>
  <c r="H12" i="139"/>
  <c r="I12" i="139" s="1"/>
  <c r="K24" i="139"/>
  <c r="H24" i="139"/>
  <c r="I24" i="139" s="1"/>
  <c r="K41" i="139"/>
  <c r="H41" i="139"/>
  <c r="I41" i="139" s="1"/>
  <c r="K47" i="139"/>
  <c r="H47" i="139"/>
  <c r="I47" i="139" s="1"/>
  <c r="K53" i="139"/>
  <c r="H53" i="139"/>
  <c r="I53" i="139" s="1"/>
  <c r="K59" i="139"/>
  <c r="H59" i="139"/>
  <c r="I59" i="139" s="1"/>
  <c r="K65" i="139"/>
  <c r="H65" i="139"/>
  <c r="I65" i="139" s="1"/>
  <c r="K70" i="139"/>
  <c r="H70" i="139"/>
  <c r="I70" i="139" s="1"/>
  <c r="K76" i="139"/>
  <c r="H76" i="139"/>
  <c r="I76" i="139" s="1"/>
  <c r="K86" i="139"/>
  <c r="H86" i="139"/>
  <c r="I86" i="139" s="1"/>
  <c r="K92" i="139"/>
  <c r="H92" i="139"/>
  <c r="I92" i="139" s="1"/>
  <c r="K96" i="139"/>
  <c r="K102" i="139"/>
  <c r="H102" i="139"/>
  <c r="I102" i="139" s="1"/>
  <c r="K113" i="139"/>
  <c r="H113" i="139"/>
  <c r="I113" i="139" s="1"/>
  <c r="K119" i="139"/>
  <c r="H119" i="139"/>
  <c r="I119" i="139" s="1"/>
  <c r="K125" i="139"/>
  <c r="H125" i="139"/>
  <c r="I125" i="139" s="1"/>
  <c r="K131" i="139"/>
  <c r="H131" i="139"/>
  <c r="I131" i="139" s="1"/>
  <c r="K136" i="139"/>
  <c r="H136" i="139"/>
  <c r="I136" i="139" s="1"/>
  <c r="K148" i="139"/>
  <c r="H148" i="139"/>
  <c r="I148" i="139" s="1"/>
  <c r="K160" i="139"/>
  <c r="H160" i="139"/>
  <c r="I160" i="139" s="1"/>
  <c r="K166" i="139"/>
  <c r="H166" i="139"/>
  <c r="I166" i="139" s="1"/>
  <c r="K172" i="139"/>
  <c r="H172" i="139"/>
  <c r="I172" i="139" s="1"/>
  <c r="K190" i="139"/>
  <c r="H190" i="139"/>
  <c r="I190" i="139" s="1"/>
  <c r="K196" i="139"/>
  <c r="H196" i="139"/>
  <c r="I196" i="139" s="1"/>
  <c r="K202" i="139"/>
  <c r="H202" i="139"/>
  <c r="I202" i="139" s="1"/>
  <c r="K208" i="139"/>
  <c r="H208" i="139"/>
  <c r="I208" i="139" s="1"/>
  <c r="K214" i="139"/>
  <c r="H214" i="139"/>
  <c r="I214" i="139" s="1"/>
  <c r="K220" i="139"/>
  <c r="H220" i="139"/>
  <c r="I220" i="139" s="1"/>
  <c r="K226" i="139"/>
  <c r="H226" i="139"/>
  <c r="I226" i="139" s="1"/>
  <c r="K232" i="139"/>
  <c r="H232" i="139"/>
  <c r="I232" i="139" s="1"/>
  <c r="K238" i="139"/>
  <c r="H238" i="139"/>
  <c r="I238" i="139" s="1"/>
  <c r="K284" i="139"/>
  <c r="H284" i="139"/>
  <c r="I284" i="139" s="1"/>
  <c r="K289" i="139"/>
  <c r="H289" i="139"/>
  <c r="I289" i="139" s="1"/>
  <c r="K295" i="139"/>
  <c r="H295" i="139"/>
  <c r="I295" i="139" s="1"/>
  <c r="K301" i="139"/>
  <c r="H301" i="139"/>
  <c r="I301" i="139" s="1"/>
  <c r="K307" i="139"/>
  <c r="H307" i="139"/>
  <c r="I307" i="139" s="1"/>
  <c r="K324" i="139"/>
  <c r="H324" i="139"/>
  <c r="I324" i="139" s="1"/>
  <c r="K335" i="139"/>
  <c r="H335" i="139"/>
  <c r="I335" i="139" s="1"/>
  <c r="K341" i="139"/>
  <c r="H341" i="139"/>
  <c r="I341" i="139" s="1"/>
  <c r="K347" i="139"/>
  <c r="H347" i="139"/>
  <c r="I347" i="139" s="1"/>
  <c r="K353" i="139"/>
  <c r="H353" i="139"/>
  <c r="I353" i="139" s="1"/>
  <c r="K358" i="139"/>
  <c r="H358" i="139"/>
  <c r="I358" i="139" s="1"/>
  <c r="K68" i="139"/>
  <c r="H68" i="139"/>
  <c r="I68" i="139" s="1"/>
  <c r="K95" i="139"/>
  <c r="H95" i="139"/>
  <c r="I95" i="139" s="1"/>
  <c r="K134" i="139"/>
  <c r="H134" i="139"/>
  <c r="I134" i="139" s="1"/>
  <c r="K164" i="139"/>
  <c r="H164" i="139"/>
  <c r="I164" i="139" s="1"/>
  <c r="K194" i="139"/>
  <c r="H194" i="139"/>
  <c r="I194" i="139" s="1"/>
  <c r="K224" i="139"/>
  <c r="H224" i="139"/>
  <c r="I224" i="139" s="1"/>
  <c r="K241" i="139"/>
  <c r="H241" i="139"/>
  <c r="I241" i="139" s="1"/>
  <c r="K271" i="139"/>
  <c r="H271" i="139"/>
  <c r="I271" i="139" s="1"/>
  <c r="K299" i="139"/>
  <c r="H299" i="139"/>
  <c r="I299" i="139" s="1"/>
  <c r="K328" i="139"/>
  <c r="H328" i="139"/>
  <c r="I328" i="139" s="1"/>
  <c r="K7" i="139"/>
  <c r="H7" i="139"/>
  <c r="I7" i="139" s="1"/>
  <c r="K13" i="139"/>
  <c r="H13" i="139"/>
  <c r="I13" i="139" s="1"/>
  <c r="K19" i="139"/>
  <c r="H19" i="139"/>
  <c r="I19" i="139" s="1"/>
  <c r="K25" i="139"/>
  <c r="H25" i="139"/>
  <c r="I25" i="139" s="1"/>
  <c r="K31" i="139"/>
  <c r="H31" i="139"/>
  <c r="I31" i="139" s="1"/>
  <c r="K36" i="139"/>
  <c r="K42" i="139"/>
  <c r="H42" i="139"/>
  <c r="I42" i="139" s="1"/>
  <c r="K48" i="139"/>
  <c r="H48" i="139"/>
  <c r="I48" i="139" s="1"/>
  <c r="K54" i="139"/>
  <c r="H54" i="139"/>
  <c r="I54" i="139" s="1"/>
  <c r="K60" i="139"/>
  <c r="H60" i="139"/>
  <c r="I60" i="139" s="1"/>
  <c r="K71" i="139"/>
  <c r="H71" i="139"/>
  <c r="I71" i="139" s="1"/>
  <c r="K77" i="139"/>
  <c r="H77" i="139"/>
  <c r="I77" i="139" s="1"/>
  <c r="K82" i="139"/>
  <c r="H82" i="139"/>
  <c r="I82" i="139" s="1"/>
  <c r="K97" i="139"/>
  <c r="H97" i="139"/>
  <c r="I97" i="139" s="1"/>
  <c r="K103" i="139"/>
  <c r="H103" i="139"/>
  <c r="I103" i="139" s="1"/>
  <c r="K108" i="139"/>
  <c r="K114" i="139"/>
  <c r="H114" i="139"/>
  <c r="I114" i="139" s="1"/>
  <c r="K120" i="139"/>
  <c r="H120" i="139"/>
  <c r="I120" i="139" s="1"/>
  <c r="K126" i="139"/>
  <c r="H126" i="139"/>
  <c r="I126" i="139" s="1"/>
  <c r="K137" i="139"/>
  <c r="H137" i="139"/>
  <c r="I137" i="139" s="1"/>
  <c r="K143" i="139"/>
  <c r="H143" i="139"/>
  <c r="I143" i="139" s="1"/>
  <c r="K149" i="139"/>
  <c r="H149" i="139"/>
  <c r="I149" i="139" s="1"/>
  <c r="K155" i="139"/>
  <c r="H155" i="139"/>
  <c r="I155" i="139" s="1"/>
  <c r="K161" i="139"/>
  <c r="H161" i="139"/>
  <c r="I161" i="139" s="1"/>
  <c r="K167" i="139"/>
  <c r="H167" i="139"/>
  <c r="I167" i="139" s="1"/>
  <c r="K173" i="139"/>
  <c r="H173" i="139"/>
  <c r="I173" i="139" s="1"/>
  <c r="K179" i="139"/>
  <c r="H179" i="139"/>
  <c r="I179" i="139" s="1"/>
  <c r="K185" i="139"/>
  <c r="H185" i="139"/>
  <c r="I185" i="139" s="1"/>
  <c r="K191" i="139"/>
  <c r="H191" i="139"/>
  <c r="I191" i="139" s="1"/>
  <c r="K197" i="139"/>
  <c r="H197" i="139"/>
  <c r="I197" i="139" s="1"/>
  <c r="K203" i="139"/>
  <c r="H203" i="139"/>
  <c r="I203" i="139" s="1"/>
  <c r="K209" i="139"/>
  <c r="H209" i="139"/>
  <c r="I209" i="139" s="1"/>
  <c r="K215" i="139"/>
  <c r="H215" i="139"/>
  <c r="I215" i="139" s="1"/>
  <c r="K221" i="139"/>
  <c r="H221" i="139"/>
  <c r="I221" i="139" s="1"/>
  <c r="K227" i="139"/>
  <c r="H227" i="139"/>
  <c r="I227" i="139" s="1"/>
  <c r="K233" i="139"/>
  <c r="H233" i="139"/>
  <c r="I233" i="139" s="1"/>
  <c r="K239" i="139"/>
  <c r="H239" i="139"/>
  <c r="I239" i="139" s="1"/>
  <c r="K244" i="139"/>
  <c r="H244" i="139"/>
  <c r="I244" i="139" s="1"/>
  <c r="K274" i="139"/>
  <c r="H274" i="139"/>
  <c r="I274" i="139" s="1"/>
  <c r="K290" i="139"/>
  <c r="H290" i="139"/>
  <c r="I290" i="139" s="1"/>
  <c r="K296" i="139"/>
  <c r="H296" i="139"/>
  <c r="I296" i="139" s="1"/>
  <c r="K302" i="139"/>
  <c r="H302" i="139"/>
  <c r="I302" i="139" s="1"/>
  <c r="K313" i="139"/>
  <c r="H313" i="139"/>
  <c r="I313" i="139" s="1"/>
  <c r="K319" i="139"/>
  <c r="H319" i="139"/>
  <c r="I319" i="139" s="1"/>
  <c r="K325" i="139"/>
  <c r="H325" i="139"/>
  <c r="I325" i="139" s="1"/>
  <c r="K342" i="139"/>
  <c r="H342" i="139"/>
  <c r="I342" i="139" s="1"/>
  <c r="K359" i="139"/>
  <c r="H359" i="139"/>
  <c r="I359" i="139" s="1"/>
  <c r="K22" i="139"/>
  <c r="H22" i="139"/>
  <c r="I22" i="139" s="1"/>
  <c r="K84" i="139"/>
  <c r="H84" i="139"/>
  <c r="I84" i="139" s="1"/>
  <c r="K100" i="139"/>
  <c r="H100" i="139"/>
  <c r="I100" i="139" s="1"/>
  <c r="K188" i="139"/>
  <c r="H188" i="139"/>
  <c r="I188" i="139" s="1"/>
  <c r="K218" i="139"/>
  <c r="H218" i="139"/>
  <c r="I218" i="139" s="1"/>
  <c r="K316" i="139"/>
  <c r="H316" i="139"/>
  <c r="I316" i="139" s="1"/>
  <c r="K8" i="139"/>
  <c r="H8" i="139"/>
  <c r="I8" i="139" s="1"/>
  <c r="K20" i="139"/>
  <c r="H20" i="139"/>
  <c r="I20" i="139" s="1"/>
  <c r="K26" i="139"/>
  <c r="H26" i="139"/>
  <c r="I26" i="139" s="1"/>
  <c r="K32" i="139"/>
  <c r="H32" i="139"/>
  <c r="I32" i="139" s="1"/>
  <c r="K43" i="139"/>
  <c r="H43" i="139"/>
  <c r="I43" i="139" s="1"/>
  <c r="K49" i="139"/>
  <c r="H49" i="139"/>
  <c r="I49" i="139" s="1"/>
  <c r="K55" i="139"/>
  <c r="H55" i="139"/>
  <c r="I55" i="139" s="1"/>
  <c r="K61" i="139"/>
  <c r="H61" i="139"/>
  <c r="I61" i="139" s="1"/>
  <c r="K66" i="139"/>
  <c r="K72" i="139"/>
  <c r="H72" i="139"/>
  <c r="I72" i="139" s="1"/>
  <c r="K88" i="139"/>
  <c r="H88" i="139"/>
  <c r="I88" i="139" s="1"/>
  <c r="K98" i="139"/>
  <c r="H98" i="139"/>
  <c r="I98" i="139" s="1"/>
  <c r="K109" i="139"/>
  <c r="H109" i="139"/>
  <c r="I109" i="139" s="1"/>
  <c r="K115" i="139"/>
  <c r="H115" i="139"/>
  <c r="I115" i="139" s="1"/>
  <c r="K121" i="139"/>
  <c r="H121" i="139"/>
  <c r="I121" i="139" s="1"/>
  <c r="K127" i="139"/>
  <c r="H127" i="139"/>
  <c r="I127" i="139" s="1"/>
  <c r="K132" i="139"/>
  <c r="K138" i="139"/>
  <c r="H138" i="139"/>
  <c r="I138" i="139" s="1"/>
  <c r="K150" i="139"/>
  <c r="H150" i="139"/>
  <c r="I150" i="139" s="1"/>
  <c r="K156" i="139"/>
  <c r="H156" i="139"/>
  <c r="I156" i="139" s="1"/>
  <c r="K162" i="139"/>
  <c r="H162" i="139"/>
  <c r="I162" i="139" s="1"/>
  <c r="K168" i="139"/>
  <c r="H168" i="139"/>
  <c r="I168" i="139" s="1"/>
  <c r="K174" i="139"/>
  <c r="H174" i="139"/>
  <c r="I174" i="139" s="1"/>
  <c r="K186" i="139"/>
  <c r="H186" i="139"/>
  <c r="I186" i="139" s="1"/>
  <c r="K198" i="139"/>
  <c r="H198" i="139"/>
  <c r="I198" i="139" s="1"/>
  <c r="K210" i="139"/>
  <c r="H210" i="139"/>
  <c r="I210" i="139" s="1"/>
  <c r="K228" i="139"/>
  <c r="H228" i="139"/>
  <c r="I228" i="139" s="1"/>
  <c r="K269" i="139"/>
  <c r="H269" i="139"/>
  <c r="I269" i="139" s="1"/>
  <c r="K275" i="139"/>
  <c r="H275" i="139"/>
  <c r="I275" i="139" s="1"/>
  <c r="K280" i="139"/>
  <c r="H280" i="139"/>
  <c r="I280" i="139" s="1"/>
  <c r="K286" i="139"/>
  <c r="H286" i="139"/>
  <c r="I286" i="139" s="1"/>
  <c r="K308" i="139"/>
  <c r="K314" i="139"/>
  <c r="H314" i="139"/>
  <c r="I314" i="139" s="1"/>
  <c r="K320" i="139"/>
  <c r="H320" i="139"/>
  <c r="I320" i="139" s="1"/>
  <c r="K326" i="139"/>
  <c r="H326" i="139"/>
  <c r="I326" i="139" s="1"/>
  <c r="K331" i="139"/>
  <c r="H331" i="139"/>
  <c r="I331" i="139" s="1"/>
  <c r="K337" i="139"/>
  <c r="H337" i="139"/>
  <c r="I337" i="139" s="1"/>
  <c r="K343" i="139"/>
  <c r="H343" i="139"/>
  <c r="I343" i="139" s="1"/>
  <c r="K360" i="139"/>
  <c r="H360" i="139"/>
  <c r="I360" i="139" s="1"/>
  <c r="K28" i="139"/>
  <c r="H28" i="139"/>
  <c r="I28" i="139" s="1"/>
  <c r="K74" i="139"/>
  <c r="H74" i="139"/>
  <c r="I74" i="139" s="1"/>
  <c r="K176" i="139"/>
  <c r="H176" i="139"/>
  <c r="I176" i="139" s="1"/>
  <c r="K200" i="139"/>
  <c r="H200" i="139"/>
  <c r="I200" i="139" s="1"/>
  <c r="K230" i="139"/>
  <c r="H230" i="139"/>
  <c r="I230" i="139" s="1"/>
  <c r="K259" i="139"/>
  <c r="H259" i="139"/>
  <c r="I259" i="139" s="1"/>
  <c r="K282" i="139"/>
  <c r="H282" i="139"/>
  <c r="I282" i="139" s="1"/>
  <c r="K322" i="139"/>
  <c r="H322" i="139"/>
  <c r="I322" i="139" s="1"/>
  <c r="K9" i="139"/>
  <c r="H9" i="139"/>
  <c r="I9" i="139" s="1"/>
  <c r="K15" i="139"/>
  <c r="H15" i="139"/>
  <c r="I15" i="139" s="1"/>
  <c r="K38" i="139"/>
  <c r="H38" i="139"/>
  <c r="I38" i="139" s="1"/>
  <c r="K44" i="139"/>
  <c r="H44" i="139"/>
  <c r="I44" i="139" s="1"/>
  <c r="K50" i="139"/>
  <c r="H50" i="139"/>
  <c r="I50" i="139" s="1"/>
  <c r="K56" i="139"/>
  <c r="H56" i="139"/>
  <c r="I56" i="139" s="1"/>
  <c r="K62" i="139"/>
  <c r="H62" i="139"/>
  <c r="I62" i="139" s="1"/>
  <c r="K67" i="139"/>
  <c r="H67" i="139"/>
  <c r="I67" i="139" s="1"/>
  <c r="K73" i="139"/>
  <c r="H73" i="139"/>
  <c r="I73" i="139" s="1"/>
  <c r="K78" i="139"/>
  <c r="K83" i="139"/>
  <c r="K89" i="139"/>
  <c r="H89" i="139"/>
  <c r="I89" i="139" s="1"/>
  <c r="K94" i="139"/>
  <c r="K128" i="139"/>
  <c r="H128" i="139"/>
  <c r="I128" i="139" s="1"/>
  <c r="K133" i="139"/>
  <c r="H133" i="139"/>
  <c r="I133" i="139" s="1"/>
  <c r="K139" i="139"/>
  <c r="H139" i="139"/>
  <c r="I139" i="139" s="1"/>
  <c r="K145" i="139"/>
  <c r="H145" i="139"/>
  <c r="I145" i="139" s="1"/>
  <c r="K151" i="139"/>
  <c r="H151" i="139"/>
  <c r="I151" i="139" s="1"/>
  <c r="K157" i="139"/>
  <c r="H157" i="139"/>
  <c r="I157" i="139" s="1"/>
  <c r="K163" i="139"/>
  <c r="H163" i="139"/>
  <c r="I163" i="139" s="1"/>
  <c r="K169" i="139"/>
  <c r="H169" i="139"/>
  <c r="I169" i="139" s="1"/>
  <c r="K175" i="139"/>
  <c r="H175" i="139"/>
  <c r="I175" i="139" s="1"/>
  <c r="K181" i="139"/>
  <c r="H181" i="139"/>
  <c r="I181" i="139" s="1"/>
  <c r="K187" i="139"/>
  <c r="H187" i="139"/>
  <c r="I187" i="139" s="1"/>
  <c r="K193" i="139"/>
  <c r="H193" i="139"/>
  <c r="I193" i="139" s="1"/>
  <c r="K199" i="139"/>
  <c r="H199" i="139"/>
  <c r="I199" i="139" s="1"/>
  <c r="K205" i="139"/>
  <c r="H205" i="139"/>
  <c r="I205" i="139" s="1"/>
  <c r="K211" i="139"/>
  <c r="H211" i="139"/>
  <c r="I211" i="139" s="1"/>
  <c r="K217" i="139"/>
  <c r="H217" i="139"/>
  <c r="I217" i="139" s="1"/>
  <c r="K223" i="139"/>
  <c r="H223" i="139"/>
  <c r="I223" i="139" s="1"/>
  <c r="K229" i="139"/>
  <c r="H229" i="139"/>
  <c r="I229" i="139" s="1"/>
  <c r="K235" i="139"/>
  <c r="H235" i="139"/>
  <c r="I235" i="139" s="1"/>
  <c r="K240" i="139"/>
  <c r="K245" i="139"/>
  <c r="K251" i="139"/>
  <c r="H251" i="139"/>
  <c r="I251" i="139" s="1"/>
  <c r="K258" i="139"/>
  <c r="H258" i="139"/>
  <c r="I258" i="139" s="1"/>
  <c r="K270" i="139"/>
  <c r="H270" i="139"/>
  <c r="I270" i="139" s="1"/>
  <c r="K281" i="139"/>
  <c r="H281" i="139"/>
  <c r="I281" i="139" s="1"/>
  <c r="K287" i="139"/>
  <c r="H287" i="139"/>
  <c r="I287" i="139" s="1"/>
  <c r="K292" i="139"/>
  <c r="H292" i="139"/>
  <c r="I292" i="139" s="1"/>
  <c r="K298" i="139"/>
  <c r="H298" i="139"/>
  <c r="I298" i="139" s="1"/>
  <c r="K304" i="139"/>
  <c r="H304" i="139"/>
  <c r="I304" i="139" s="1"/>
  <c r="K332" i="139"/>
  <c r="H332" i="139"/>
  <c r="I332" i="139" s="1"/>
  <c r="K338" i="139"/>
  <c r="H338" i="139"/>
  <c r="I338" i="139" s="1"/>
  <c r="K344" i="139"/>
  <c r="H344" i="139"/>
  <c r="I344" i="139" s="1"/>
  <c r="K355" i="139"/>
  <c r="K140" i="139"/>
  <c r="K350" i="139"/>
  <c r="K104" i="139"/>
  <c r="K252" i="139"/>
  <c r="K10" i="139"/>
  <c r="K180" i="139"/>
  <c r="K144" i="139"/>
  <c r="K11" i="139"/>
  <c r="K30" i="139"/>
  <c r="K37" i="139"/>
  <c r="K122" i="139"/>
  <c r="K154" i="139"/>
  <c r="K158" i="139"/>
  <c r="K216" i="139"/>
  <c r="K234" i="139"/>
  <c r="K246" i="139"/>
  <c r="K354" i="139"/>
  <c r="K5" i="139"/>
  <c r="K116" i="139"/>
  <c r="K152" i="139"/>
  <c r="K276" i="139"/>
  <c r="K278" i="139"/>
  <c r="K300" i="139"/>
  <c r="K312" i="139"/>
  <c r="K348" i="139"/>
  <c r="K16" i="139"/>
  <c r="K18" i="139"/>
  <c r="K106" i="139"/>
  <c r="K110" i="139"/>
  <c r="K142" i="139"/>
  <c r="K146" i="139"/>
  <c r="K178" i="139"/>
  <c r="K192" i="139"/>
  <c r="K204" i="139"/>
  <c r="K222" i="139"/>
  <c r="K264" i="139"/>
  <c r="K306" i="139"/>
  <c r="K318" i="139"/>
  <c r="K336" i="139"/>
  <c r="K57" i="139"/>
  <c r="K177" i="139"/>
  <c r="K21" i="139"/>
  <c r="K87" i="139"/>
  <c r="K51" i="139"/>
  <c r="K105" i="139"/>
  <c r="K123" i="139"/>
  <c r="K33" i="139"/>
  <c r="K93" i="139"/>
  <c r="K111" i="139"/>
  <c r="K129" i="139"/>
  <c r="K147" i="139"/>
  <c r="K165" i="139"/>
  <c r="K159" i="139"/>
  <c r="K249" i="139"/>
  <c r="K321" i="139"/>
  <c r="K39" i="139"/>
  <c r="K99" i="139"/>
  <c r="K117" i="139"/>
  <c r="K135" i="139"/>
  <c r="K153" i="139"/>
  <c r="K171" i="139"/>
  <c r="K63" i="139"/>
  <c r="K141" i="139"/>
  <c r="K45" i="139"/>
  <c r="G361" i="139"/>
  <c r="K27" i="139"/>
  <c r="K69" i="139"/>
  <c r="K75" i="139"/>
  <c r="K81" i="139"/>
  <c r="K182" i="139"/>
  <c r="K195" i="139"/>
  <c r="K231" i="139"/>
  <c r="K237" i="139"/>
  <c r="K261" i="139"/>
  <c r="K285" i="139"/>
  <c r="K303" i="139"/>
  <c r="K309" i="139"/>
  <c r="K213" i="139"/>
  <c r="K225" i="139"/>
  <c r="K333" i="139"/>
  <c r="K351" i="139"/>
  <c r="K183" i="139"/>
  <c r="K189" i="139"/>
  <c r="K255" i="139"/>
  <c r="K297" i="139"/>
  <c r="K339" i="139"/>
  <c r="K357" i="139"/>
  <c r="K207" i="139"/>
  <c r="K219" i="139"/>
  <c r="K243" i="139"/>
  <c r="K273" i="139"/>
  <c r="K291" i="139"/>
  <c r="K184" i="139"/>
  <c r="K201" i="139"/>
  <c r="K267" i="139"/>
  <c r="K279" i="139"/>
  <c r="K315" i="139"/>
  <c r="K327" i="139"/>
  <c r="K345" i="139"/>
  <c r="K361" i="139" l="1"/>
  <c r="F367" i="139" s="1"/>
  <c r="F370" i="139" s="1"/>
  <c r="H5" i="128" l="1"/>
  <c r="H6" i="128"/>
  <c r="H7" i="128"/>
  <c r="H8" i="128"/>
  <c r="H9" i="128"/>
  <c r="H10" i="128"/>
  <c r="H11" i="128"/>
  <c r="H12" i="128"/>
  <c r="H13" i="128"/>
  <c r="H14" i="128"/>
  <c r="H15" i="128"/>
  <c r="H16" i="128"/>
  <c r="H17" i="128"/>
  <c r="H18" i="128"/>
  <c r="H19" i="128"/>
  <c r="H20" i="128"/>
  <c r="H21" i="128"/>
  <c r="H22" i="128"/>
  <c r="H23" i="128"/>
  <c r="H24" i="128"/>
  <c r="H25" i="128"/>
  <c r="H26" i="128"/>
  <c r="H27" i="128"/>
  <c r="H28" i="128"/>
  <c r="H29" i="128"/>
  <c r="H30" i="128"/>
  <c r="H31" i="128"/>
  <c r="H32" i="128"/>
  <c r="H33" i="128"/>
  <c r="H34" i="128"/>
  <c r="H35" i="128"/>
  <c r="H36" i="128"/>
  <c r="H37" i="128"/>
  <c r="H38" i="128"/>
  <c r="H39" i="128"/>
  <c r="H40" i="128"/>
  <c r="H41" i="128"/>
  <c r="H42" i="128"/>
  <c r="H43" i="128"/>
  <c r="H44" i="128"/>
  <c r="H45" i="128"/>
  <c r="H46" i="128"/>
  <c r="H47" i="128"/>
  <c r="H48" i="128"/>
  <c r="H49" i="128"/>
  <c r="H50" i="128"/>
  <c r="H51" i="128"/>
  <c r="H52" i="128"/>
  <c r="H53" i="128"/>
  <c r="H54" i="128"/>
  <c r="H55" i="128"/>
  <c r="H56" i="128"/>
  <c r="H57" i="128"/>
  <c r="H58" i="128"/>
  <c r="H59" i="128"/>
  <c r="H60" i="128"/>
  <c r="H61" i="128"/>
  <c r="H62" i="128"/>
  <c r="H63" i="128"/>
  <c r="H64" i="128"/>
  <c r="H65" i="128"/>
  <c r="H66" i="128"/>
  <c r="H67" i="128"/>
  <c r="H68" i="128"/>
  <c r="H69" i="128"/>
  <c r="H70" i="128"/>
  <c r="H71" i="128"/>
  <c r="H72" i="128"/>
  <c r="H73" i="128"/>
  <c r="H74" i="128"/>
  <c r="H75" i="128"/>
  <c r="H76" i="128"/>
  <c r="H77" i="128"/>
  <c r="H78" i="128"/>
  <c r="H79" i="128"/>
  <c r="H80" i="128"/>
  <c r="H81" i="128"/>
  <c r="H82" i="128"/>
  <c r="H83" i="128"/>
  <c r="H84" i="128"/>
  <c r="H85" i="128"/>
  <c r="H86" i="128"/>
  <c r="H87" i="128"/>
  <c r="H88" i="128"/>
  <c r="H89" i="128"/>
  <c r="H90" i="128"/>
  <c r="H91" i="128"/>
  <c r="H92" i="128"/>
  <c r="H93" i="128"/>
  <c r="H94" i="128"/>
  <c r="H95" i="128"/>
  <c r="H96" i="128"/>
  <c r="H97" i="128"/>
  <c r="H98" i="128"/>
  <c r="H99" i="128"/>
  <c r="H100" i="128"/>
  <c r="H101" i="128"/>
  <c r="H102" i="128"/>
  <c r="H103" i="128"/>
  <c r="H104" i="128"/>
  <c r="H105" i="128"/>
  <c r="H106" i="128"/>
  <c r="H107" i="128"/>
  <c r="H108" i="128"/>
  <c r="H109" i="128"/>
  <c r="H110" i="128"/>
  <c r="H111" i="128"/>
  <c r="H112" i="128"/>
  <c r="H113" i="128"/>
  <c r="H114" i="128"/>
  <c r="H115" i="128"/>
  <c r="H116" i="128"/>
  <c r="H117" i="128"/>
  <c r="H118" i="128"/>
  <c r="H119" i="128"/>
  <c r="H120" i="128"/>
  <c r="H121" i="128"/>
  <c r="H122" i="128"/>
  <c r="H123" i="128"/>
  <c r="H124" i="128"/>
  <c r="H125" i="128"/>
  <c r="H126" i="128"/>
  <c r="H127" i="128"/>
  <c r="H128" i="128"/>
  <c r="H129" i="128"/>
  <c r="H130" i="128"/>
  <c r="H131" i="128"/>
  <c r="H132" i="128"/>
  <c r="H133" i="128"/>
  <c r="H134" i="128"/>
  <c r="H135" i="128"/>
  <c r="H136" i="128"/>
  <c r="H137" i="128"/>
  <c r="H138" i="128"/>
  <c r="H139" i="128"/>
  <c r="H140" i="128"/>
  <c r="H141" i="128"/>
  <c r="H142" i="128"/>
  <c r="H143" i="128"/>
  <c r="H144" i="128"/>
  <c r="H145" i="128"/>
  <c r="H146" i="128"/>
  <c r="H147" i="128"/>
  <c r="H148" i="128"/>
  <c r="H149" i="128"/>
  <c r="H150" i="128"/>
  <c r="H151" i="128"/>
  <c r="H152" i="128"/>
  <c r="H153" i="128"/>
  <c r="H154" i="128"/>
  <c r="H155" i="128"/>
  <c r="H156" i="128"/>
  <c r="H157" i="128"/>
  <c r="H158" i="128"/>
  <c r="H159" i="128"/>
  <c r="H160" i="128"/>
  <c r="H161" i="128"/>
  <c r="H162" i="128"/>
  <c r="H163" i="128"/>
  <c r="H164" i="128"/>
  <c r="H165" i="128"/>
  <c r="H166" i="128"/>
  <c r="H167" i="128"/>
  <c r="H168" i="128"/>
  <c r="H169" i="128"/>
  <c r="H170" i="128"/>
  <c r="H171" i="128"/>
  <c r="H172" i="128"/>
  <c r="H173" i="128"/>
  <c r="H174" i="128"/>
  <c r="H175" i="128"/>
  <c r="H176" i="128"/>
  <c r="H177" i="128"/>
  <c r="H178" i="128"/>
  <c r="H179" i="128"/>
  <c r="H180" i="128"/>
  <c r="H181" i="128"/>
  <c r="H182" i="128"/>
  <c r="H183" i="128"/>
  <c r="H184" i="128"/>
  <c r="H185" i="128"/>
  <c r="H186" i="128"/>
  <c r="H187" i="128"/>
  <c r="H188" i="128"/>
  <c r="H189" i="128"/>
  <c r="H190" i="128"/>
  <c r="H191" i="128"/>
  <c r="H192" i="128"/>
  <c r="H193" i="128"/>
  <c r="H194" i="128"/>
  <c r="H195" i="128"/>
  <c r="H196" i="128"/>
  <c r="H197" i="128"/>
  <c r="H198" i="128"/>
  <c r="H199" i="128"/>
  <c r="H200" i="128"/>
  <c r="H201" i="128"/>
  <c r="H202" i="128"/>
  <c r="H203" i="128"/>
  <c r="H204" i="128"/>
  <c r="H205" i="128"/>
  <c r="H206" i="128"/>
  <c r="H207" i="128"/>
  <c r="H208" i="128"/>
  <c r="H209" i="128"/>
  <c r="H210" i="128"/>
  <c r="H211" i="128"/>
  <c r="H212" i="128"/>
  <c r="H213" i="128"/>
  <c r="H214" i="128"/>
  <c r="H215" i="128"/>
  <c r="H216" i="128"/>
  <c r="H217" i="128"/>
  <c r="H218" i="128"/>
  <c r="H219" i="128"/>
  <c r="H220" i="128"/>
  <c r="H221" i="128"/>
  <c r="H222" i="128"/>
  <c r="H223" i="128"/>
  <c r="H224" i="128"/>
  <c r="H225" i="128"/>
  <c r="H226" i="128"/>
  <c r="H227" i="128"/>
  <c r="H228" i="128"/>
  <c r="H229" i="128"/>
  <c r="H230" i="128"/>
  <c r="H231" i="128"/>
  <c r="H232" i="128"/>
  <c r="H233" i="128"/>
  <c r="H234" i="128"/>
  <c r="H235" i="128"/>
  <c r="H236" i="128"/>
  <c r="H237" i="128"/>
  <c r="H238" i="128"/>
  <c r="H239" i="128"/>
  <c r="H240" i="128"/>
  <c r="H241" i="128"/>
  <c r="H242" i="128"/>
  <c r="H243" i="128"/>
  <c r="H244" i="128"/>
  <c r="H245" i="128"/>
  <c r="H246" i="128"/>
  <c r="H247" i="128"/>
  <c r="H248" i="128"/>
  <c r="H249" i="128"/>
  <c r="H250" i="128"/>
  <c r="H251" i="128"/>
  <c r="H252" i="128"/>
  <c r="H253" i="128"/>
  <c r="H254" i="128"/>
  <c r="H255" i="128"/>
  <c r="H256" i="128"/>
  <c r="H257" i="128"/>
  <c r="H258" i="128"/>
  <c r="H259" i="128"/>
  <c r="H260" i="128"/>
  <c r="H261" i="128"/>
  <c r="H262" i="128"/>
  <c r="H263" i="128"/>
  <c r="H264" i="128"/>
  <c r="H265" i="128"/>
  <c r="H266" i="128"/>
  <c r="H267" i="128"/>
  <c r="H268" i="128"/>
  <c r="H269" i="128"/>
  <c r="H270" i="128"/>
  <c r="H271" i="128"/>
  <c r="H272" i="128"/>
  <c r="H273" i="128"/>
  <c r="H274" i="128"/>
  <c r="H275" i="128"/>
  <c r="H276" i="128"/>
  <c r="H277" i="128"/>
  <c r="H278" i="128"/>
  <c r="H279" i="128"/>
  <c r="H280" i="128"/>
  <c r="H281" i="128"/>
  <c r="H282" i="128"/>
  <c r="H283" i="128"/>
  <c r="H284" i="128"/>
  <c r="H285" i="128"/>
  <c r="H286" i="128"/>
  <c r="H287" i="128"/>
  <c r="H288" i="128"/>
  <c r="H289" i="128"/>
  <c r="H290" i="128"/>
  <c r="H291" i="128"/>
  <c r="H292" i="128"/>
  <c r="H293" i="128"/>
  <c r="H294" i="128"/>
  <c r="H295" i="128"/>
  <c r="H296" i="128"/>
  <c r="H297" i="128"/>
  <c r="H298" i="128"/>
  <c r="H299" i="128"/>
  <c r="H300" i="128"/>
  <c r="H301" i="128"/>
  <c r="H302" i="128"/>
  <c r="H303" i="128"/>
  <c r="H304" i="128"/>
  <c r="H305" i="128"/>
  <c r="H306" i="128"/>
  <c r="H307" i="128"/>
  <c r="H308" i="128"/>
  <c r="H309" i="128"/>
  <c r="H310" i="128"/>
  <c r="H311" i="128"/>
  <c r="H312" i="128"/>
  <c r="H313" i="128"/>
  <c r="H314" i="128"/>
  <c r="H315" i="128"/>
  <c r="H316" i="128"/>
  <c r="H317" i="128"/>
  <c r="H318" i="128"/>
  <c r="H319" i="128"/>
  <c r="H320" i="128"/>
  <c r="H321" i="128"/>
  <c r="H322" i="128"/>
  <c r="H323" i="128"/>
  <c r="H324" i="128"/>
  <c r="H325" i="128"/>
  <c r="H326" i="128"/>
  <c r="H327" i="128"/>
  <c r="H328" i="128"/>
  <c r="H329" i="128"/>
  <c r="H330" i="128"/>
  <c r="H331" i="128"/>
  <c r="H332" i="128"/>
  <c r="H333" i="128"/>
  <c r="H334" i="128"/>
  <c r="H335" i="128"/>
  <c r="H336" i="128"/>
  <c r="H337" i="128"/>
  <c r="H338" i="128"/>
  <c r="H339" i="128"/>
  <c r="H340" i="128"/>
  <c r="H341" i="128"/>
  <c r="H342" i="128"/>
  <c r="H343" i="128"/>
  <c r="H344" i="128"/>
  <c r="H345" i="128"/>
  <c r="H346" i="128"/>
  <c r="H347" i="128"/>
  <c r="H348" i="128"/>
  <c r="H349" i="128"/>
  <c r="H350" i="128"/>
  <c r="H351" i="128"/>
  <c r="H352" i="128"/>
  <c r="H353" i="128"/>
  <c r="H354" i="128"/>
  <c r="H355" i="128"/>
  <c r="H356" i="128"/>
  <c r="H357" i="128"/>
  <c r="H358" i="128"/>
  <c r="H359" i="128"/>
  <c r="H360" i="128"/>
  <c r="H4" i="128"/>
  <c r="H365" i="128"/>
  <c r="H361" i="128" l="1"/>
  <c r="P61" i="128" l="1"/>
  <c r="P62" i="128"/>
  <c r="P63" i="128"/>
  <c r="P64" i="128"/>
  <c r="P65" i="128"/>
  <c r="P66" i="128"/>
  <c r="P67" i="128"/>
  <c r="P68" i="128"/>
  <c r="P69" i="128"/>
  <c r="P70" i="128"/>
  <c r="P71" i="128"/>
  <c r="P72" i="128"/>
  <c r="P73" i="128"/>
  <c r="P74" i="128"/>
  <c r="P75" i="128"/>
  <c r="P76" i="128"/>
  <c r="P77" i="128"/>
  <c r="P78" i="128"/>
  <c r="P79" i="128"/>
  <c r="P80" i="128"/>
  <c r="P81" i="128"/>
  <c r="P82" i="128"/>
  <c r="P83" i="128"/>
  <c r="P84" i="128"/>
  <c r="P85" i="128"/>
  <c r="P86" i="128"/>
  <c r="P87" i="128"/>
  <c r="P88" i="128"/>
  <c r="P89" i="128"/>
  <c r="P90" i="128"/>
  <c r="P91" i="128"/>
  <c r="P92" i="128"/>
  <c r="P93" i="128"/>
  <c r="P94" i="128"/>
  <c r="P95" i="128"/>
  <c r="P96" i="128"/>
  <c r="P97" i="128"/>
  <c r="P98" i="128"/>
  <c r="P99" i="128"/>
  <c r="P100" i="128"/>
  <c r="P101" i="128"/>
  <c r="P102" i="128"/>
  <c r="P103" i="128"/>
  <c r="P104" i="128"/>
  <c r="P105" i="128"/>
  <c r="P106" i="128"/>
  <c r="P107" i="128"/>
  <c r="P108" i="128"/>
  <c r="P109" i="128"/>
  <c r="P110" i="128"/>
  <c r="P111" i="128"/>
  <c r="P112" i="128"/>
  <c r="P113" i="128"/>
  <c r="P114" i="128"/>
  <c r="P115" i="128"/>
  <c r="P116" i="128"/>
  <c r="P117" i="128"/>
  <c r="P118" i="128"/>
  <c r="P119" i="128"/>
  <c r="P120" i="128"/>
  <c r="P121" i="128"/>
  <c r="P122" i="128"/>
  <c r="P123" i="128"/>
  <c r="P124" i="128"/>
  <c r="P125" i="128"/>
  <c r="P126" i="128"/>
  <c r="P127" i="128"/>
  <c r="P128" i="128"/>
  <c r="P129" i="128"/>
  <c r="P130" i="128"/>
  <c r="P131" i="128"/>
  <c r="P132" i="128"/>
  <c r="P133" i="128"/>
  <c r="P134" i="128"/>
  <c r="P135" i="128"/>
  <c r="P136" i="128"/>
  <c r="P137" i="128"/>
  <c r="P138" i="128"/>
  <c r="P139" i="128"/>
  <c r="P140" i="128"/>
  <c r="P141" i="128"/>
  <c r="P142" i="128"/>
  <c r="P143" i="128"/>
  <c r="P144" i="128"/>
  <c r="P145" i="128"/>
  <c r="P146" i="128"/>
  <c r="P147" i="128"/>
  <c r="P148" i="128"/>
  <c r="P149" i="128"/>
  <c r="P150" i="128"/>
  <c r="P151" i="128"/>
  <c r="P152" i="128"/>
  <c r="P153" i="128"/>
  <c r="P154" i="128"/>
  <c r="P155" i="128"/>
  <c r="P156" i="128"/>
  <c r="P157" i="128"/>
  <c r="P158" i="128"/>
  <c r="P159" i="128"/>
  <c r="P160" i="128"/>
  <c r="P161" i="128"/>
  <c r="P162" i="128"/>
  <c r="P163" i="128"/>
  <c r="P164" i="128"/>
  <c r="P165" i="128"/>
  <c r="P166" i="128"/>
  <c r="P167" i="128"/>
  <c r="P168" i="128"/>
  <c r="P169" i="128"/>
  <c r="P170" i="128"/>
  <c r="P171" i="128"/>
  <c r="P172" i="128"/>
  <c r="P173" i="128"/>
  <c r="P174" i="128"/>
  <c r="P175" i="128"/>
  <c r="P176" i="128"/>
  <c r="P177" i="128"/>
  <c r="P178" i="128"/>
  <c r="P179" i="128"/>
  <c r="P180" i="128"/>
  <c r="P181" i="128"/>
  <c r="P182" i="128"/>
  <c r="P183" i="128"/>
  <c r="P184" i="128"/>
  <c r="P185" i="128"/>
  <c r="P186" i="128"/>
  <c r="P187" i="128"/>
  <c r="P188" i="128"/>
  <c r="P189" i="128"/>
  <c r="P190" i="128"/>
  <c r="P191" i="128"/>
  <c r="P192" i="128"/>
  <c r="P193" i="128"/>
  <c r="P194" i="128"/>
  <c r="P195" i="128"/>
  <c r="P196" i="128"/>
  <c r="P197" i="128"/>
  <c r="P198" i="128"/>
  <c r="P199" i="128"/>
  <c r="P200" i="128"/>
  <c r="P201" i="128"/>
  <c r="P202" i="128"/>
  <c r="P203" i="128"/>
  <c r="P204" i="128"/>
  <c r="P205" i="128"/>
  <c r="P206" i="128"/>
  <c r="P207" i="128"/>
  <c r="P208" i="128"/>
  <c r="P209" i="128"/>
  <c r="P210" i="128"/>
  <c r="P211" i="128"/>
  <c r="P212" i="128"/>
  <c r="P213" i="128"/>
  <c r="P214" i="128"/>
  <c r="P215" i="128"/>
  <c r="P216" i="128"/>
  <c r="P217" i="128"/>
  <c r="P218" i="128"/>
  <c r="P219" i="128"/>
  <c r="P220" i="128"/>
  <c r="P221" i="128"/>
  <c r="P222" i="128"/>
  <c r="P223" i="128"/>
  <c r="P224" i="128"/>
  <c r="P225" i="128"/>
  <c r="P226" i="128"/>
  <c r="P227" i="128"/>
  <c r="P228" i="128"/>
  <c r="P229" i="128"/>
  <c r="P230" i="128"/>
  <c r="P231" i="128"/>
  <c r="P232" i="128"/>
  <c r="P233" i="128"/>
  <c r="P234" i="128"/>
  <c r="P235" i="128"/>
  <c r="P236" i="128"/>
  <c r="P237" i="128"/>
  <c r="P238" i="128"/>
  <c r="P239" i="128"/>
  <c r="P240" i="128"/>
  <c r="P241" i="128"/>
  <c r="P242" i="128"/>
  <c r="P243" i="128"/>
  <c r="P244" i="128"/>
  <c r="P245" i="128"/>
  <c r="P246" i="128"/>
  <c r="P247" i="128"/>
  <c r="P248" i="128"/>
  <c r="P249" i="128"/>
  <c r="P250" i="128"/>
  <c r="P251" i="128"/>
  <c r="P252" i="128"/>
  <c r="P253" i="128"/>
  <c r="P254" i="128"/>
  <c r="P255" i="128"/>
  <c r="P256" i="128"/>
  <c r="P257" i="128"/>
  <c r="P258" i="128"/>
  <c r="P259" i="128"/>
  <c r="P260" i="128"/>
  <c r="P261" i="128"/>
  <c r="P262" i="128"/>
  <c r="P263" i="128"/>
  <c r="P264" i="128"/>
  <c r="P265" i="128"/>
  <c r="P266" i="128"/>
  <c r="P267" i="128"/>
  <c r="P268" i="128"/>
  <c r="P269" i="128"/>
  <c r="P270" i="128"/>
  <c r="P271" i="128"/>
  <c r="P272" i="128"/>
  <c r="P273" i="128"/>
  <c r="P274" i="128"/>
  <c r="P275" i="128"/>
  <c r="P276" i="128"/>
  <c r="P277" i="128"/>
  <c r="P278" i="128"/>
  <c r="P279" i="128"/>
  <c r="P280" i="128"/>
  <c r="P281" i="128"/>
  <c r="P282" i="128"/>
  <c r="P283" i="128"/>
  <c r="P284" i="128"/>
  <c r="P285" i="128"/>
  <c r="P286" i="128"/>
  <c r="P287" i="128"/>
  <c r="P288" i="128"/>
  <c r="P289" i="128"/>
  <c r="P290" i="128"/>
  <c r="P291" i="128"/>
  <c r="P292" i="128"/>
  <c r="P293" i="128"/>
  <c r="P294" i="128"/>
  <c r="P295" i="128"/>
  <c r="P296" i="128"/>
  <c r="P297" i="128"/>
  <c r="P298" i="128"/>
  <c r="P299" i="128"/>
  <c r="P300" i="128"/>
  <c r="P301" i="128"/>
  <c r="P302" i="128"/>
  <c r="P303" i="128"/>
  <c r="P304" i="128"/>
  <c r="P305" i="128"/>
  <c r="P306" i="128"/>
  <c r="P307" i="128"/>
  <c r="P308" i="128"/>
  <c r="P309" i="128"/>
  <c r="P310" i="128"/>
  <c r="P311" i="128"/>
  <c r="P312" i="128"/>
  <c r="P313" i="128"/>
  <c r="P314" i="128"/>
  <c r="P315" i="128"/>
  <c r="P316" i="128"/>
  <c r="P317" i="128"/>
  <c r="P318" i="128"/>
  <c r="P319" i="128"/>
  <c r="P320" i="128"/>
  <c r="P321" i="128"/>
  <c r="P322" i="128"/>
  <c r="P323" i="128"/>
  <c r="P324" i="128"/>
  <c r="P325" i="128"/>
  <c r="P326" i="128"/>
  <c r="P327" i="128"/>
  <c r="P328" i="128"/>
  <c r="P329" i="128"/>
  <c r="P330" i="128"/>
  <c r="P331" i="128"/>
  <c r="P332" i="128"/>
  <c r="P333" i="128"/>
  <c r="P334" i="128"/>
  <c r="P335" i="128"/>
  <c r="P336" i="128"/>
  <c r="P337" i="128"/>
  <c r="P338" i="128"/>
  <c r="P339" i="128"/>
  <c r="P340" i="128"/>
  <c r="P341" i="128"/>
  <c r="P342" i="128"/>
  <c r="P343" i="128"/>
  <c r="P344" i="128"/>
  <c r="P345" i="128"/>
  <c r="P346" i="128"/>
  <c r="P347" i="128"/>
  <c r="P348" i="128"/>
  <c r="P349" i="128"/>
  <c r="P350" i="128"/>
  <c r="P351" i="128"/>
  <c r="P352" i="128"/>
  <c r="P353" i="128"/>
  <c r="P354" i="128"/>
  <c r="P355" i="128"/>
  <c r="P356" i="128"/>
  <c r="P357" i="128"/>
  <c r="P358" i="128"/>
  <c r="P359" i="128"/>
  <c r="P360" i="128"/>
  <c r="R210" i="138" l="1"/>
  <c r="R6" i="138"/>
  <c r="R7" i="138"/>
  <c r="R12" i="138"/>
  <c r="R13" i="138"/>
  <c r="R14" i="138"/>
  <c r="R15" i="138"/>
  <c r="R16" i="138"/>
  <c r="R21" i="138"/>
  <c r="R24" i="138"/>
  <c r="R25" i="138"/>
  <c r="R26" i="138"/>
  <c r="R27" i="138"/>
  <c r="R30" i="138"/>
  <c r="R33" i="138"/>
  <c r="R36" i="138"/>
  <c r="R37" i="138"/>
  <c r="R39" i="138"/>
  <c r="R42" i="138"/>
  <c r="R45" i="138"/>
  <c r="R48" i="138"/>
  <c r="R49" i="138"/>
  <c r="R50" i="138"/>
  <c r="R51" i="138"/>
  <c r="R52" i="138"/>
  <c r="R57" i="138"/>
  <c r="R60" i="138"/>
  <c r="R61" i="138"/>
  <c r="R62" i="138"/>
  <c r="R67" i="138"/>
  <c r="R69" i="138"/>
  <c r="R72" i="138"/>
  <c r="R73" i="138"/>
  <c r="R74" i="138"/>
  <c r="R75" i="138"/>
  <c r="R78" i="138"/>
  <c r="R79" i="138"/>
  <c r="R81" i="138"/>
  <c r="R84" i="138"/>
  <c r="R85" i="138"/>
  <c r="R86" i="138"/>
  <c r="R87" i="138"/>
  <c r="R90" i="138"/>
  <c r="R91" i="138"/>
  <c r="R93" i="138"/>
  <c r="R96" i="138"/>
  <c r="R97" i="138"/>
  <c r="R98" i="138"/>
  <c r="R99" i="138"/>
  <c r="R100" i="138"/>
  <c r="R102" i="138"/>
  <c r="R103" i="138"/>
  <c r="R105" i="138"/>
  <c r="R106" i="138"/>
  <c r="R109" i="138"/>
  <c r="R110" i="138"/>
  <c r="R111" i="138"/>
  <c r="R114" i="138"/>
  <c r="R115" i="138"/>
  <c r="R117" i="138"/>
  <c r="R120" i="138"/>
  <c r="R121" i="138"/>
  <c r="R122" i="138"/>
  <c r="R123" i="138"/>
  <c r="R126" i="138"/>
  <c r="R129" i="138"/>
  <c r="R132" i="138"/>
  <c r="R133" i="138"/>
  <c r="R134" i="138"/>
  <c r="R135" i="138"/>
  <c r="R136" i="138"/>
  <c r="R138" i="138"/>
  <c r="R141" i="138"/>
  <c r="R144" i="138"/>
  <c r="R145" i="138"/>
  <c r="R146" i="138"/>
  <c r="R147" i="138"/>
  <c r="R153" i="138"/>
  <c r="R156" i="138"/>
  <c r="R157" i="138"/>
  <c r="R159" i="138"/>
  <c r="R162" i="138"/>
  <c r="R165" i="138"/>
  <c r="R168" i="138"/>
  <c r="R169" i="138"/>
  <c r="R170" i="138"/>
  <c r="R171" i="138"/>
  <c r="R172" i="138"/>
  <c r="R174" i="138"/>
  <c r="R180" i="138"/>
  <c r="R181" i="138"/>
  <c r="R182" i="138"/>
  <c r="R183" i="138"/>
  <c r="R187" i="138"/>
  <c r="R189" i="138"/>
  <c r="R192" i="138"/>
  <c r="R194" i="138"/>
  <c r="R195" i="138"/>
  <c r="R198" i="138"/>
  <c r="R199" i="138"/>
  <c r="R201" i="138"/>
  <c r="R204" i="138"/>
  <c r="R206" i="138"/>
  <c r="R207" i="138"/>
  <c r="R211" i="138"/>
  <c r="R212" i="138"/>
  <c r="R213" i="138"/>
  <c r="R214" i="138"/>
  <c r="R217" i="138"/>
  <c r="R219" i="138"/>
  <c r="R220" i="138"/>
  <c r="R223" i="138"/>
  <c r="R225" i="138"/>
  <c r="R227" i="138"/>
  <c r="R229" i="138"/>
  <c r="R230" i="138"/>
  <c r="R232" i="138"/>
  <c r="R235" i="138"/>
  <c r="R236" i="138"/>
  <c r="R237" i="138"/>
  <c r="R241" i="138"/>
  <c r="R242" i="138"/>
  <c r="R243" i="138"/>
  <c r="R244" i="138"/>
  <c r="R248" i="138"/>
  <c r="R253" i="138"/>
  <c r="R254" i="138"/>
  <c r="R255" i="138"/>
  <c r="R256" i="138"/>
  <c r="R259" i="138"/>
  <c r="R261" i="138"/>
  <c r="R263" i="138"/>
  <c r="R265" i="138"/>
  <c r="R266" i="138"/>
  <c r="R267" i="138"/>
  <c r="R268" i="138"/>
  <c r="R271" i="138"/>
  <c r="R272" i="138"/>
  <c r="R273" i="138"/>
  <c r="R277" i="138"/>
  <c r="R278" i="138"/>
  <c r="R279" i="138"/>
  <c r="R280" i="138"/>
  <c r="R282" i="138"/>
  <c r="R284" i="138"/>
  <c r="R285" i="138"/>
  <c r="R286" i="138"/>
  <c r="R289" i="138"/>
  <c r="R290" i="138"/>
  <c r="R291" i="138"/>
  <c r="R292" i="138"/>
  <c r="R295" i="138"/>
  <c r="R296" i="138"/>
  <c r="R298" i="138"/>
  <c r="R302" i="138"/>
  <c r="R303" i="138"/>
  <c r="R304" i="138"/>
  <c r="R306" i="138"/>
  <c r="R307" i="138"/>
  <c r="R308" i="138"/>
  <c r="R309" i="138"/>
  <c r="R313" i="138"/>
  <c r="R314" i="138"/>
  <c r="R315" i="138"/>
  <c r="R319" i="138"/>
  <c r="R320" i="138"/>
  <c r="R321" i="138"/>
  <c r="R323" i="138"/>
  <c r="R325" i="138"/>
  <c r="R326" i="138"/>
  <c r="R327" i="138"/>
  <c r="R328" i="138"/>
  <c r="R331" i="138"/>
  <c r="R332" i="138"/>
  <c r="R336" i="138"/>
  <c r="R338" i="138"/>
  <c r="R339" i="138"/>
  <c r="R340" i="138"/>
  <c r="R343" i="138"/>
  <c r="R344" i="138"/>
  <c r="R345" i="138"/>
  <c r="R346" i="138"/>
  <c r="R349" i="138"/>
  <c r="R351" i="138"/>
  <c r="R352" i="138"/>
  <c r="R355" i="138"/>
  <c r="R356" i="138"/>
  <c r="R357" i="138"/>
  <c r="R358" i="138"/>
  <c r="R359" i="138"/>
  <c r="R9" i="138"/>
  <c r="R63" i="138"/>
  <c r="R249" i="138"/>
  <c r="R297" i="138"/>
  <c r="R333" i="138"/>
  <c r="R22" i="138"/>
  <c r="R28" i="138"/>
  <c r="R34" i="138"/>
  <c r="R40" i="138"/>
  <c r="R46" i="138"/>
  <c r="R58" i="138"/>
  <c r="R64" i="138"/>
  <c r="R76" i="138"/>
  <c r="R82" i="138"/>
  <c r="R94" i="138"/>
  <c r="R112" i="138"/>
  <c r="R118" i="138"/>
  <c r="R124" i="138"/>
  <c r="R130" i="138"/>
  <c r="R142" i="138"/>
  <c r="R148" i="138"/>
  <c r="R154" i="138"/>
  <c r="R160" i="138"/>
  <c r="R166" i="138"/>
  <c r="R178" i="138"/>
  <c r="R184" i="138"/>
  <c r="R196" i="138"/>
  <c r="R202" i="138"/>
  <c r="R208" i="138"/>
  <c r="R226" i="138"/>
  <c r="R238" i="138"/>
  <c r="R250" i="138"/>
  <c r="R274" i="138"/>
  <c r="R310" i="138"/>
  <c r="R316" i="138"/>
  <c r="R322" i="138"/>
  <c r="R334" i="138"/>
  <c r="R18" i="138"/>
  <c r="R54" i="138"/>
  <c r="R108" i="138"/>
  <c r="R150" i="138"/>
  <c r="R177" i="138"/>
  <c r="R224" i="138"/>
  <c r="R231" i="138"/>
  <c r="R239" i="138"/>
  <c r="R245" i="138"/>
  <c r="R257" i="138"/>
  <c r="R264" i="138"/>
  <c r="R270" i="138"/>
  <c r="R275" i="138"/>
  <c r="R276" i="138"/>
  <c r="R287" i="138"/>
  <c r="R288" i="138"/>
  <c r="R294" i="138"/>
  <c r="R299" i="138"/>
  <c r="R300" i="138"/>
  <c r="R311" i="138"/>
  <c r="R312" i="138"/>
  <c r="R317" i="138"/>
  <c r="R318" i="138"/>
  <c r="R324" i="138"/>
  <c r="R329" i="138"/>
  <c r="R330" i="138"/>
  <c r="R335" i="138"/>
  <c r="R342" i="138"/>
  <c r="R347" i="138"/>
  <c r="R348" i="138"/>
  <c r="R353" i="138"/>
  <c r="R354" i="138"/>
  <c r="R360" i="138"/>
  <c r="R350" i="138"/>
  <c r="R341" i="138"/>
  <c r="R337" i="138"/>
  <c r="R305" i="138"/>
  <c r="R301" i="138"/>
  <c r="R293" i="138"/>
  <c r="R283" i="138"/>
  <c r="R281" i="138"/>
  <c r="R269" i="138"/>
  <c r="R262" i="138"/>
  <c r="R260" i="138"/>
  <c r="R258" i="138"/>
  <c r="R252" i="138"/>
  <c r="R251" i="138"/>
  <c r="R247" i="138"/>
  <c r="R246" i="138"/>
  <c r="R240" i="138"/>
  <c r="R234" i="138"/>
  <c r="R233" i="138"/>
  <c r="R228" i="138"/>
  <c r="R222" i="138"/>
  <c r="R221" i="138"/>
  <c r="R218" i="138"/>
  <c r="R216" i="138"/>
  <c r="R215" i="138"/>
  <c r="R209" i="138"/>
  <c r="R205" i="138"/>
  <c r="R203" i="138"/>
  <c r="R200" i="138"/>
  <c r="R197" i="138"/>
  <c r="R193" i="138"/>
  <c r="R191" i="138"/>
  <c r="R190" i="138"/>
  <c r="R188" i="138"/>
  <c r="R186" i="138"/>
  <c r="R185" i="138"/>
  <c r="R179" i="138"/>
  <c r="R176" i="138"/>
  <c r="R175" i="138"/>
  <c r="R173" i="138"/>
  <c r="R167" i="138"/>
  <c r="R164" i="138"/>
  <c r="R163" i="138"/>
  <c r="R161" i="138"/>
  <c r="R158" i="138"/>
  <c r="R155" i="138"/>
  <c r="R152" i="138"/>
  <c r="R151" i="138"/>
  <c r="R149" i="138"/>
  <c r="R143" i="138"/>
  <c r="R140" i="138"/>
  <c r="R139" i="138"/>
  <c r="R137" i="138"/>
  <c r="R131" i="138"/>
  <c r="R128" i="138"/>
  <c r="R127" i="138"/>
  <c r="R125" i="138"/>
  <c r="R119" i="138"/>
  <c r="R116" i="138"/>
  <c r="R113" i="138"/>
  <c r="R107" i="138"/>
  <c r="R104" i="138"/>
  <c r="R101" i="138"/>
  <c r="R95" i="138"/>
  <c r="R92" i="138"/>
  <c r="R89" i="138"/>
  <c r="R88" i="138"/>
  <c r="R83" i="138"/>
  <c r="R80" i="138"/>
  <c r="R77" i="138"/>
  <c r="R71" i="138"/>
  <c r="R70" i="138"/>
  <c r="R68" i="138"/>
  <c r="R66" i="138"/>
  <c r="R65" i="138"/>
  <c r="R59" i="138"/>
  <c r="R56" i="138"/>
  <c r="R55" i="138"/>
  <c r="R53" i="138"/>
  <c r="R47" i="138"/>
  <c r="R44" i="138"/>
  <c r="R43" i="138"/>
  <c r="R41" i="138"/>
  <c r="R38" i="138"/>
  <c r="R35" i="138"/>
  <c r="R32" i="138"/>
  <c r="R31" i="138"/>
  <c r="R29" i="138"/>
  <c r="R23" i="138"/>
  <c r="R20" i="138"/>
  <c r="R19" i="138"/>
  <c r="R17" i="138"/>
  <c r="R11" i="138"/>
  <c r="R10" i="138"/>
  <c r="R8" i="138"/>
  <c r="R5" i="138"/>
  <c r="R353" i="137"/>
  <c r="R354" i="137"/>
  <c r="R360" i="137"/>
  <c r="R359" i="137"/>
  <c r="R358" i="137"/>
  <c r="R357" i="137"/>
  <c r="R356" i="137"/>
  <c r="R355" i="137"/>
  <c r="R352" i="137"/>
  <c r="R351" i="137"/>
  <c r="R350" i="137"/>
  <c r="R349" i="137"/>
  <c r="R348" i="137"/>
  <c r="R347" i="137"/>
  <c r="R346" i="137"/>
  <c r="R345" i="137"/>
  <c r="R344" i="137"/>
  <c r="R343" i="137"/>
  <c r="R342" i="137"/>
  <c r="R341" i="137"/>
  <c r="R340" i="137"/>
  <c r="R339" i="137"/>
  <c r="R338" i="137"/>
  <c r="R337" i="137"/>
  <c r="R336" i="137"/>
  <c r="R335" i="137"/>
  <c r="R334" i="137"/>
  <c r="R333" i="137"/>
  <c r="R332" i="137"/>
  <c r="R331" i="137"/>
  <c r="R330" i="137"/>
  <c r="R329" i="137"/>
  <c r="R328" i="137"/>
  <c r="R327" i="137"/>
  <c r="R326" i="137"/>
  <c r="R325" i="137"/>
  <c r="R324" i="137"/>
  <c r="R323" i="137"/>
  <c r="R322" i="137"/>
  <c r="R321" i="137"/>
  <c r="R320" i="137"/>
  <c r="R319" i="137"/>
  <c r="R318" i="137"/>
  <c r="R317" i="137"/>
  <c r="R316" i="137"/>
  <c r="R315" i="137"/>
  <c r="R314" i="137"/>
  <c r="R313" i="137"/>
  <c r="R312" i="137"/>
  <c r="R311" i="137"/>
  <c r="R310" i="137"/>
  <c r="R309" i="137"/>
  <c r="R308" i="137"/>
  <c r="R307" i="137"/>
  <c r="R306" i="137"/>
  <c r="R305" i="137"/>
  <c r="R304" i="137"/>
  <c r="R303" i="137"/>
  <c r="R302" i="137"/>
  <c r="R301" i="137"/>
  <c r="R300" i="137"/>
  <c r="R299" i="137"/>
  <c r="R298" i="137"/>
  <c r="R297" i="137"/>
  <c r="R296" i="137"/>
  <c r="R295" i="137"/>
  <c r="R294" i="137"/>
  <c r="R293" i="137"/>
  <c r="R292" i="137"/>
  <c r="R291" i="137"/>
  <c r="R290" i="137"/>
  <c r="R289" i="137"/>
  <c r="R288" i="137"/>
  <c r="R287" i="137"/>
  <c r="R286" i="137"/>
  <c r="R285" i="137"/>
  <c r="R284" i="137"/>
  <c r="R283" i="137"/>
  <c r="R282" i="137"/>
  <c r="R281" i="137"/>
  <c r="R280" i="137"/>
  <c r="R279" i="137"/>
  <c r="R278" i="137"/>
  <c r="R277" i="137"/>
  <c r="R276" i="137"/>
  <c r="R275" i="137"/>
  <c r="R274" i="137"/>
  <c r="R273" i="137"/>
  <c r="R272" i="137"/>
  <c r="R271" i="137"/>
  <c r="R270" i="137"/>
  <c r="R269" i="137"/>
  <c r="R268" i="137"/>
  <c r="R267" i="137"/>
  <c r="R266" i="137"/>
  <c r="R265" i="137"/>
  <c r="R264" i="137"/>
  <c r="R263" i="137"/>
  <c r="R262" i="137"/>
  <c r="R261" i="137"/>
  <c r="R260" i="137"/>
  <c r="R259" i="137"/>
  <c r="R258" i="137"/>
  <c r="R257" i="137"/>
  <c r="R256" i="137"/>
  <c r="R255" i="137"/>
  <c r="R254" i="137"/>
  <c r="R253" i="137"/>
  <c r="R252" i="137"/>
  <c r="R251" i="137"/>
  <c r="R250" i="137"/>
  <c r="R249" i="137"/>
  <c r="R248" i="137"/>
  <c r="R247" i="137"/>
  <c r="R246" i="137"/>
  <c r="R245" i="137"/>
  <c r="R244" i="137"/>
  <c r="R243" i="137"/>
  <c r="R242" i="137"/>
  <c r="R241" i="137"/>
  <c r="R240" i="137"/>
  <c r="R239" i="137"/>
  <c r="R238" i="137"/>
  <c r="R237" i="137"/>
  <c r="R236" i="137"/>
  <c r="R235" i="137"/>
  <c r="R234" i="137"/>
  <c r="R233" i="137"/>
  <c r="R232" i="137"/>
  <c r="R231" i="137"/>
  <c r="R230" i="137"/>
  <c r="R229" i="137"/>
  <c r="R228" i="137"/>
  <c r="R227" i="137"/>
  <c r="R226" i="137"/>
  <c r="R225" i="137"/>
  <c r="R224" i="137"/>
  <c r="R223" i="137"/>
  <c r="R222" i="137"/>
  <c r="R221" i="137"/>
  <c r="R220" i="137"/>
  <c r="R219" i="137"/>
  <c r="R218" i="137"/>
  <c r="R217" i="137"/>
  <c r="R216" i="137"/>
  <c r="R215" i="137"/>
  <c r="R214" i="137"/>
  <c r="R213" i="137"/>
  <c r="R212" i="137"/>
  <c r="R211" i="137"/>
  <c r="R210" i="137"/>
  <c r="R209" i="137"/>
  <c r="R208" i="137"/>
  <c r="R207" i="137"/>
  <c r="R206" i="137"/>
  <c r="R205" i="137"/>
  <c r="R204" i="137"/>
  <c r="R203" i="137"/>
  <c r="R202" i="137"/>
  <c r="R201" i="137"/>
  <c r="R200" i="137"/>
  <c r="R199" i="137"/>
  <c r="R198" i="137"/>
  <c r="R197" i="137"/>
  <c r="R196" i="137"/>
  <c r="R195" i="137"/>
  <c r="R194" i="137"/>
  <c r="R193" i="137"/>
  <c r="R192" i="137"/>
  <c r="R191" i="137"/>
  <c r="R190" i="137"/>
  <c r="R189" i="137"/>
  <c r="R188" i="137"/>
  <c r="R187" i="137"/>
  <c r="R186" i="137"/>
  <c r="R185" i="137"/>
  <c r="R184" i="137"/>
  <c r="R183" i="137"/>
  <c r="R182" i="137"/>
  <c r="R181" i="137"/>
  <c r="R180" i="137"/>
  <c r="R179" i="137"/>
  <c r="R178" i="137"/>
  <c r="R177" i="137"/>
  <c r="R176" i="137"/>
  <c r="R175" i="137"/>
  <c r="R174" i="137"/>
  <c r="R173" i="137"/>
  <c r="R172" i="137"/>
  <c r="R171" i="137"/>
  <c r="R170" i="137"/>
  <c r="R169" i="137"/>
  <c r="R168" i="137"/>
  <c r="R167" i="137"/>
  <c r="R166" i="137"/>
  <c r="R165" i="137"/>
  <c r="R164" i="137"/>
  <c r="R163" i="137"/>
  <c r="R162" i="137"/>
  <c r="R161" i="137"/>
  <c r="R160" i="137"/>
  <c r="R159" i="137"/>
  <c r="R158" i="137"/>
  <c r="R157" i="137"/>
  <c r="R156" i="137"/>
  <c r="R155" i="137"/>
  <c r="R154" i="137"/>
  <c r="R153" i="137"/>
  <c r="R152" i="137"/>
  <c r="R151" i="137"/>
  <c r="R150" i="137"/>
  <c r="R149" i="137"/>
  <c r="R148" i="137"/>
  <c r="R147" i="137"/>
  <c r="R146" i="137"/>
  <c r="R145" i="137"/>
  <c r="R144" i="137"/>
  <c r="R143" i="137"/>
  <c r="R142" i="137"/>
  <c r="R141" i="137"/>
  <c r="R140" i="137"/>
  <c r="R139" i="137"/>
  <c r="R138" i="137"/>
  <c r="R137" i="137"/>
  <c r="R136" i="137"/>
  <c r="R135" i="137"/>
  <c r="R134" i="137"/>
  <c r="R133" i="137"/>
  <c r="R132" i="137"/>
  <c r="R131" i="137"/>
  <c r="R130" i="137"/>
  <c r="R129" i="137"/>
  <c r="R128" i="137"/>
  <c r="R127" i="137"/>
  <c r="R126" i="137"/>
  <c r="R125" i="137"/>
  <c r="R124" i="137"/>
  <c r="R123" i="137"/>
  <c r="R122" i="137"/>
  <c r="R121" i="137"/>
  <c r="R120" i="137"/>
  <c r="R119" i="137"/>
  <c r="R118" i="137"/>
  <c r="R117" i="137"/>
  <c r="R116" i="137"/>
  <c r="R115" i="137"/>
  <c r="R114" i="137"/>
  <c r="R113" i="137"/>
  <c r="R112" i="137"/>
  <c r="R111" i="137"/>
  <c r="R110" i="137"/>
  <c r="R109" i="137"/>
  <c r="R108" i="137"/>
  <c r="R107" i="137"/>
  <c r="R106" i="137"/>
  <c r="R105" i="137"/>
  <c r="R104" i="137"/>
  <c r="R103" i="137"/>
  <c r="R102" i="137"/>
  <c r="R101" i="137"/>
  <c r="R100" i="137"/>
  <c r="R99" i="137"/>
  <c r="R98" i="137"/>
  <c r="R97" i="137"/>
  <c r="R96" i="137"/>
  <c r="R95" i="137"/>
  <c r="R94" i="137"/>
  <c r="R93" i="137"/>
  <c r="R92" i="137"/>
  <c r="R91" i="137"/>
  <c r="R90" i="137"/>
  <c r="R89" i="137"/>
  <c r="R88" i="137"/>
  <c r="R87" i="137"/>
  <c r="R86" i="137"/>
  <c r="R85" i="137"/>
  <c r="R84" i="137"/>
  <c r="R83" i="137"/>
  <c r="R82" i="137"/>
  <c r="R81" i="137"/>
  <c r="R80" i="137"/>
  <c r="R79" i="137"/>
  <c r="R78" i="137"/>
  <c r="R77" i="137"/>
  <c r="R76" i="137"/>
  <c r="R75" i="137"/>
  <c r="R74" i="137"/>
  <c r="R73" i="137"/>
  <c r="R72" i="137"/>
  <c r="R71" i="137"/>
  <c r="R70" i="137"/>
  <c r="R69" i="137"/>
  <c r="R68" i="137"/>
  <c r="R67" i="137"/>
  <c r="R66" i="137"/>
  <c r="R65" i="137"/>
  <c r="R64" i="137"/>
  <c r="R63" i="137"/>
  <c r="R62" i="137"/>
  <c r="R61" i="137"/>
  <c r="R60" i="137"/>
  <c r="R59" i="137"/>
  <c r="R58" i="137"/>
  <c r="R57" i="137"/>
  <c r="R56" i="137"/>
  <c r="R55" i="137"/>
  <c r="R54" i="137"/>
  <c r="R53" i="137"/>
  <c r="R52" i="137"/>
  <c r="R51" i="137"/>
  <c r="R50" i="137"/>
  <c r="R49" i="137"/>
  <c r="R48" i="137"/>
  <c r="R47" i="137"/>
  <c r="R46" i="137"/>
  <c r="R45" i="137"/>
  <c r="R44" i="137"/>
  <c r="R43" i="137"/>
  <c r="R42" i="137"/>
  <c r="R41" i="137"/>
  <c r="R40" i="137"/>
  <c r="R39" i="137"/>
  <c r="R38" i="137"/>
  <c r="R37" i="137"/>
  <c r="R36" i="137"/>
  <c r="R35" i="137"/>
  <c r="R34" i="137"/>
  <c r="R33" i="137"/>
  <c r="R32" i="137"/>
  <c r="R31" i="137"/>
  <c r="R30" i="137"/>
  <c r="R29" i="137"/>
  <c r="R28" i="137"/>
  <c r="R27" i="137"/>
  <c r="R26" i="137"/>
  <c r="R25" i="137"/>
  <c r="R24" i="137"/>
  <c r="R23" i="137"/>
  <c r="R22" i="137"/>
  <c r="R21" i="137"/>
  <c r="R20" i="137"/>
  <c r="R19" i="137"/>
  <c r="R18" i="137"/>
  <c r="R17" i="137"/>
  <c r="R16" i="137"/>
  <c r="R15" i="137"/>
  <c r="R14" i="137"/>
  <c r="R13" i="137"/>
  <c r="R12" i="137"/>
  <c r="R11" i="137"/>
  <c r="R10" i="137"/>
  <c r="R9" i="137"/>
  <c r="R8" i="137"/>
  <c r="R7" i="137"/>
  <c r="R6" i="137"/>
  <c r="R5" i="137"/>
  <c r="R4" i="137" l="1"/>
  <c r="R361" i="138"/>
  <c r="R4" i="138"/>
  <c r="R360" i="134"/>
  <c r="R359" i="134"/>
  <c r="R358" i="134"/>
  <c r="R357" i="134"/>
  <c r="R356" i="134"/>
  <c r="R355" i="134"/>
  <c r="R354" i="134"/>
  <c r="R353" i="134"/>
  <c r="R352" i="134"/>
  <c r="R351" i="134"/>
  <c r="R350" i="134"/>
  <c r="R349" i="134"/>
  <c r="R348" i="134"/>
  <c r="R347" i="134"/>
  <c r="R346" i="134"/>
  <c r="R345" i="134"/>
  <c r="R344" i="134"/>
  <c r="R343" i="134"/>
  <c r="R342" i="134"/>
  <c r="R341" i="134"/>
  <c r="R340" i="134"/>
  <c r="R339" i="134"/>
  <c r="R338" i="134"/>
  <c r="R337" i="134"/>
  <c r="R336" i="134"/>
  <c r="R335" i="134"/>
  <c r="R334" i="134"/>
  <c r="R333" i="134"/>
  <c r="R332" i="134"/>
  <c r="R331" i="134"/>
  <c r="R330" i="134"/>
  <c r="R329" i="134"/>
  <c r="R328" i="134"/>
  <c r="R327" i="134"/>
  <c r="R326" i="134"/>
  <c r="R325" i="134"/>
  <c r="R324" i="134"/>
  <c r="R323" i="134"/>
  <c r="R322" i="134"/>
  <c r="R321" i="134"/>
  <c r="R320" i="134"/>
  <c r="R319" i="134"/>
  <c r="R318" i="134"/>
  <c r="R317" i="134"/>
  <c r="R316" i="134"/>
  <c r="R315" i="134"/>
  <c r="R314" i="134"/>
  <c r="R313" i="134"/>
  <c r="R312" i="134"/>
  <c r="R311" i="134"/>
  <c r="R310" i="134"/>
  <c r="R309" i="134"/>
  <c r="R308" i="134"/>
  <c r="R307" i="134"/>
  <c r="R306" i="134"/>
  <c r="R305" i="134"/>
  <c r="R304" i="134"/>
  <c r="R303" i="134"/>
  <c r="R302" i="134"/>
  <c r="R301" i="134"/>
  <c r="R300" i="134"/>
  <c r="R299" i="134"/>
  <c r="R298" i="134"/>
  <c r="R297" i="134"/>
  <c r="R296" i="134"/>
  <c r="R295" i="134"/>
  <c r="R294" i="134"/>
  <c r="R293" i="134"/>
  <c r="R292" i="134"/>
  <c r="R291" i="134"/>
  <c r="R290" i="134"/>
  <c r="R289" i="134"/>
  <c r="R288" i="134"/>
  <c r="R287" i="134"/>
  <c r="R286" i="134"/>
  <c r="R285" i="134"/>
  <c r="R284" i="134"/>
  <c r="R283" i="134"/>
  <c r="R282" i="134"/>
  <c r="R281" i="134"/>
  <c r="R280" i="134"/>
  <c r="R279" i="134"/>
  <c r="R278" i="134"/>
  <c r="R277" i="134"/>
  <c r="R276" i="134"/>
  <c r="R275" i="134"/>
  <c r="R274" i="134"/>
  <c r="R273" i="134"/>
  <c r="R272" i="134"/>
  <c r="R271" i="134"/>
  <c r="R270" i="134"/>
  <c r="R269" i="134"/>
  <c r="R268" i="134"/>
  <c r="R267" i="134"/>
  <c r="R266" i="134"/>
  <c r="R265" i="134"/>
  <c r="R264" i="134"/>
  <c r="R263" i="134"/>
  <c r="R262" i="134"/>
  <c r="R261" i="134"/>
  <c r="R260" i="134"/>
  <c r="R259" i="134"/>
  <c r="R258" i="134"/>
  <c r="R257" i="134"/>
  <c r="R256" i="134"/>
  <c r="R255" i="134"/>
  <c r="R254" i="134"/>
  <c r="R253" i="134"/>
  <c r="R252" i="134"/>
  <c r="R251" i="134"/>
  <c r="R250" i="134"/>
  <c r="R249" i="134"/>
  <c r="R248" i="134"/>
  <c r="R247" i="134"/>
  <c r="R246" i="134"/>
  <c r="R245" i="134"/>
  <c r="R244" i="134"/>
  <c r="R243" i="134"/>
  <c r="R242" i="134"/>
  <c r="R241" i="134"/>
  <c r="R240" i="134"/>
  <c r="R239" i="134"/>
  <c r="R238" i="134"/>
  <c r="R237" i="134"/>
  <c r="R236" i="134"/>
  <c r="R235" i="134"/>
  <c r="R234" i="134"/>
  <c r="R233" i="134"/>
  <c r="R232" i="134"/>
  <c r="R231" i="134"/>
  <c r="R230" i="134"/>
  <c r="R229" i="134"/>
  <c r="R228" i="134"/>
  <c r="R227" i="134"/>
  <c r="R226" i="134"/>
  <c r="R225" i="134"/>
  <c r="R224" i="134"/>
  <c r="R223" i="134"/>
  <c r="R222" i="134"/>
  <c r="R221" i="134"/>
  <c r="R220" i="134"/>
  <c r="R219" i="134"/>
  <c r="R218" i="134"/>
  <c r="R217" i="134"/>
  <c r="R216" i="134"/>
  <c r="R215" i="134"/>
  <c r="R214" i="134"/>
  <c r="R213" i="134"/>
  <c r="R212" i="134"/>
  <c r="R211" i="134"/>
  <c r="R210" i="134"/>
  <c r="R209" i="134"/>
  <c r="R208" i="134"/>
  <c r="R207" i="134"/>
  <c r="R206" i="134"/>
  <c r="R205" i="134"/>
  <c r="R204" i="134"/>
  <c r="R203" i="134"/>
  <c r="R202" i="134"/>
  <c r="R201" i="134"/>
  <c r="R200" i="134"/>
  <c r="R199" i="134"/>
  <c r="R198" i="134"/>
  <c r="R197" i="134"/>
  <c r="R196" i="134"/>
  <c r="R195" i="134"/>
  <c r="R194" i="134"/>
  <c r="R193" i="134"/>
  <c r="R192" i="134"/>
  <c r="R191" i="134"/>
  <c r="R190" i="134"/>
  <c r="R189" i="134"/>
  <c r="R188" i="134"/>
  <c r="R187" i="134"/>
  <c r="R186" i="134"/>
  <c r="R185" i="134"/>
  <c r="R184" i="134"/>
  <c r="R183" i="134"/>
  <c r="R182" i="134"/>
  <c r="R181" i="134"/>
  <c r="R180" i="134"/>
  <c r="R179" i="134"/>
  <c r="R178" i="134"/>
  <c r="R177" i="134"/>
  <c r="R176" i="134"/>
  <c r="R175" i="134"/>
  <c r="R174" i="134"/>
  <c r="R173" i="134"/>
  <c r="R172" i="134"/>
  <c r="R171" i="134"/>
  <c r="R170" i="134"/>
  <c r="R169" i="134"/>
  <c r="R168" i="134"/>
  <c r="R167" i="134"/>
  <c r="R166" i="134"/>
  <c r="R165" i="134"/>
  <c r="R164" i="134"/>
  <c r="R163" i="134"/>
  <c r="R162" i="134"/>
  <c r="R161" i="134"/>
  <c r="R160" i="134"/>
  <c r="R159" i="134"/>
  <c r="R158" i="134"/>
  <c r="R157" i="134"/>
  <c r="R156" i="134"/>
  <c r="R155" i="134"/>
  <c r="R154" i="134"/>
  <c r="R153" i="134"/>
  <c r="R152" i="134"/>
  <c r="R151" i="134"/>
  <c r="R150" i="134"/>
  <c r="R149" i="134"/>
  <c r="R148" i="134"/>
  <c r="R147" i="134"/>
  <c r="R146" i="134"/>
  <c r="R145" i="134"/>
  <c r="R144" i="134"/>
  <c r="R143" i="134"/>
  <c r="R142" i="134"/>
  <c r="R141" i="134"/>
  <c r="R140" i="134"/>
  <c r="R139" i="134"/>
  <c r="R138" i="134"/>
  <c r="R137" i="134"/>
  <c r="R136" i="134"/>
  <c r="R135" i="134"/>
  <c r="R134" i="134"/>
  <c r="R133" i="134"/>
  <c r="R132" i="134"/>
  <c r="R131" i="134"/>
  <c r="R130" i="134"/>
  <c r="R129" i="134"/>
  <c r="R128" i="134"/>
  <c r="R127" i="134"/>
  <c r="R126" i="134"/>
  <c r="R125" i="134"/>
  <c r="R124" i="134"/>
  <c r="R123" i="134"/>
  <c r="R122" i="134"/>
  <c r="R121" i="134"/>
  <c r="R120" i="134"/>
  <c r="R119" i="134"/>
  <c r="R118" i="134"/>
  <c r="R117" i="134"/>
  <c r="R116" i="134"/>
  <c r="R115" i="134"/>
  <c r="R114" i="134"/>
  <c r="R113" i="134"/>
  <c r="R112" i="134"/>
  <c r="R111" i="134"/>
  <c r="R110" i="134"/>
  <c r="R109" i="134"/>
  <c r="R108" i="134"/>
  <c r="R107" i="134"/>
  <c r="R106" i="134"/>
  <c r="R105" i="134"/>
  <c r="R104" i="134"/>
  <c r="R103" i="134"/>
  <c r="R102" i="134"/>
  <c r="R101" i="134"/>
  <c r="R100" i="134"/>
  <c r="R99" i="134"/>
  <c r="R98" i="134"/>
  <c r="R97" i="134"/>
  <c r="R96" i="134"/>
  <c r="R95" i="134"/>
  <c r="R94" i="134"/>
  <c r="R93" i="134"/>
  <c r="R92" i="134"/>
  <c r="R91" i="134"/>
  <c r="R90" i="134"/>
  <c r="R89" i="134"/>
  <c r="R88" i="134"/>
  <c r="R87" i="134"/>
  <c r="R86" i="134"/>
  <c r="R85" i="134"/>
  <c r="R84" i="134"/>
  <c r="R83" i="134"/>
  <c r="R82" i="134"/>
  <c r="R81" i="134"/>
  <c r="R80" i="134"/>
  <c r="R79" i="134"/>
  <c r="R78" i="134"/>
  <c r="R77" i="134"/>
  <c r="R76" i="134"/>
  <c r="R75" i="134"/>
  <c r="R74" i="134"/>
  <c r="R73" i="134"/>
  <c r="R72" i="134"/>
  <c r="R71" i="134"/>
  <c r="R70" i="134"/>
  <c r="R69" i="134"/>
  <c r="R68" i="134"/>
  <c r="R67" i="134"/>
  <c r="R66" i="134"/>
  <c r="R65" i="134"/>
  <c r="R64" i="134"/>
  <c r="R63" i="134"/>
  <c r="R62" i="134"/>
  <c r="R61" i="134"/>
  <c r="R60" i="134"/>
  <c r="R59" i="134"/>
  <c r="R58" i="134"/>
  <c r="R57" i="134"/>
  <c r="R56" i="134"/>
  <c r="R55" i="134"/>
  <c r="R54" i="134"/>
  <c r="R53" i="134"/>
  <c r="R52" i="134"/>
  <c r="R51" i="134"/>
  <c r="R50" i="134"/>
  <c r="R49" i="134"/>
  <c r="R48" i="134"/>
  <c r="R47" i="134"/>
  <c r="R46" i="134"/>
  <c r="R45" i="134"/>
  <c r="R44" i="134"/>
  <c r="R43" i="134"/>
  <c r="R42" i="134"/>
  <c r="R41" i="134"/>
  <c r="R40" i="134"/>
  <c r="R39" i="134"/>
  <c r="R38" i="134"/>
  <c r="R37" i="134"/>
  <c r="R36" i="134"/>
  <c r="R35" i="134"/>
  <c r="R34" i="134"/>
  <c r="R33" i="134"/>
  <c r="R32" i="134"/>
  <c r="R31" i="134"/>
  <c r="R30" i="134"/>
  <c r="R29" i="134"/>
  <c r="R28" i="134"/>
  <c r="R27" i="134"/>
  <c r="R26" i="134"/>
  <c r="R25" i="134"/>
  <c r="R24" i="134"/>
  <c r="R23" i="134"/>
  <c r="R22" i="134"/>
  <c r="R21" i="134"/>
  <c r="R20" i="134"/>
  <c r="R19" i="134"/>
  <c r="R18" i="134"/>
  <c r="R17" i="134"/>
  <c r="R16" i="134"/>
  <c r="R15" i="134"/>
  <c r="R14" i="134"/>
  <c r="R13" i="134"/>
  <c r="R12" i="134"/>
  <c r="R11" i="134"/>
  <c r="R10" i="134"/>
  <c r="R9" i="134"/>
  <c r="R8" i="134"/>
  <c r="R7" i="134"/>
  <c r="R6" i="134"/>
  <c r="R5" i="134"/>
  <c r="R4" i="134"/>
  <c r="AH361" i="133"/>
  <c r="AG361" i="133"/>
  <c r="AF361" i="133"/>
  <c r="AE361" i="133"/>
  <c r="AD361" i="133"/>
  <c r="AC361" i="133"/>
  <c r="AB361" i="133"/>
  <c r="R360" i="133"/>
  <c r="R359" i="133"/>
  <c r="R358" i="133"/>
  <c r="R357" i="133"/>
  <c r="R356" i="133"/>
  <c r="R355" i="133"/>
  <c r="R354" i="133"/>
  <c r="R353" i="133"/>
  <c r="R352" i="133"/>
  <c r="R351" i="133"/>
  <c r="R350" i="133"/>
  <c r="R349" i="133"/>
  <c r="R348" i="133"/>
  <c r="R347" i="133"/>
  <c r="R346" i="133"/>
  <c r="R345" i="133"/>
  <c r="R344" i="133"/>
  <c r="R343" i="133"/>
  <c r="R342" i="133"/>
  <c r="R341" i="133"/>
  <c r="R340" i="133"/>
  <c r="R339" i="133"/>
  <c r="R338" i="133"/>
  <c r="R337" i="133"/>
  <c r="R336" i="133"/>
  <c r="R335" i="133"/>
  <c r="R334" i="133"/>
  <c r="R333" i="133"/>
  <c r="R332" i="133"/>
  <c r="R331" i="133"/>
  <c r="R330" i="133"/>
  <c r="R329" i="133"/>
  <c r="R328" i="133"/>
  <c r="R327" i="133"/>
  <c r="R326" i="133"/>
  <c r="R325" i="133"/>
  <c r="R324" i="133"/>
  <c r="R323" i="133"/>
  <c r="R322" i="133"/>
  <c r="R321" i="133"/>
  <c r="R320" i="133"/>
  <c r="R319" i="133"/>
  <c r="R318" i="133"/>
  <c r="R317" i="133"/>
  <c r="R316" i="133"/>
  <c r="R315" i="133"/>
  <c r="R314" i="133"/>
  <c r="R313" i="133"/>
  <c r="R312" i="133"/>
  <c r="R311" i="133"/>
  <c r="R310" i="133"/>
  <c r="R309" i="133"/>
  <c r="R308" i="133"/>
  <c r="R307" i="133"/>
  <c r="R306" i="133"/>
  <c r="R305" i="133"/>
  <c r="R304" i="133"/>
  <c r="R303" i="133"/>
  <c r="R302" i="133"/>
  <c r="R301" i="133"/>
  <c r="R300" i="133"/>
  <c r="R299" i="133"/>
  <c r="R298" i="133"/>
  <c r="R297" i="133"/>
  <c r="R296" i="133"/>
  <c r="R295" i="133"/>
  <c r="R294" i="133"/>
  <c r="R293" i="133"/>
  <c r="R292" i="133"/>
  <c r="R291" i="133"/>
  <c r="R290" i="133"/>
  <c r="R289" i="133"/>
  <c r="R288" i="133"/>
  <c r="R287" i="133"/>
  <c r="R286" i="133"/>
  <c r="R285" i="133"/>
  <c r="R284" i="133"/>
  <c r="R283" i="133"/>
  <c r="R282" i="133"/>
  <c r="R281" i="133"/>
  <c r="R280" i="133"/>
  <c r="R279" i="133"/>
  <c r="R278" i="133"/>
  <c r="R277" i="133"/>
  <c r="R276" i="133"/>
  <c r="R275" i="133"/>
  <c r="R274" i="133"/>
  <c r="R273" i="133"/>
  <c r="R272" i="133"/>
  <c r="R271" i="133"/>
  <c r="R270" i="133"/>
  <c r="R269" i="133"/>
  <c r="R268" i="133"/>
  <c r="R267" i="133"/>
  <c r="R266" i="133"/>
  <c r="R265" i="133"/>
  <c r="R264" i="133"/>
  <c r="R263" i="133"/>
  <c r="R262" i="133"/>
  <c r="R261" i="133"/>
  <c r="R260" i="133"/>
  <c r="R259" i="133"/>
  <c r="R258" i="133"/>
  <c r="R257" i="133"/>
  <c r="R256" i="133"/>
  <c r="R255" i="133"/>
  <c r="R254" i="133"/>
  <c r="R253" i="133"/>
  <c r="R252" i="133"/>
  <c r="R251" i="133"/>
  <c r="R250" i="133"/>
  <c r="R249" i="133"/>
  <c r="R248" i="133"/>
  <c r="R247" i="133"/>
  <c r="R246" i="133"/>
  <c r="R245" i="133"/>
  <c r="R244" i="133"/>
  <c r="R243" i="133"/>
  <c r="R242" i="133"/>
  <c r="R241" i="133"/>
  <c r="R240" i="133"/>
  <c r="R239" i="133"/>
  <c r="R238" i="133"/>
  <c r="R237" i="133"/>
  <c r="R236" i="133"/>
  <c r="R235" i="133"/>
  <c r="R234" i="133"/>
  <c r="R233" i="133"/>
  <c r="R232" i="133"/>
  <c r="R231" i="133"/>
  <c r="R230" i="133"/>
  <c r="R229" i="133"/>
  <c r="R228" i="133"/>
  <c r="R227" i="133"/>
  <c r="R226" i="133"/>
  <c r="R225" i="133"/>
  <c r="R224" i="133"/>
  <c r="R223" i="133"/>
  <c r="R222" i="133"/>
  <c r="R221" i="133"/>
  <c r="R220" i="133"/>
  <c r="R219" i="133"/>
  <c r="R218" i="133"/>
  <c r="R217" i="133"/>
  <c r="R216" i="133"/>
  <c r="R215" i="133"/>
  <c r="R214" i="133"/>
  <c r="R213" i="133"/>
  <c r="R212" i="133"/>
  <c r="R211" i="133"/>
  <c r="R210" i="133"/>
  <c r="R209" i="133"/>
  <c r="R208" i="133"/>
  <c r="R207" i="133"/>
  <c r="R206" i="133"/>
  <c r="R205" i="133"/>
  <c r="R204" i="133"/>
  <c r="R203" i="133"/>
  <c r="R202" i="133"/>
  <c r="R201" i="133"/>
  <c r="R200" i="133"/>
  <c r="R199" i="133"/>
  <c r="R198" i="133"/>
  <c r="R197" i="133"/>
  <c r="R196" i="133"/>
  <c r="R195" i="133"/>
  <c r="R194" i="133"/>
  <c r="R193" i="133"/>
  <c r="R192" i="133"/>
  <c r="R191" i="133"/>
  <c r="R190" i="133"/>
  <c r="R189" i="133"/>
  <c r="R188" i="133"/>
  <c r="R187" i="133"/>
  <c r="R186" i="133"/>
  <c r="R185" i="133"/>
  <c r="R184" i="133"/>
  <c r="R183" i="133"/>
  <c r="R182" i="133"/>
  <c r="R181" i="133"/>
  <c r="R180" i="133"/>
  <c r="R179" i="133"/>
  <c r="R178" i="133"/>
  <c r="R177" i="133"/>
  <c r="R176" i="133"/>
  <c r="R175" i="133"/>
  <c r="R174" i="133"/>
  <c r="R173" i="133"/>
  <c r="R172" i="133"/>
  <c r="R171" i="133"/>
  <c r="R170" i="133"/>
  <c r="R169" i="133"/>
  <c r="R168" i="133"/>
  <c r="R167" i="133"/>
  <c r="R166" i="133"/>
  <c r="R165" i="133"/>
  <c r="R164" i="133"/>
  <c r="R163" i="133"/>
  <c r="R162" i="133"/>
  <c r="R161" i="133"/>
  <c r="R160" i="133"/>
  <c r="R159" i="133"/>
  <c r="R158" i="133"/>
  <c r="R157" i="133"/>
  <c r="R156" i="133"/>
  <c r="R155" i="133"/>
  <c r="R154" i="133"/>
  <c r="R153" i="133"/>
  <c r="R152" i="133"/>
  <c r="R151" i="133"/>
  <c r="R150" i="133"/>
  <c r="R149" i="133"/>
  <c r="R148" i="133"/>
  <c r="R147" i="133"/>
  <c r="R146" i="133"/>
  <c r="R145" i="133"/>
  <c r="R144" i="133"/>
  <c r="R143" i="133"/>
  <c r="R142" i="133"/>
  <c r="R141" i="133"/>
  <c r="R140" i="133"/>
  <c r="R139" i="133"/>
  <c r="R138" i="133"/>
  <c r="R137" i="133"/>
  <c r="R136" i="133"/>
  <c r="R135" i="133"/>
  <c r="R134" i="133"/>
  <c r="R133" i="133"/>
  <c r="R132" i="133"/>
  <c r="R131" i="133"/>
  <c r="R130" i="133"/>
  <c r="R129" i="133"/>
  <c r="R128" i="133"/>
  <c r="R127" i="133"/>
  <c r="R126" i="133"/>
  <c r="R125" i="133"/>
  <c r="R124" i="133"/>
  <c r="R123" i="133"/>
  <c r="R122" i="133"/>
  <c r="R121" i="133"/>
  <c r="R120" i="133"/>
  <c r="R119" i="133"/>
  <c r="R118" i="133"/>
  <c r="R117" i="133"/>
  <c r="R116" i="133"/>
  <c r="R115" i="133"/>
  <c r="R114" i="133"/>
  <c r="R113" i="133"/>
  <c r="R112" i="133"/>
  <c r="R111" i="133"/>
  <c r="R110" i="133"/>
  <c r="R109" i="133"/>
  <c r="R108" i="133"/>
  <c r="R107" i="133"/>
  <c r="R106" i="133"/>
  <c r="R105" i="133"/>
  <c r="R104" i="133"/>
  <c r="R103" i="133"/>
  <c r="R102" i="133"/>
  <c r="R101" i="133"/>
  <c r="R100" i="133"/>
  <c r="R99" i="133"/>
  <c r="R98" i="133"/>
  <c r="R97" i="133"/>
  <c r="R96" i="133"/>
  <c r="R95" i="133"/>
  <c r="R94" i="133"/>
  <c r="R93" i="133"/>
  <c r="R92" i="133"/>
  <c r="R91" i="133"/>
  <c r="R90" i="133"/>
  <c r="R89" i="133"/>
  <c r="R88" i="133"/>
  <c r="R87" i="133"/>
  <c r="R86" i="133"/>
  <c r="R85" i="133"/>
  <c r="R84" i="133"/>
  <c r="R83" i="133"/>
  <c r="R82" i="133"/>
  <c r="R81" i="133"/>
  <c r="R80" i="133"/>
  <c r="R79" i="133"/>
  <c r="R78" i="133"/>
  <c r="R77" i="133"/>
  <c r="R76" i="133"/>
  <c r="R75" i="133"/>
  <c r="R74" i="133"/>
  <c r="R73" i="133"/>
  <c r="R72" i="133"/>
  <c r="R71" i="133"/>
  <c r="R70" i="133"/>
  <c r="R69" i="133"/>
  <c r="R68" i="133"/>
  <c r="R67" i="133"/>
  <c r="R66" i="133"/>
  <c r="R65" i="133"/>
  <c r="R64" i="133"/>
  <c r="R63" i="133"/>
  <c r="R62" i="133"/>
  <c r="R61" i="133"/>
  <c r="R60" i="133"/>
  <c r="R59" i="133"/>
  <c r="R58" i="133"/>
  <c r="R57" i="133"/>
  <c r="R56" i="133"/>
  <c r="R55" i="133"/>
  <c r="R54" i="133"/>
  <c r="R53" i="133"/>
  <c r="R52" i="133"/>
  <c r="R51" i="133"/>
  <c r="R50" i="133"/>
  <c r="R49" i="133"/>
  <c r="R48" i="133"/>
  <c r="R47" i="133"/>
  <c r="R46" i="133"/>
  <c r="R45" i="133"/>
  <c r="R44" i="133"/>
  <c r="R43" i="133"/>
  <c r="R42" i="133"/>
  <c r="R41" i="133"/>
  <c r="R40" i="133"/>
  <c r="R39" i="133"/>
  <c r="R38" i="133"/>
  <c r="R37" i="133"/>
  <c r="R36" i="133"/>
  <c r="R35" i="133"/>
  <c r="R34" i="133"/>
  <c r="R33" i="133"/>
  <c r="R32" i="133"/>
  <c r="R31" i="133"/>
  <c r="R30" i="133"/>
  <c r="R29" i="133"/>
  <c r="R28" i="133"/>
  <c r="R27" i="133"/>
  <c r="R26" i="133"/>
  <c r="R25" i="133"/>
  <c r="R24" i="133"/>
  <c r="R23" i="133"/>
  <c r="R22" i="133"/>
  <c r="R21" i="133"/>
  <c r="R20" i="133"/>
  <c r="R19" i="133"/>
  <c r="R18" i="133"/>
  <c r="R17" i="133"/>
  <c r="R16" i="133"/>
  <c r="R15" i="133"/>
  <c r="R14" i="133"/>
  <c r="R13" i="133"/>
  <c r="R12" i="133"/>
  <c r="R11" i="133"/>
  <c r="R10" i="133"/>
  <c r="R9" i="133"/>
  <c r="R8" i="133"/>
  <c r="R7" i="133"/>
  <c r="R6" i="133"/>
  <c r="R5" i="133"/>
  <c r="R4" i="133"/>
  <c r="R5" i="132"/>
  <c r="R6" i="132"/>
  <c r="R7" i="132"/>
  <c r="R8" i="132"/>
  <c r="R9" i="132"/>
  <c r="R10" i="132"/>
  <c r="R11" i="132"/>
  <c r="R12" i="132"/>
  <c r="R13" i="132"/>
  <c r="R14" i="132"/>
  <c r="R15" i="132"/>
  <c r="R16" i="132"/>
  <c r="R17" i="132"/>
  <c r="R18" i="132"/>
  <c r="R19" i="132"/>
  <c r="R20" i="132"/>
  <c r="R21" i="132"/>
  <c r="R22" i="132"/>
  <c r="R23" i="132"/>
  <c r="R24" i="132"/>
  <c r="R25" i="132"/>
  <c r="R26" i="132"/>
  <c r="R27" i="132"/>
  <c r="R28" i="132"/>
  <c r="R29" i="132"/>
  <c r="R30" i="132"/>
  <c r="R31" i="132"/>
  <c r="R32" i="132"/>
  <c r="R33" i="132"/>
  <c r="R34" i="132"/>
  <c r="R35" i="132"/>
  <c r="R36" i="132"/>
  <c r="R37" i="132"/>
  <c r="R38" i="132"/>
  <c r="R39" i="132"/>
  <c r="R40" i="132"/>
  <c r="R41" i="132"/>
  <c r="R42" i="132"/>
  <c r="R43" i="132"/>
  <c r="R44" i="132"/>
  <c r="R45" i="132"/>
  <c r="R46" i="132"/>
  <c r="R47" i="132"/>
  <c r="R48" i="132"/>
  <c r="R49" i="132"/>
  <c r="R50" i="132"/>
  <c r="R51" i="132"/>
  <c r="R52" i="132"/>
  <c r="R53" i="132"/>
  <c r="R54" i="132"/>
  <c r="R55" i="132"/>
  <c r="R56" i="132"/>
  <c r="R57" i="132"/>
  <c r="R58" i="132"/>
  <c r="R59" i="132"/>
  <c r="R60" i="132"/>
  <c r="R61" i="132"/>
  <c r="R62" i="132"/>
  <c r="R63" i="132"/>
  <c r="R64" i="132"/>
  <c r="R65" i="132"/>
  <c r="R66" i="132"/>
  <c r="R67" i="132"/>
  <c r="R68" i="132"/>
  <c r="R69" i="132"/>
  <c r="R70" i="132"/>
  <c r="R71" i="132"/>
  <c r="R72" i="132"/>
  <c r="R73" i="132"/>
  <c r="R74" i="132"/>
  <c r="R75" i="132"/>
  <c r="R76" i="132"/>
  <c r="R77" i="132"/>
  <c r="R78" i="132"/>
  <c r="R79" i="132"/>
  <c r="R80" i="132"/>
  <c r="R81" i="132"/>
  <c r="R82" i="132"/>
  <c r="R83" i="132"/>
  <c r="R84" i="132"/>
  <c r="R85" i="132"/>
  <c r="R86" i="132"/>
  <c r="R87" i="132"/>
  <c r="R88" i="132"/>
  <c r="R89" i="132"/>
  <c r="R90" i="132"/>
  <c r="R91" i="132"/>
  <c r="R92" i="132"/>
  <c r="R93" i="132"/>
  <c r="R94" i="132"/>
  <c r="R95" i="132"/>
  <c r="R96" i="132"/>
  <c r="R97" i="132"/>
  <c r="R98" i="132"/>
  <c r="R99" i="132"/>
  <c r="R100" i="132"/>
  <c r="R101" i="132"/>
  <c r="R102" i="132"/>
  <c r="R103" i="132"/>
  <c r="R104" i="132"/>
  <c r="R105" i="132"/>
  <c r="R106" i="132"/>
  <c r="R107" i="132"/>
  <c r="R108" i="132"/>
  <c r="R109" i="132"/>
  <c r="R110" i="132"/>
  <c r="R111" i="132"/>
  <c r="R112" i="132"/>
  <c r="R113" i="132"/>
  <c r="R114" i="132"/>
  <c r="R115" i="132"/>
  <c r="R116" i="132"/>
  <c r="R117" i="132"/>
  <c r="R118" i="132"/>
  <c r="R119" i="132"/>
  <c r="R120" i="132"/>
  <c r="R121" i="132"/>
  <c r="R122" i="132"/>
  <c r="R123" i="132"/>
  <c r="R124" i="132"/>
  <c r="R125" i="132"/>
  <c r="R126" i="132"/>
  <c r="R127" i="132"/>
  <c r="R128" i="132"/>
  <c r="R129" i="132"/>
  <c r="R130" i="132"/>
  <c r="R131" i="132"/>
  <c r="R132" i="132"/>
  <c r="R133" i="132"/>
  <c r="R134" i="132"/>
  <c r="R135" i="132"/>
  <c r="R136" i="132"/>
  <c r="R137" i="132"/>
  <c r="R138" i="132"/>
  <c r="R139" i="132"/>
  <c r="R140" i="132"/>
  <c r="R141" i="132"/>
  <c r="R142" i="132"/>
  <c r="R143" i="132"/>
  <c r="R144" i="132"/>
  <c r="R145" i="132"/>
  <c r="R146" i="132"/>
  <c r="R147" i="132"/>
  <c r="R148" i="132"/>
  <c r="R149" i="132"/>
  <c r="R150" i="132"/>
  <c r="R151" i="132"/>
  <c r="R152" i="132"/>
  <c r="R153" i="132"/>
  <c r="R154" i="132"/>
  <c r="R155" i="132"/>
  <c r="R156" i="132"/>
  <c r="R157" i="132"/>
  <c r="R158" i="132"/>
  <c r="R159" i="132"/>
  <c r="R160" i="132"/>
  <c r="R161" i="132"/>
  <c r="R162" i="132"/>
  <c r="R163" i="132"/>
  <c r="R164" i="132"/>
  <c r="R165" i="132"/>
  <c r="R166" i="132"/>
  <c r="R167" i="132"/>
  <c r="R168" i="132"/>
  <c r="R169" i="132"/>
  <c r="R170" i="132"/>
  <c r="R171" i="132"/>
  <c r="R172" i="132"/>
  <c r="R173" i="132"/>
  <c r="R174" i="132"/>
  <c r="R175" i="132"/>
  <c r="R176" i="132"/>
  <c r="R177" i="132"/>
  <c r="R178" i="132"/>
  <c r="R179" i="132"/>
  <c r="R180" i="132"/>
  <c r="R181" i="132"/>
  <c r="R182" i="132"/>
  <c r="R183" i="132"/>
  <c r="R184" i="132"/>
  <c r="R185" i="132"/>
  <c r="R186" i="132"/>
  <c r="R187" i="132"/>
  <c r="R188" i="132"/>
  <c r="R189" i="132"/>
  <c r="R190" i="132"/>
  <c r="R191" i="132"/>
  <c r="R192" i="132"/>
  <c r="R193" i="132"/>
  <c r="R194" i="132"/>
  <c r="R195" i="132"/>
  <c r="R196" i="132"/>
  <c r="R197" i="132"/>
  <c r="R198" i="132"/>
  <c r="R199" i="132"/>
  <c r="R200" i="132"/>
  <c r="R201" i="132"/>
  <c r="R202" i="132"/>
  <c r="R203" i="132"/>
  <c r="R204" i="132"/>
  <c r="R205" i="132"/>
  <c r="R206" i="132"/>
  <c r="R207" i="132"/>
  <c r="R208" i="132"/>
  <c r="R209" i="132"/>
  <c r="R210" i="132"/>
  <c r="R211" i="132"/>
  <c r="R212" i="132"/>
  <c r="R213" i="132"/>
  <c r="R214" i="132"/>
  <c r="R215" i="132"/>
  <c r="R216" i="132"/>
  <c r="R217" i="132"/>
  <c r="R218" i="132"/>
  <c r="R219" i="132"/>
  <c r="R220" i="132"/>
  <c r="R221" i="132"/>
  <c r="R222" i="132"/>
  <c r="R223" i="132"/>
  <c r="R224" i="132"/>
  <c r="R225" i="132"/>
  <c r="R226" i="132"/>
  <c r="R227" i="132"/>
  <c r="R228" i="132"/>
  <c r="R229" i="132"/>
  <c r="R230" i="132"/>
  <c r="R231" i="132"/>
  <c r="R232" i="132"/>
  <c r="R233" i="132"/>
  <c r="R234" i="132"/>
  <c r="R235" i="132"/>
  <c r="R236" i="132"/>
  <c r="R237" i="132"/>
  <c r="R238" i="132"/>
  <c r="R239" i="132"/>
  <c r="R240" i="132"/>
  <c r="R241" i="132"/>
  <c r="R242" i="132"/>
  <c r="R243" i="132"/>
  <c r="R244" i="132"/>
  <c r="R245" i="132"/>
  <c r="R246" i="132"/>
  <c r="R247" i="132"/>
  <c r="R248" i="132"/>
  <c r="R249" i="132"/>
  <c r="R250" i="132"/>
  <c r="R251" i="132"/>
  <c r="R252" i="132"/>
  <c r="R253" i="132"/>
  <c r="R254" i="132"/>
  <c r="R255" i="132"/>
  <c r="R256" i="132"/>
  <c r="R257" i="132"/>
  <c r="R258" i="132"/>
  <c r="R259" i="132"/>
  <c r="R260" i="132"/>
  <c r="R261" i="132"/>
  <c r="R262" i="132"/>
  <c r="R263" i="132"/>
  <c r="R264" i="132"/>
  <c r="R265" i="132"/>
  <c r="R266" i="132"/>
  <c r="R267" i="132"/>
  <c r="R268" i="132"/>
  <c r="R269" i="132"/>
  <c r="R270" i="132"/>
  <c r="R271" i="132"/>
  <c r="R272" i="132"/>
  <c r="R273" i="132"/>
  <c r="R274" i="132"/>
  <c r="R275" i="132"/>
  <c r="R276" i="132"/>
  <c r="R277" i="132"/>
  <c r="R278" i="132"/>
  <c r="R279" i="132"/>
  <c r="R280" i="132"/>
  <c r="R281" i="132"/>
  <c r="R282" i="132"/>
  <c r="R283" i="132"/>
  <c r="R284" i="132"/>
  <c r="R285" i="132"/>
  <c r="R286" i="132"/>
  <c r="R287" i="132"/>
  <c r="R288" i="132"/>
  <c r="R289" i="132"/>
  <c r="R290" i="132"/>
  <c r="R291" i="132"/>
  <c r="R292" i="132"/>
  <c r="R293" i="132"/>
  <c r="R294" i="132"/>
  <c r="R295" i="132"/>
  <c r="R296" i="132"/>
  <c r="R297" i="132"/>
  <c r="R298" i="132"/>
  <c r="R299" i="132"/>
  <c r="R300" i="132"/>
  <c r="R301" i="132"/>
  <c r="R302" i="132"/>
  <c r="R303" i="132"/>
  <c r="R304" i="132"/>
  <c r="R305" i="132"/>
  <c r="R306" i="132"/>
  <c r="R307" i="132"/>
  <c r="R308" i="132"/>
  <c r="R309" i="132"/>
  <c r="R310" i="132"/>
  <c r="R311" i="132"/>
  <c r="R312" i="132"/>
  <c r="R313" i="132"/>
  <c r="R314" i="132"/>
  <c r="R315" i="132"/>
  <c r="R316" i="132"/>
  <c r="R317" i="132"/>
  <c r="R318" i="132"/>
  <c r="R319" i="132"/>
  <c r="R320" i="132"/>
  <c r="R321" i="132"/>
  <c r="R322" i="132"/>
  <c r="R323" i="132"/>
  <c r="R324" i="132"/>
  <c r="R325" i="132"/>
  <c r="R326" i="132"/>
  <c r="R327" i="132"/>
  <c r="R328" i="132"/>
  <c r="R329" i="132"/>
  <c r="R330" i="132"/>
  <c r="R331" i="132"/>
  <c r="R332" i="132"/>
  <c r="R333" i="132"/>
  <c r="R334" i="132"/>
  <c r="R335" i="132"/>
  <c r="R336" i="132"/>
  <c r="R337" i="132"/>
  <c r="R338" i="132"/>
  <c r="R339" i="132"/>
  <c r="R340" i="132"/>
  <c r="R341" i="132"/>
  <c r="R342" i="132"/>
  <c r="R343" i="132"/>
  <c r="R344" i="132"/>
  <c r="R345" i="132"/>
  <c r="R346" i="132"/>
  <c r="R347" i="132"/>
  <c r="R348" i="132"/>
  <c r="R349" i="132"/>
  <c r="R350" i="132"/>
  <c r="R351" i="132"/>
  <c r="R352" i="132"/>
  <c r="R353" i="132"/>
  <c r="R354" i="132"/>
  <c r="R355" i="132"/>
  <c r="R356" i="132"/>
  <c r="R357" i="132"/>
  <c r="R358" i="132"/>
  <c r="R359" i="132"/>
  <c r="R360" i="132"/>
  <c r="AH361" i="132"/>
  <c r="AG361" i="132"/>
  <c r="AF361" i="132"/>
  <c r="AE361" i="132"/>
  <c r="AD361" i="132"/>
  <c r="AC361" i="132"/>
  <c r="AB361" i="132"/>
  <c r="AA361" i="132"/>
  <c r="Z361" i="132"/>
  <c r="Y361" i="132"/>
  <c r="X361" i="132"/>
  <c r="W361" i="132"/>
  <c r="V361" i="132"/>
  <c r="U361" i="132"/>
  <c r="T361" i="132"/>
  <c r="S361" i="132"/>
  <c r="R360" i="131"/>
  <c r="R359" i="131"/>
  <c r="R358" i="131"/>
  <c r="R357" i="131"/>
  <c r="R356" i="131"/>
  <c r="R355" i="131"/>
  <c r="R354" i="131"/>
  <c r="R353" i="131"/>
  <c r="R352" i="131"/>
  <c r="R351" i="131"/>
  <c r="R350" i="131"/>
  <c r="R349" i="131"/>
  <c r="R348" i="131"/>
  <c r="R347" i="131"/>
  <c r="R346" i="131"/>
  <c r="R345" i="131"/>
  <c r="R344" i="131"/>
  <c r="R343" i="131"/>
  <c r="R342" i="131"/>
  <c r="R341" i="131"/>
  <c r="R340" i="131"/>
  <c r="R339" i="131"/>
  <c r="R338" i="131"/>
  <c r="R337" i="131"/>
  <c r="R336" i="131"/>
  <c r="R335" i="131"/>
  <c r="R334" i="131"/>
  <c r="R333" i="131"/>
  <c r="R332" i="131"/>
  <c r="R331" i="131"/>
  <c r="R330" i="131"/>
  <c r="R329" i="131"/>
  <c r="R328" i="131"/>
  <c r="R327" i="131"/>
  <c r="R326" i="131"/>
  <c r="R325" i="131"/>
  <c r="R324" i="131"/>
  <c r="R323" i="131"/>
  <c r="R322" i="131"/>
  <c r="R321" i="131"/>
  <c r="R320" i="131"/>
  <c r="R319" i="131"/>
  <c r="R318" i="131"/>
  <c r="R317" i="131"/>
  <c r="R316" i="131"/>
  <c r="R315" i="131"/>
  <c r="R314" i="131"/>
  <c r="R313" i="131"/>
  <c r="R312" i="131"/>
  <c r="R311" i="131"/>
  <c r="R310" i="131"/>
  <c r="R309" i="131"/>
  <c r="R308" i="131"/>
  <c r="R307" i="131"/>
  <c r="R306" i="131"/>
  <c r="R305" i="131"/>
  <c r="R304" i="131"/>
  <c r="R303" i="131"/>
  <c r="R302" i="131"/>
  <c r="R301" i="131"/>
  <c r="R300" i="131"/>
  <c r="R299" i="131"/>
  <c r="R298" i="131"/>
  <c r="R297" i="131"/>
  <c r="R296" i="131"/>
  <c r="R295" i="131"/>
  <c r="R294" i="131"/>
  <c r="R293" i="131"/>
  <c r="R292" i="131"/>
  <c r="R291" i="131"/>
  <c r="R290" i="131"/>
  <c r="R289" i="131"/>
  <c r="R288" i="131"/>
  <c r="R287" i="131"/>
  <c r="R286" i="131"/>
  <c r="R285" i="131"/>
  <c r="R284" i="131"/>
  <c r="R283" i="131"/>
  <c r="R282" i="131"/>
  <c r="R281" i="131"/>
  <c r="R280" i="131"/>
  <c r="R279" i="131"/>
  <c r="R278" i="131"/>
  <c r="R277" i="131"/>
  <c r="R276" i="131"/>
  <c r="R275" i="131"/>
  <c r="R274" i="131"/>
  <c r="R273" i="131"/>
  <c r="R272" i="131"/>
  <c r="R271" i="131"/>
  <c r="R270" i="131"/>
  <c r="R269" i="131"/>
  <c r="R268" i="131"/>
  <c r="R267" i="131"/>
  <c r="R266" i="131"/>
  <c r="R265" i="131"/>
  <c r="R264" i="131"/>
  <c r="R263" i="131"/>
  <c r="R262" i="131"/>
  <c r="R261" i="131"/>
  <c r="R260" i="131"/>
  <c r="R259" i="131"/>
  <c r="R258" i="131"/>
  <c r="R257" i="131"/>
  <c r="R256" i="131"/>
  <c r="R255" i="131"/>
  <c r="R254" i="131"/>
  <c r="R253" i="131"/>
  <c r="R252" i="131"/>
  <c r="R251" i="131"/>
  <c r="R250" i="131"/>
  <c r="R249" i="131"/>
  <c r="R248" i="131"/>
  <c r="R247" i="131"/>
  <c r="R246" i="131"/>
  <c r="R245" i="131"/>
  <c r="R244" i="131"/>
  <c r="R243" i="131"/>
  <c r="R242" i="131"/>
  <c r="R241" i="131"/>
  <c r="R240" i="131"/>
  <c r="R239" i="131"/>
  <c r="R238" i="131"/>
  <c r="R237" i="131"/>
  <c r="R236" i="131"/>
  <c r="R235" i="131"/>
  <c r="R234" i="131"/>
  <c r="R233" i="131"/>
  <c r="R232" i="131"/>
  <c r="R231" i="131"/>
  <c r="R230" i="131"/>
  <c r="R229" i="131"/>
  <c r="R228" i="131"/>
  <c r="R227" i="131"/>
  <c r="R226" i="131"/>
  <c r="R225" i="131"/>
  <c r="R224" i="131"/>
  <c r="R223" i="131"/>
  <c r="R222" i="131"/>
  <c r="R221" i="131"/>
  <c r="R220" i="131"/>
  <c r="R219" i="131"/>
  <c r="R218" i="131"/>
  <c r="R217" i="131"/>
  <c r="R216" i="131"/>
  <c r="R215" i="131"/>
  <c r="R214" i="131"/>
  <c r="R213" i="131"/>
  <c r="R212" i="131"/>
  <c r="R211" i="131"/>
  <c r="R210" i="131"/>
  <c r="R209" i="131"/>
  <c r="R208" i="131"/>
  <c r="R207" i="131"/>
  <c r="R206" i="131"/>
  <c r="R205" i="131"/>
  <c r="R204" i="131"/>
  <c r="R203" i="131"/>
  <c r="R202" i="131"/>
  <c r="R201" i="131"/>
  <c r="R200" i="131"/>
  <c r="R199" i="131"/>
  <c r="R198" i="131"/>
  <c r="R197" i="131"/>
  <c r="R196" i="131"/>
  <c r="R195" i="131"/>
  <c r="R194" i="131"/>
  <c r="R193" i="131"/>
  <c r="R192" i="131"/>
  <c r="R191" i="131"/>
  <c r="R190" i="131"/>
  <c r="R189" i="131"/>
  <c r="R188" i="131"/>
  <c r="R187" i="131"/>
  <c r="R186" i="131"/>
  <c r="R185" i="131"/>
  <c r="R184" i="131"/>
  <c r="R183" i="131"/>
  <c r="R182" i="131"/>
  <c r="R181" i="131"/>
  <c r="R180" i="131"/>
  <c r="R179" i="131"/>
  <c r="R178" i="131"/>
  <c r="R177" i="131"/>
  <c r="R176" i="131"/>
  <c r="R175" i="131"/>
  <c r="R174" i="131"/>
  <c r="R173" i="131"/>
  <c r="R172" i="131"/>
  <c r="R171" i="131"/>
  <c r="R170" i="131"/>
  <c r="R169" i="131"/>
  <c r="R168" i="131"/>
  <c r="R167" i="131"/>
  <c r="R166" i="131"/>
  <c r="R165" i="131"/>
  <c r="R164" i="131"/>
  <c r="R163" i="131"/>
  <c r="R162" i="131"/>
  <c r="R161" i="131"/>
  <c r="R160" i="131"/>
  <c r="R159" i="131"/>
  <c r="R158" i="131"/>
  <c r="R157" i="131"/>
  <c r="R156" i="131"/>
  <c r="R155" i="131"/>
  <c r="R154" i="131"/>
  <c r="R153" i="131"/>
  <c r="R152" i="131"/>
  <c r="R151" i="131"/>
  <c r="R150" i="131"/>
  <c r="R149" i="131"/>
  <c r="R148" i="131"/>
  <c r="R147" i="131"/>
  <c r="R146" i="131"/>
  <c r="R145" i="131"/>
  <c r="R144" i="131"/>
  <c r="R143" i="131"/>
  <c r="R142" i="131"/>
  <c r="R141" i="131"/>
  <c r="R140" i="131"/>
  <c r="R139" i="131"/>
  <c r="R138" i="131"/>
  <c r="R137" i="131"/>
  <c r="R136" i="131"/>
  <c r="R135" i="131"/>
  <c r="R134" i="131"/>
  <c r="R133" i="131"/>
  <c r="R132" i="131"/>
  <c r="R131" i="131"/>
  <c r="R130" i="131"/>
  <c r="R129" i="131"/>
  <c r="R128" i="131"/>
  <c r="R127" i="131"/>
  <c r="R126" i="131"/>
  <c r="R125" i="131"/>
  <c r="R124" i="131"/>
  <c r="R123" i="131"/>
  <c r="R122" i="131"/>
  <c r="R121" i="131"/>
  <c r="R120" i="131"/>
  <c r="R119" i="131"/>
  <c r="R118" i="131"/>
  <c r="R117" i="131"/>
  <c r="R116" i="131"/>
  <c r="R115" i="131"/>
  <c r="R114" i="131"/>
  <c r="R113" i="131"/>
  <c r="R112" i="131"/>
  <c r="R111" i="131"/>
  <c r="R110" i="131"/>
  <c r="R109" i="131"/>
  <c r="R108" i="131"/>
  <c r="R107" i="131"/>
  <c r="R106" i="131"/>
  <c r="R105" i="131"/>
  <c r="R104" i="131"/>
  <c r="R103" i="131"/>
  <c r="R102" i="131"/>
  <c r="R101" i="131"/>
  <c r="R100" i="131"/>
  <c r="R99" i="131"/>
  <c r="R98" i="131"/>
  <c r="R97" i="131"/>
  <c r="R96" i="131"/>
  <c r="R95" i="131"/>
  <c r="R94" i="131"/>
  <c r="R93" i="131"/>
  <c r="R92" i="131"/>
  <c r="R91" i="131"/>
  <c r="R90" i="131"/>
  <c r="R89" i="131"/>
  <c r="R88" i="131"/>
  <c r="R87" i="131"/>
  <c r="R86" i="131"/>
  <c r="R85" i="131"/>
  <c r="R84" i="131"/>
  <c r="R83" i="131"/>
  <c r="R82" i="131"/>
  <c r="R81" i="131"/>
  <c r="R80" i="131"/>
  <c r="R79" i="131"/>
  <c r="R78" i="131"/>
  <c r="R77" i="131"/>
  <c r="R76" i="131"/>
  <c r="R75" i="131"/>
  <c r="R74" i="131"/>
  <c r="R73" i="131"/>
  <c r="R72" i="131"/>
  <c r="R71" i="131"/>
  <c r="R70" i="131"/>
  <c r="R69" i="131"/>
  <c r="R68" i="131"/>
  <c r="R67" i="131"/>
  <c r="R66" i="131"/>
  <c r="R65" i="131"/>
  <c r="R64" i="131"/>
  <c r="R63" i="131"/>
  <c r="R62" i="131"/>
  <c r="R61" i="131"/>
  <c r="R60" i="131"/>
  <c r="R59" i="131"/>
  <c r="R58" i="131"/>
  <c r="R57" i="131"/>
  <c r="R56" i="131"/>
  <c r="R55" i="131"/>
  <c r="R54" i="131"/>
  <c r="R53" i="131"/>
  <c r="R52" i="131"/>
  <c r="R51" i="131"/>
  <c r="R50" i="131"/>
  <c r="R49" i="131"/>
  <c r="R48" i="131"/>
  <c r="R47" i="131"/>
  <c r="R46" i="131"/>
  <c r="R45" i="131"/>
  <c r="R44" i="131"/>
  <c r="R43" i="131"/>
  <c r="R42" i="131"/>
  <c r="R41" i="131"/>
  <c r="R40" i="131"/>
  <c r="R39" i="131"/>
  <c r="R38" i="131"/>
  <c r="R37" i="131"/>
  <c r="R36" i="131"/>
  <c r="R35" i="131"/>
  <c r="R34" i="131"/>
  <c r="R33" i="131"/>
  <c r="R32" i="131"/>
  <c r="R31" i="131"/>
  <c r="R30" i="131"/>
  <c r="R29" i="131"/>
  <c r="R28" i="131"/>
  <c r="R27" i="131"/>
  <c r="R26" i="131"/>
  <c r="R25" i="131"/>
  <c r="R24" i="131"/>
  <c r="R23" i="131"/>
  <c r="R22" i="131"/>
  <c r="R21" i="131"/>
  <c r="R20" i="131"/>
  <c r="R19" i="131"/>
  <c r="R18" i="131"/>
  <c r="R17" i="131"/>
  <c r="R16" i="131"/>
  <c r="R15" i="131"/>
  <c r="R14" i="131"/>
  <c r="R13" i="131"/>
  <c r="R12" i="131"/>
  <c r="R11" i="131"/>
  <c r="R10" i="131"/>
  <c r="R9" i="131"/>
  <c r="R8" i="131"/>
  <c r="R7" i="131"/>
  <c r="R6" i="131"/>
  <c r="R5" i="131"/>
  <c r="R4" i="131"/>
  <c r="R359" i="130"/>
  <c r="R358" i="130"/>
  <c r="R357" i="130"/>
  <c r="R356" i="130"/>
  <c r="R355" i="130"/>
  <c r="R354" i="130"/>
  <c r="R353" i="130"/>
  <c r="R352" i="130"/>
  <c r="R351" i="130"/>
  <c r="R350" i="130"/>
  <c r="R349" i="130"/>
  <c r="R348" i="130"/>
  <c r="R347" i="130"/>
  <c r="R346" i="130"/>
  <c r="R345" i="130"/>
  <c r="R344" i="130"/>
  <c r="R343" i="130"/>
  <c r="R342" i="130"/>
  <c r="R341" i="130"/>
  <c r="R340" i="130"/>
  <c r="R339" i="130"/>
  <c r="R338" i="130"/>
  <c r="R337" i="130"/>
  <c r="R336" i="130"/>
  <c r="R335" i="130"/>
  <c r="R334" i="130"/>
  <c r="R333" i="130"/>
  <c r="R332" i="130"/>
  <c r="R331" i="130"/>
  <c r="R330" i="130"/>
  <c r="R329" i="130"/>
  <c r="R328" i="130"/>
  <c r="R327" i="130"/>
  <c r="R326" i="130"/>
  <c r="R325" i="130"/>
  <c r="R324" i="130"/>
  <c r="R323" i="130"/>
  <c r="R322" i="130"/>
  <c r="R321" i="130"/>
  <c r="R320" i="130"/>
  <c r="R319" i="130"/>
  <c r="R318" i="130"/>
  <c r="R317" i="130"/>
  <c r="R316" i="130"/>
  <c r="R315" i="130"/>
  <c r="R314" i="130"/>
  <c r="R313" i="130"/>
  <c r="R312" i="130"/>
  <c r="R311" i="130"/>
  <c r="R310" i="130"/>
  <c r="R309" i="130"/>
  <c r="R308" i="130"/>
  <c r="R307" i="130"/>
  <c r="R306" i="130"/>
  <c r="R305" i="130"/>
  <c r="R304" i="130"/>
  <c r="R303" i="130"/>
  <c r="R302" i="130"/>
  <c r="R301" i="130"/>
  <c r="R300" i="130"/>
  <c r="R299" i="130"/>
  <c r="R298" i="130"/>
  <c r="R297" i="130"/>
  <c r="R296" i="130"/>
  <c r="R295" i="130"/>
  <c r="R294" i="130"/>
  <c r="R293" i="130"/>
  <c r="R292" i="130"/>
  <c r="R291" i="130"/>
  <c r="R290" i="130"/>
  <c r="R289" i="130"/>
  <c r="R288" i="130"/>
  <c r="R287" i="130"/>
  <c r="R286" i="130"/>
  <c r="R285" i="130"/>
  <c r="R284" i="130"/>
  <c r="R283" i="130"/>
  <c r="R282" i="130"/>
  <c r="R281" i="130"/>
  <c r="R280" i="130"/>
  <c r="R279" i="130"/>
  <c r="R278" i="130"/>
  <c r="R277" i="130"/>
  <c r="R276" i="130"/>
  <c r="R275" i="130"/>
  <c r="R274" i="130"/>
  <c r="R273" i="130"/>
  <c r="R272" i="130"/>
  <c r="R271" i="130"/>
  <c r="R270" i="130"/>
  <c r="R269" i="130"/>
  <c r="R268" i="130"/>
  <c r="R267" i="130"/>
  <c r="R266" i="130"/>
  <c r="R265" i="130"/>
  <c r="R264" i="130"/>
  <c r="R263" i="130"/>
  <c r="R262" i="130"/>
  <c r="R261" i="130"/>
  <c r="R260" i="130"/>
  <c r="R259" i="130"/>
  <c r="R258" i="130"/>
  <c r="R257" i="130"/>
  <c r="R256" i="130"/>
  <c r="R255" i="130"/>
  <c r="R254" i="130"/>
  <c r="R253" i="130"/>
  <c r="R252" i="130"/>
  <c r="R251" i="130"/>
  <c r="R250" i="130"/>
  <c r="R249" i="130"/>
  <c r="R248" i="130"/>
  <c r="R247" i="130"/>
  <c r="R246" i="130"/>
  <c r="R245" i="130"/>
  <c r="R244" i="130"/>
  <c r="R243" i="130"/>
  <c r="R242" i="130"/>
  <c r="R241" i="130"/>
  <c r="R240" i="130"/>
  <c r="R239" i="130"/>
  <c r="R238" i="130"/>
  <c r="R237" i="130"/>
  <c r="R236" i="130"/>
  <c r="R235" i="130"/>
  <c r="R234" i="130"/>
  <c r="R233" i="130"/>
  <c r="R232" i="130"/>
  <c r="R231" i="130"/>
  <c r="R230" i="130"/>
  <c r="R229" i="130"/>
  <c r="R228" i="130"/>
  <c r="R227" i="130"/>
  <c r="R226" i="130"/>
  <c r="R225" i="130"/>
  <c r="R224" i="130"/>
  <c r="R223" i="130"/>
  <c r="R222" i="130"/>
  <c r="R221" i="130"/>
  <c r="R220" i="130"/>
  <c r="R219" i="130"/>
  <c r="R218" i="130"/>
  <c r="R217" i="130"/>
  <c r="R216" i="130"/>
  <c r="R215" i="130"/>
  <c r="R214" i="130"/>
  <c r="R213" i="130"/>
  <c r="R212" i="130"/>
  <c r="R211" i="130"/>
  <c r="R210" i="130"/>
  <c r="R209" i="130"/>
  <c r="R208" i="130"/>
  <c r="R207" i="130"/>
  <c r="R206" i="130"/>
  <c r="R205" i="130"/>
  <c r="R204" i="130"/>
  <c r="R203" i="130"/>
  <c r="R202" i="130"/>
  <c r="R201" i="130"/>
  <c r="R200" i="130"/>
  <c r="R199" i="130"/>
  <c r="R198" i="130"/>
  <c r="R197" i="130"/>
  <c r="R196" i="130"/>
  <c r="R195" i="130"/>
  <c r="R194" i="130"/>
  <c r="R193" i="130"/>
  <c r="R192" i="130"/>
  <c r="R191" i="130"/>
  <c r="R190" i="130"/>
  <c r="R189" i="130"/>
  <c r="R188" i="130"/>
  <c r="R187" i="130"/>
  <c r="R186" i="130"/>
  <c r="R185" i="130"/>
  <c r="R184" i="130"/>
  <c r="R183" i="130"/>
  <c r="R182" i="130"/>
  <c r="R181" i="130"/>
  <c r="R180" i="130"/>
  <c r="R179" i="130"/>
  <c r="R178" i="130"/>
  <c r="R177" i="130"/>
  <c r="R176" i="130"/>
  <c r="R175" i="130"/>
  <c r="R174" i="130"/>
  <c r="R173" i="130"/>
  <c r="R172" i="130"/>
  <c r="R171" i="130"/>
  <c r="R170" i="130"/>
  <c r="R169" i="130"/>
  <c r="R168" i="130"/>
  <c r="R167" i="130"/>
  <c r="R166" i="130"/>
  <c r="R165" i="130"/>
  <c r="R164" i="130"/>
  <c r="R163" i="130"/>
  <c r="R162" i="130"/>
  <c r="R161" i="130"/>
  <c r="R160" i="130"/>
  <c r="R159" i="130"/>
  <c r="R158" i="130"/>
  <c r="R157" i="130"/>
  <c r="R156" i="130"/>
  <c r="R155" i="130"/>
  <c r="R154" i="130"/>
  <c r="R153" i="130"/>
  <c r="R152" i="130"/>
  <c r="R151" i="130"/>
  <c r="R150" i="130"/>
  <c r="R149" i="130"/>
  <c r="R148" i="130"/>
  <c r="R147" i="130"/>
  <c r="R146" i="130"/>
  <c r="R145" i="130"/>
  <c r="R144" i="130"/>
  <c r="R143" i="130"/>
  <c r="R142" i="130"/>
  <c r="R141" i="130"/>
  <c r="R140" i="130"/>
  <c r="R139" i="130"/>
  <c r="R138" i="130"/>
  <c r="R137" i="130"/>
  <c r="R136" i="130"/>
  <c r="R135" i="130"/>
  <c r="R134" i="130"/>
  <c r="R133" i="130"/>
  <c r="R132" i="130"/>
  <c r="R131" i="130"/>
  <c r="R130" i="130"/>
  <c r="R129" i="130"/>
  <c r="R128" i="130"/>
  <c r="R127" i="130"/>
  <c r="R126" i="130"/>
  <c r="R125" i="130"/>
  <c r="R124" i="130"/>
  <c r="R123" i="130"/>
  <c r="R122" i="130"/>
  <c r="R121" i="130"/>
  <c r="R120" i="130"/>
  <c r="R119" i="130"/>
  <c r="R118" i="130"/>
  <c r="R117" i="130"/>
  <c r="R116" i="130"/>
  <c r="R115" i="130"/>
  <c r="R114" i="130"/>
  <c r="R113" i="130"/>
  <c r="R112" i="130"/>
  <c r="R111" i="130"/>
  <c r="R110" i="130"/>
  <c r="R109" i="130"/>
  <c r="R108" i="130"/>
  <c r="R107" i="130"/>
  <c r="R106" i="130"/>
  <c r="R105" i="130"/>
  <c r="R104" i="130"/>
  <c r="R103" i="130"/>
  <c r="R102" i="130"/>
  <c r="R101" i="130"/>
  <c r="R100" i="130"/>
  <c r="R99" i="130"/>
  <c r="R98" i="130"/>
  <c r="R97" i="130"/>
  <c r="R96" i="130"/>
  <c r="R95" i="130"/>
  <c r="R94" i="130"/>
  <c r="R93" i="130"/>
  <c r="R92" i="130"/>
  <c r="R91" i="130"/>
  <c r="R90" i="130"/>
  <c r="R89" i="130"/>
  <c r="R88" i="130"/>
  <c r="R87" i="130"/>
  <c r="R86" i="130"/>
  <c r="R85" i="130"/>
  <c r="R84" i="130"/>
  <c r="R83" i="130"/>
  <c r="R82" i="130"/>
  <c r="R81" i="130"/>
  <c r="R80" i="130"/>
  <c r="R79" i="130"/>
  <c r="R78" i="130"/>
  <c r="R77" i="130"/>
  <c r="R76" i="130"/>
  <c r="R75" i="130"/>
  <c r="R74" i="130"/>
  <c r="R73" i="130"/>
  <c r="R72" i="130"/>
  <c r="R71" i="130"/>
  <c r="R70" i="130"/>
  <c r="R69" i="130"/>
  <c r="R68" i="130"/>
  <c r="R67" i="130"/>
  <c r="R66" i="130"/>
  <c r="R65" i="130"/>
  <c r="R64" i="130"/>
  <c r="R63" i="130"/>
  <c r="R62" i="130"/>
  <c r="R61" i="130"/>
  <c r="R60" i="130"/>
  <c r="R59" i="130"/>
  <c r="R58" i="130"/>
  <c r="R57" i="130"/>
  <c r="R56" i="130"/>
  <c r="R55" i="130"/>
  <c r="R54" i="130"/>
  <c r="R53" i="130"/>
  <c r="R52" i="130"/>
  <c r="R51" i="130"/>
  <c r="R50" i="130"/>
  <c r="R49" i="130"/>
  <c r="R48" i="130"/>
  <c r="R47" i="130"/>
  <c r="R46" i="130"/>
  <c r="R45" i="130"/>
  <c r="R44" i="130"/>
  <c r="R43" i="130"/>
  <c r="R42" i="130"/>
  <c r="R41" i="130"/>
  <c r="R40" i="130"/>
  <c r="R39" i="130"/>
  <c r="R38" i="130"/>
  <c r="R37" i="130"/>
  <c r="R36" i="130"/>
  <c r="R35" i="130"/>
  <c r="R34" i="130"/>
  <c r="R33" i="130"/>
  <c r="R32" i="130"/>
  <c r="R31" i="130"/>
  <c r="R30" i="130"/>
  <c r="R29" i="130"/>
  <c r="R28" i="130"/>
  <c r="R27" i="130"/>
  <c r="R26" i="130"/>
  <c r="R25" i="130"/>
  <c r="R24" i="130"/>
  <c r="R23" i="130"/>
  <c r="R22" i="130"/>
  <c r="R21" i="130"/>
  <c r="R20" i="130"/>
  <c r="R19" i="130"/>
  <c r="R18" i="130"/>
  <c r="R17" i="130"/>
  <c r="R16" i="130"/>
  <c r="R15" i="130"/>
  <c r="R14" i="130"/>
  <c r="R13" i="130"/>
  <c r="R12" i="130"/>
  <c r="R11" i="130"/>
  <c r="R10" i="130"/>
  <c r="R9" i="130"/>
  <c r="R8" i="130"/>
  <c r="R7" i="130"/>
  <c r="R6" i="130"/>
  <c r="R5" i="130"/>
  <c r="R4" i="130"/>
  <c r="S361" i="113"/>
  <c r="R4" i="113"/>
  <c r="M274" i="128"/>
  <c r="M334" i="128"/>
  <c r="M344" i="128"/>
  <c r="R360" i="113"/>
  <c r="T361" i="113"/>
  <c r="U361" i="113"/>
  <c r="V361" i="113"/>
  <c r="W361" i="113"/>
  <c r="X361" i="113"/>
  <c r="Y361" i="113"/>
  <c r="Z361" i="113"/>
  <c r="AA361" i="113"/>
  <c r="AB361" i="113"/>
  <c r="AC361" i="113"/>
  <c r="AD361" i="113"/>
  <c r="AE361" i="113"/>
  <c r="AF361" i="113"/>
  <c r="AG361" i="113"/>
  <c r="AH361" i="113"/>
  <c r="M325" i="128" l="1"/>
  <c r="M266" i="128"/>
  <c r="M15" i="128"/>
  <c r="R4" i="132"/>
  <c r="R361" i="132" s="1"/>
  <c r="M314" i="128"/>
  <c r="M293" i="128"/>
  <c r="M322" i="128"/>
  <c r="M356" i="128"/>
  <c r="M301" i="128"/>
  <c r="M341" i="128"/>
  <c r="M298" i="128"/>
  <c r="M353" i="128"/>
  <c r="M329" i="128"/>
  <c r="M281" i="128"/>
  <c r="M286" i="128"/>
  <c r="M349" i="128"/>
  <c r="M326" i="128"/>
  <c r="M278" i="128"/>
  <c r="M289" i="128"/>
  <c r="R301" i="113"/>
  <c r="R15" i="113"/>
  <c r="R337" i="113"/>
  <c r="R326" i="113"/>
  <c r="R322" i="113"/>
  <c r="R274" i="113"/>
  <c r="R353" i="113"/>
  <c r="R289" i="113"/>
  <c r="R314" i="113"/>
  <c r="R298" i="113"/>
  <c r="R293" i="113"/>
  <c r="R308" i="113"/>
  <c r="M308" i="128"/>
  <c r="R303" i="113"/>
  <c r="M303" i="128"/>
  <c r="R284" i="113"/>
  <c r="M284" i="128"/>
  <c r="R279" i="113"/>
  <c r="M279" i="128"/>
  <c r="R269" i="113"/>
  <c r="M269" i="128"/>
  <c r="R252" i="113"/>
  <c r="M252" i="128"/>
  <c r="R246" i="113"/>
  <c r="M246" i="128"/>
  <c r="R234" i="113"/>
  <c r="M234" i="128"/>
  <c r="R228" i="113"/>
  <c r="M228" i="128"/>
  <c r="R222" i="113"/>
  <c r="M222" i="128"/>
  <c r="R216" i="113"/>
  <c r="M216" i="128"/>
  <c r="R210" i="113"/>
  <c r="M210" i="128"/>
  <c r="R204" i="113"/>
  <c r="M204" i="128"/>
  <c r="R198" i="113"/>
  <c r="M198" i="128"/>
  <c r="R192" i="113"/>
  <c r="M192" i="128"/>
  <c r="R186" i="113"/>
  <c r="M186" i="128"/>
  <c r="R168" i="113"/>
  <c r="M168" i="128"/>
  <c r="R156" i="113"/>
  <c r="M156" i="128"/>
  <c r="R144" i="113"/>
  <c r="M144" i="128"/>
  <c r="R138" i="113"/>
  <c r="M138" i="128"/>
  <c r="R132" i="113"/>
  <c r="M132" i="128"/>
  <c r="R126" i="113"/>
  <c r="M126" i="128"/>
  <c r="R120" i="113"/>
  <c r="M120" i="128"/>
  <c r="R114" i="113"/>
  <c r="M114" i="128"/>
  <c r="R108" i="113"/>
  <c r="M108" i="128"/>
  <c r="R96" i="113"/>
  <c r="M96" i="128"/>
  <c r="R90" i="113"/>
  <c r="M90" i="128"/>
  <c r="R78" i="113"/>
  <c r="M78" i="128"/>
  <c r="R24" i="113"/>
  <c r="M24" i="128"/>
  <c r="R12" i="113"/>
  <c r="M12" i="128"/>
  <c r="R6" i="113"/>
  <c r="M6" i="128"/>
  <c r="Q325" i="128"/>
  <c r="R304" i="113"/>
  <c r="M304" i="128"/>
  <c r="R285" i="113"/>
  <c r="M285" i="128"/>
  <c r="R275" i="113"/>
  <c r="M275" i="128"/>
  <c r="R259" i="113"/>
  <c r="M259" i="128"/>
  <c r="R241" i="113"/>
  <c r="M241" i="128"/>
  <c r="R181" i="113"/>
  <c r="M181" i="128"/>
  <c r="R163" i="113"/>
  <c r="M163" i="128"/>
  <c r="R139" i="113"/>
  <c r="M139" i="128"/>
  <c r="R109" i="113"/>
  <c r="M109" i="128"/>
  <c r="R19" i="113"/>
  <c r="M19" i="128"/>
  <c r="R343" i="113"/>
  <c r="M343" i="128"/>
  <c r="R324" i="113"/>
  <c r="M324" i="128"/>
  <c r="R356" i="113"/>
  <c r="R352" i="113"/>
  <c r="M352" i="128"/>
  <c r="R347" i="113"/>
  <c r="M347" i="128"/>
  <c r="R342" i="113"/>
  <c r="M342" i="128"/>
  <c r="R332" i="113"/>
  <c r="M332" i="128"/>
  <c r="R327" i="113"/>
  <c r="M327" i="128"/>
  <c r="R323" i="113"/>
  <c r="M323" i="128"/>
  <c r="R318" i="113"/>
  <c r="M318" i="128"/>
  <c r="R313" i="113"/>
  <c r="M313" i="128"/>
  <c r="R307" i="113"/>
  <c r="M307" i="128"/>
  <c r="R302" i="113"/>
  <c r="M302" i="128"/>
  <c r="Q293" i="128"/>
  <c r="R288" i="113"/>
  <c r="M288" i="128"/>
  <c r="R283" i="113"/>
  <c r="M283" i="128"/>
  <c r="R278" i="113"/>
  <c r="Q274" i="128"/>
  <c r="R268" i="113"/>
  <c r="M268" i="128"/>
  <c r="R263" i="113"/>
  <c r="M263" i="128"/>
  <c r="R257" i="113"/>
  <c r="M257" i="128"/>
  <c r="R251" i="113"/>
  <c r="M251" i="128"/>
  <c r="R239" i="113"/>
  <c r="M239" i="128"/>
  <c r="R233" i="113"/>
  <c r="M233" i="128"/>
  <c r="R227" i="113"/>
  <c r="M227" i="128"/>
  <c r="R221" i="113"/>
  <c r="M221" i="128"/>
  <c r="R215" i="113"/>
  <c r="M215" i="128"/>
  <c r="R191" i="113"/>
  <c r="M191" i="128"/>
  <c r="R185" i="113"/>
  <c r="M185" i="128"/>
  <c r="R179" i="113"/>
  <c r="M179" i="128"/>
  <c r="R173" i="113"/>
  <c r="M173" i="128"/>
  <c r="R167" i="113"/>
  <c r="M167" i="128"/>
  <c r="R155" i="113"/>
  <c r="M155" i="128"/>
  <c r="R143" i="113"/>
  <c r="M143" i="128"/>
  <c r="R137" i="113"/>
  <c r="M137" i="128"/>
  <c r="R131" i="113"/>
  <c r="M131" i="128"/>
  <c r="R125" i="113"/>
  <c r="M125" i="128"/>
  <c r="R119" i="113"/>
  <c r="M119" i="128"/>
  <c r="R107" i="113"/>
  <c r="M107" i="128"/>
  <c r="R95" i="113"/>
  <c r="M95" i="128"/>
  <c r="R89" i="113"/>
  <c r="M89" i="128"/>
  <c r="R77" i="113"/>
  <c r="M77" i="128"/>
  <c r="R59" i="113"/>
  <c r="M59" i="128"/>
  <c r="R41" i="113"/>
  <c r="M41" i="128"/>
  <c r="R35" i="113"/>
  <c r="M35" i="128"/>
  <c r="R29" i="113"/>
  <c r="M29" i="128"/>
  <c r="R23" i="113"/>
  <c r="M23" i="128"/>
  <c r="R17" i="113"/>
  <c r="M17" i="128"/>
  <c r="R11" i="113"/>
  <c r="M11" i="128"/>
  <c r="R358" i="113"/>
  <c r="M358" i="128"/>
  <c r="Q334" i="128"/>
  <c r="R320" i="113"/>
  <c r="M320" i="128"/>
  <c r="R294" i="113"/>
  <c r="M294" i="128"/>
  <c r="R265" i="113"/>
  <c r="M265" i="128"/>
  <c r="R97" i="113"/>
  <c r="M97" i="128"/>
  <c r="R357" i="113"/>
  <c r="M357" i="128"/>
  <c r="R348" i="113"/>
  <c r="M348" i="128"/>
  <c r="R333" i="113"/>
  <c r="M333" i="128"/>
  <c r="R328" i="113"/>
  <c r="M328" i="128"/>
  <c r="R319" i="113"/>
  <c r="M319" i="128"/>
  <c r="Q314" i="128"/>
  <c r="R346" i="113"/>
  <c r="M346" i="128"/>
  <c r="R317" i="113"/>
  <c r="M317" i="128"/>
  <c r="R306" i="113"/>
  <c r="M306" i="128"/>
  <c r="R297" i="113"/>
  <c r="M297" i="128"/>
  <c r="R292" i="113"/>
  <c r="M292" i="128"/>
  <c r="R287" i="113"/>
  <c r="M287" i="128"/>
  <c r="R282" i="113"/>
  <c r="M282" i="128"/>
  <c r="R273" i="113"/>
  <c r="M273" i="128"/>
  <c r="R267" i="113"/>
  <c r="M267" i="128"/>
  <c r="R256" i="113"/>
  <c r="M256" i="128"/>
  <c r="R250" i="113"/>
  <c r="M250" i="128"/>
  <c r="R244" i="113"/>
  <c r="M244" i="128"/>
  <c r="R238" i="113"/>
  <c r="M238" i="128"/>
  <c r="R232" i="113"/>
  <c r="M232" i="128"/>
  <c r="R220" i="113"/>
  <c r="M220" i="128"/>
  <c r="R190" i="113"/>
  <c r="M190" i="128"/>
  <c r="R184" i="113"/>
  <c r="M184" i="128"/>
  <c r="R178" i="113"/>
  <c r="M178" i="128"/>
  <c r="R172" i="113"/>
  <c r="M172" i="128"/>
  <c r="R160" i="113"/>
  <c r="M160" i="128"/>
  <c r="R130" i="113"/>
  <c r="M130" i="128"/>
  <c r="R124" i="113"/>
  <c r="M124" i="128"/>
  <c r="R112" i="113"/>
  <c r="M112" i="128"/>
  <c r="R106" i="113"/>
  <c r="M106" i="128"/>
  <c r="R94" i="113"/>
  <c r="M94" i="128"/>
  <c r="R88" i="113"/>
  <c r="M88" i="128"/>
  <c r="R82" i="113"/>
  <c r="M82" i="128"/>
  <c r="R58" i="113"/>
  <c r="M58" i="128"/>
  <c r="R40" i="113"/>
  <c r="M40" i="128"/>
  <c r="R34" i="113"/>
  <c r="M34" i="128"/>
  <c r="R28" i="113"/>
  <c r="M28" i="128"/>
  <c r="R22" i="113"/>
  <c r="M22" i="128"/>
  <c r="R10" i="113"/>
  <c r="M10" i="128"/>
  <c r="Q344" i="128"/>
  <c r="R338" i="113"/>
  <c r="M338" i="128"/>
  <c r="R270" i="113"/>
  <c r="M270" i="128"/>
  <c r="R247" i="113"/>
  <c r="M247" i="128"/>
  <c r="R235" i="113"/>
  <c r="M235" i="128"/>
  <c r="R211" i="113"/>
  <c r="M211" i="128"/>
  <c r="R193" i="113"/>
  <c r="M193" i="128"/>
  <c r="R175" i="113"/>
  <c r="M175" i="128"/>
  <c r="R145" i="113"/>
  <c r="M145" i="128"/>
  <c r="R127" i="113"/>
  <c r="M127" i="128"/>
  <c r="R115" i="113"/>
  <c r="M115" i="128"/>
  <c r="R91" i="113"/>
  <c r="M91" i="128"/>
  <c r="R61" i="113"/>
  <c r="M61" i="128"/>
  <c r="R25" i="113"/>
  <c r="M25" i="128"/>
  <c r="R13" i="113"/>
  <c r="M13" i="128"/>
  <c r="R351" i="113"/>
  <c r="M351" i="128"/>
  <c r="R262" i="113"/>
  <c r="M262" i="128"/>
  <c r="R202" i="113"/>
  <c r="M202" i="128"/>
  <c r="R355" i="113"/>
  <c r="M355" i="128"/>
  <c r="R350" i="113"/>
  <c r="M350" i="128"/>
  <c r="R345" i="113"/>
  <c r="M345" i="128"/>
  <c r="R340" i="113"/>
  <c r="M340" i="128"/>
  <c r="R335" i="113"/>
  <c r="M335" i="128"/>
  <c r="R330" i="113"/>
  <c r="M330" i="128"/>
  <c r="Q326" i="128"/>
  <c r="R311" i="113"/>
  <c r="M311" i="128"/>
  <c r="R305" i="113"/>
  <c r="R296" i="113"/>
  <c r="M296" i="128"/>
  <c r="R291" i="113"/>
  <c r="M291" i="128"/>
  <c r="R286" i="113"/>
  <c r="R281" i="113"/>
  <c r="R277" i="113"/>
  <c r="M277" i="128"/>
  <c r="R272" i="113"/>
  <c r="M272" i="128"/>
  <c r="R266" i="113"/>
  <c r="R255" i="113"/>
  <c r="M255" i="128"/>
  <c r="R249" i="113"/>
  <c r="M249" i="128"/>
  <c r="R243" i="113"/>
  <c r="M243" i="128"/>
  <c r="R237" i="113"/>
  <c r="M237" i="128"/>
  <c r="R231" i="113"/>
  <c r="M231" i="128"/>
  <c r="R225" i="113"/>
  <c r="M225" i="128"/>
  <c r="R213" i="113"/>
  <c r="M213" i="128"/>
  <c r="R207" i="113"/>
  <c r="M207" i="128"/>
  <c r="R201" i="113"/>
  <c r="M201" i="128"/>
  <c r="R195" i="113"/>
  <c r="M195" i="128"/>
  <c r="R171" i="113"/>
  <c r="M171" i="128"/>
  <c r="R165" i="113"/>
  <c r="M165" i="128"/>
  <c r="R141" i="113"/>
  <c r="M141" i="128"/>
  <c r="R135" i="113"/>
  <c r="M135" i="128"/>
  <c r="R129" i="113"/>
  <c r="M129" i="128"/>
  <c r="R117" i="113"/>
  <c r="M117" i="128"/>
  <c r="R105" i="113"/>
  <c r="M105" i="128"/>
  <c r="R99" i="113"/>
  <c r="M99" i="128"/>
  <c r="R93" i="113"/>
  <c r="M93" i="128"/>
  <c r="R81" i="113"/>
  <c r="M81" i="128"/>
  <c r="R69" i="113"/>
  <c r="M69" i="128"/>
  <c r="R57" i="113"/>
  <c r="M57" i="128"/>
  <c r="R39" i="113"/>
  <c r="M39" i="128"/>
  <c r="R33" i="113"/>
  <c r="M33" i="128"/>
  <c r="R27" i="113"/>
  <c r="M27" i="128"/>
  <c r="R21" i="113"/>
  <c r="M21" i="128"/>
  <c r="R9" i="113"/>
  <c r="M9" i="128"/>
  <c r="Q329" i="128"/>
  <c r="R309" i="113"/>
  <c r="M309" i="128"/>
  <c r="R299" i="113"/>
  <c r="M299" i="128"/>
  <c r="R280" i="113"/>
  <c r="M280" i="128"/>
  <c r="R253" i="113"/>
  <c r="M253" i="128"/>
  <c r="R205" i="113"/>
  <c r="M205" i="128"/>
  <c r="R187" i="113"/>
  <c r="M187" i="128"/>
  <c r="R151" i="113"/>
  <c r="M151" i="128"/>
  <c r="R133" i="113"/>
  <c r="M133" i="128"/>
  <c r="R121" i="113"/>
  <c r="M121" i="128"/>
  <c r="R43" i="113"/>
  <c r="M43" i="128"/>
  <c r="R31" i="113"/>
  <c r="M31" i="128"/>
  <c r="R7" i="113"/>
  <c r="M7" i="128"/>
  <c r="R331" i="113"/>
  <c r="M331" i="128"/>
  <c r="R312" i="113"/>
  <c r="M312" i="128"/>
  <c r="R226" i="113"/>
  <c r="M226" i="128"/>
  <c r="R359" i="113"/>
  <c r="M359" i="128"/>
  <c r="R354" i="113"/>
  <c r="M354" i="128"/>
  <c r="R349" i="113"/>
  <c r="R344" i="113"/>
  <c r="R339" i="113"/>
  <c r="M339" i="128"/>
  <c r="R334" i="113"/>
  <c r="R329" i="113"/>
  <c r="R325" i="113"/>
  <c r="R321" i="113"/>
  <c r="M321" i="128"/>
  <c r="R315" i="113"/>
  <c r="M315" i="128"/>
  <c r="R310" i="113"/>
  <c r="M310" i="128"/>
  <c r="R300" i="113"/>
  <c r="M300" i="128"/>
  <c r="R295" i="113"/>
  <c r="M295" i="128"/>
  <c r="R290" i="113"/>
  <c r="M290" i="128"/>
  <c r="Q286" i="128"/>
  <c r="R276" i="113"/>
  <c r="M276" i="128"/>
  <c r="R271" i="113"/>
  <c r="M271" i="128"/>
  <c r="Q266" i="128"/>
  <c r="R260" i="113"/>
  <c r="M260" i="128"/>
  <c r="R254" i="113"/>
  <c r="M254" i="128"/>
  <c r="R248" i="113"/>
  <c r="M248" i="128"/>
  <c r="R242" i="113"/>
  <c r="M242" i="128"/>
  <c r="R236" i="113"/>
  <c r="M236" i="128"/>
  <c r="R224" i="113"/>
  <c r="M224" i="128"/>
  <c r="R212" i="113"/>
  <c r="M212" i="128"/>
  <c r="R206" i="113"/>
  <c r="M206" i="128"/>
  <c r="R194" i="113"/>
  <c r="M194" i="128"/>
  <c r="R188" i="113"/>
  <c r="M188" i="128"/>
  <c r="R164" i="113"/>
  <c r="M164" i="128"/>
  <c r="R146" i="113"/>
  <c r="M146" i="128"/>
  <c r="R140" i="113"/>
  <c r="M140" i="128"/>
  <c r="R128" i="113"/>
  <c r="M128" i="128"/>
  <c r="R122" i="113"/>
  <c r="M122" i="128"/>
  <c r="R116" i="113"/>
  <c r="M116" i="128"/>
  <c r="R110" i="113"/>
  <c r="M110" i="128"/>
  <c r="R98" i="113"/>
  <c r="M98" i="128"/>
  <c r="R92" i="113"/>
  <c r="M92" i="128"/>
  <c r="R86" i="113"/>
  <c r="M86" i="128"/>
  <c r="R80" i="113"/>
  <c r="M80" i="128"/>
  <c r="R68" i="113"/>
  <c r="M68" i="128"/>
  <c r="R44" i="113"/>
  <c r="M44" i="128"/>
  <c r="R38" i="113"/>
  <c r="M38" i="128"/>
  <c r="R26" i="113"/>
  <c r="M26" i="128"/>
  <c r="R20" i="113"/>
  <c r="M20" i="128"/>
  <c r="R14" i="113"/>
  <c r="M14" i="128"/>
  <c r="R8" i="113"/>
  <c r="M8" i="128"/>
  <c r="R223" i="113"/>
  <c r="M223" i="128"/>
  <c r="R219" i="113"/>
  <c r="M219" i="128"/>
  <c r="R218" i="113"/>
  <c r="M218" i="128"/>
  <c r="R217" i="113"/>
  <c r="M217" i="128"/>
  <c r="R214" i="113"/>
  <c r="M214" i="128"/>
  <c r="R209" i="113"/>
  <c r="M209" i="128"/>
  <c r="R208" i="113"/>
  <c r="M208" i="128"/>
  <c r="R203" i="113"/>
  <c r="M203" i="128"/>
  <c r="R200" i="113"/>
  <c r="M200" i="128"/>
  <c r="R199" i="113"/>
  <c r="M199" i="128"/>
  <c r="R45" i="113"/>
  <c r="M45" i="128"/>
  <c r="R42" i="113"/>
  <c r="M42" i="128"/>
  <c r="R37" i="113"/>
  <c r="M37" i="128"/>
  <c r="R36" i="113"/>
  <c r="M36" i="128"/>
  <c r="R32" i="113"/>
  <c r="M32" i="128"/>
  <c r="R30" i="113"/>
  <c r="M30" i="128"/>
  <c r="R316" i="113"/>
  <c r="M316" i="128"/>
  <c r="R261" i="113"/>
  <c r="M261" i="128"/>
  <c r="R258" i="113"/>
  <c r="M258" i="128"/>
  <c r="R245" i="113"/>
  <c r="M245" i="128"/>
  <c r="R240" i="113"/>
  <c r="M240" i="128"/>
  <c r="R230" i="113"/>
  <c r="M230" i="128"/>
  <c r="R229" i="113"/>
  <c r="M229" i="128"/>
  <c r="R197" i="113"/>
  <c r="M197" i="128"/>
  <c r="R196" i="113"/>
  <c r="M196" i="128"/>
  <c r="R189" i="113"/>
  <c r="M189" i="128"/>
  <c r="R183" i="113"/>
  <c r="M183" i="128"/>
  <c r="R182" i="113"/>
  <c r="M182" i="128"/>
  <c r="R180" i="113"/>
  <c r="M180" i="128"/>
  <c r="R162" i="113"/>
  <c r="M162" i="128"/>
  <c r="R161" i="113"/>
  <c r="M161" i="128"/>
  <c r="R159" i="113"/>
  <c r="M159" i="128"/>
  <c r="R158" i="113"/>
  <c r="M158" i="128"/>
  <c r="R157" i="113"/>
  <c r="M157" i="128"/>
  <c r="R154" i="113"/>
  <c r="M154" i="128"/>
  <c r="R153" i="113"/>
  <c r="M153" i="128"/>
  <c r="R152" i="113"/>
  <c r="M152" i="128"/>
  <c r="R150" i="113"/>
  <c r="M150" i="128"/>
  <c r="R149" i="113"/>
  <c r="M149" i="128"/>
  <c r="R148" i="113"/>
  <c r="M148" i="128"/>
  <c r="R147" i="113"/>
  <c r="M147" i="128"/>
  <c r="R142" i="113"/>
  <c r="M142" i="128"/>
  <c r="R136" i="113"/>
  <c r="M136" i="128"/>
  <c r="R134" i="113"/>
  <c r="M134" i="128"/>
  <c r="R123" i="113"/>
  <c r="M123" i="128"/>
  <c r="R118" i="113"/>
  <c r="M118" i="128"/>
  <c r="R113" i="113"/>
  <c r="M113" i="128"/>
  <c r="R111" i="113"/>
  <c r="M111" i="128"/>
  <c r="R104" i="113"/>
  <c r="M104" i="128"/>
  <c r="R103" i="113"/>
  <c r="M103" i="128"/>
  <c r="R102" i="113"/>
  <c r="M102" i="128"/>
  <c r="R101" i="113"/>
  <c r="M101" i="128"/>
  <c r="R100" i="113"/>
  <c r="M100" i="128"/>
  <c r="R87" i="113"/>
  <c r="M87" i="128"/>
  <c r="R85" i="113"/>
  <c r="M85" i="128"/>
  <c r="R84" i="113"/>
  <c r="M84" i="128"/>
  <c r="R83" i="113"/>
  <c r="M83" i="128"/>
  <c r="R79" i="113"/>
  <c r="M79" i="128"/>
  <c r="R76" i="113"/>
  <c r="M76" i="128"/>
  <c r="R75" i="113"/>
  <c r="M75" i="128"/>
  <c r="R74" i="113"/>
  <c r="M74" i="128"/>
  <c r="R73" i="113"/>
  <c r="M73" i="128"/>
  <c r="R72" i="113"/>
  <c r="M72" i="128"/>
  <c r="R71" i="113"/>
  <c r="M71" i="128"/>
  <c r="R70" i="113"/>
  <c r="M70" i="128"/>
  <c r="R67" i="113"/>
  <c r="M67" i="128"/>
  <c r="R66" i="113"/>
  <c r="M66" i="128"/>
  <c r="R65" i="113"/>
  <c r="M65" i="128"/>
  <c r="R64" i="113"/>
  <c r="M64" i="128"/>
  <c r="R63" i="113"/>
  <c r="M63" i="128"/>
  <c r="R62" i="113"/>
  <c r="M62" i="128"/>
  <c r="R60" i="113"/>
  <c r="M60" i="128"/>
  <c r="R56" i="113"/>
  <c r="M56" i="128"/>
  <c r="R55" i="113"/>
  <c r="M55" i="128"/>
  <c r="R54" i="113"/>
  <c r="M54" i="128"/>
  <c r="R53" i="113"/>
  <c r="M53" i="128"/>
  <c r="R52" i="113"/>
  <c r="M52" i="128"/>
  <c r="R51" i="113"/>
  <c r="M51" i="128"/>
  <c r="R50" i="113"/>
  <c r="M50" i="128"/>
  <c r="R49" i="113"/>
  <c r="M49" i="128"/>
  <c r="R48" i="113"/>
  <c r="M48" i="128"/>
  <c r="R47" i="113"/>
  <c r="M47" i="128"/>
  <c r="R46" i="113"/>
  <c r="M46" i="128"/>
  <c r="R18" i="113"/>
  <c r="M18" i="128"/>
  <c r="R16" i="113"/>
  <c r="M16" i="128"/>
  <c r="R5" i="113"/>
  <c r="M5" i="128"/>
  <c r="R264" i="113"/>
  <c r="M264" i="128"/>
  <c r="R177" i="113"/>
  <c r="M177" i="128"/>
  <c r="R176" i="113"/>
  <c r="M176" i="128"/>
  <c r="R174" i="113"/>
  <c r="M174" i="128"/>
  <c r="R170" i="113"/>
  <c r="M170" i="128"/>
  <c r="R169" i="113"/>
  <c r="M169" i="128"/>
  <c r="R166" i="113"/>
  <c r="M166" i="128"/>
  <c r="R341" i="113"/>
  <c r="R336" i="113"/>
  <c r="M336" i="128"/>
  <c r="M4" i="128"/>
  <c r="R360" i="130"/>
  <c r="M360" i="128"/>
  <c r="H364" i="128"/>
  <c r="Q341" i="128" l="1"/>
  <c r="Q356" i="128"/>
  <c r="Q301" i="128"/>
  <c r="Q298" i="128"/>
  <c r="Q322" i="128"/>
  <c r="Q353" i="128"/>
  <c r="Q337" i="128"/>
  <c r="M337" i="128"/>
  <c r="Q305" i="128"/>
  <c r="M305" i="128"/>
  <c r="Q349" i="128"/>
  <c r="Q289" i="128"/>
  <c r="Q278" i="128"/>
  <c r="Q281" i="128"/>
  <c r="Q121" i="128"/>
  <c r="Q195" i="128"/>
  <c r="Q335" i="128"/>
  <c r="Q91" i="128"/>
  <c r="Q130" i="128"/>
  <c r="Q267" i="128"/>
  <c r="Q357" i="128"/>
  <c r="Q167" i="128"/>
  <c r="Q263" i="128"/>
  <c r="Q168" i="128"/>
  <c r="Q269" i="128"/>
  <c r="Q80" i="128"/>
  <c r="Q122" i="128"/>
  <c r="Q248" i="128"/>
  <c r="Q295" i="128"/>
  <c r="Q310" i="128"/>
  <c r="Q283" i="128"/>
  <c r="Q342" i="128"/>
  <c r="Q312" i="128"/>
  <c r="Q133" i="128"/>
  <c r="Q205" i="128"/>
  <c r="Q69" i="128"/>
  <c r="Q99" i="128"/>
  <c r="Q129" i="128"/>
  <c r="Q165" i="128"/>
  <c r="Q201" i="128"/>
  <c r="Q225" i="128"/>
  <c r="Q243" i="128"/>
  <c r="Q340" i="128"/>
  <c r="Q355" i="128"/>
  <c r="Q115" i="128"/>
  <c r="Q175" i="128"/>
  <c r="Q235" i="128"/>
  <c r="Q338" i="128"/>
  <c r="Q88" i="128"/>
  <c r="Q112" i="128"/>
  <c r="Q160" i="128"/>
  <c r="Q184" i="128"/>
  <c r="Q232" i="128"/>
  <c r="Q250" i="128"/>
  <c r="Q273" i="128"/>
  <c r="Q292" i="128"/>
  <c r="Q317" i="128"/>
  <c r="Q333" i="128"/>
  <c r="Q97" i="128"/>
  <c r="Q320" i="128"/>
  <c r="Q95" i="128"/>
  <c r="Q125" i="128"/>
  <c r="Q143" i="128"/>
  <c r="Q173" i="128"/>
  <c r="Q191" i="128"/>
  <c r="Q227" i="128"/>
  <c r="Q251" i="128"/>
  <c r="Q268" i="128"/>
  <c r="Q324" i="128"/>
  <c r="Q163" i="128"/>
  <c r="Q259" i="128"/>
  <c r="Q304" i="128"/>
  <c r="Q78" i="128"/>
  <c r="Q108" i="128"/>
  <c r="Q126" i="128"/>
  <c r="Q144" i="128"/>
  <c r="Q186" i="128"/>
  <c r="Q204" i="128"/>
  <c r="Q222" i="128"/>
  <c r="Q246" i="128"/>
  <c r="Q279" i="128"/>
  <c r="Q303" i="128"/>
  <c r="Q187" i="128"/>
  <c r="Q93" i="128"/>
  <c r="Q213" i="128"/>
  <c r="Q262" i="128"/>
  <c r="Q211" i="128"/>
  <c r="Q82" i="128"/>
  <c r="Q220" i="128"/>
  <c r="Q287" i="128"/>
  <c r="Q294" i="128"/>
  <c r="Q89" i="128"/>
  <c r="Q221" i="128"/>
  <c r="Q139" i="128"/>
  <c r="Q138" i="128"/>
  <c r="Q234" i="128"/>
  <c r="Q98" i="128"/>
  <c r="Q224" i="128"/>
  <c r="Q313" i="128"/>
  <c r="Q327" i="128"/>
  <c r="Q354" i="128"/>
  <c r="Q299" i="128"/>
  <c r="Q360" i="128"/>
  <c r="Q86" i="128"/>
  <c r="Q110" i="128"/>
  <c r="Q128" i="128"/>
  <c r="Q164" i="128"/>
  <c r="Q206" i="128"/>
  <c r="Q236" i="128"/>
  <c r="Q254" i="128"/>
  <c r="Q271" i="128"/>
  <c r="Q300" i="128"/>
  <c r="Q315" i="128"/>
  <c r="Q272" i="128"/>
  <c r="Q291" i="128"/>
  <c r="Q288" i="128"/>
  <c r="Q302" i="128"/>
  <c r="Q318" i="128"/>
  <c r="Q332" i="128"/>
  <c r="Q347" i="128"/>
  <c r="Q226" i="128"/>
  <c r="Q280" i="128"/>
  <c r="Q141" i="128"/>
  <c r="Q255" i="128"/>
  <c r="Q270" i="128"/>
  <c r="Q106" i="128"/>
  <c r="Q244" i="128"/>
  <c r="Q328" i="128"/>
  <c r="Q358" i="128"/>
  <c r="Q119" i="128"/>
  <c r="Q185" i="128"/>
  <c r="Q285" i="128"/>
  <c r="Q96" i="128"/>
  <c r="Q198" i="128"/>
  <c r="Q146" i="128"/>
  <c r="Q359" i="128"/>
  <c r="Q253" i="128"/>
  <c r="Q81" i="128"/>
  <c r="Q135" i="128"/>
  <c r="Q171" i="128"/>
  <c r="Q207" i="128"/>
  <c r="Q249" i="128"/>
  <c r="Q311" i="128"/>
  <c r="Q330" i="128"/>
  <c r="Q345" i="128"/>
  <c r="Q202" i="128"/>
  <c r="Q351" i="128"/>
  <c r="Q61" i="128"/>
  <c r="Q127" i="128"/>
  <c r="Q193" i="128"/>
  <c r="Q247" i="128"/>
  <c r="Q94" i="128"/>
  <c r="Q124" i="128"/>
  <c r="Q172" i="128"/>
  <c r="Q190" i="128"/>
  <c r="Q238" i="128"/>
  <c r="Q256" i="128"/>
  <c r="Q282" i="128"/>
  <c r="Q297" i="128"/>
  <c r="Q346" i="128"/>
  <c r="Q319" i="128"/>
  <c r="Q348" i="128"/>
  <c r="Q265" i="128"/>
  <c r="Q77" i="128"/>
  <c r="Q107" i="128"/>
  <c r="Q131" i="128"/>
  <c r="Q155" i="128"/>
  <c r="Q179" i="128"/>
  <c r="Q215" i="128"/>
  <c r="Q233" i="128"/>
  <c r="Q257" i="128"/>
  <c r="Q343" i="128"/>
  <c r="Q109" i="128"/>
  <c r="Q181" i="128"/>
  <c r="Q275" i="128"/>
  <c r="Q90" i="128"/>
  <c r="Q114" i="128"/>
  <c r="Q132" i="128"/>
  <c r="Q156" i="128"/>
  <c r="Q192" i="128"/>
  <c r="Q210" i="128"/>
  <c r="Q228" i="128"/>
  <c r="Q252" i="128"/>
  <c r="Q284" i="128"/>
  <c r="Q308" i="128"/>
  <c r="Q117" i="128"/>
  <c r="Q237" i="128"/>
  <c r="Q350" i="128"/>
  <c r="Q145" i="128"/>
  <c r="Q178" i="128"/>
  <c r="Q306" i="128"/>
  <c r="Q137" i="128"/>
  <c r="Q239" i="128"/>
  <c r="Q241" i="128"/>
  <c r="Q120" i="128"/>
  <c r="Q216" i="128"/>
  <c r="Q194" i="128"/>
  <c r="Q339" i="128"/>
  <c r="Q331" i="128"/>
  <c r="Q151" i="128"/>
  <c r="Q309" i="128"/>
  <c r="Q105" i="128"/>
  <c r="Q231" i="128"/>
  <c r="Q68" i="128"/>
  <c r="Q92" i="128"/>
  <c r="Q116" i="128"/>
  <c r="Q140" i="128"/>
  <c r="Q188" i="128"/>
  <c r="Q212" i="128"/>
  <c r="Q242" i="128"/>
  <c r="Q260" i="128"/>
  <c r="Q276" i="128"/>
  <c r="Q290" i="128"/>
  <c r="Q321" i="128"/>
  <c r="Q277" i="128"/>
  <c r="Q296" i="128"/>
  <c r="Q307" i="128"/>
  <c r="Q323" i="128"/>
  <c r="Q352" i="128"/>
  <c r="Q223" i="128"/>
  <c r="Q219" i="128"/>
  <c r="Q218" i="128"/>
  <c r="Q217" i="128"/>
  <c r="Q214" i="128"/>
  <c r="Q209" i="128"/>
  <c r="Q208" i="128"/>
  <c r="Q203" i="128"/>
  <c r="Q200" i="128"/>
  <c r="Q199" i="128"/>
  <c r="Q316" i="128"/>
  <c r="Q261" i="128"/>
  <c r="Q258" i="128"/>
  <c r="Q245" i="128"/>
  <c r="Q240" i="128"/>
  <c r="Q230" i="128"/>
  <c r="Q229" i="128"/>
  <c r="Q197" i="128"/>
  <c r="Q196" i="128"/>
  <c r="Q189" i="128"/>
  <c r="Q183" i="128"/>
  <c r="Q182" i="128"/>
  <c r="Q180" i="128"/>
  <c r="Q162" i="128"/>
  <c r="Q161" i="128"/>
  <c r="Q159" i="128"/>
  <c r="Q158" i="128"/>
  <c r="Q157" i="128"/>
  <c r="Q154" i="128"/>
  <c r="Q153" i="128"/>
  <c r="Q152" i="128"/>
  <c r="Q150" i="128"/>
  <c r="Q149" i="128"/>
  <c r="Q148" i="128"/>
  <c r="Q147" i="128"/>
  <c r="Q142" i="128"/>
  <c r="Q136" i="128"/>
  <c r="Q134" i="128"/>
  <c r="Q123" i="128"/>
  <c r="Q118" i="128"/>
  <c r="Q113" i="128"/>
  <c r="Q111" i="128"/>
  <c r="Q104" i="128"/>
  <c r="Q103" i="128"/>
  <c r="Q102" i="128"/>
  <c r="Q101" i="128"/>
  <c r="Q100" i="128"/>
  <c r="Q87" i="128"/>
  <c r="Q85" i="128"/>
  <c r="Q84" i="128"/>
  <c r="Q83" i="128"/>
  <c r="Q79" i="128"/>
  <c r="Q76" i="128"/>
  <c r="Q75" i="128"/>
  <c r="Q74" i="128"/>
  <c r="Q73" i="128"/>
  <c r="Q72" i="128"/>
  <c r="Q71" i="128"/>
  <c r="Q70" i="128"/>
  <c r="Q67" i="128"/>
  <c r="Q66" i="128"/>
  <c r="Q65" i="128"/>
  <c r="Q64" i="128"/>
  <c r="Q63" i="128"/>
  <c r="Q62" i="128"/>
  <c r="Q264" i="128"/>
  <c r="Q177" i="128"/>
  <c r="Q176" i="128"/>
  <c r="Q174" i="128"/>
  <c r="Q170" i="128"/>
  <c r="Q169" i="128"/>
  <c r="Q166" i="128"/>
  <c r="Q336" i="128"/>
  <c r="P16" i="128"/>
  <c r="P17" i="128"/>
  <c r="P18" i="128"/>
  <c r="P19" i="128"/>
  <c r="P20" i="128"/>
  <c r="P22" i="128"/>
  <c r="P23" i="128"/>
  <c r="P24" i="128"/>
  <c r="P25" i="128"/>
  <c r="P26" i="128"/>
  <c r="P27" i="128"/>
  <c r="P28" i="128"/>
  <c r="P29" i="128"/>
  <c r="P30" i="128"/>
  <c r="P31" i="128"/>
  <c r="P32" i="128"/>
  <c r="P33" i="128"/>
  <c r="P34" i="128"/>
  <c r="P35" i="128"/>
  <c r="P36" i="128"/>
  <c r="P37" i="128"/>
  <c r="P38" i="128"/>
  <c r="P39" i="128"/>
  <c r="P40" i="128"/>
  <c r="P41" i="128"/>
  <c r="P42" i="128"/>
  <c r="P43" i="128"/>
  <c r="P44" i="128"/>
  <c r="P45" i="128"/>
  <c r="P46" i="128"/>
  <c r="P47" i="128"/>
  <c r="P48" i="128"/>
  <c r="P49" i="128"/>
  <c r="P50" i="128"/>
  <c r="P51" i="128"/>
  <c r="P52" i="128"/>
  <c r="P53" i="128"/>
  <c r="P54" i="128"/>
  <c r="P55" i="128"/>
  <c r="P56" i="128"/>
  <c r="P57" i="128"/>
  <c r="P58" i="128"/>
  <c r="P59" i="128"/>
  <c r="P60" i="128"/>
  <c r="Q40" i="128" l="1"/>
  <c r="Q39" i="128"/>
  <c r="Q43" i="128"/>
  <c r="Q51" i="128"/>
  <c r="Q30" i="128"/>
  <c r="Q52" i="128"/>
  <c r="Q26" i="128"/>
  <c r="Q41" i="128"/>
  <c r="Q25" i="128"/>
  <c r="Q17" i="128"/>
  <c r="Q44" i="128"/>
  <c r="Q28" i="128"/>
  <c r="Q54" i="128"/>
  <c r="Q57" i="128"/>
  <c r="Q48" i="128"/>
  <c r="Q27" i="128"/>
  <c r="Q21" i="128"/>
  <c r="Q31" i="128"/>
  <c r="Q20" i="128"/>
  <c r="Q29" i="128"/>
  <c r="Q18" i="128"/>
  <c r="Q38" i="128"/>
  <c r="Q23" i="128"/>
  <c r="Q60" i="128"/>
  <c r="Q56" i="128"/>
  <c r="Q16" i="128"/>
  <c r="Q35" i="128"/>
  <c r="Q47" i="128"/>
  <c r="Q36" i="128"/>
  <c r="Q55" i="128"/>
  <c r="Q45" i="128"/>
  <c r="Q50" i="128"/>
  <c r="Q24" i="128"/>
  <c r="Q49" i="128"/>
  <c r="Q32" i="128"/>
  <c r="Q53" i="128"/>
  <c r="Q46" i="128"/>
  <c r="Q33" i="128"/>
  <c r="Q59" i="128"/>
  <c r="Q58" i="128"/>
  <c r="Q34" i="128"/>
  <c r="Q19" i="128"/>
  <c r="Q42" i="128"/>
  <c r="Q22" i="128"/>
  <c r="Q37" i="128"/>
  <c r="P21" i="128"/>
  <c r="N361" i="128" l="1"/>
  <c r="H363" i="128" l="1"/>
  <c r="P12" i="128"/>
  <c r="P13" i="128"/>
  <c r="P14" i="128"/>
  <c r="P15" i="128"/>
  <c r="P7" i="128" l="1"/>
  <c r="P6" i="128"/>
  <c r="P11" i="128"/>
  <c r="P5" i="128"/>
  <c r="P10" i="128"/>
  <c r="P9" i="128"/>
  <c r="P8" i="128"/>
  <c r="Q4" i="128"/>
  <c r="P4" i="128" l="1"/>
  <c r="P361" i="128" s="1"/>
  <c r="Q366" i="128" s="1"/>
  <c r="Q8" i="128" l="1"/>
  <c r="Q9" i="128"/>
  <c r="Q6" i="128"/>
  <c r="Q11" i="128"/>
  <c r="Q14" i="128"/>
  <c r="Q15" i="128"/>
  <c r="Q12" i="128"/>
  <c r="Q10" i="128"/>
  <c r="Q13" i="128"/>
  <c r="Q5" i="128"/>
  <c r="Q7" i="128"/>
  <c r="Q361" i="128" l="1"/>
  <c r="Q367" i="128" l="1"/>
  <c r="Q369" i="128" s="1"/>
  <c r="R361" i="13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LETICIA KOSLOWSKY MEES MATTOS</author>
    <author>LETÍCIA-SEGECON/FPOLIS</author>
  </authors>
  <commentList>
    <comment ref="I2" authorId="0" shapeId="0" xr:uid="{D74BE3F8-FCB6-459B-8ECE-C29D705C5D89}">
      <text>
        <r>
          <rPr>
            <b/>
            <sz val="9"/>
            <color indexed="81"/>
            <rFont val="Segoe UI"/>
            <family val="2"/>
          </rPr>
          <t xml:space="preserve">LETÍCIA - SEGECON/FPOLIS: </t>
        </r>
        <r>
          <rPr>
            <sz val="9"/>
            <color indexed="81"/>
            <rFont val="Segoe UI"/>
            <family val="2"/>
          </rPr>
          <t>CONFORME ITEM 6.2.2. DO TERMO DE REFERÊNCIA.</t>
        </r>
      </text>
    </comment>
    <comment ref="L27" authorId="1" shapeId="0" xr:uid="{D6AB8E6F-8607-4EDE-B825-177173E97BC3}">
      <text>
        <r>
          <rPr>
            <b/>
            <sz val="10"/>
            <color indexed="81"/>
            <rFont val="Segoe UI"/>
            <family val="2"/>
          </rPr>
          <t>LETÍCIA-SEGECON/FPOLIS:</t>
        </r>
        <r>
          <rPr>
            <sz val="10"/>
            <color indexed="81"/>
            <rFont val="Segoe UI"/>
            <family val="2"/>
          </rPr>
          <t xml:space="preserve">
10/03/2025: RECEBIDO DO CEFID: 02.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LETICIA KOSLOWSKY MEES MATTOS</author>
    <author>LETÍCIA-SEGECON/FPOLIS</author>
  </authors>
  <commentList>
    <comment ref="I2" authorId="0" shapeId="0" xr:uid="{D453B9EC-52B2-4119-8F29-4EA760A5CDFC}">
      <text>
        <r>
          <rPr>
            <b/>
            <sz val="9"/>
            <color indexed="81"/>
            <rFont val="Segoe UI"/>
            <family val="2"/>
          </rPr>
          <t xml:space="preserve">LETÍCIA - SEGECON/FPOLIS: </t>
        </r>
        <r>
          <rPr>
            <sz val="9"/>
            <color indexed="81"/>
            <rFont val="Segoe UI"/>
            <family val="2"/>
          </rPr>
          <t>CONFORME ITEM 6.2.2. DO TERMO DE REFERÊNCIA.</t>
        </r>
      </text>
    </comment>
    <comment ref="L187" authorId="1" shapeId="0" xr:uid="{8D28AFBE-D5C1-4A7C-B6D8-C969D8352067}">
      <text>
        <r>
          <rPr>
            <b/>
            <sz val="10"/>
            <color indexed="81"/>
            <rFont val="Segoe UI"/>
            <family val="2"/>
          </rPr>
          <t>LETÍCIA-SEGECON/FPOLIS:</t>
        </r>
        <r>
          <rPr>
            <sz val="10"/>
            <color indexed="81"/>
            <rFont val="Segoe UI"/>
            <family val="2"/>
          </rPr>
          <t xml:space="preserve">
14/03/2025: CEDIDO AO CESFI: 05.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LETICIA KOSLOWSKY MEES MATTOS</author>
    <author>LETÍCIA-SEGECON/FPOLIS</author>
  </authors>
  <commentList>
    <comment ref="I2" authorId="0" shapeId="0" xr:uid="{B85E7319-F9FE-4B5B-9A6A-4E7DED395A53}">
      <text>
        <r>
          <rPr>
            <b/>
            <sz val="9"/>
            <color indexed="81"/>
            <rFont val="Segoe UI"/>
            <family val="2"/>
          </rPr>
          <t xml:space="preserve">LETÍCIA - SEGECON/FPOLIS: </t>
        </r>
        <r>
          <rPr>
            <sz val="9"/>
            <color indexed="81"/>
            <rFont val="Segoe UI"/>
            <family val="2"/>
          </rPr>
          <t>CONFORME ITEM 6.2.2. DO TERMO DE REFERÊNCIA.</t>
        </r>
      </text>
    </comment>
    <comment ref="L23" authorId="1" shapeId="0" xr:uid="{D0BD88BA-D2A2-4A51-B7BD-FE99F89C45CA}">
      <text>
        <r>
          <rPr>
            <b/>
            <sz val="10"/>
            <color indexed="81"/>
            <rFont val="Segoe UI"/>
            <family val="2"/>
          </rPr>
          <t>LETÍCIA-SEGECON/FPOLIS:</t>
        </r>
        <r>
          <rPr>
            <sz val="10"/>
            <color indexed="81"/>
            <rFont val="Segoe UI"/>
            <family val="2"/>
          </rPr>
          <t xml:space="preserve">
08/04/2025: RECEBIDO DO CESFI: 20.</t>
        </r>
      </text>
    </comment>
    <comment ref="L26" authorId="1" shapeId="0" xr:uid="{150E7793-F0C3-4F93-A2FC-62A512837E92}">
      <text>
        <r>
          <rPr>
            <b/>
            <sz val="10"/>
            <color indexed="81"/>
            <rFont val="Segoe UI"/>
            <family val="2"/>
          </rPr>
          <t>LETÍCIA-SEGECON/FPOLIS:</t>
        </r>
        <r>
          <rPr>
            <sz val="10"/>
            <color indexed="81"/>
            <rFont val="Segoe UI"/>
            <family val="2"/>
          </rPr>
          <t xml:space="preserve">
30/10/2024: RECEBIDO DO CEFID: 01.</t>
        </r>
      </text>
    </comment>
    <comment ref="L27" authorId="1" shapeId="0" xr:uid="{90803BD1-1FEC-4E57-829E-441E724B9A39}">
      <text>
        <r>
          <rPr>
            <b/>
            <sz val="10"/>
            <color indexed="81"/>
            <rFont val="Segoe UI"/>
            <family val="2"/>
          </rPr>
          <t>LETÍCIA-SEGECON/FPOLIS:</t>
        </r>
        <r>
          <rPr>
            <sz val="10"/>
            <color indexed="81"/>
            <rFont val="Segoe UI"/>
            <family val="2"/>
          </rPr>
          <t xml:space="preserve">
30/10/2024: RECEBIDO DO CEFID: 01.</t>
        </r>
      </text>
    </comment>
    <comment ref="L198" authorId="1" shapeId="0" xr:uid="{DB068FC6-D17A-45F0-9721-70E177C14476}">
      <text>
        <r>
          <rPr>
            <b/>
            <sz val="10"/>
            <color indexed="81"/>
            <rFont val="Segoe UI"/>
            <family val="2"/>
          </rPr>
          <t>LETÍCIA-SEGECON/FPOLIS:</t>
        </r>
        <r>
          <rPr>
            <sz val="10"/>
            <color indexed="81"/>
            <rFont val="Segoe UI"/>
            <family val="2"/>
          </rPr>
          <t xml:space="preserve">
15/05/2025: RECEBIDO DO CESFI: 01.</t>
        </r>
      </text>
    </comment>
    <comment ref="L228" authorId="1" shapeId="0" xr:uid="{F14A6731-8720-4EFC-BC65-07058F4F5769}">
      <text>
        <r>
          <rPr>
            <b/>
            <sz val="10"/>
            <color indexed="81"/>
            <rFont val="Segoe UI"/>
            <family val="2"/>
          </rPr>
          <t>LETÍCIA-SEGECON/FPOLIS:</t>
        </r>
        <r>
          <rPr>
            <sz val="10"/>
            <color indexed="81"/>
            <rFont val="Segoe UI"/>
            <family val="2"/>
          </rPr>
          <t xml:space="preserve">
15/04/2025: RECEBIDO DO CESFI: 02.</t>
        </r>
      </text>
    </comment>
    <comment ref="L312" authorId="1" shapeId="0" xr:uid="{83AE3D24-090E-473E-BA1E-309045A4C3F2}">
      <text>
        <r>
          <rPr>
            <b/>
            <sz val="10"/>
            <color indexed="81"/>
            <rFont val="Segoe UI"/>
            <family val="2"/>
          </rPr>
          <t>LETÍCIA-SEGECON/FPOLIS:</t>
        </r>
        <r>
          <rPr>
            <sz val="10"/>
            <color indexed="81"/>
            <rFont val="Segoe UI"/>
            <family val="2"/>
          </rPr>
          <t xml:space="preserve">
22/04/2025: RECEBIDO DA FAED: 03</t>
        </r>
      </text>
    </comment>
    <comment ref="L313" authorId="1" shapeId="0" xr:uid="{0493E73F-BA98-4A23-84F5-F6C648F9109E}">
      <text>
        <r>
          <rPr>
            <b/>
            <sz val="10"/>
            <color indexed="81"/>
            <rFont val="Segoe UI"/>
            <family val="2"/>
          </rPr>
          <t>LETÍCIA-SEGECON/FPOLIS:</t>
        </r>
        <r>
          <rPr>
            <sz val="10"/>
            <color indexed="81"/>
            <rFont val="Segoe UI"/>
            <family val="2"/>
          </rPr>
          <t xml:space="preserve">
22/04/2025: RECEBIDO DA FAED: 03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LETICIA KOSLOWSKY MEES MATTOS</author>
    <author>LETÍCIA-SEGECON/FPOLIS</author>
  </authors>
  <commentList>
    <comment ref="I2" authorId="0" shapeId="0" xr:uid="{F119A7FA-C8B4-43C1-9841-251FCC929969}">
      <text>
        <r>
          <rPr>
            <b/>
            <sz val="9"/>
            <color indexed="81"/>
            <rFont val="Segoe UI"/>
            <family val="2"/>
          </rPr>
          <t xml:space="preserve">LETÍCIA - SEGECON/FPOLIS: </t>
        </r>
        <r>
          <rPr>
            <sz val="9"/>
            <color indexed="81"/>
            <rFont val="Segoe UI"/>
            <family val="2"/>
          </rPr>
          <t>CONFORME ITEM 6.2.2. DO TERMO DE REFERÊNCIA.</t>
        </r>
      </text>
    </comment>
    <comment ref="L7" authorId="1" shapeId="0" xr:uid="{39B01AE9-FAC1-436B-865B-0195CADBB737}">
      <text>
        <r>
          <rPr>
            <b/>
            <sz val="10"/>
            <color indexed="81"/>
            <rFont val="Segoe UI"/>
            <family val="2"/>
          </rPr>
          <t>LETÍCIA-SEGECON/FPOLIS:</t>
        </r>
        <r>
          <rPr>
            <sz val="10"/>
            <color indexed="81"/>
            <rFont val="Segoe UI"/>
            <family val="2"/>
          </rPr>
          <t xml:space="preserve">
18/06/2025: RECEBIDO DO CESFI: 01.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LETICIA KOSLOWSKY MEES MATTOS</author>
    <author>LETÍCIA-SEGECON/FPOLIS</author>
  </authors>
  <commentList>
    <comment ref="I2" authorId="0" shapeId="0" xr:uid="{A3E3B321-F1A0-4539-8DBD-053570611D73}">
      <text>
        <r>
          <rPr>
            <b/>
            <sz val="9"/>
            <color indexed="81"/>
            <rFont val="Segoe UI"/>
            <family val="2"/>
          </rPr>
          <t xml:space="preserve">LETÍCIA - SEGECON/FPOLIS: </t>
        </r>
        <r>
          <rPr>
            <sz val="9"/>
            <color indexed="81"/>
            <rFont val="Segoe UI"/>
            <family val="2"/>
          </rPr>
          <t>CONFORME ITEM 6.2.2. DO TERMO DE REFERÊNCIA.</t>
        </r>
      </text>
    </comment>
    <comment ref="L304" authorId="1" shapeId="0" xr:uid="{84947438-D982-4050-844D-DAAB8F07CFDB}">
      <text>
        <r>
          <rPr>
            <b/>
            <sz val="10"/>
            <color indexed="81"/>
            <rFont val="Segoe UI"/>
            <family val="2"/>
          </rPr>
          <t>LETÍCIA-SEGECON/FPOLIS:</t>
        </r>
        <r>
          <rPr>
            <sz val="10"/>
            <color indexed="81"/>
            <rFont val="Segoe UI"/>
            <family val="2"/>
          </rPr>
          <t xml:space="preserve">
15/05/2025: CEDIDO AO CERES? 03.</t>
        </r>
      </text>
    </comment>
    <comment ref="L305" authorId="1" shapeId="0" xr:uid="{0622C105-6D22-4700-BE98-907AC1CC00B3}">
      <text>
        <r>
          <rPr>
            <b/>
            <sz val="10"/>
            <color indexed="81"/>
            <rFont val="Segoe UI"/>
            <family val="2"/>
          </rPr>
          <t>LETÍCIA-SEGECON/FPOLIS:</t>
        </r>
        <r>
          <rPr>
            <sz val="10"/>
            <color indexed="81"/>
            <rFont val="Segoe UI"/>
            <family val="2"/>
          </rPr>
          <t xml:space="preserve">
15/05/2025: CEDIDO AO CERES? 04.</t>
        </r>
      </text>
    </comment>
    <comment ref="L312" authorId="1" shapeId="0" xr:uid="{57A2782C-8B77-40BD-A61E-D0D11996C11E}">
      <text>
        <r>
          <rPr>
            <b/>
            <sz val="10"/>
            <color indexed="81"/>
            <rFont val="Segoe UI"/>
            <family val="2"/>
          </rPr>
          <t>LETÍCIA-SEGECON/FPOLIS:</t>
        </r>
        <r>
          <rPr>
            <sz val="10"/>
            <color indexed="81"/>
            <rFont val="Segoe UI"/>
            <family val="2"/>
          </rPr>
          <t xml:space="preserve">
22/04/2025: CEDIDO PARA ESAG: 03</t>
        </r>
      </text>
    </comment>
    <comment ref="L313" authorId="1" shapeId="0" xr:uid="{DBF01460-A1AE-48D6-B6DF-B2F16A0943D1}">
      <text>
        <r>
          <rPr>
            <b/>
            <sz val="10"/>
            <color indexed="81"/>
            <rFont val="Segoe UI"/>
            <family val="2"/>
          </rPr>
          <t>LETÍCIA-SEGECON/FPOLIS:</t>
        </r>
        <r>
          <rPr>
            <sz val="10"/>
            <color indexed="81"/>
            <rFont val="Segoe UI"/>
            <family val="2"/>
          </rPr>
          <t xml:space="preserve">
22/04/2025: CEDIDO PARA ESAG: 03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LETICIA KOSLOWSKY MEES MATTOS</author>
    <author>LETÍCIA-SEGECON/FPOLIS</author>
  </authors>
  <commentList>
    <comment ref="I2" authorId="0" shapeId="0" xr:uid="{BA51ACAE-242A-4559-988A-E984BE130FDA}">
      <text>
        <r>
          <rPr>
            <b/>
            <sz val="9"/>
            <color indexed="81"/>
            <rFont val="Segoe UI"/>
            <family val="2"/>
          </rPr>
          <t xml:space="preserve">LETÍCIA - SEGECON/FPOLIS: </t>
        </r>
        <r>
          <rPr>
            <sz val="9"/>
            <color indexed="81"/>
            <rFont val="Segoe UI"/>
            <family val="2"/>
          </rPr>
          <t>CONFORME ITEM 6.2.2. DO TERMO DE REFERÊNCIA.</t>
        </r>
      </text>
    </comment>
    <comment ref="I26" authorId="1" shapeId="0" xr:uid="{7D66ADC8-EACA-4428-B329-63D7C6A67A90}">
      <text>
        <r>
          <rPr>
            <b/>
            <sz val="9"/>
            <color indexed="81"/>
            <rFont val="Segoe UI"/>
            <family val="2"/>
          </rPr>
          <t>LETÍCIA-SEGECON/FPOLIS:</t>
        </r>
        <r>
          <rPr>
            <sz val="9"/>
            <color indexed="81"/>
            <rFont val="Segoe UI"/>
            <family val="2"/>
          </rPr>
          <t xml:space="preserve">
30/10/2024: CEDIDO PARA ESAG: 01.</t>
        </r>
      </text>
    </comment>
    <comment ref="I27" authorId="1" shapeId="0" xr:uid="{087951F1-E493-4FE9-8749-38B7B9E96E87}">
      <text>
        <r>
          <rPr>
            <b/>
            <sz val="9"/>
            <color indexed="81"/>
            <rFont val="Segoe UI"/>
            <family val="2"/>
          </rPr>
          <t>LETÍCIA-SEGECON/FPOLIS:</t>
        </r>
        <r>
          <rPr>
            <sz val="9"/>
            <color indexed="81"/>
            <rFont val="Segoe UI"/>
            <family val="2"/>
          </rPr>
          <t xml:space="preserve">
30/10/2024: CEDIDO PARA ESAG: 01.</t>
        </r>
      </text>
    </comment>
    <comment ref="L27" authorId="1" shapeId="0" xr:uid="{DA534C2B-CA00-48C5-872D-F31FCBED7299}">
      <text>
        <r>
          <rPr>
            <b/>
            <sz val="10"/>
            <color indexed="81"/>
            <rFont val="Segoe UI"/>
            <family val="2"/>
          </rPr>
          <t>LETÍCIA-SEGECON/FPOLIS:</t>
        </r>
        <r>
          <rPr>
            <sz val="10"/>
            <color indexed="81"/>
            <rFont val="Segoe UI"/>
            <family val="2"/>
          </rPr>
          <t xml:space="preserve">
10/03/2025: CEDIDO PARA REITORIA/SEMS: 02.</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LETÍCIA-SEGECON/FPOLIS</author>
  </authors>
  <commentList>
    <comment ref="L304" authorId="0" shapeId="0" xr:uid="{4343935D-8ED6-4F19-8548-DEAAC7E97A53}">
      <text>
        <r>
          <rPr>
            <b/>
            <sz val="10"/>
            <color indexed="81"/>
            <rFont val="Segoe UI"/>
            <family val="2"/>
          </rPr>
          <t>LETÍCIA-SEGECON/FPOLIS</t>
        </r>
        <r>
          <rPr>
            <sz val="10"/>
            <color indexed="81"/>
            <rFont val="Segoe UI"/>
            <family val="2"/>
          </rPr>
          <t xml:space="preserve">15/05/2025: RECEBIDO DA FAED: 03.
</t>
        </r>
      </text>
    </comment>
    <comment ref="L305" authorId="0" shapeId="0" xr:uid="{7AE3B2A2-8B93-414B-9051-D75AC24474A6}">
      <text>
        <r>
          <rPr>
            <b/>
            <sz val="10"/>
            <color indexed="81"/>
            <rFont val="Segoe UI"/>
            <family val="2"/>
          </rPr>
          <t>LETÍCIA-SEGECON/FPOLIS:</t>
        </r>
        <r>
          <rPr>
            <sz val="10"/>
            <color indexed="81"/>
            <rFont val="Segoe UI"/>
            <family val="2"/>
          </rPr>
          <t xml:space="preserve">
15/05/2025: RECEBIDO DA FAED: 04.</t>
        </r>
      </text>
    </comment>
    <comment ref="L331" authorId="0" shapeId="0" xr:uid="{F9C64719-B93C-425F-B705-92FD7338CA5E}">
      <text>
        <r>
          <rPr>
            <b/>
            <sz val="10"/>
            <color indexed="81"/>
            <rFont val="Segoe UI"/>
            <family val="2"/>
          </rPr>
          <t>LETÍCIA-SEGECON/FPOLIS:</t>
        </r>
        <r>
          <rPr>
            <sz val="10"/>
            <color indexed="81"/>
            <rFont val="Segoe UI"/>
            <family val="2"/>
          </rPr>
          <t xml:space="preserve">
25/04/2025: CEDIDO PARA CESFI: 03.</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LETICIA KOSLOWSKY MEES MATTOS</author>
    <author>LETÍCIA-SEGECON/FPOLIS</author>
  </authors>
  <commentList>
    <comment ref="I2" authorId="0" shapeId="0" xr:uid="{0E3FE459-6056-4DCB-A30C-5CF51FFEBBC4}">
      <text>
        <r>
          <rPr>
            <b/>
            <sz val="9"/>
            <color indexed="81"/>
            <rFont val="Segoe UI"/>
            <family val="2"/>
          </rPr>
          <t xml:space="preserve">LETÍCIA - SEGECON/FPOLIS: </t>
        </r>
        <r>
          <rPr>
            <sz val="9"/>
            <color indexed="81"/>
            <rFont val="Segoe UI"/>
            <family val="2"/>
          </rPr>
          <t>CONFORME ITEM 6.2.2. DO TERMO DE REFERÊNCIA.</t>
        </r>
      </text>
    </comment>
    <comment ref="L7" authorId="1" shapeId="0" xr:uid="{D06EAD53-2DE2-4FB2-A6B9-25B1639B2CFB}">
      <text>
        <r>
          <rPr>
            <b/>
            <sz val="10"/>
            <color indexed="81"/>
            <rFont val="Segoe UI"/>
            <family val="2"/>
          </rPr>
          <t>LETÍCIA-SEGECON/FPOLIS:</t>
        </r>
        <r>
          <rPr>
            <sz val="10"/>
            <color indexed="81"/>
            <rFont val="Segoe UI"/>
            <family val="2"/>
          </rPr>
          <t xml:space="preserve">
18/06/2025: CEDIDO AO CEAD: 01.</t>
        </r>
      </text>
    </comment>
    <comment ref="L23" authorId="1" shapeId="0" xr:uid="{4380C092-B53F-444C-8ED5-4D71F81FF994}">
      <text>
        <r>
          <rPr>
            <b/>
            <sz val="10"/>
            <color indexed="81"/>
            <rFont val="Segoe UI"/>
            <family val="2"/>
          </rPr>
          <t>LETÍCIA-SEGECON/FPOLIS:</t>
        </r>
        <r>
          <rPr>
            <sz val="10"/>
            <color indexed="81"/>
            <rFont val="Segoe UI"/>
            <family val="2"/>
          </rPr>
          <t xml:space="preserve">
08/04/2025: CEDIDO À ESAG: 20.</t>
        </r>
      </text>
    </comment>
    <comment ref="L187" authorId="1" shapeId="0" xr:uid="{646ED5DE-202F-4A1F-8566-BC7952B25CBD}">
      <text>
        <r>
          <rPr>
            <b/>
            <sz val="10"/>
            <color indexed="81"/>
            <rFont val="Segoe UI"/>
            <family val="2"/>
          </rPr>
          <t>LETÍCIA-SEGECON/FPOLIS:</t>
        </r>
        <r>
          <rPr>
            <sz val="10"/>
            <color indexed="81"/>
            <rFont val="Segoe UI"/>
            <family val="2"/>
          </rPr>
          <t xml:space="preserve">
14/03/2025: RECEBIDO DO CEART: 05.</t>
        </r>
      </text>
    </comment>
    <comment ref="L198" authorId="1" shapeId="0" xr:uid="{99CB525F-9B6A-49AE-9CE8-8DC6D442658D}">
      <text>
        <r>
          <rPr>
            <b/>
            <sz val="10"/>
            <color indexed="81"/>
            <rFont val="Segoe UI"/>
            <family val="2"/>
          </rPr>
          <t>LETÍCIA-SEGECON/FPOLIS:</t>
        </r>
        <r>
          <rPr>
            <sz val="10"/>
            <color indexed="81"/>
            <rFont val="Segoe UI"/>
            <family val="2"/>
          </rPr>
          <t xml:space="preserve">
15/05/2025: CEDIDO PARA ESAG: 01.</t>
        </r>
      </text>
    </comment>
    <comment ref="L228" authorId="1" shapeId="0" xr:uid="{A6937DA8-6CBA-408D-98A1-8D9C189E9095}">
      <text>
        <r>
          <rPr>
            <b/>
            <sz val="10"/>
            <color indexed="81"/>
            <rFont val="Segoe UI"/>
            <family val="2"/>
          </rPr>
          <t>LETÍCIA-SEGECON/FPOLIS:</t>
        </r>
        <r>
          <rPr>
            <sz val="10"/>
            <color indexed="81"/>
            <rFont val="Segoe UI"/>
            <family val="2"/>
          </rPr>
          <t xml:space="preserve">
15/04/2025: CEDIDO PARA ESAG: 02.</t>
        </r>
      </text>
    </comment>
    <comment ref="L331" authorId="1" shapeId="0" xr:uid="{776B442B-4384-49E5-A865-F15168F49270}">
      <text>
        <r>
          <rPr>
            <b/>
            <sz val="10"/>
            <color indexed="81"/>
            <rFont val="Segoe UI"/>
            <family val="2"/>
          </rPr>
          <t>LETÍCIA-SEGECON/FPOLIS:</t>
        </r>
        <r>
          <rPr>
            <sz val="10"/>
            <color indexed="81"/>
            <rFont val="Segoe UI"/>
            <family val="2"/>
          </rPr>
          <t xml:space="preserve">
25/04/2025: RECEBIDO DO CERES: 03.</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LETICIA KOSLOWSKY MEES MATTOS</author>
    <author>LETICIA - SEGECON FPOLIS</author>
  </authors>
  <commentList>
    <comment ref="M1" authorId="0" shapeId="0" xr:uid="{CADC2AAE-72D8-41EE-B8EC-05E14B2929F2}">
      <text>
        <r>
          <rPr>
            <b/>
            <sz val="10"/>
            <color indexed="81"/>
            <rFont val="Segoe UI"/>
            <family val="2"/>
          </rPr>
          <t>1º CONTATO POR EMAIL EM 19/08/24.</t>
        </r>
        <r>
          <rPr>
            <sz val="10"/>
            <color indexed="81"/>
            <rFont val="Segoe UI"/>
            <family val="2"/>
          </rPr>
          <t xml:space="preserve">
</t>
        </r>
      </text>
    </comment>
    <comment ref="G3" authorId="1" shapeId="0" xr:uid="{B80BADCC-E938-453A-9985-703222D7E791}">
      <text>
        <r>
          <rPr>
            <b/>
            <sz val="9"/>
            <color indexed="81"/>
            <rFont val="Segoe UI"/>
            <family val="2"/>
          </rPr>
          <t>LETICIA - SEGECON:</t>
        </r>
        <r>
          <rPr>
            <sz val="9"/>
            <color indexed="81"/>
            <rFont val="Segoe UI"/>
            <family val="2"/>
          </rPr>
          <t xml:space="preserve">
</t>
        </r>
        <r>
          <rPr>
            <u/>
            <sz val="9"/>
            <color indexed="81"/>
            <rFont val="Segoe UI"/>
            <family val="2"/>
          </rPr>
          <t>CUIDAR</t>
        </r>
        <r>
          <rPr>
            <sz val="9"/>
            <color indexed="81"/>
            <rFont val="Segoe UI"/>
            <family val="2"/>
          </rPr>
          <t xml:space="preserve"> -</t>
        </r>
        <r>
          <rPr>
            <b/>
            <sz val="9"/>
            <color indexed="81"/>
            <rFont val="Segoe UI"/>
            <family val="2"/>
          </rPr>
          <t xml:space="preserve"> MÁXIMO</t>
        </r>
        <r>
          <rPr>
            <sz val="9"/>
            <color indexed="81"/>
            <rFont val="Segoe UI"/>
            <family val="2"/>
          </rPr>
          <t xml:space="preserve"> </t>
        </r>
        <r>
          <rPr>
            <b/>
            <sz val="9"/>
            <color indexed="81"/>
            <rFont val="Segoe UI"/>
            <family val="2"/>
          </rPr>
          <t>50%</t>
        </r>
        <r>
          <rPr>
            <sz val="9"/>
            <color indexed="81"/>
            <rFont val="Segoe UI"/>
            <family val="2"/>
          </rPr>
          <t xml:space="preserve"> </t>
        </r>
        <r>
          <rPr>
            <u/>
            <sz val="9"/>
            <color indexed="81"/>
            <rFont val="Segoe UI"/>
            <family val="2"/>
          </rPr>
          <t>POR ÓRGÃO</t>
        </r>
        <r>
          <rPr>
            <sz val="9"/>
            <color indexed="81"/>
            <rFont val="Segoe UI"/>
            <family val="2"/>
          </rPr>
          <t>!!</t>
        </r>
      </text>
    </comment>
  </commentList>
</comments>
</file>

<file path=xl/sharedStrings.xml><?xml version="1.0" encoding="utf-8"?>
<sst xmlns="http://schemas.openxmlformats.org/spreadsheetml/2006/main" count="14825" uniqueCount="825">
  <si>
    <t>Saldo / Automático</t>
  </si>
  <si>
    <t>...../...../......</t>
  </si>
  <si>
    <t>ALERTA</t>
  </si>
  <si>
    <t>Unidade</t>
  </si>
  <si>
    <t>SALDO</t>
  </si>
  <si>
    <t>Qtde Registrada</t>
  </si>
  <si>
    <t>Valor Total Utilizado</t>
  </si>
  <si>
    <t>Valor Utilizado</t>
  </si>
  <si>
    <t>% Aditivos</t>
  </si>
  <si>
    <t>% Utilizado</t>
  </si>
  <si>
    <t>Rolo</t>
  </si>
  <si>
    <t>Peça</t>
  </si>
  <si>
    <t>339030.24</t>
  </si>
  <si>
    <t>339030.42</t>
  </si>
  <si>
    <t>Jogo</t>
  </si>
  <si>
    <t>339030.25</t>
  </si>
  <si>
    <t>Valor Total da Ata</t>
  </si>
  <si>
    <t>Empresa</t>
  </si>
  <si>
    <t>Detalhamento</t>
  </si>
  <si>
    <t xml:space="preserve">Valor Unitário </t>
  </si>
  <si>
    <t xml:space="preserve">Total Registrado </t>
  </si>
  <si>
    <t xml:space="preserve">Caixa </t>
  </si>
  <si>
    <t>Marca/Modelo</t>
  </si>
  <si>
    <t>jogo</t>
  </si>
  <si>
    <t>339030.16</t>
  </si>
  <si>
    <t>449052.38</t>
  </si>
  <si>
    <t>Estilete de corte de precisão, corpo em plástico reforçado revestido com borracha termoplástica, com guia metálica, botão parafuso "giratório”, largura da lâmina: 18mm; com lâmina segmentada em 14 partes.</t>
  </si>
  <si>
    <t>Serra Mármore 110mm 1300w 220v. comprimento: 284mm largura: 65mm altura: 207mm potência: 1.300w 13.800 rpm. Peso aproximado: 2.9kg, dupla isolação. Capacidade máxima de corte: 32mm diâmetro do disco: 110mm diâmetro do furo: 20mm espessura máx. Do disco: 2mm rotações por minuto: 13.800; emissão de vibrações: 5 m/s incerteza k: 1.5m/s a ferramenta destina-se ao corte em tijolo, concreto e pedra. Acompanhando: 2 chaves para troca do disco e disco de 110mm diamantado. Referência: Marca Makita 4100 NH3Z</t>
  </si>
  <si>
    <t>OBJETO: AQUISIÇÃO DE FERRAMENTAS E MATERIAIS DE CONSTRUÇÃO PARA A UDESC</t>
  </si>
  <si>
    <t>AF nº xxxx/2024 Quantidade</t>
  </si>
  <si>
    <t>PE 0666/2024 SRP - (SGPE DE ORIGEM: 19653/2024)</t>
  </si>
  <si>
    <r>
      <t xml:space="preserve">VIGÊNCIA DA ATA: 19/07/2024 </t>
    </r>
    <r>
      <rPr>
        <b/>
        <sz val="11"/>
        <rFont val="Calibri"/>
        <family val="2"/>
        <scheme val="minor"/>
      </rPr>
      <t>até 19/07/2025</t>
    </r>
  </si>
  <si>
    <t>Quantidade Registrada</t>
  </si>
  <si>
    <t>Item</t>
  </si>
  <si>
    <t>Valor Unitário</t>
  </si>
  <si>
    <t>Lote</t>
  </si>
  <si>
    <r>
      <rPr>
        <b/>
        <sz val="14"/>
        <rFont val="Calibri"/>
        <family val="2"/>
        <scheme val="minor"/>
      </rPr>
      <t xml:space="preserve">OBS: </t>
    </r>
    <r>
      <rPr>
        <sz val="14"/>
        <rFont val="Calibri"/>
        <family val="2"/>
        <scheme val="minor"/>
      </rPr>
      <t xml:space="preserve">Prazo de Entrega: 20 dias corridos (item 6.2.1 T.R) / Prazo de Pagamento: 30 dias (item 9.1. T.R) </t>
    </r>
  </si>
  <si>
    <r>
      <rPr>
        <b/>
        <sz val="11"/>
        <rFont val="Calibri"/>
        <family val="2"/>
        <scheme val="minor"/>
      </rPr>
      <t xml:space="preserve">OBS: VALOR </t>
    </r>
    <r>
      <rPr>
        <b/>
        <u/>
        <sz val="11"/>
        <rFont val="Calibri"/>
        <family val="2"/>
        <scheme val="minor"/>
      </rPr>
      <t>MÍNIMO</t>
    </r>
    <r>
      <rPr>
        <b/>
        <sz val="11"/>
        <rFont val="Calibri"/>
        <family val="2"/>
        <scheme val="minor"/>
      </rPr>
      <t xml:space="preserve"> DA AF:</t>
    </r>
    <r>
      <rPr>
        <sz val="11"/>
        <rFont val="Calibri"/>
        <family val="2"/>
        <scheme val="minor"/>
      </rPr>
      <t xml:space="preserve"> </t>
    </r>
    <r>
      <rPr>
        <b/>
        <u/>
        <sz val="11"/>
        <rFont val="Calibri"/>
        <family val="2"/>
        <scheme val="minor"/>
      </rPr>
      <t>R$ 200,00</t>
    </r>
  </si>
  <si>
    <t xml:space="preserve">ALICATE DE PRESSÃO 10” COM MORDENTE TRIANGULAR. MORDENTES FORJADOS EM AÇO CROMO VANÁDIO. CORPO FORMADO POR CHAPAS CONFORMADAS. ACABAMENTO CROMADO. ABERTURA REGULÁVEL. ALAVANCA PARA DESTRAVAR. POSSUI MORDENTES COM PERFIL TRIANGULAR.  </t>
  </si>
  <si>
    <t>Vonder/Vonder</t>
  </si>
  <si>
    <t xml:space="preserve">ALICATE UNIVERSAL, TAMANHO 8". FORJADO EM AÇO CROMO VANÁDIO. CABEÇA E ARTICULAÇÃO POLIDAS. TÊMPERA TOTAL NO CORPO. TÊMPERA POR INDUÇÃO NO GUME DE CORTE. DIN ISO 5746. ISOLAÇÃO ELÉTRICA DE 1.000V C. A. PRODUTO EM CONFORMIDADE COM A NBR9699 E NR10. </t>
  </si>
  <si>
    <t xml:space="preserve">Alicate corte diagonal 6" forjado em aço especial, empunhadura isolada </t>
  </si>
  <si>
    <t xml:space="preserve">Unidade </t>
  </si>
  <si>
    <t xml:space="preserve">Alicate Crimpador RJ-45,  tipo  macho,  executa  a  inserção  das  garras  de  contato  do  conector  RJ-45macho  e  aciona  o  prensa-cabo.  Permite  a  conectorização  de  conectores  RJ-45  macho  CAT.5e,  CAT.5e (blindado) e CAT.6 </t>
  </si>
  <si>
    <t>Alicate de bico meia cana reto em aço cromo vanádio, 6 polegadas, cabo com isolamento elétrico</t>
  </si>
  <si>
    <t>Alicate de insercao para corte de fios .  Alicate Inserção Punch Down Impacto Rj45 Femea fixador  Punch  Down  para  keystone  (Jack)  e  patch  panel  RJ11  RJ12  e  RJ45  Voice  Panels  com  regulagem  depressão, para Inserção Cabo UTP Cat. 5e e Cat 6, Cabos CI e diversos. Modelo/marca de referência:  Ht314b ou similar.</t>
  </si>
  <si>
    <t>KIT Alicate Crimpador Prensa Terminais Com 1200 Pcs Tubolar 0,5 Até 10mm²</t>
  </si>
  <si>
    <t>Império/Império</t>
  </si>
  <si>
    <t>FACA RETA DESENCAPADORA ISOLADA 1000V, Lâmina em aço especial, cabo e capa em polímero anti-chamas, na cor vermelha, padrão Gedore. Lâmina reta e resistente, com tratamento térmico;  Indicada para cortar e descascar cabos.;  Acompanha uma capa para proteger a lâmina;  Com revestimento produzido por injeção, propiciando isolação até 1000  V, conforme norma NBR 9699</t>
  </si>
  <si>
    <t>ALICATE BOMBA D'ÁGUA 12", isolado; Empunhadura em PVC ou Silicone.</t>
  </si>
  <si>
    <t>ALICATE ELETRICISTA DESCASCADOR PARA FIOS AUTO AJUSTÁVEL DE 0,2 a 6,0mm auto ajustável.</t>
  </si>
  <si>
    <t xml:space="preserve">Alicate para espaçador e nivelador de piso (Conteúdo da Embalagem: 1 Alicate; Com acabamento galvanizado; Indicado para instalação do espaçador e nivelador de piso VONDER; não acompanha cunhas nem espaçadores) Modelo de referência VONDER. </t>
  </si>
  <si>
    <t>ABRAÇADEIRA, PLÁSTICA 15CM, PACOTE COM 100 UNIDADES. PARA FIO, COR PRETA OU BRANCA. EMBALAGEM COM 100 PEÇAS - LARGURA 3MM X 15CM DE COMPRIMENTO.</t>
  </si>
  <si>
    <t>Pacote</t>
  </si>
  <si>
    <t>Abraçadeira plástica, 30cm, pacote com 100 unidades, na cor preta ou branca. Embalagem com 100 peças, largura 3mm X 30cm de comprimento.</t>
  </si>
  <si>
    <t>Lâmina de Estilete 18mm, com 13 pontos de corte – 10 peças</t>
  </si>
  <si>
    <t>IMPERMEABILIZANTE, ASFALTICO, Impermeabilizante tipo emulsão asfáltica. Embalagem 3,6 litros. Validade mínima de 9 meses a contar da data da entrega</t>
  </si>
  <si>
    <t xml:space="preserve"> Vonder/Cód. 5199000036 </t>
  </si>
  <si>
    <t>Manta Asfáltica Adesiva Aluminizada - 45cm X 10m</t>
  </si>
  <si>
    <t xml:space="preserve">Dryco/Cód. 1054450100 </t>
  </si>
  <si>
    <t xml:space="preserve">MANTA LÍQUIDA ASFÁLTICA impermeabilizante 18Kg aplicação a frio, pronta para uso, a base de poliuretano </t>
  </si>
  <si>
    <t xml:space="preserve">Vonder/Cód. 5199000018 </t>
  </si>
  <si>
    <t xml:space="preserve">MANTA BIDIM FEITO COM FIBRAS DE POLIPROPILENO DE UTILIZAÇÃO NA CONSTRUÇÃO CIVIL PARA IMPERMEABILIZAÇÃO - pedido por metro quadrado. </t>
  </si>
  <si>
    <t>Bidim/ Manta Bidim</t>
  </si>
  <si>
    <t>Metro</t>
  </si>
  <si>
    <t>339030.31</t>
  </si>
  <si>
    <t>Spray emborrachado impermeabilizante. Cor branca. Para vedação de vazamentos e trincas. Anticorrosivo, resistente à ferrugem. Secagem rápida. Embalagem com aproximadamente 400ml. A embalagem deve apresentar modo de usar, composição e validade.Validade mínima de 6 meses a contar da data da entrega</t>
  </si>
  <si>
    <t xml:space="preserve">Dryco/Vedatudo 400ml  </t>
  </si>
  <si>
    <t>CUBA OVAL, NA COR BRANCA, DE SOBREPOR, PARA BANHEIRO - MEDIDAS MÁXIMAS: 44,50CM DE LARGURA – 32,50CM DE COMPRIMENTO – 15CM DE ALTURA.</t>
  </si>
  <si>
    <t>Fiori/Fiori</t>
  </si>
  <si>
    <t>CUBA OVAL NA COR BRANCA DE EMBUTIR, PARA BANHEIRO- MEDIDAS APROXIMADAS 40 X 35 cm</t>
  </si>
  <si>
    <t xml:space="preserve">MICTORIO NA COR BRANCA COM SIFAO INTEGRADO NA COR BRANCA, TAMANHO APROXIMADO 27,5 X 33,5 X 58 CM </t>
  </si>
  <si>
    <t xml:space="preserve">VASO SANITÁRIO CAIXA ACOPLADA, formato oval, duplo acionamento com capacidade para 3 e 6 litros, dimensões aproximadas de 74 cm de altura, 62 cm de profundidade e 37 cm de largura. Cor branca. Marca e modelos referência: Deca Izy, Celite Eco Plus, Celite Saveiro, Incepa Zip, ou superiores. </t>
  </si>
  <si>
    <t>VASO SANITÁRIO EM CERAMICA, CONVENCIONAL. Cor branca, formato oval. Dimensões aproximadas de 40 cm de altura, 39 cm de largura e 50 cm de profundidade. Marca e modelos referência Deca Izy, Celite Saveiro, Incepa Zip, ou superiores</t>
  </si>
  <si>
    <t xml:space="preserve">Caixa de descarga completa externa com acionamento com corda antifungo. Cor branca. Conexão entrada e saída de 1/2". Capacidade de 9 litros. Para vaso sanitário de 6 a 9 litros. Fixação na parede. Acompanha kit de parafusos para instalação. Medidas aproximadas: 290mm altura, 160mm largura, 360mm comprimento. </t>
  </si>
  <si>
    <t>Alumasa/Alumasa</t>
  </si>
  <si>
    <t>ASSENTO SANITÁRIO OVAL EM PVC, ALTA RESISTÊNCIA, ALMOFADADO COM TAMPA, SIMILAR À MARCA TIGRE.</t>
  </si>
  <si>
    <t xml:space="preserve">Metasul/010504103 </t>
  </si>
  <si>
    <t>ENGATE PLÁSTICO FLEXIVEL 1/2", com 60cm de comprimento</t>
  </si>
  <si>
    <t>Metasul/60CM</t>
  </si>
  <si>
    <t>Válvula de descarga automática para mictório em metal cromado, sistema de acionamento automático e mecanismo temporizado. Acompanha: canopla de acionamento do sistema 2 acabamentos e tubo de ligação flexível de no mínimo 20 cm.</t>
  </si>
  <si>
    <t>Pevilon/1185</t>
  </si>
  <si>
    <t>Válvula para pia/lavatório de banheiro, em metal cromado, 7/8"</t>
  </si>
  <si>
    <t>Pevilon/1604 SL</t>
  </si>
  <si>
    <t>SIFÃO MULTIUSO, COMPONENTES PRODUZIDOS EM POLIPROPILENO COM ADITIVO ANTIFUNGO, BUCHA DE REDUÇÃO PARA ACOPLAMENTO DE VÁLVULAS DE DIÂMETROS 7/8, 1, 1.1/4 E 1.1/2", PARA PIA, TANQUE E LAVATÓRIO.</t>
  </si>
  <si>
    <t xml:space="preserve">Liege/114782 </t>
  </si>
  <si>
    <t>Torneira de metal Cromada, lavatorio, 1/2 , TORNEIRA DE METAL, CROMADA, LAVATORIO, 1/2,de pressão para lavatório, com fechamento automático, que permita substituição de reparo (Modelo referencia Compact Pressmatic/ Docol)</t>
  </si>
  <si>
    <t>Pevilon/1180</t>
  </si>
  <si>
    <t>PARAFUSO PARA VASO SANITÁRIO S10.</t>
  </si>
  <si>
    <t xml:space="preserve">Liege/179957 </t>
  </si>
  <si>
    <t>Par</t>
  </si>
  <si>
    <t>Anel de vedação, tipo cera, para vaso sanitário</t>
  </si>
  <si>
    <t xml:space="preserve">Liege/427888 </t>
  </si>
  <si>
    <t xml:space="preserve">Anel de vedação para instalação de vaso sanitário fabricado em borracha, sistema universal para vaso sanitário com guia. </t>
  </si>
  <si>
    <t xml:space="preserve">Egaplast/040700.0 </t>
  </si>
  <si>
    <t>TUBO DE LIGAÇÃO AJUSTÁVEL CROMADO PARA VASO SANITÁRIO</t>
  </si>
  <si>
    <t>Liege/846422</t>
  </si>
  <si>
    <t>TAMPA DESCARGA, COMPATÍVEL COM HYDRA BITOLA 1.1/2" E 1.1/4”. MARCA DE REFERÊNCIA: DOCOL.</t>
  </si>
  <si>
    <t>Liege/876224</t>
  </si>
  <si>
    <t>Reparo completo para caixa de descarga acoplada (acionamento superior), compatível com todos os modelos de caixa acoplada, acompanha:vedação, kit para fixação de mecanismo de entrada e saíde</t>
  </si>
  <si>
    <t>Egaplast/013202.0</t>
  </si>
  <si>
    <t>BOIA ELÉTRICA (CHAVE DE NÍVEL) DE 15A COM 1,5M. SIMILAR MARCA MARGIRIUS CB-2001.</t>
  </si>
  <si>
    <t xml:space="preserve">Anauger/155969 </t>
  </si>
  <si>
    <t xml:space="preserve">Boia para caixa d'água de alta vazão </t>
  </si>
  <si>
    <t xml:space="preserve">Pevilon/18850 </t>
  </si>
  <si>
    <t xml:space="preserve">Torneira Boia Reservatório/Cisterna 2 polegadas, para alta vazão. Corpo e haste de metal. </t>
  </si>
  <si>
    <t xml:space="preserve">Deca/1350.B.200 </t>
  </si>
  <si>
    <t>Fita veda rosca, medindo 18mm X 10m, para tubos e conexões em PVC, roscável.</t>
  </si>
  <si>
    <t xml:space="preserve">Gool/418447 </t>
  </si>
  <si>
    <t>Conexão para água, LUVA SIMPLES de correr, tamanho 1/2</t>
  </si>
  <si>
    <t xml:space="preserve">	Plastilit/	Plastilit </t>
  </si>
  <si>
    <t>Conexão para água, PLUG ROSCÁVEL 1/2"</t>
  </si>
  <si>
    <t>Conexão para água, TAMPÃO ROSCÁVEL 1/2"</t>
  </si>
  <si>
    <t>Conexão para água, TAMPÃO SOLDÁVEL 1/2"</t>
  </si>
  <si>
    <t>Conexão para água, LUVA SIMPLES de correr, tamanho 3/4</t>
  </si>
  <si>
    <t>Conexão para água, plug roscável 1"</t>
  </si>
  <si>
    <t>Conexão para água, TEE soldável 25mm</t>
  </si>
  <si>
    <t>Conexão para água, JOELHO 90° SOLDÁVEL 25mm</t>
  </si>
  <si>
    <t>Conexão para água, LUVA SIMPLES SOLDÁVEL 25mm</t>
  </si>
  <si>
    <t>Conexão para água, curva 90° soldável 25mm</t>
  </si>
  <si>
    <t>Conexão para água, LUVA 25mm X 1/2" redução soldável bucha latão</t>
  </si>
  <si>
    <t xml:space="preserve">Conexão para água, luva soldável com rosca para água, 25mm x 3/4" </t>
  </si>
  <si>
    <t>TUBO PLÁSTICO, PVC, PARA ÁGUA, 25mm, barra com 6 metros</t>
  </si>
  <si>
    <t>Conexão para água, UNIÃO SOLDÁVEL 32mm</t>
  </si>
  <si>
    <t>Conexão para água, ADAPTADOR SOLDÁVEL CURTO 32mm X 1"</t>
  </si>
  <si>
    <t>TUBO PLÁSTICO, PVC, PARA ÁGUA, 32mm, barra com 6 metros</t>
  </si>
  <si>
    <t>Conexão para água, LUVA SIMPLES SOLDÁVEL 32mm</t>
  </si>
  <si>
    <t>Conexão para água, tampão 32mm soldável</t>
  </si>
  <si>
    <t>Conexão para água, LUVA solda/rosca 32mm X 1"</t>
  </si>
  <si>
    <t>Conexão para água, registro esfera 32mm soldável</t>
  </si>
  <si>
    <t>Conexão para água, TEE soldável 32mm</t>
  </si>
  <si>
    <t>Conexão para água, LUVA SIMPLES SOLDÁVEL 40mm</t>
  </si>
  <si>
    <t>Conexão para água, luva de pvc soldável com rosca 40mm X 1.1/4"</t>
  </si>
  <si>
    <t xml:space="preserve">Conexão para água, ADAPTADOR CURTO SOLDÁVEL 40 X 1. 1/2" </t>
  </si>
  <si>
    <t>Conexão para água, TEE soldável 40mm</t>
  </si>
  <si>
    <t>Conexão para água, joelho soldável 90° 40mm</t>
  </si>
  <si>
    <t xml:space="preserve">Conexão para água, ADAPTADOR SOLDÁVEL CURTO 50mm X 1.1/2" </t>
  </si>
  <si>
    <t>Conexão para água, registro esfera 50mm soldável</t>
  </si>
  <si>
    <t>Conexão para água, LUVA SIMPLES SOLDÁVEL 50mm</t>
  </si>
  <si>
    <t>Conexão para água, LUVA solda/rosca 50mm X 1.1/2"</t>
  </si>
  <si>
    <t>Conexão para água, joelho 90° em pvc 50mm</t>
  </si>
  <si>
    <t>Conexão para água, JOELHO 45° SOLDÁVEL 60mm</t>
  </si>
  <si>
    <t>Conexão para água, JOELHO 90° SOLDÁVEL 60mm</t>
  </si>
  <si>
    <t>Conexão para água, tampão 60mm soldável</t>
  </si>
  <si>
    <t xml:space="preserve">Conexão para água, registro esfera 60mm soldável. </t>
  </si>
  <si>
    <t>TUBO PLÁSTICO, PVC, PARA ÁGUA, 75mm, barra com 6 metros</t>
  </si>
  <si>
    <t>Conexão para água, LUVA DE CORRER 100mm</t>
  </si>
  <si>
    <t>Conexão para água, nipel medindo 1.1/2</t>
  </si>
  <si>
    <t>Conexão para esgoto, joelho 90° em pvc 50mm</t>
  </si>
  <si>
    <t>Conexão para esgoto, luva de 50mm</t>
  </si>
  <si>
    <t>Conexão para esgoto, JOELHO 90° COM ANEL 40 X 1.1/2"</t>
  </si>
  <si>
    <t>Conexão para esgoto,TEE em PVC 100mm</t>
  </si>
  <si>
    <t xml:space="preserve">Conexão para esgoto, joelho de 100mm X 45° em pvc </t>
  </si>
  <si>
    <t>Conexão para esgoto, CAP de 100mm em pvc</t>
  </si>
  <si>
    <t>Conexão para esgoto, joelho de 100mm X 90° em pvc</t>
  </si>
  <si>
    <t xml:space="preserve">Conexão para esgoto, luva de 100mm em pvc </t>
  </si>
  <si>
    <t xml:space="preserve">Conexão para esgoto, junção em Y de 100mm em pvc </t>
  </si>
  <si>
    <t xml:space="preserve">Conexão para esgoto, CAP de 150mm em pvc </t>
  </si>
  <si>
    <t xml:space="preserve">Conexão para esgoto, joelho de 150mm X 45° em pvc </t>
  </si>
  <si>
    <t xml:space="preserve">Conexão para esgoto, joelho de 150mm X 90° em pvc </t>
  </si>
  <si>
    <t>Conexão para esgoto, junção em Y de 150mm em pvc</t>
  </si>
  <si>
    <t xml:space="preserve">Conexão para esgoto, luva de 150mm em pvc </t>
  </si>
  <si>
    <t>Conexão para esgoto, luva de correr de 150mm em pvc</t>
  </si>
  <si>
    <t>Conexão para esgoto, TEE de 150mm em pvc</t>
  </si>
  <si>
    <t>BROCA DE AÇO RÁPIDO, MEDINDO 2mm</t>
  </si>
  <si>
    <t>BROCA DE AÇO RÁPIDO, MEDINDO 3mm</t>
  </si>
  <si>
    <t>BROCA DE AÇO RÁPIDO, MEDINDO 4mm</t>
  </si>
  <si>
    <t>BROCA DE AÇO RÁPIDO, MEDINDO 5mm</t>
  </si>
  <si>
    <t>BROCA DE AÇO RÁPIDO, MEDINDO 6mm</t>
  </si>
  <si>
    <t>BROCA DE AÇO RÁPIDO, MEDINDO 8mm</t>
  </si>
  <si>
    <t>BROCA DE VIDEA, MEDINDO 4mm</t>
  </si>
  <si>
    <t>BROCA DE VIDEA, MEDINDO 5mm</t>
  </si>
  <si>
    <t>BROCA DE VIDEA, MEDINDO 6mm</t>
  </si>
  <si>
    <t>BROCA DE VIDEA, MEDINDO 7mm</t>
  </si>
  <si>
    <t>BROCA DE VIDEA, MEDINDO 8mm</t>
  </si>
  <si>
    <t>Broca de vídea, medindo 9mm</t>
  </si>
  <si>
    <t>BROCA DE VIDEA, MEDINDO 10mm</t>
  </si>
  <si>
    <t>Broca de vídea, medindo 12mm</t>
  </si>
  <si>
    <t xml:space="preserve">Broca SDS Plus curta vidia 6mm </t>
  </si>
  <si>
    <t xml:space="preserve">Broca SDS Plus vidia 8mm, 8 x 260mm 
</t>
  </si>
  <si>
    <t xml:space="preserve">Broca SDS Plus vidia 10mm, 10 x 260mm </t>
  </si>
  <si>
    <t>Jogo de brocas para madeira 3-10mm, com 08 peças</t>
  </si>
  <si>
    <t>DISCO DE CORTE PARA AÇO, MEDINDO 115 X 1 X 22,23MM</t>
  </si>
  <si>
    <t>Folha de lixa para madeira grão 120MP</t>
  </si>
  <si>
    <t>Folha de lixa para madeira grão 150MP</t>
  </si>
  <si>
    <t>Folha de lixa para madeira grão 180MP</t>
  </si>
  <si>
    <t>Disco de Serra Circular 184mm 24 dentes. Medida: 7.1/4” (184 x 2.2 / 1.4 x 20mm)</t>
  </si>
  <si>
    <t>Disco de corte diamantado para makita, 110mm</t>
  </si>
  <si>
    <t>Kit 5 discos de lixa 5” lixadeira Roto Orbital Grão 120, com velcro, 08 orifícios, Largura 14 cm.</t>
  </si>
  <si>
    <t>Dewalt/Dewalt</t>
  </si>
  <si>
    <t>Kit</t>
  </si>
  <si>
    <t>Kit 5 discos de lixa 5” lixadeira Roto Orbital Grão 150, com velcro, 08 orifícios, Largura 14 cm.</t>
  </si>
  <si>
    <t xml:space="preserve">Lâmina de Serra Tico-Tico para Madeira com 5 Peças, Espaço entre os dentes: 3mm,  Encaixe universal, Modelo Ref.: BOSCH-2608667300
</t>
  </si>
  <si>
    <t xml:space="preserve">Lâmina de Serra Fita FB-1/2"x14" Rolo de 30 Metros
</t>
  </si>
  <si>
    <t>Starrett/Starrett</t>
  </si>
  <si>
    <t>rolo</t>
  </si>
  <si>
    <t>Kit Lamina Serra Tico Tico com 14 peças para madeira e metal</t>
  </si>
  <si>
    <t>Lâmina para serra fita – SFM 370 c/1712 mm</t>
  </si>
  <si>
    <t xml:space="preserve">Lynus/Lynus </t>
  </si>
  <si>
    <t>Lâmina para serra fita – SFM 750 c/2240 mm</t>
  </si>
  <si>
    <t>Lixa de cinta para lixadeira combinada 152 x 1220 mm, Lc-69, kit com 10 unidades</t>
  </si>
  <si>
    <t xml:space="preserve">Deerfos/Deerfos </t>
  </si>
  <si>
    <t>kit</t>
  </si>
  <si>
    <t>Lixa de cinta para lixadeira combinada 152x1220 mm, Grão 120</t>
  </si>
  <si>
    <t xml:space="preserve">Cinta de lixa 100 mm x 915 mm G 80 com 5 peças
</t>
  </si>
  <si>
    <t xml:space="preserve">JOGO COM 09 (NOVE) CHAVES ALLEN PONTAS ABAULADAS, FABRICADAS E AÇO CROMO VANÁDIO TEMPERADA E ACABAMENTO FOSFATIZADO. NORMA DIN ISO 2936. CONTENDO CHAVE DE  2MM, 3MM, 4MM, 5MM, 6MM, 8MM,  10MM, 1.5MM E 2.5 MM. </t>
  </si>
  <si>
    <t xml:space="preserve">Vonder/	Cód. 3573151010 </t>
  </si>
  <si>
    <t xml:space="preserve">Jogo 100 peças, composto por chaves de Fenda, Phillips, Torx,  Precisão (10 bits fenda, 10 bits phillips, 10 bits pozidrive, 15 bits hexalobular, 15 bits allen, todos com encaixes de 1/4"; 2 chaves tipo Z , 8 chaves de fenda, 9 chaves phillips, 6 chaves hexalobulares, 2 chaves de precisão phillips, 2 chaves de precisão fenda, 04 chaves de precisão hexalobular, 1 cabo adaptador para bits, 6 soquetes encaixe sextavado de 1/4", material fabricado em em aço cromo vanádio. Modelo referencia Vonder, Mod 3072100000.
</t>
  </si>
  <si>
    <t>Vonder/Cód. 3072100000</t>
  </si>
  <si>
    <t xml:space="preserve">Jogo de Bits com 25 peças, com estojo para armazenamento dos bits e com formato que permita utilização dos bits, funcionando como uma chave de fenda/phillips (kit com: 1 Adaptador magnético para bits; 6 Fenda: 4 (2) - 6 (2) - 7 (2) mm; 6 Philips: PH1 (2) - PH2 (2) - PH3 (2); 6 Pozidriv: PZ1 (2x) - PZ2 (2) - PZ3 (2); 6 Torx: T20 (2) - T25 (2) - T30 (2). </t>
  </si>
  <si>
    <t xml:space="preserve">Vonder/Cód. 3538032000 </t>
  </si>
  <si>
    <t xml:space="preserve">Jogo de Ponteiro e Talhadeira, encaixe SDS, com 05 peças, acompanhando maleta, com 02 Ponteiro 250mm, 02 Talhadeira 20x250mm, 01 Talhadeira larga 40x250mm, 01 Maleta de alumínio.
</t>
  </si>
  <si>
    <t xml:space="preserve">Vonder/Cód. 5374012000 </t>
  </si>
  <si>
    <t xml:space="preserve">Jogo com 35 fresas, acondicionadas em maleta de Aluminio, para Tupia com pinça de 6mm. Peso aproximado do kit 1,7Kg. Modelo referencia CHARBS - 00024 
</t>
  </si>
  <si>
    <t xml:space="preserve">Charbs/Ref: 7895099089509 </t>
  </si>
  <si>
    <t>JOGO CHAVE COMBINADA CATRACA ARTICULADA COM 08 PEÇAS (08 A 19MM), FABRICADAS EM AÇO CROMO VANÁDIO .</t>
  </si>
  <si>
    <t xml:space="preserve">Worker/Ref.:: 935344 </t>
  </si>
  <si>
    <t xml:space="preserve">Jogo de Serras Copo para madeira 11 Peças. 8 serras copos: 22 mm; 25 mm; 29 mm; 35 mm; 38 mm; 44 mm; 51 mm; 68 mm; 1 adaptador KW 8; 1 adaptador KW 1/4" 1 Chave Allen padrão para aperto.  Deve acompanhar maleta organizadora. </t>
  </si>
  <si>
    <t xml:space="preserve">Fertak/KIT SERRA COPO 11 PEÇAS </t>
  </si>
  <si>
    <t>Suporte Sextavado para Serra Copo Bi-metal Acima de 30mm</t>
  </si>
  <si>
    <t xml:space="preserve">Vonder/Cód. 3509114060 </t>
  </si>
  <si>
    <t>Jogo de chave combinada - Boca/estrela, com 10 peças. Medidas: 6, 7, 8, 10, 11, 13, 14 e 17, 19 e 22mm</t>
  </si>
  <si>
    <t>Mundi/Cód. 16195</t>
  </si>
  <si>
    <t>Jogo de Fusíveis com 25 Peças, vidro, 5A, 250v</t>
  </si>
  <si>
    <t>RDSCOMP/5X20 25A</t>
  </si>
  <si>
    <t>Kit com 04 grampos de aperto rápido 24 Pol, Material: Poliamida e aço; Profundidade da garganta: 24'' (60cm); 9-1/4'' - 32-7/8'' (235mm - 835mm) 3-5/8'' (92mm).</t>
  </si>
  <si>
    <t xml:space="preserve">NOVE.54/Cód. 3575619024 </t>
  </si>
  <si>
    <t>Kit com 04 grampos de aperto rápido, 15cm, 6 Pol, Capacidade de expansão: 7-7/8"-13-3/8" (200mm-340mm), Profundidade da garganta: 3-3/16" (81mm)</t>
  </si>
  <si>
    <t xml:space="preserve">NOVE.54/Cód. 3575619006 </t>
  </si>
  <si>
    <t xml:space="preserve">Chave teste digital para verificar tensão em redes elétricas. Mínimo de medições 12v, 36v, 55v, 110v e 220v. Display que mostra a faixa de tensão registrada. Cabo de plástico isolado. </t>
  </si>
  <si>
    <t xml:space="preserve">Vonder/Cód. 3571125250 </t>
  </si>
  <si>
    <t>Chave de fenda, haste em cromo vanádio, acabamento niquelado e polido, tamanho 1/4 X 4"</t>
  </si>
  <si>
    <t xml:space="preserve">Vonder/Cód. 3070214400 </t>
  </si>
  <si>
    <t>peça</t>
  </si>
  <si>
    <t xml:space="preserve">Chave de fenda, cabo em PVC rígido, haste em cromo vanádio, acabamento niquelado e polido, tamanho 3/16 X 4" </t>
  </si>
  <si>
    <t xml:space="preserve">Vonder/Cód. 3070236400 </t>
  </si>
  <si>
    <t>Chave de fenda, haste em cromo vanádio, acabamento niquelado e polido, tamanho 1/8 X 4"</t>
  </si>
  <si>
    <t xml:space="preserve">Vonder/Cód. 3070218400 </t>
  </si>
  <si>
    <t xml:space="preserve">Chave tipo phillips, cabo em PVC rígido, haste em cromo vanádio, acabamento niquelado e polido, tamanho 3/16 X 4" </t>
  </si>
  <si>
    <t>Vonder/Cód. 3072236400</t>
  </si>
  <si>
    <t xml:space="preserve">Chave de Phillips 1/8 x 6 . CHAVE PHILLIPS ISOLADA  Crusada  (Phillips)  modelo:  Crusada  (Phillips),  tamanho:  3x150mm  (1/8x6"),  haste  em  aço  cromovanádio  temperada.  Ponta  fosfatizada.  Cabo  em  PVC.  Isolação  de  1000  V  c.  a.  Produto  deve  estar  em conformidade com a NBR9699 e NR10. DIN ISO 8764. </t>
  </si>
  <si>
    <t xml:space="preserve">SATA/Cód. 3012186002 </t>
  </si>
  <si>
    <t>Chave tipo phillips, haste em cromo vanádio, acabamento niquelado e polido, tamanho 1/8 X 4"</t>
  </si>
  <si>
    <t xml:space="preserve">Vonder/	Cód. 3072218400 </t>
  </si>
  <si>
    <t>Chave tipo phillips,haste em cromo vanádio, acabamento niquelado e polido, tamanho 1/4 X 4"</t>
  </si>
  <si>
    <t xml:space="preserve">Vonder/Cód. 3072214400 </t>
  </si>
  <si>
    <t>Chave universal para tubo, tipo sueca, 426mm</t>
  </si>
  <si>
    <t xml:space="preserve">Open Trade/38505 </t>
  </si>
  <si>
    <t>PREGO DE AÇO, 10 X 10, COM CABEÇA, POLIDO. PACOTE DE 1KG.</t>
  </si>
  <si>
    <t xml:space="preserve">Gerdau/Cód. 2880101000 </t>
  </si>
  <si>
    <t>Kg</t>
  </si>
  <si>
    <t>PREGO DE AÇO, 12 X 12, COM CABEÇA, ZINCADO, PACOTE COM 1KG.</t>
  </si>
  <si>
    <t xml:space="preserve">Conex/Cód. 19078 </t>
  </si>
  <si>
    <t>PREGO DE AÇO, 17 X 27, COM CABEÇA, GALVANIZADO. PACOTE DE 1KG.</t>
  </si>
  <si>
    <t xml:space="preserve">Gerdau/17X27 GALV  </t>
  </si>
  <si>
    <t>PARAFUSO METÁLICO, PHILLIPS, DIMENSÕES: 4.0 X 25MM. Caixa com 100 unidades</t>
  </si>
  <si>
    <t>Vonder/Cód. 2939402500</t>
  </si>
  <si>
    <t xml:space="preserve">PARAFUSO METÁLICO, PHILLIPS, DIMENSÕES: 4.0 X 40MM. Caixa com 100 unidades </t>
  </si>
  <si>
    <t xml:space="preserve">Vonder/Cód. 2939404000 </t>
  </si>
  <si>
    <t>Bucha plástica para fixação, de nylon, tamanho 8. Pacote com 100 unidades</t>
  </si>
  <si>
    <t xml:space="preserve">SFOR/Cód. 10193 </t>
  </si>
  <si>
    <t xml:space="preserve">Pacote </t>
  </si>
  <si>
    <t>Bucha plástica para fixação, de nylon, tamanho 5. Pacote com 100 unidades</t>
  </si>
  <si>
    <t xml:space="preserve">SFOR/Cód. 1019 </t>
  </si>
  <si>
    <t>pacocte</t>
  </si>
  <si>
    <t>Bucha plástica para fixação, de nylon, tamanho 6. Pacote com 100 unidades</t>
  </si>
  <si>
    <t xml:space="preserve">SFOR/Cód. 10192 </t>
  </si>
  <si>
    <t>pacote</t>
  </si>
  <si>
    <t xml:space="preserve">Bucha para acartonados, bucha para gesso e drywall, com aba de fixação para parede, tamanho 08 mm, de polietileno. Pacote com 100 unidades </t>
  </si>
  <si>
    <t xml:space="preserve">SFOR/Cód. 3967 </t>
  </si>
  <si>
    <t xml:space="preserve">Bucha para acartonados, bucha para gesso e drywall, sem aba, tamanho 08 mm, de nylon ou polietileno. Pacote com 100 unidades </t>
  </si>
  <si>
    <t>SFOR/Cód. 17371</t>
  </si>
  <si>
    <t>SACA ROLAMENTOS POLIA 2 GARRAS EXTRATOR UNIVERSAL 50mm</t>
  </si>
  <si>
    <t>GAT/GAT1000</t>
  </si>
  <si>
    <t>peca</t>
  </si>
  <si>
    <t>RODA PNEUMÁTICA ROLAMENTADA 3.50" X 8", PNEU COMPOSTO POR 4 LONAS. ALTA RESISTÊNCIA À CARGAS MAIS PESADAS, SUPORTANDO ATÉ 200KG. USO INDICADO PARA VEÍCULOS NÃO MOTORIZADOS, COMO CARRINHOS DE MÃO E CARRINHOS PLATAFORMA</t>
  </si>
  <si>
    <t xml:space="preserve">Ajax/4LONAS </t>
  </si>
  <si>
    <t>339030.39</t>
  </si>
  <si>
    <t>CÂMARA DE AR RESISTENTE PARA PNEU TAMANHO 3,25 X 8" (PARA CARRINHO DE TRANSPORTE)</t>
  </si>
  <si>
    <t xml:space="preserve">Colson/3.25/8'' </t>
  </si>
  <si>
    <t xml:space="preserve">CARRINHO DE MÃO COM PNEU E CÂMARA DE AR 8" E ESTRUTURA METÁLICA, CAPACIDADE MÍNIMA 55L. </t>
  </si>
  <si>
    <t xml:space="preserve">Maestro/60L </t>
  </si>
  <si>
    <t>Roda de borracha, com rodízio pneumático fixo, com pneu 2.50</t>
  </si>
  <si>
    <t>Ajax/Fixo</t>
  </si>
  <si>
    <t xml:space="preserve">Roda de borracha, com rodízio pneumático giratório, com pneu 2.50 </t>
  </si>
  <si>
    <t>Ajax/Giratório</t>
  </si>
  <si>
    <t>GRAXA, DE ROLAMENTO, EMBALAGEM DE 1 KG., GRAXA PARA PINOS E ROLAMENTOS MP-2</t>
  </si>
  <si>
    <t>Karter/Bluter MP2</t>
  </si>
  <si>
    <t>339030.03</t>
  </si>
  <si>
    <t xml:space="preserve">Bomba para encher pneus de carrinho de mão/bicicleta/moto. Com cabo do tipo “T”, em material plástico. Manômetro para indicação de pressão com ajuste. Corpo metálico em aço carbono. Plataforma de apoio em plástico reforçado. Mangueira plástica de aproximadamente 60cm de comprimento. Altura aproximada da bomba de 65 cm. Diâmetro do corpo da bomba de aproximadamente 1.1/2” - 40mm. Pressão máxima da bomba de 118 Ibf/pol2.  </t>
  </si>
  <si>
    <t>ZHUFENG/T</t>
  </si>
  <si>
    <t>Fechadura interna cromada 40mm, com 2 chaves</t>
  </si>
  <si>
    <t xml:space="preserve">Stam/40423 </t>
  </si>
  <si>
    <t>Fechadura tubular para divisória, com maçaneta e 3 chaves, tamanho 90mm, na cor branco, em zamak</t>
  </si>
  <si>
    <t>Soprano/Tulipa</t>
  </si>
  <si>
    <t xml:space="preserve">Cadeado metálico, 50mm. Deve acompanhar 2 chaves </t>
  </si>
  <si>
    <t xml:space="preserve">Stam/00316  </t>
  </si>
  <si>
    <t>339030.28</t>
  </si>
  <si>
    <t>Cadeado metálico de latão maciço, 30mm</t>
  </si>
  <si>
    <t xml:space="preserve">Stam/003312 </t>
  </si>
  <si>
    <t>Porta cadeado metálico, zincado,  tamanho mínimo de 2"</t>
  </si>
  <si>
    <t xml:space="preserve">Vonder/3290330001 </t>
  </si>
  <si>
    <t xml:space="preserve">Fechadura 40mm Externa Espelho Acabamento Inox </t>
  </si>
  <si>
    <t xml:space="preserve">Stam/803/33 </t>
  </si>
  <si>
    <t xml:space="preserve">DOBRADICA METALICA, DOBRADIÇA CANECO 35MM, CURVA, DO TIPO CLICK, COM AMORTECEDOR. Dobradiça caneco 35 mm, braço curvo, com pistão e mola de amortecimento. Ângulo de abertura: 110°. Com calço móvel e sistema de encaixe do tipo clic. Fabricada em aço inox ou em aço carbono com  cabamento niquelado ou cromado. Profundidade do caneco: 11,3 mm. Distância entre furos caneco: 48 mm; Distância entre furos calço: 32 mm. Comprimento aproximado (totalmente aberta): 112 mm </t>
  </si>
  <si>
    <t>HD/Clik</t>
  </si>
  <si>
    <t>Selante PU 40 com bico dosador, a base de poliuretano. Embalagem com aproximadamente 380g. Cor a definir: branco ou cinza. Validade mínima de 6 meses a contar da data da entrega.</t>
  </si>
  <si>
    <t xml:space="preserve">Vonder/Cód. 1647387240 </t>
  </si>
  <si>
    <t>339030.11</t>
  </si>
  <si>
    <t>SILICONE, COM BICO DOSADOR, TUBO COM 280G, INCOLOR. Validade mínima de 6 meses a contar da data da entrega.</t>
  </si>
  <si>
    <t xml:space="preserve">Tek Bond/Cód. 1641001280 </t>
  </si>
  <si>
    <t>ADESIVO PARA PVC, PARA TUBOS DE PVC RÍGIDO. COMPOSIÇÃO: RESINA PVC E SOLVENTE, APARÊNCIA INCOLOR, BISNAGA COM 75G.</t>
  </si>
  <si>
    <t>Krona/Cód. 1652517075</t>
  </si>
  <si>
    <t>Fita Dupla Face Siliconada,  transparente, para ambiente interno, forte adesão a diversas superfícies, compensação à dilatação térmica, atenuação contra vibrações, resistência a solventes. Tamanho mínimo: 12 mm x 20 m.</t>
  </si>
  <si>
    <t>Vonder/Cód. 1055012020</t>
  </si>
  <si>
    <t>ADESIVO SELANTE MONOCOMPONENTE – À BASE DE POLIURETANO – QUE CURA EM CONTATO COM O AR, PARA A FIXAÇÃO E VEDAÇÃO DE CUBAS EM AÇO INOX E PORCELANA EM PIAS DE MÁRMORE OU GRANITO. 310ML.</t>
  </si>
  <si>
    <t xml:space="preserve">Tek Bond/Cód. 1641000387 </t>
  </si>
  <si>
    <t>COLA BICOMPONENTE, À BASE DE RESINA EPÓXI, POLIAMIDA E CARGAS MINERAIS ( TIPO "DUREPOXI"). EMBALAGEM COM 100G.</t>
  </si>
  <si>
    <t xml:space="preserve">Loctite/	DUREPOXI </t>
  </si>
  <si>
    <t>COLA TIPO SUPER BONDER, ADESIVO INSTANTÂNEO. PRODUTO MONOCOMPONENTE A BASE DE CIANOACRILATO. EMBALAGEM COM 20G.</t>
  </si>
  <si>
    <t xml:space="preserve">Conex/COD 5143 </t>
  </si>
  <si>
    <t xml:space="preserve">MASSA COLA PLÁSTICA CINZA COM CATALISADOR, EMBALAGEM DE 1KG. </t>
  </si>
  <si>
    <t>2001/Cód. 1669109777</t>
  </si>
  <si>
    <t>MASSA P/ VEDACAO, MASSA DE CALAFETAR, para TELHADOS DE FIBRA CIMENTO, Massa para telha, 350 gramas</t>
  </si>
  <si>
    <t>Vonder/Cód. 1625350001</t>
  </si>
  <si>
    <t>Cola adesiva para cano, com pincel aplicador, pote com 175g</t>
  </si>
  <si>
    <t xml:space="preserve">Krona/Cód. 7313 </t>
  </si>
  <si>
    <t>Cola adesivo para madeira, resistência profissional, uso interno, secagem rápida, limpeza com água, atóxica, quantidade mínima de adesivo 195 g/m2 PRESSÃO requerida. Embalagem 1,05Kg.</t>
  </si>
  <si>
    <t xml:space="preserve">Cascola/Cód. 1614000193 </t>
  </si>
  <si>
    <t>Cola branca extra forte de fácil aplicação, de PVA com secagem transparente, para colagens de alto desempenho. Volume 01 Litro.</t>
  </si>
  <si>
    <t xml:space="preserve">Vonder/Cód. 1672001001 </t>
  </si>
  <si>
    <t>ESPUMA EXPANSIVA DE POLIURETANO 500 ML</t>
  </si>
  <si>
    <t>Tecbond/	Cód. 1641000320</t>
  </si>
  <si>
    <t xml:space="preserve">Veda frestas tipo escova, cor preta ou cinza, com perfil adesivo, espessura 7mm, altura 10mm, comprimento 5 metros. </t>
  </si>
  <si>
    <t>Youtek/Vedafresta</t>
  </si>
  <si>
    <t xml:space="preserve">Fita de espuma para vedação 40mm, rolo com 10 metros </t>
  </si>
  <si>
    <t xml:space="preserve">COBERCHAPAS/REF: 97 </t>
  </si>
  <si>
    <t>Cola de contato de aplicação por pincel para piso tátil 2,85kg utilizada para colagem de piso tátil, em pisos regulares. Deve Colar em média 65 pisos. Material: a base de borrachas sintéticas. Aplicação: pincel. Peso: 2,85kg.</t>
  </si>
  <si>
    <t>Tek Bond/Cód. 1636800102</t>
  </si>
  <si>
    <t xml:space="preserve">PISTOLA PARA APLICACAO DE SILICONE EM BISNAGA, ESPESSURA 0,75MM, PARA TUBOS DE 300G  </t>
  </si>
  <si>
    <t xml:space="preserve">NOVE.54/Cód. 3599100140 </t>
  </si>
  <si>
    <t>ÓLEO DESENGRIPANTE EM SPRAY, PARA FERRAGENS, EMBALAGEM COM NO MÍNIMO 300ML, VALIDADE MÍNIMA DE 12 MESES.</t>
  </si>
  <si>
    <t xml:space="preserve">Mundi/Cód. 14806 </t>
  </si>
  <si>
    <t>TINTA ACRÍLICA P/ SINALIZAÇÃO (DEMARCAÇÃO) VIÁRIA, BASE DE RESINA ACRÍLICA, 18L, EMULS. EM ÁGUA, TINTA PARA SINALIZAÇÃO DE RODOVIAS E VIAS URBANAS. CORES A DEFINIR NA AF - AMARELO, AZUL, BRANCA.</t>
  </si>
  <si>
    <t>Maza/Maza</t>
  </si>
  <si>
    <t>Galão</t>
  </si>
  <si>
    <t>TINTA ACRÍLICA, GALÃO DE 18L, PARA USO EXTERNO,  LIMPEZA FÁCIL. LINHA PREMIUM. ACABAMENTO SEMI-BRILHO. COR A DEFINIR NA AF. VALIDADE MÍNIMA DE 12 MESES.</t>
  </si>
  <si>
    <t>Futura/Futura</t>
  </si>
  <si>
    <t>TINTA ACRÍLICA FOSCA, GALÃO 3,6L. LINHA PREMIUM. COR A DEFINIR NA AF. VALIDADE MÍNIMA DE 12 MESES.</t>
  </si>
  <si>
    <t>TINTA ACRÍLICA, PARA PISO E ACIMENTADOS, COR CINZA, GALÃO DE 18L, TINTA PISO PARA CIMENTADO, ACABAMENTO LISO. COR CONCRETO. VALIDADE MÍNIMA DE 12 MESES.</t>
  </si>
  <si>
    <t>TINTA ESMALTE, GALÃO COM 3,6L. ESMALTE SINTÉTICO BRILHANTE NA COR A DEFINIR NA AF.</t>
  </si>
  <si>
    <t>TINTA ACRÍLICA, SEMI-BRILHO, PREMIUM. GALÃO 3,6L. COR A DEFINIR NA AF. VALIDADE MÍNIMA DE 12 MESES.</t>
  </si>
  <si>
    <t>CORANTE PARA TINTA, FRASCO 50ML. COR A DEFINIR NA AF.</t>
  </si>
  <si>
    <t xml:space="preserve">SHERWILIAN/SHERWILIAN </t>
  </si>
  <si>
    <t>Frasco</t>
  </si>
  <si>
    <t>SOLVENTE AGUARRÁS PARA DILUIÇÃO DE ESMALTE SINTÉTICO, TINTA A ÓLEO E VERNIZES, PARA LIMPEZA DE EQUIPAMENTOS DE PINTURA. FRASCO COM 900ML.</t>
  </si>
  <si>
    <t>Itaqua/Itaqua</t>
  </si>
  <si>
    <t>Litro</t>
  </si>
  <si>
    <t>THINNER ACRÍLICO, FRASCO COM 900ML.</t>
  </si>
  <si>
    <t>THINNER PARA DILUIÇÃO, 5L.</t>
  </si>
  <si>
    <t>TINTA SPRAY FOSCA, NO MINIMO 300ML, COR A DEFINIR NA AF.</t>
  </si>
  <si>
    <t>Dinacor/Dinacor</t>
  </si>
  <si>
    <t>Massa corrida acrílica para uso em superfície externa em alvenaria. Galão (3,6 litros). Validade mínima de 12 meses.</t>
  </si>
  <si>
    <t>Verniz marítimo incolor, galão com 3,6 litros</t>
  </si>
  <si>
    <t>Tinta Antiferrugem, linha premium, lata 900ml</t>
  </si>
  <si>
    <t>Coral/Coral</t>
  </si>
  <si>
    <t>309030.25</t>
  </si>
  <si>
    <t>Escova manual com cerdas de aço, com 4 fileiras</t>
  </si>
  <si>
    <t>ESPATULA LISA COM CABO DE MADEIRA 12cm aproximadamente</t>
  </si>
  <si>
    <t>Compel/Compel</t>
  </si>
  <si>
    <t xml:space="preserve">Espátula plástica para aplicação de massa corrida, medidas aproximadas 13cm x 9cm </t>
  </si>
  <si>
    <t>Atlas/Atlas</t>
  </si>
  <si>
    <t>ROLO DE ESPONJA PARA PINTURA, MEDINDO 9CM COM CABO.</t>
  </si>
  <si>
    <t>ROLO DE ESPUMA PARA PINTURA, MEDINDO 23CM COM GARFO.</t>
  </si>
  <si>
    <t>ROLO DE LÃ PARA PINTURA, MEDINDO 15CM, ANTI-GOTA. COM GARFO.</t>
  </si>
  <si>
    <t>ROLO DE LÃ PARA PINTURA, MEDINDO 23CM, ANTI-GOTA. COM GARFO.</t>
  </si>
  <si>
    <t>Rolo de lã para pintura, medindo 9cm, anti-gota, com garfo.</t>
  </si>
  <si>
    <t>PINCEL, CERDA PELO SINTÉTICO, MEDIDA 2"</t>
  </si>
  <si>
    <t>PINCEL , CERDA PELO SINTÉTICO, MEDIDA 3"</t>
  </si>
  <si>
    <t>BALDE/CAÇAMBA DE PINTURA, capacidade de 10 a 15 litros</t>
  </si>
  <si>
    <t>Broxa para pintura, rentagular, com cabo, medindo no mínimo 15cm</t>
  </si>
  <si>
    <t xml:space="preserve">TINTA ACRILICA EMBORRACHADA, 18 LTS, IMPERMEABILIZANTE PARA PAREDE EXTERNA, ALTA PERFORMACE, COR A COMBINAR </t>
  </si>
  <si>
    <t>Mactra/Mactra</t>
  </si>
  <si>
    <t>FUNDO PREPARADOR PARA PAREDES INTERNAS E EXTERNAS A BASE DE ÁGUA, 18 LTS.</t>
  </si>
  <si>
    <t>galão</t>
  </si>
  <si>
    <t xml:space="preserve">Descontaminante ferroso, ph neutro, com pulverizador, 500ml. Modelos de referência: Vonixx IZER, FERROX, Soft 99 - Iron Terminator </t>
  </si>
  <si>
    <t>Vonix/Vonix</t>
  </si>
  <si>
    <t>Lata</t>
  </si>
  <si>
    <t xml:space="preserve">Removedor de piche e cola, com pulverizador,  500ml. Modelos de referência: Easytech Spike, Vonixx Strike, Removedor de Piche Cola Remogan </t>
  </si>
  <si>
    <t>Tinta epóxi poliamida bicomponente de 3,6 litros. Cinza claro. Deve acompanhar o promotor de aderência. Referência: Maza ou similar </t>
  </si>
  <si>
    <t>ARCO COM SERRA, TAMANHO MINI, COM LÂMINA DE 10". CABO ERGONÔMICO INJETADO. TAMANHO: 10". MARCA DE REFERÊNCIA: TRAMONTINA.</t>
  </si>
  <si>
    <t xml:space="preserve">Mundi/Cód. 30102 </t>
  </si>
  <si>
    <t>Arco de serra manual, fixo, 12 polegadas</t>
  </si>
  <si>
    <t xml:space="preserve">NOVE.54/COD 3565000111 </t>
  </si>
  <si>
    <t xml:space="preserve">Cortador de vidros profissional, tipo caneta. Corta vidros de até 6mm </t>
  </si>
  <si>
    <t>NOVE.54 /Código: 3599205001</t>
  </si>
  <si>
    <t xml:space="preserve">Unidade  </t>
  </si>
  <si>
    <t xml:space="preserve">DESEMPENADEIRA DE PVC, medidas aproximados 17X30cm ESTRIADA </t>
  </si>
  <si>
    <t xml:space="preserve">Vonder/Código: 3328301730 </t>
  </si>
  <si>
    <t xml:space="preserve">DESEMPENADEIRA DE PVC COM ESPUMA, medidas aproximadas 14x27cm </t>
  </si>
  <si>
    <t xml:space="preserve">Vonder/COD 33282771410 </t>
  </si>
  <si>
    <t xml:space="preserve">Desempenadeira Dentada com Cabo de Madeira, medidas aproximadas 120x300mm </t>
  </si>
  <si>
    <t xml:space="preserve">Monfort/404008 </t>
  </si>
  <si>
    <t xml:space="preserve">DESEMPENADEIRA DENTADA REGULÁVEL, medidas aproximadas 35cm X 12cm </t>
  </si>
  <si>
    <t xml:space="preserve">NOVE.54/DESEMP REG 35X12 </t>
  </si>
  <si>
    <t>CINTO PARA PEDREIRO E CARPINTEIRO. Produzido em couro natural, com três bolsos de tamanhos diferentes.</t>
  </si>
  <si>
    <t xml:space="preserve">Vonder/COD 7019300000 </t>
  </si>
  <si>
    <t>Esquadro regua transferidor feito de liga de alumínio, triangular com escala de transferidor 0-90, usado como guia de serra para medições de ângulo e cortes.</t>
  </si>
  <si>
    <t>ALLOY/TRIANGULO</t>
  </si>
  <si>
    <t xml:space="preserve">ESQUADRO PARA CARPINTEIRO, resistência à oxidação; COM CABO DE ALUMÍNIO; 14″/35cm; Modelo de referência: VONDER 3550014000  </t>
  </si>
  <si>
    <t xml:space="preserve">Vonder/COD 3550014000 </t>
  </si>
  <si>
    <t>NÍVEL DE ALUMÍNIO 3 BOLHAS 300mm/12"</t>
  </si>
  <si>
    <t xml:space="preserve">NOVE.54/COD 3535300012 </t>
  </si>
  <si>
    <t>MARTELO UNIVERSAL TIPO UNHA, 25MM, EM AÇO FORJADO E TEMPERADO, ACABAMENTO POLIDO, CABO DE MADEIRA COM APROXIMADAMENTE 30CM.</t>
  </si>
  <si>
    <t xml:space="preserve">MONFORT/COD 3589250125 </t>
  </si>
  <si>
    <t>Martelo de Borracha com Cabo Madeira, aproximadamente com 40mm.</t>
  </si>
  <si>
    <t xml:space="preserve">NOVE.54 /COD 3079032655 </t>
  </si>
  <si>
    <t>MANGUEIRA DE NÍVEL 5/16" CRISTAL</t>
  </si>
  <si>
    <t xml:space="preserve">Vonder/COD 3333516010 </t>
  </si>
  <si>
    <t>Metros</t>
  </si>
  <si>
    <t xml:space="preserve">NÍVEL DE ALUMÍNIO REFORÇADO 40″; produzido de alumínio de qualidade i-beam, pussuir  duas bolhas acrílicas para aferição de desvios verticais e horizontais e uma bolha giratória regulavel para aferições angulares. Reforços nas extremidades da peça e base fresada para melhoria na medição de tubos em trabalhos de canalização. A precisão de medição é de 1 mm/m (0,057 graus). Modelo de referência: MTX-340109 </t>
  </si>
  <si>
    <t xml:space="preserve">MTX/MTX 340109 </t>
  </si>
  <si>
    <t xml:space="preserve">TALHADEIRA DE AÇO MASTER REDONDA 3/4×12 COM EMPUNHADURA </t>
  </si>
  <si>
    <t xml:space="preserve">MONFORT/MASTER 3/4X12" </t>
  </si>
  <si>
    <t xml:space="preserve">TESOURA DE CHAPA 10" TIPO AVIAÇÃO ESQUERDO E RETO </t>
  </si>
  <si>
    <t xml:space="preserve">IRWIM/	COD 3085073111 </t>
  </si>
  <si>
    <t>Serrote profissional, 18”. Lâmina de aço temperado, com cabo de madeira. Comprimento total do serrote de aproximadamente 50cm. Com 06 a 08 dentes por polegada</t>
  </si>
  <si>
    <t xml:space="preserve">Vonder/COD 3071101800 </t>
  </si>
  <si>
    <t>Facão para mato, em aço carbono. Cabo plástico. Polegadas: 18 polegadas</t>
  </si>
  <si>
    <t xml:space="preserve">Vonder/COD 3140000020 </t>
  </si>
  <si>
    <t>Serrote Japonês Duplo Dente 150mm</t>
  </si>
  <si>
    <t xml:space="preserve">Vonder/COD 3591300625 </t>
  </si>
  <si>
    <t xml:space="preserve">TORQUÊS 10″ ARMADOR </t>
  </si>
  <si>
    <t xml:space="preserve">Vonder/COD 3633100000 </t>
  </si>
  <si>
    <t>PRUMO DE AÇO PAREDE 400g (Produzido em aço maciço 1020. Corda de nylon. Comprimento da corda: 2m).</t>
  </si>
  <si>
    <t xml:space="preserve">NOVE.54/COD 3321400400 </t>
  </si>
  <si>
    <t xml:space="preserve">LÁPIS PARA CARPINTEIRO GRAFITE de 175mm </t>
  </si>
  <si>
    <t xml:space="preserve">CONEX/COD 3076010000 </t>
  </si>
  <si>
    <t xml:space="preserve">Colher pedreiro reta em aço carbono, 8 polegadas, com cabo de madeira </t>
  </si>
  <si>
    <t xml:space="preserve">NOVE.54 /COD 3364100800 </t>
  </si>
  <si>
    <t>Foice para jardinagem em aço carbono. Revestida de pintura eletrostática com proteção contra oxidação. Cabo em madeira de aproximadamente 100cm</t>
  </si>
  <si>
    <t xml:space="preserve">Vonder/COD 8023001013 E 3158400100 </t>
  </si>
  <si>
    <t xml:space="preserve">MARRETA DE AÇO 1,5kg , comprimento 280 mm, largura 118cmm e altura 47 mm – COM CABO. Modelo de referência: 40508/003 Tramontina </t>
  </si>
  <si>
    <t xml:space="preserve">Vonder/COD 3078001500 </t>
  </si>
  <si>
    <t xml:space="preserve">MARRETA DE AÇO 2Kg – Dimensões: comprimento:  300 mm, largura: 53mm e altura 128 mm COM CABO. Modelo de Referência: 40500004 Tramontina. </t>
  </si>
  <si>
    <t xml:space="preserve">MONFORT/COD 3078607020 </t>
  </si>
  <si>
    <t xml:space="preserve">PÁ CORTADEIRA VANGA MODELO QUADRADA N°3 CABO DE MADEIRA 1,20m RETO </t>
  </si>
  <si>
    <t xml:space="preserve">NOVE.54/Cód. 3122201004 </t>
  </si>
  <si>
    <t xml:space="preserve">Machado com cabo de fibra 1,5 kg; Massa do machado: 3, 5 lb/ 1, 5 kg; Dimensões do machado: 19,5C x 13L centímetros; Comprimento aproximado (com cabo) total 84cm. Modelo de referência: VONDER35.89.001.500 </t>
  </si>
  <si>
    <t xml:space="preserve">Vonder/COD 3589001500 </t>
  </si>
  <si>
    <t xml:space="preserve">ENXADA COM CABO DE MADEIRA; FORJADA EM AÇO CARBONO, TEMPERADA EM TODO O CORPO DA PEÇA, DIMENSÕES APROXIMADAS 22 X 22 X 130CM. </t>
  </si>
  <si>
    <t xml:space="preserve">NOVE54 /Código: 3262925200 </t>
  </si>
  <si>
    <t>Cabo de madeira para enxada, acabamento encerado com cunha, bitola do cabo: 3,5mm e comprimento 150mm de altura (medidas aproximadas)</t>
  </si>
  <si>
    <t xml:space="preserve">MONFORT/COD 8023607024 </t>
  </si>
  <si>
    <t>PÁ DE BICO COM CABO EM MADEIRA. MEDIDAS APROXIMADAS: COMPRIMENTO TOTAL: 150,3CM; TAMANHO DO CABO: 120CM; LARGURA DA PÁ: 27CM.</t>
  </si>
  <si>
    <t>Vonder/COD 3142508250</t>
  </si>
  <si>
    <t>Picareta em aço fundido, tipo larga, com cabo de madeira de 90cm</t>
  </si>
  <si>
    <t xml:space="preserve">TENACE/Cód. 3154001005 </t>
  </si>
  <si>
    <t xml:space="preserve">CAVADEIRA LIGHT/ TUBULÃO COM BICO DE TUCANO 1,80m </t>
  </si>
  <si>
    <t xml:space="preserve">MAX/Cód. 3114180000 </t>
  </si>
  <si>
    <t xml:space="preserve">MACHADINHA DE AÇO COM UNHA, 450g, produzida em aço fundido. Ferramenta pintada na cor preta para proteção contra ferrugem. Cabo em madeira lixada e encerada. Ponta afiada </t>
  </si>
  <si>
    <t xml:space="preserve">NOVE.54/Cód. 3119400600 </t>
  </si>
  <si>
    <t>LONA POLIETILENO 6 X 5M, cor azul ou preta, 150 MICRAS MÉDIA</t>
  </si>
  <si>
    <t>Ajax/150M</t>
  </si>
  <si>
    <t xml:space="preserve">LIXADEIRA ORBITAL ELÉTRICA - MÍNIMO 275 WATTS; 220V, BASE DE 1/4" DE FOLHA DE LIXA, SISTEMA DE CONTRA PESO - BOLSA COLETORA DE PÓ -  DIAMETRO DA ÓRBITA DE 1/16". Modelos de referência: Makita B05030, Stanley SS30-B2, Dewalt DWE6421-B2 </t>
  </si>
  <si>
    <t>Stanley/Stanley</t>
  </si>
  <si>
    <t xml:space="preserve">Compressor de ar tipo pistola, bateria 20V (Bateria:20 V - 2,0 Ah - íons de lítio; Capacidade de produção de ar:6 L/min; Pressão máxima de trabalho:150 lbf/pol²; 220v ou bivolt; Segue norma: ABNT NBR IEC 60745-1) Acompanha: 1 maleta, 1 bateria de 20 V, 1 carregador bivolt automático, 1 bico adaptador para bolas, 1 bico adaptador para uso geral, 1 adaptador para válvulas e 1 mangueira flexível com bico. Modelo de referência: Vonder 6001000020. </t>
  </si>
  <si>
    <t>449052.39</t>
  </si>
  <si>
    <t>Tupia 6mm, 710 Watts RT0700C, 220V</t>
  </si>
  <si>
    <t>Pinador Pneumático, comprimento 15 a 50mm, Tipo "F" calibragem 18, Capacidade: 100 pinos, Porta de exaustão multidirecional em 360 (Graus), punho emborrachado, 220V.</t>
  </si>
  <si>
    <t>Esmerilhadeira angular de 9 polegadas. 2200W - Marca e modelo de referência: BOSCH-GWS22-230. Especificações técnicas: :: Tensão: 220V :: Potência absorvida: 2200 W :: Número de rotações (sem carga): 6600 r.p.m :: Rosca do eixo de esmerilhamento: M 14 :: Diâmetro do disco: 230 mm (9 polegadas) :: Peso: menor ou igual a 5 kg - Garantia mínima de 12 meses</t>
  </si>
  <si>
    <t>Soprador térmico digital, 220V. Temperatura 01º estágio de 50º a 650ºC. Temperatura 02º estágio 50º a – 650º C. Segue norma: ABNT NBR IEC 60335-1 e IEC 60335-2-45. Referência: Vonder STV 1800. </t>
  </si>
  <si>
    <t>449052.34</t>
  </si>
  <si>
    <t>Mini soprador de pó, recarregavel. Velocidade de 45 mil RPMs, ou superior. Acompanha cabo de carregamento, bocal fino e bocal com escova, formato de pistola, acinamento por "gatilho", iluminação LED.</t>
  </si>
  <si>
    <t>Generic/Generic</t>
  </si>
  <si>
    <t xml:space="preserve">Plaina elétrica 800W. Com empunhadura secundária, saída para extração de cavaco; Especificações Técnicas:  Tensão: 220 V; Potência mínima: 800 W;  Capacidade máxima de corte: Largura: 82 mm, Profundidade: 3 mm; Rotação a vazio: 16000/min;  Corrente (A): 6,3. Acompanha: - Guia de corte- Saco coletor. Garantia mínima de 12 meses do fabricante. Marca/modelo de referência: SCHULZ-929.003 </t>
  </si>
  <si>
    <t>Schulz/Schulz</t>
  </si>
  <si>
    <t>Furadeira de Impacto Industrial.  - empunhadura lateral de 360 graus. 220v. Potência: 1100W. - RPM: 0 a 1.200/0 a 3.500. - Mandril: 1/2" (13 mm). Modelo de referência: DWD520 DeWalt</t>
  </si>
  <si>
    <t xml:space="preserve">Martelete perfurador e rompedor de concreto, com maleta, 220v – 60Hz, potência mínima de 800W, sistema de encaixe SDS - Plus, com capacidade de perfurar no mínimo em: concreto 18mm; madeira: 30mm; metal: 10mm. Rotação: 0 a 1400 rpm, desenvolvendo de 0 a 5000 impactos por minuto (i.p.m). Acessórios: maleta para guarda e transporte, empunhadura, limitador de profundidade. Todas as partes metálicas devem ter proteção anticorrosiva; garantia mínima de 12 meses. (Modelo referência: Bosch GBH 2-24 D, 1/2”, 820W, com Maleta) </t>
  </si>
  <si>
    <t>PARAFUSADEIRA FURADEIRA, com impacto. Mínimo de 18V. Bateria de lítio. Acompanhar 2 baterias e maleta plástica. Carregador rápido e Bivolt. Torque de até 50Nm. Gatilho de controle de velocidade. Rotação reversível. Pelo menos 1800 r.p.m. Uso profissional.  Modelo referência: Bosh GSB.</t>
  </si>
  <si>
    <t>Parafusadeira de Precisão 3.7V Tipo Caneta; Acompanha: 01 Estojo com magnetizador/desmagnetizador; 01 Cabo para carregamento (USB); 02 Bits estrela: P2, P5; 01 Bits triângulo 3.0; 02 Bits Allen: 1.5mm, 2mm; 05 Bits Phillips: PH0000, PH000, PH00, PH0, PH1; 03 Bits fenda: 1.5mm, 2mm, 2.5mm; 03 Bits hexalobular: T2, T3, T4; 03 Bits hexalobular com furo: T5, T6, T8; 01 Bits Y 0.6 - Modelo de referência: 6001003700 VONDER</t>
  </si>
  <si>
    <t xml:space="preserve">Serra Circular Angular 7.1/4” 6000 RPM 1500W 220V , para cortes em madeiras maciças, duras e resistentes. A ferramenta ideal para realização de trabalhos pesados e cortes profundos. Especificações: para cortes retos em madeira e plásticos; com empunhadura auxiliar, saída de pó, cabo extenso de 2 metros; Profundidade de corte em 45º: 45mm, profundidade de corte em 90º: 64mm; Capacidade máxima de corte em madeira: 64mm;  Troca de lâminas através da chave Allen.Potência: 1500 W; Voltagem: 220V; Furo (mm): 20mm; Peso Aproximado: 3,7kg; Diâmetro do Disco: 184 mm; Rotação: 6.000 RPM; Disco: 7.1/4”.Marca Referência: Bosch - Modelo GKS 150. </t>
  </si>
  <si>
    <t>Black e Decker/Black e Decker</t>
  </si>
  <si>
    <t xml:space="preserve">SERRA TICO-TICO VELOCIDADE VARIÁVEL 220V 650W
com Ação Pendular :: Engate rápido de encaixe universal para lâminas de qualquer tipo
Sapata de ajuste rápido com paradas em ângulos 15°, 30° e 45° para ambos os lados
Soprador de pó ajustável 
</t>
  </si>
  <si>
    <t>unidade</t>
  </si>
  <si>
    <t xml:space="preserve">Pistola elétrica pulverizadora de tinta. Potência mínima de 550W. Inclui acessórios como: agulha de limpeza, filtro de tinta, copo de viscosidade, bicos de tubulação. Com controle regulador de fluxo e controle do comprimento. Voltagem 220v. Tanque de no mínimo 800ml. Rotação de pelo menos 32.000rpm. Modelo de referência: DKS Deko. </t>
  </si>
  <si>
    <t>REJUNTE, SACO 1KG. Cor a definir na AF</t>
  </si>
  <si>
    <t>Tilecol/Tilecol</t>
  </si>
  <si>
    <t>Piso Cerâmico Externo cor a definir,  58 cm x 58cm, antiderrapante,  de primeira qualidadeou retificado.</t>
  </si>
  <si>
    <t>Cecafi/Cecafi</t>
  </si>
  <si>
    <t>m²</t>
  </si>
  <si>
    <t>Revestimento de cerâmica classe “A”, cor branco neve tamanho aproximado 57 x 32cm, com espessura de 7,3mm. Intensidade do brilho: Brilhante, formato retangular. Com no mínimo 12 peças por caixa.</t>
  </si>
  <si>
    <t>Caixa</t>
  </si>
  <si>
    <t>Espaçador e nivelador para piso 4,0 mm, pacote com 100 unidades (Material:Polipropileno; Tipo de piso:Porcelanato e cerâmico; Espessura do espaçador:4,0 mm; Espessura do piso:5 mm a 15 mm; Cor do espaçador:Branco ou Preto). Modelo de referência VONDER.</t>
  </si>
  <si>
    <t>Mondiplas/Mondiplas</t>
  </si>
  <si>
    <t xml:space="preserve">Cunha para o espaçador nivela piso, pacote c/ 50 unidades (Espessura do piso:5 mm a 15 mm; Material:Polipropileno; Dimensões (C x L x A):90 mm x 15 mm x 15 mm). Modelo de referência VONDER. </t>
  </si>
  <si>
    <t xml:space="preserve">Espaçador e nivelador para piso 1,5 mm, pacote com 100 unidades (Material:Polipropileno; Tipo de piso:Porcelanato e cerâmico; Espessura do espaçador:1,5 mm; Espessura do piso:5 mm a 15 mm; Cor do espaçador:Branco ou Preto). Modelo de referência VONDER. </t>
  </si>
  <si>
    <t xml:space="preserve">Espaçador e nivelador para piso 2,0 mm, pacote com 100 unidades (Material:Polipropileno; Tipo de piso:Porcelanato e cerâmico; Espessura do espaçador:2,0 mm; Espessura do piso:5 mm a 15 mm; Cor do espaçador:Branco ou Preto). Modelo de referência VONDER. </t>
  </si>
  <si>
    <t xml:space="preserve">Espaçador e nivelador para piso 3,0 mm, pacote com 100 unidades (Material:Polipropileno; Tipo de piso:Porcelanato e cerâmico; Espessura do espaçador:3,0 mm; Espessura do piso:5 mm a 15 mm; Cor do espaçador:Branco ou Preto). Modelo de referência VONDER. </t>
  </si>
  <si>
    <t>Piso Cerâmico "A" 43x43 (cm) – Espessura de 6,70mm - cinza claro – acabamento acetinado – antiderrapante – Caixa com no mínimo 11 peças e 2,06m²</t>
  </si>
  <si>
    <t>Verão/Verão</t>
  </si>
  <si>
    <t>ESPÍCULA ESPANTA POMBO. KIT COM 10 PEÇAS COM APROXIMADAMENTE 30 CM DE COMPRIMENTO E 10 CM DE ALTURA CADA UMA. MATERIAL PLÁSTICO OU METAL</t>
  </si>
  <si>
    <t>BCM/Plastico</t>
  </si>
  <si>
    <t>Toldo em policabornato, com no mínimo 1,50mx0,30m, com placas de policabornato e mãos francesas com hastes em ABS anticorrosivas, com perfis de acabamento frontal e traseiro, com buchas e parafusos para fixação, com filtro raios UV. Cor Cinza Claro.</t>
  </si>
  <si>
    <t>Politop/030</t>
  </si>
  <si>
    <t>Detector de materiais. Display iluminado. Alta sensibilidade, detecta até 12cm de profundidade. Detecta materiais diversos, como cabos energizados, madeira e metal. Acompanha saco de proteção. Atestado de calibração. Modelo referência: Bosh GMS 120.</t>
  </si>
  <si>
    <t>HANMATEK/SF1</t>
  </si>
  <si>
    <t>449052.28</t>
  </si>
  <si>
    <t>Pallet de plástico vazado, empilhável, fabricado em PP (polipropileno) ou PEAD (polietileno de alta densidade), na cor preta, com as seguintes dimensões: 1 metro X 1,20 metro X 15cm (largura X comprimento X altura). Capacidade de carga dinâmica: mínima de 1000 kg. Capacidade de carga estática: mínima de 2000 kg. Temperatura de trabalho de -40°C a 40°C</t>
  </si>
  <si>
    <t>ABELT/PL01</t>
  </si>
  <si>
    <t>Luxímetro Digital para Lâmpada LED modelo referência LX-1332B para medição de intensidade luminosa em iluminação led, apresentando valores em lux e Footcandle (fc). O Luxímetro Digital para Lâmpada LED possui sensor embutido com tampa protetora que pode ser rotacionado até 280° para facilitar suas medições, conta também com funções de troca de unidade (fc ou lux), mudança de escala de medição e congelamento de leitura. Mostrador: Cristal Líquido lcd 3 Dígitos. Unidades de Medição: Lux e fc (Footcandle)
Tipo do Sensor: Foto Diodo de Silício com Filtro. Rotação do Sensor: 90° para esquerda e 180° para direita. Funções: Congelamento de Leitura (hold). Troca de Escala: Manual. Repetibilidade: 2%. Tempo de Resposta: 2 vezes/segundo. Temperatura de Operação: 0 °C a 40 °C. Umidade de Operação: 0 a 80% ur. Vida Útil da Bateria: 200 horas (estimativa). Dimensões aproximadas: 185 mm x 68 mm x 38 mm. Alimentação: 1 Bateria 9V. Peso aproximado 130g. Especificações. Unidade Escala Resolução Precisão
Lux 0 à 200 Lux. 200 à 2.000 Lux 2.000 à 20.000 Lux 20.000 à 200.000 Lux 0,1 Lux &lt;20K Lux: 4% + 10 díg. &gt;20K Lux: 5% + 10 díg. fc 0 à 20 fc 20 à 200 fc 200 à 2.000 fc 2.000 à 20.0000 fc 0,01 fc &lt;2K fc: 4% + 10 díg. &gt;2K fc: 5% + 10 díg. Possui manual de instruções e protetor de sensor.</t>
  </si>
  <si>
    <t xml:space="preserve">Minipa/Cód. 3880101100 </t>
  </si>
  <si>
    <t>449052.06</t>
  </si>
  <si>
    <t>Trena 5m, comprimento 5 metros, fita em aço com pintura antirreflexo, numeração contínua e graduação em milímetros/polegadas, com retorno automático e trava da fita, com estojo anatômico, alça em nylon e presilha para cinto. </t>
  </si>
  <si>
    <t>TRENA DE 50 METROS .MATERIAL: ABS, PVC, AÇO E FIBRA DE VIDRO. ESCALA: MM CM METROS. NÃO CONDUTOR DE ELETRICIDADE.CABO ERGONÔMICO. MANIVELA PARA RECOLHIMENTO. USO DOMÉSTICO E PROFISSIONAL. RESISTENTE À UMIDADE E TEMPERATURA.</t>
  </si>
  <si>
    <t xml:space="preserve">Trena Longa em Fibra de Vidro Caixa Aberta, 100 metros </t>
  </si>
  <si>
    <t>Trena 10m, comprimento 10 metros, fita em aço com pintura antirreflexo, numeração contínua e graduação em milímetros/polegadas, com retorno automático e trava da fita, com estojo anatômico, alça em nylon e presilha para cinto.</t>
  </si>
  <si>
    <t xml:space="preserve">Trena Digital. Faixa de medição até 80m. Bateria de lítio. Unidades de medição: m/cm/mm. Capacidade de memória. Proteção contra pó e projeções de água. Garantia mínima de 3 meses. Com bolsa de proteção. Modelo referência: Medidor de distância a laser GLM 80 Bosh. </t>
  </si>
  <si>
    <t>Medidor laser de distâncias – alcance de 50 m - Trena a Laser com alcance de 50m, com bluetooth. Com fonte de alimentação em pilhas AAA. - Medição de distâncias de até 50m
- Ponteira multifuncional
- Medição de distâncias inacessíveis
- Medição de área e volume
- Visor com luz de fundo constante
- Carcaça com design ergonômico
- Desligamento automático
- Cronômetro
- Medição do ângulo de inclinação
- Modo de fazer distâncias equivalentes
- Alcance: 0,05 a 50m
- Precisão: + / - 2 milímetros (máximo)
- Unidade mínima de medição: 1 milímetro
- Classe de laser: 2
- Tipo de Laser: 620-690nm, &lt; 1mW
- Bateria: 2hAAA /1.5V
- Dimensões aproximadas: 113 x 47 x 25mm
- Peso aproximado: 105g</t>
  </si>
  <si>
    <t>449052.04</t>
  </si>
  <si>
    <t>Trena Digital 40M Fita Métrica 5M Multifuncional 3 em Visor LCD Linha Premium</t>
  </si>
  <si>
    <t>Bomba submersa de no mínimo 700 watts para água suja, 220V - 2 anos de garantia. Deve compor o equipamento a fiação para alimentação e mangueira transparente de no mínimo 5 metros.</t>
  </si>
  <si>
    <t>Claw/Claw</t>
  </si>
  <si>
    <t>BOMBA SUBMERSA VIBRATÓRIA PARA POÇO TIPO SAPO, FREQUÊNCIA: 60HZ, VOLTAGEM: 220V, SAÍDA DE RECALQUE: 3/4''POL, POTÊNCIA MÍNIMA: 300WATTS .</t>
  </si>
  <si>
    <t>Eletroplas/Eletroplas</t>
  </si>
  <si>
    <t xml:space="preserve">CINTA DE ELEVAÇÃO DE CARGA COM CATRACA ATÉ 2 TONELADAS 35MM X 5 METROS </t>
  </si>
  <si>
    <t>Robustec/Robustec</t>
  </si>
  <si>
    <t xml:space="preserve">CINTA DE ELEVAÇÃO DE CARGA COM CATRACA ATÉ 2 TONELADAS 50MM X 9 METROS </t>
  </si>
  <si>
    <t>Delta/Delta</t>
  </si>
  <si>
    <t xml:space="preserve">CINTA DE ELEVAÇÃO DE CARGA COM CATRACA ATÉ 5 TONELADAS 50MM X 9 METROS </t>
  </si>
  <si>
    <t>Lajota podotátil na cor vermelha - medida 40 x 40 - alerta / forma de ponto ou pequenos círculos. </t>
  </si>
  <si>
    <t>gmr/40x40</t>
  </si>
  <si>
    <t>Lajota podotátil na cor vermelha - medida 40 x 40 - direcional ou faixa contínua. </t>
  </si>
  <si>
    <t>gmr/40x41</t>
  </si>
  <si>
    <t>Lombada de borracha 7cm, (redutor de velocidade). Produto deverá ser resistente às intempéries climáticas, sustentável, fabricado em borracha reciclada de pneus e revestido em borracha EPDM. Módulos nas cores preto e amarelo. Dimensões: 100cm x 35cm x 7cm (C x L x A). Resistente a veículos com carga de até 20 toneladas por eixo. Cada módulo deve conter pontos de definição para emprego de parafusos chumbadores para fixação no solo.  Características: Comprimento do módulo: 1,00m; Largura do módulo: 35cm, Altura do módulo: 7cm. Material que permite a reinstalação. </t>
  </si>
  <si>
    <t>Salfe Parque/7cm</t>
  </si>
  <si>
    <t>339030.44</t>
  </si>
  <si>
    <t xml:space="preserve">Piso tátil “alerta”, cada peça com tamanho 25 x 25 cm, em pvc, na cor cinza. As propriedades do produto é com Aditivo U.V. / Isolamento Térmico / Elétrico e Acústico. Material flexível. A espessura mínima é de 2mm. As peças deverão atender a Norma: NBR16537/ 2016. </t>
  </si>
  <si>
    <t>wrs/25x25</t>
  </si>
  <si>
    <t xml:space="preserve">Piso tátil “direcional”, cada peça com tamanho 25 x 25 cm, em pvc, na cor cinza. As propriedades do produto é com Aditivo U.V. / Isolamento Térmico / Elétrico e Acústico. Material flexível. A espessura mínima é de 2mm. As peças deverão atender a Norma: NBR16537/ 2016. </t>
  </si>
  <si>
    <t>Placa de estacionamento exclusivo para deficiente físico, modelo contran. A placa deve conter desenho representando deficiente físico.</t>
  </si>
  <si>
    <t>propria/propria</t>
  </si>
  <si>
    <t>Placa de estacionamento exclusivo para idoso, modelo contran. A placa deverá ter a informação “exclusivo para idoso”, bem como, desenho representando o idoso. </t>
  </si>
  <si>
    <t xml:space="preserve">Tesoura de podar com mola, comprimento de 8" (Aprox. 200mm), reforçada, em aço carbono temperado, com cabo de aço e mola super resistente. Possui capacidade de corte de galhos verdes 17m, capacidade de corte de galhos secos até 10mm. </t>
  </si>
  <si>
    <t xml:space="preserve">Vonder/Cód. 3599812000 </t>
  </si>
  <si>
    <t xml:space="preserve">KIT JARDINAGEM contendo 5 PEÇAS: TESOURA DE PODA, 2 TIPOS DE PÁS, ANCINHO E BORRIFADOR. </t>
  </si>
  <si>
    <t xml:space="preserve">Vonder/Cód. 3131003000 </t>
  </si>
  <si>
    <t>Torneira para jardim, em PVC , ¼ de volta, bitola ½", com adaptador 3/4, com bico de engate rápido removível e rosca ideal para o encaixe de mangueiras, de parede.</t>
  </si>
  <si>
    <t xml:space="preserve">Herc/COD 372 </t>
  </si>
  <si>
    <t xml:space="preserve">MANGUEIRA DE JARDIM 30M REVESTIDA, pressão de trabalho de  até 10 bar. </t>
  </si>
  <si>
    <t>Vonder/Cód. 3121120130</t>
  </si>
  <si>
    <t>REGADOR DE PLANTA PLASTICO NA COR PRETA, 10 LITROS</t>
  </si>
  <si>
    <t xml:space="preserve">NOVE.54/	Cód. 6199000250 </t>
  </si>
  <si>
    <t xml:space="preserve">Perfurador para terra, tipo trado, manual, em aço carbono com manopla/braço. Medidas 25 ou 26 cm – 10". Peso aproximadamente 5kg. Altura aproximada de 1,15m. Extensor de 01 metro de comprimento e espiral para perfurar solo. </t>
  </si>
  <si>
    <t>Vonder/	Cód. 8099000001 E Cód. 3349025000</t>
  </si>
  <si>
    <t>449052.40</t>
  </si>
  <si>
    <t>Tesoura para poda de cerca viva/grama, com cabo de madeira, lâmina em aço, comprimento aproximado 48,6 cm. </t>
  </si>
  <si>
    <t>Vonder/Cód. 3599230219</t>
  </si>
  <si>
    <t>Podão Serrote Podador de Galhos Altos (Haste Telescópico, de alumínio, 3 Metros e Tesoura De Poda Aérea). Modelo de referência: Tramontina 78380681</t>
  </si>
  <si>
    <t>Tramontina/78380681</t>
  </si>
  <si>
    <t xml:space="preserve">Podador/aparador de arbusto, cerca viva, árvore e grama, elétrico 220V ou bivolt, sem fio, recarregável, com carregador e bateria 12V, cabo ergonômico, com duas lâminas (uma para poda e outra para corte). Referência: Ab.Midia BSL3488 ou similar. </t>
  </si>
  <si>
    <t xml:space="preserve">Ab.Midia/BSL3488  </t>
  </si>
  <si>
    <t>Protetor de roçagem flexível com rodas. permitir regulagem de comprimento Dimensões: 3,0m de comprimento X 1,5m de altura. </t>
  </si>
  <si>
    <t>Meghi/Meghi</t>
  </si>
  <si>
    <t xml:space="preserve">Bobina Fio de nylon, rolo com 500 metros. Fio de nylon 1,80mm, carretel com 500 metros, 100% poliamida. </t>
  </si>
  <si>
    <t xml:space="preserve">Bobina Fio de nylon, rolo com 500 metros. Fio de nylon 2,00mm, carretel com 500 metros, 100% poliamida. </t>
  </si>
  <si>
    <t>Bobina Fio de nylon, rolo com 500 metros. Fio de nylon 3,00mm, carretel com 500 metros. </t>
  </si>
  <si>
    <t>Roçadeira a gasolina profissional de no mínimo 52cc e 2,5hp. Motor 2 tempos. Largura de corte de no mínimo 50 centímetros. A roçadeira deverá ser equipada com empunhadura ergonômica e deve ter indicação para trabalhos profissionais de maior intensidade, como limpeza de áreas com vegetação densa e alta em sítios, fazendas e chácaras, onde a mata é mais densa, dado os terrenos da UDESC. Deve ter sistema de arranque com redução de impacto proporcionando menor esforço na hora do arranque, para aumentar a vida útil do sistema. - Acessórios Inclusos - Carretel Manual / Lâmina 3 pontas / Manual de Instruções / Dosador de Combustível / Jogo de Chaves.</t>
  </si>
  <si>
    <t>Vulcan/Vulcan</t>
  </si>
  <si>
    <t xml:space="preserve">Carretel para aparador de grama, para roçadeira de marca Garthen, modelo CG550. </t>
  </si>
  <si>
    <t>Garthen/Garthen</t>
  </si>
  <si>
    <t xml:space="preserve">Lâmina de aço 02 pontas para roçadeira compatível com a roçadeira de marca Garthen modelo CG550. </t>
  </si>
  <si>
    <t xml:space="preserve">Lâmina de aço 03 pontas para roçadeira compatível com a roçadeira de marca Garthen, modelo CG550. Dimensões: 20x 40x 8 cm. </t>
  </si>
  <si>
    <t>Óleo lubrificante 2 tempos de no mínimo 500 ml, indicado para roçadeiras. Deve possuir poder detergente com aditivação anticorrosiva e ação antidesgastante.  O prazo de validade deverá do produto deve ser no mínimo 12 meses</t>
  </si>
  <si>
    <t xml:space="preserve">Tampa da partida completa para roçadeira compatível com a marca compatível com a roçadeira de marca Garthen, modelo CG550. </t>
  </si>
  <si>
    <t>339030.99</t>
  </si>
  <si>
    <t xml:space="preserve">Tanque de combustível para roçadeira a gasolina de marca garthen. A roçadeira é de marca Garthen, modelo CG550. </t>
  </si>
  <si>
    <t xml:space="preserve">VARAL DE CHÃO COM ABAS, DE ALUMÍNIO. COM DOBRADIÇA QUE ARTICULA ABRINDO E FECHANDO O VARAL. DIMENSÕES APROXIMADAS DO PRODUTO ABERTO: COMPRIMENTO: 1,45 M X LARGURA: 49 CM X ALTURA: 79 CM DIMENSÕES APROXIMADAS DO PRODUTO FECHADO: COMPRIMENTO: 1,10 M X LARGURA: 49 CM X ALTURA: 4 CM. CAPACIDADE PARA ESTENDER ATÉ 17KG DE ROUPA DISTRIBUÍDOS. </t>
  </si>
  <si>
    <t>Alumab/Varal</t>
  </si>
  <si>
    <t>339090.20</t>
  </si>
  <si>
    <t xml:space="preserve">VARAL DE PAREDE 100CM RETRÁTIL SANFONADO 100% ALUMÍNIO. ACOMPANHA KIT DE FIXAÇÃO (PARAFUSOS E BUCHAS). MEDIDAS APROXIMADAS: 100CM DE LARGURA, 47CM COMPRIMENTO ABERTO 8CM, COMPRIMENTO FECHADO. 7 VARETAS: CADA VARETA SUPORTA ATÉ 6KG DE ROUPAS </t>
  </si>
  <si>
    <t>Mahil/100cm</t>
  </si>
  <si>
    <t xml:space="preserve">Cabide duplo em metal cromado, inoxidável, tipo gancho, medidas aproximadas de 05cm de altura, 08 cm de largura, 9cm de comprimento. Incluir parafuso e bucha para fixação. </t>
  </si>
  <si>
    <t>Inca/5cm</t>
  </si>
  <si>
    <t>Suporte cantoneira dupla em aço inoxidável, porta shampoo e itens de higiene pessoal, com ventosa. Medidas aproximadas: 28cm de comprimento, 20cm de largura, 30cm de altura. Capacidade para 2kg (01kg em cada cesta)</t>
  </si>
  <si>
    <t>crom/dupla</t>
  </si>
  <si>
    <t>Suporte para toalha de banho, toalheiro, acabamento em aço inox, com aproximadamente 30cm de comprimento. Incluir parafusos e buchas para instalação. </t>
  </si>
  <si>
    <t>cr/toalha</t>
  </si>
  <si>
    <t xml:space="preserve">SUPORTE MÃO FRANCESA 15 CM - CANTONEIRA INVERTIDA BRANCA, PINTURA ELETROSTÁTICA. </t>
  </si>
  <si>
    <t>loth/suporte</t>
  </si>
  <si>
    <t xml:space="preserve">SUPORTE PARA PRATELEIRA, MÃO FRANCESA, 40X30cm, COR BRANCO, MATERIAL AÇO, PINTURA ELETROSTÁTICA </t>
  </si>
  <si>
    <t>339030-24</t>
  </si>
  <si>
    <t>SUPORTE PARA PRATELEIRA, MÃO FRANCESA, 25CM X 30CM, COR BRANCO, MATERIAL AÇO, PINTURA ELETROSTÁTICA</t>
  </si>
  <si>
    <t>Nacional/Mao fra</t>
  </si>
  <si>
    <t>TANQUE SIMPLES DE PLÁSTICO BRANCO 20L.</t>
  </si>
  <si>
    <t>Herc/20litr</t>
  </si>
  <si>
    <t xml:space="preserve">TELA MOSQUETEIRO EM ALUMINIO MALHA 14 FIOS 31MM LARGURA 1M </t>
  </si>
  <si>
    <t>MULT TELAS/Código: 30000</t>
  </si>
  <si>
    <t>metro</t>
  </si>
  <si>
    <t>339020.24</t>
  </si>
  <si>
    <t xml:space="preserve">TELA PLÁSTICA CERCAMENTO PRETA, IDEAL PARA GALINHEIRO. ALTURA DE 1,50M; ABERTURA DA MALHA 1’’; ROLO COM 50 METROS </t>
  </si>
  <si>
    <t xml:space="preserve">HIPERFER/90250121P   </t>
  </si>
  <si>
    <t xml:space="preserve">Arame para Solda MIG sem Gás rolo 5kg </t>
  </si>
  <si>
    <t>Fluxo para Solda Prata 100g</t>
  </si>
  <si>
    <t>339030.26</t>
  </si>
  <si>
    <t>Solda em pasta Amaoe M10 183 Graus 50g</t>
  </si>
  <si>
    <t>Amaoe/Amaoe</t>
  </si>
  <si>
    <t>Fluxo pasta/pastoso  de solda; kit com 3 unidades; seringa 10g; rma 223</t>
  </si>
  <si>
    <t>Implastec/Implastec</t>
  </si>
  <si>
    <t xml:space="preserve">Suporte para Placa Ferro De Solda; com lupa; iluminação led; a pilha; Aumento: 3D+8D (Bifocal); garras com eixos flexíveis; não acompanha as pilhas; modelo de referência: Solver SLP-100 </t>
  </si>
  <si>
    <t>Solver/Solver</t>
  </si>
  <si>
    <t xml:space="preserve">Solda Prata Lâmina 35% - Tira De 30cm </t>
  </si>
  <si>
    <t>MKM Metais/MKM Metais</t>
  </si>
  <si>
    <t>tira</t>
  </si>
  <si>
    <t>Fluxo de Solda 250ml, incolor; Densidade (@20°C, g/cm³): 0,802 ~ 0,812 g/cm³; Sólidos não voláteis( % Peso): 1,0 ± 0,5; Índice de Acidez (mg KOH/g): 15 ± 2; Sem halogênios, agua e metanol.</t>
  </si>
  <si>
    <t>ARAME DE AÇO, GALVANIZADO, FIO 16.</t>
  </si>
  <si>
    <t>syg/16</t>
  </si>
  <si>
    <t>BARRA DE FERRO 5/16", 8MM, barra com 12m</t>
  </si>
  <si>
    <t>Gerdau/ 5/16</t>
  </si>
  <si>
    <t>Barra roscada 1/2 polegada 13 fios, barra com 12 metros</t>
  </si>
  <si>
    <t xml:space="preserve">DETECTOR DE TENSÃO 1000V (com aviso sonoro e luminoso) Detector de tensão, modelo em formato parecido com caneta; 2 pilhas AAA ou bateriarecarregável; Aviso luminoso e sonoro; Possuir também iluminação ti po lanterna; Atende às exigências daNorma IEC 61010-1; Modelo de referência: Vonder 3870121000 </t>
  </si>
  <si>
    <t>Vonder/Cód. 3870121000</t>
  </si>
  <si>
    <t>Testador de Baterias - Tensão do sistema: 12 Volts; Resultado do teste: bom, recarregar ou substituir; Capacidade: informações de CCA, DIN, EN e IEC de no máximo 2000A; Valor da resistência interna da bateria (mΩ); Vida útil da bateria em porcentagem (%); Teste de bateria (dentro e fora do carro) e outras funções adicionais; Teste do sistema de capacidade de partida; Teste do sistema de carga; Teste de oscilação do alternador em formato de onda; Registre e reproduza os resultados dos testes; Display: tela retroiluminada (LCD). Modelo de referência: Flach TBF2000</t>
  </si>
  <si>
    <t xml:space="preserve">Flach/TBF2000 </t>
  </si>
  <si>
    <t xml:space="preserve">Multímetro digital, Tensão Ac 600 V, Corrente Dc 10 A, Resistência 20 Mohm. Teste Continuidade E Diodo, Tensão Dc 600 V, Temperatura 750C. </t>
  </si>
  <si>
    <t xml:space="preserve">Minipa/Cód. 3880140000 </t>
  </si>
  <si>
    <t>339030.35</t>
  </si>
  <si>
    <t xml:space="preserve">Lanterna portátil tipo holofote 30w LED recarregável peso de 348G sem pilhas com bateria interna recarregável (bivolt), com 3 modos de funcionamento: a) 50% da capacidade; b) 100% da capacidade; c) desk lamp. acompanhada de alça para transporte e carregador de bateria. potência de 30W com led t6, fluxo luminoso de 2800 lúmens e temperatura de funcionamento entre -10°c e +45°C. prazo de entrega 30 dias. produto com qualidade, durabilidade e resistência equivalente ou de melhor qualidade que a marca B-MAX MODELO TD-6000. </t>
  </si>
  <si>
    <t xml:space="preserve">B-Max/MODELO TD-6000 </t>
  </si>
  <si>
    <t>339030.27</t>
  </si>
  <si>
    <t xml:space="preserve">Bico P/ Maçarico Portátil Simples Regulável P/ Cartucho 150Mm
</t>
  </si>
  <si>
    <t>IDEA-PRO/IDEA-PRO</t>
  </si>
  <si>
    <t xml:space="preserve">Cartucho Refil de Gás Butano 227g
</t>
  </si>
  <si>
    <t xml:space="preserve">Campg?s/Campg?s </t>
  </si>
  <si>
    <t>Sul Água Equipamentos Ltda, CNPJ: 46.344.050/0001-97</t>
  </si>
  <si>
    <t>Supera Comércio e Importação Ltda, CNPJ: 26.749.211/0001-15</t>
  </si>
  <si>
    <t>Brave Distribuidora Ltda, CNPJ: 43.892.634/0001-09</t>
  </si>
  <si>
    <t>Ideia Brasil Comércio e Serviços Ltda, CNPJ: 15.343.579/0001-62</t>
  </si>
  <si>
    <t>D Urbanizze Casa e Construção Ltda, CNPJ: 50.437.729/0001-06</t>
  </si>
  <si>
    <t>Douglas Cordeiro Ltda, CNPJ 27.176.482/0001-91</t>
  </si>
  <si>
    <t>W Carrara Junior Ltda, CNPJ: 28.835.653/0001-00</t>
  </si>
  <si>
    <t>Valdeli Cecilio dos Santos Ltda, CNPJ: 20.883.143/0001-04</t>
  </si>
  <si>
    <t>C2Vendas Ltda, CNPJ: 11.355.566/0001-52</t>
  </si>
  <si>
    <t>Descrição (conforme especificação em edital)</t>
  </si>
  <si>
    <r>
      <t xml:space="preserve">Lotes: 13 , 22, 33 - </t>
    </r>
    <r>
      <rPr>
        <b/>
        <sz val="14"/>
        <rFont val="Calibri"/>
        <family val="2"/>
        <scheme val="minor"/>
      </rPr>
      <t xml:space="preserve">frustrado </t>
    </r>
    <r>
      <rPr>
        <sz val="14"/>
        <rFont val="Calibri"/>
        <family val="2"/>
        <scheme val="minor"/>
      </rPr>
      <t>/</t>
    </r>
    <r>
      <rPr>
        <b/>
        <sz val="14"/>
        <rFont val="Calibri"/>
        <family val="2"/>
        <scheme val="minor"/>
      </rPr>
      <t xml:space="preserve"> </t>
    </r>
    <r>
      <rPr>
        <sz val="14"/>
        <rFont val="Calibri"/>
        <family val="2"/>
        <scheme val="minor"/>
      </rPr>
      <t xml:space="preserve">Lote 39 - </t>
    </r>
    <r>
      <rPr>
        <b/>
        <sz val="14"/>
        <rFont val="Calibri"/>
        <family val="2"/>
        <scheme val="minor"/>
      </rPr>
      <t>deserto</t>
    </r>
    <r>
      <rPr>
        <sz val="14"/>
        <rFont val="Calibri"/>
        <family val="2"/>
        <scheme val="minor"/>
      </rPr>
      <t xml:space="preserve">. </t>
    </r>
  </si>
  <si>
    <r>
      <t xml:space="preserve">CENTRO PARTICIPANTE: </t>
    </r>
    <r>
      <rPr>
        <b/>
        <sz val="11"/>
        <rFont val="Calibri"/>
        <family val="2"/>
        <scheme val="minor"/>
      </rPr>
      <t>CEART</t>
    </r>
  </si>
  <si>
    <r>
      <t xml:space="preserve">CENTRO PARTICIPANTE: </t>
    </r>
    <r>
      <rPr>
        <b/>
        <sz val="11"/>
        <rFont val="Calibri"/>
        <family val="2"/>
        <scheme val="minor"/>
      </rPr>
      <t>REITORIA/SEMS</t>
    </r>
  </si>
  <si>
    <r>
      <t xml:space="preserve">CENTRO PARTICIPANTE: </t>
    </r>
    <r>
      <rPr>
        <b/>
        <sz val="11"/>
        <rFont val="Calibri"/>
        <family val="2"/>
        <scheme val="minor"/>
      </rPr>
      <t>ESAG</t>
    </r>
  </si>
  <si>
    <r>
      <t xml:space="preserve">CENTRO PARTICIPANTE: </t>
    </r>
    <r>
      <rPr>
        <b/>
        <sz val="11"/>
        <rFont val="Calibri"/>
        <family val="2"/>
        <scheme val="minor"/>
      </rPr>
      <t>CEAD</t>
    </r>
  </si>
  <si>
    <r>
      <t xml:space="preserve">CENTRO PARTICIPANTE: </t>
    </r>
    <r>
      <rPr>
        <b/>
        <sz val="11"/>
        <rFont val="Calibri"/>
        <family val="2"/>
        <scheme val="minor"/>
      </rPr>
      <t>FAED</t>
    </r>
  </si>
  <si>
    <r>
      <t xml:space="preserve">CENTRO PARTICIPANTE: </t>
    </r>
    <r>
      <rPr>
        <b/>
        <sz val="11"/>
        <rFont val="Calibri"/>
        <family val="2"/>
        <scheme val="minor"/>
      </rPr>
      <t>CEFID</t>
    </r>
  </si>
  <si>
    <r>
      <t xml:space="preserve">CENTRO PARTICIPANTE: </t>
    </r>
    <r>
      <rPr>
        <b/>
        <sz val="11"/>
        <rFont val="Calibri"/>
        <family val="2"/>
        <scheme val="minor"/>
      </rPr>
      <t>CERES</t>
    </r>
  </si>
  <si>
    <r>
      <t xml:space="preserve">CENTRO PARTICIPANTE: </t>
    </r>
    <r>
      <rPr>
        <b/>
        <sz val="11"/>
        <rFont val="Calibri"/>
        <family val="2"/>
        <scheme val="minor"/>
      </rPr>
      <t>CESFI</t>
    </r>
  </si>
  <si>
    <t>CONTROLE DO GESTOR:</t>
  </si>
  <si>
    <t>AF nº 1776/2024 Quantidade</t>
  </si>
  <si>
    <t>AF nº 1777/2024 Quantidade</t>
  </si>
  <si>
    <t>AF nº 1778/2024 Quantidade</t>
  </si>
  <si>
    <t xml:space="preserve">Plastilit/Plastilit </t>
  </si>
  <si>
    <t>AF nº 1780/2024 Quantidade</t>
  </si>
  <si>
    <t>AF nº 1781/2024 Quantidade</t>
  </si>
  <si>
    <t>AF nº 1782/2024 Quantidade</t>
  </si>
  <si>
    <r>
      <t xml:space="preserve">Órgão: </t>
    </r>
    <r>
      <rPr>
        <b/>
        <sz val="11"/>
        <rFont val="Calibri"/>
        <family val="2"/>
        <scheme val="minor"/>
      </rPr>
      <t>XXXXX</t>
    </r>
    <r>
      <rPr>
        <sz val="11"/>
        <rFont val="Calibri"/>
        <family val="2"/>
        <scheme val="minor"/>
      </rPr>
      <t xml:space="preserve"> - </t>
    </r>
    <r>
      <rPr>
        <u/>
        <sz val="11"/>
        <rFont val="Calibri"/>
        <family val="2"/>
        <scheme val="minor"/>
      </rPr>
      <t>Quantidade cedida</t>
    </r>
    <r>
      <rPr>
        <sz val="11"/>
        <rFont val="Calibri"/>
        <family val="2"/>
        <scheme val="minor"/>
      </rPr>
      <t xml:space="preserve"> </t>
    </r>
    <r>
      <rPr>
        <b/>
        <sz val="11"/>
        <rFont val="Calibri"/>
        <family val="2"/>
        <scheme val="minor"/>
      </rPr>
      <t>por Órgão</t>
    </r>
  </si>
  <si>
    <t>SGPe (ÓRGÃO) XXX/2024</t>
  </si>
  <si>
    <r>
      <rPr>
        <b/>
        <sz val="11"/>
        <rFont val="Calibri"/>
        <family val="2"/>
        <scheme val="minor"/>
      </rPr>
      <t>Qtde Registrada</t>
    </r>
    <r>
      <rPr>
        <sz val="11"/>
        <rFont val="Calibri"/>
        <family val="2"/>
        <scheme val="minor"/>
      </rPr>
      <t xml:space="preserve"> UDESC</t>
    </r>
  </si>
  <si>
    <r>
      <rPr>
        <sz val="12"/>
        <rFont val="Calibri"/>
        <family val="2"/>
        <scheme val="minor"/>
      </rPr>
      <t xml:space="preserve">Total </t>
    </r>
    <r>
      <rPr>
        <b/>
        <sz val="12"/>
        <rFont val="Calibri"/>
        <family val="2"/>
        <scheme val="minor"/>
      </rPr>
      <t xml:space="preserve">disponível </t>
    </r>
    <r>
      <rPr>
        <sz val="12"/>
        <rFont val="Calibri"/>
        <family val="2"/>
        <scheme val="minor"/>
      </rPr>
      <t>para CARONA</t>
    </r>
  </si>
  <si>
    <r>
      <rPr>
        <b/>
        <sz val="12"/>
        <rFont val="Calibri"/>
        <family val="2"/>
        <scheme val="minor"/>
      </rPr>
      <t>Saldo</t>
    </r>
    <r>
      <rPr>
        <sz val="12"/>
        <rFont val="Calibri"/>
        <family val="2"/>
        <scheme val="minor"/>
      </rPr>
      <t xml:space="preserve"> para CARONA</t>
    </r>
  </si>
  <si>
    <t>% Cedido para Carona</t>
  </si>
  <si>
    <t xml:space="preserve">Valor Cedido </t>
  </si>
  <si>
    <r>
      <rPr>
        <b/>
        <sz val="11"/>
        <rFont val="Calibri"/>
        <family val="2"/>
        <scheme val="minor"/>
      </rPr>
      <t>SAP/SC</t>
    </r>
    <r>
      <rPr>
        <sz val="11"/>
        <rFont val="Calibri"/>
        <family val="2"/>
        <scheme val="minor"/>
      </rPr>
      <t xml:space="preserve"> - </t>
    </r>
    <r>
      <rPr>
        <u/>
        <sz val="11"/>
        <rFont val="Calibri"/>
        <family val="2"/>
        <scheme val="minor"/>
      </rPr>
      <t>Quantidade cedida</t>
    </r>
    <r>
      <rPr>
        <sz val="11"/>
        <rFont val="Calibri"/>
        <family val="2"/>
        <scheme val="minor"/>
      </rPr>
      <t xml:space="preserve"> </t>
    </r>
    <r>
      <rPr>
        <b/>
        <sz val="11"/>
        <rFont val="Calibri"/>
        <family val="2"/>
        <scheme val="minor"/>
      </rPr>
      <t>por Órgão</t>
    </r>
  </si>
  <si>
    <r>
      <t xml:space="preserve"> REGISTRO DE CARONA PARA OUTROS ÓRGÃOS:</t>
    </r>
    <r>
      <rPr>
        <sz val="16"/>
        <rFont val="Calibri"/>
        <family val="2"/>
        <scheme val="minor"/>
      </rPr>
      <t xml:space="preserve">     </t>
    </r>
    <r>
      <rPr>
        <sz val="16"/>
        <color rgb="FFC00000"/>
        <rFont val="Calibri"/>
        <family val="2"/>
        <scheme val="minor"/>
      </rPr>
      <t>(</t>
    </r>
    <r>
      <rPr>
        <u/>
        <sz val="16"/>
        <color rgb="FFC00000"/>
        <rFont val="Calibri"/>
        <family val="2"/>
        <scheme val="minor"/>
      </rPr>
      <t>Obs: Itens com só 01 unidade registrada - INDISPONÍVEIS PARA CARONA</t>
    </r>
    <r>
      <rPr>
        <sz val="16"/>
        <color rgb="FFC00000"/>
        <rFont val="Calibri"/>
        <family val="2"/>
        <scheme val="minor"/>
      </rPr>
      <t>!)</t>
    </r>
  </si>
  <si>
    <r>
      <rPr>
        <b/>
        <sz val="11"/>
        <rFont val="Calibri"/>
        <family val="2"/>
        <scheme val="minor"/>
      </rPr>
      <t>PCI/SC</t>
    </r>
    <r>
      <rPr>
        <sz val="11"/>
        <rFont val="Calibri"/>
        <family val="2"/>
        <scheme val="minor"/>
      </rPr>
      <t xml:space="preserve"> (Fpolis)- </t>
    </r>
    <r>
      <rPr>
        <u/>
        <sz val="11"/>
        <rFont val="Calibri"/>
        <family val="2"/>
        <scheme val="minor"/>
      </rPr>
      <t>Quantidade cedida</t>
    </r>
    <r>
      <rPr>
        <sz val="11"/>
        <rFont val="Calibri"/>
        <family val="2"/>
        <scheme val="minor"/>
      </rPr>
      <t xml:space="preserve"> </t>
    </r>
    <r>
      <rPr>
        <b/>
        <sz val="11"/>
        <rFont val="Calibri"/>
        <family val="2"/>
        <scheme val="minor"/>
      </rPr>
      <t>por Órgão</t>
    </r>
  </si>
  <si>
    <t>PCI 9001/2024 [ofício 53.2024]</t>
  </si>
  <si>
    <t>PCI 9001/2024 [ofício 64.2024]</t>
  </si>
  <si>
    <t>Atualizado em 22/10/2024</t>
  </si>
  <si>
    <t>SGPE SAP 99008/2024 [ofício 65.2024]</t>
  </si>
  <si>
    <r>
      <rPr>
        <b/>
        <sz val="11"/>
        <rFont val="Calibri"/>
        <family val="2"/>
        <scheme val="minor"/>
      </rPr>
      <t>ENA/SC</t>
    </r>
    <r>
      <rPr>
        <sz val="11"/>
        <rFont val="Calibri"/>
        <family val="2"/>
        <scheme val="minor"/>
      </rPr>
      <t xml:space="preserve"> (Fpolis)- </t>
    </r>
    <r>
      <rPr>
        <u/>
        <sz val="11"/>
        <rFont val="Calibri"/>
        <family val="2"/>
        <scheme val="minor"/>
      </rPr>
      <t>Quantidade cedida</t>
    </r>
    <r>
      <rPr>
        <sz val="11"/>
        <rFont val="Calibri"/>
        <family val="2"/>
        <scheme val="minor"/>
      </rPr>
      <t xml:space="preserve"> </t>
    </r>
    <r>
      <rPr>
        <b/>
        <sz val="11"/>
        <rFont val="Calibri"/>
        <family val="2"/>
        <scheme val="minor"/>
      </rPr>
      <t>por Órgão</t>
    </r>
  </si>
  <si>
    <t>SGPe (ÓRGÃO) 314/2024 [ofício 72/2024]</t>
  </si>
  <si>
    <t>AF nº 3107/2024 Quantidade</t>
  </si>
  <si>
    <t>Valor Total Aditivado</t>
  </si>
  <si>
    <t>Qtde Utilizada Ata</t>
  </si>
  <si>
    <t>Quantidade Utilizada</t>
  </si>
  <si>
    <t>Quantidade disponível para aditivar</t>
  </si>
  <si>
    <t>Qtde Aditivada</t>
  </si>
  <si>
    <t xml:space="preserve">QUANTIDADE UTILIZADA da Ata </t>
  </si>
  <si>
    <t>QUANTIDADE UTILIZADA Total</t>
  </si>
  <si>
    <t>Quantidade Receb/Cedida</t>
  </si>
  <si>
    <t>QUANTIDADE DISPONÍVEL PARA ADITIVAR</t>
  </si>
  <si>
    <t>Quantidade Aditivada Própria</t>
  </si>
  <si>
    <t>Quantidade Aditivos recebidos</t>
  </si>
  <si>
    <t>Quantidade Aditivos cedidos</t>
  </si>
  <si>
    <t>AF nº 1841/2024 
Sul Agua</t>
  </si>
  <si>
    <t>AF nº 1902/2024 
Ideia Brasil</t>
  </si>
  <si>
    <t>AF nº 1920/2024
Supera</t>
  </si>
  <si>
    <t>AF nº 1925/2024 Brave</t>
  </si>
  <si>
    <t>AF nº 1926/2024 Valdeli</t>
  </si>
  <si>
    <t>AF nº 1988/2024 
D Urbanizze</t>
  </si>
  <si>
    <t>AF nº 2736/2024  Sul Agua</t>
  </si>
  <si>
    <t>AF nº 2896/2024 Quantidade</t>
  </si>
  <si>
    <t>AF nº 2999/2024 Quantidade</t>
  </si>
  <si>
    <t>AF nº 3028/2024 
D Urbanizze</t>
  </si>
  <si>
    <t>AF nº 3118/2024 
D Urbanizze</t>
  </si>
  <si>
    <t>AF nº 2641/2024 Quantidade</t>
  </si>
  <si>
    <t>AF nº 2642/2024 Quantidade</t>
  </si>
  <si>
    <t>AF nº 2643/2024 Quantidade</t>
  </si>
  <si>
    <t>AF nº 2644/2024 Quantidade</t>
  </si>
  <si>
    <t>AF nº 1806/2024 Sul Água</t>
  </si>
  <si>
    <t xml:space="preserve">AF nº 1813/2024 Supera </t>
  </si>
  <si>
    <t xml:space="preserve">AF nº 1823/2024 Brave </t>
  </si>
  <si>
    <t xml:space="preserve">AF nº 1824/2024 Ideia </t>
  </si>
  <si>
    <t xml:space="preserve">AF nº 1825/2024 D Urbanizze </t>
  </si>
  <si>
    <t>AF nº 1845/2024 Douglas</t>
  </si>
  <si>
    <t>AF nº 1846/2024 C2Vendas</t>
  </si>
  <si>
    <t>AF nº 1847/2024 Valdeli</t>
  </si>
  <si>
    <t xml:space="preserve">AF nº 2133/2024 </t>
  </si>
  <si>
    <t xml:space="preserve">AF nº 2167/2024 </t>
  </si>
  <si>
    <t xml:space="preserve">AF nº 2168/2024 </t>
  </si>
  <si>
    <t xml:space="preserve">AF nº 2169/2024 </t>
  </si>
  <si>
    <t>AF 2323/2024</t>
  </si>
  <si>
    <t>AF 3000/2024</t>
  </si>
  <si>
    <t>AF 3009/2024</t>
  </si>
  <si>
    <t>AF 3023/2024</t>
  </si>
  <si>
    <t xml:space="preserve">AF nº 3026/2024 </t>
  </si>
  <si>
    <t>AF 3044/2024</t>
  </si>
  <si>
    <t xml:space="preserve">AF nº 3056/2024 </t>
  </si>
  <si>
    <t>AF nº 1814/2024 Quantidade</t>
  </si>
  <si>
    <t>AF nº 1815/2024 Quantidade</t>
  </si>
  <si>
    <t>AF nº 1816/2024 Quantidade</t>
  </si>
  <si>
    <t>AF nº 1997/2024 Quantidade</t>
  </si>
  <si>
    <t>AF nº 1998/2024 Quantidade</t>
  </si>
  <si>
    <t>AF nº 2084/2024 Quantidade</t>
  </si>
  <si>
    <t>AF nº 2085/2024 Quantidade</t>
  </si>
  <si>
    <t>AF nº 2374/2024 Quantidade</t>
  </si>
  <si>
    <t>AF nº 2375/2024 Quantidade</t>
  </si>
  <si>
    <t>AF nº 2402/2024 Quantidade</t>
  </si>
  <si>
    <t>AF nº 2404/2024 Quantidade</t>
  </si>
  <si>
    <t>AF nº 2405/2024 Quantidade</t>
  </si>
  <si>
    <t>AF nº 2407/2024 Quantidade</t>
  </si>
  <si>
    <t>AF nº 2434/2024 Quantidade</t>
  </si>
  <si>
    <t>AF nº 2436/2024 Quantidade</t>
  </si>
  <si>
    <t>AF nº 2438/2024 Quantidade</t>
  </si>
  <si>
    <t>AF nº 2480/2024 Quantidade</t>
  </si>
  <si>
    <t>AF nº 2894/2024 Quantidade</t>
  </si>
  <si>
    <t>AF nº 1788/2024 Quantidade</t>
  </si>
  <si>
    <t>AF nº 1790/2024 Quantidade</t>
  </si>
  <si>
    <t>AF nº 1799/2024 Quantidade</t>
  </si>
  <si>
    <t>AF nº 1801/2024 Quantidade</t>
  </si>
  <si>
    <t>AF nº 1808/2024 Quantidade</t>
  </si>
  <si>
    <t>AF nº 1812/2024 Quantidade</t>
  </si>
  <si>
    <t>AF nº 1817/2024 Quantidade</t>
  </si>
  <si>
    <t>AF nº 1848/2024 Quantidade</t>
  </si>
  <si>
    <t>AF nº 381/2025 Quantidade</t>
  </si>
  <si>
    <t>AF nº 986/2025 Quantidade</t>
  </si>
  <si>
    <t>AF nº 987/2025 Quantidade</t>
  </si>
  <si>
    <t>AF nº 989/2025 Quantidade</t>
  </si>
  <si>
    <r>
      <rPr>
        <strike/>
        <sz val="11"/>
        <color rgb="FFFF0000"/>
        <rFont val="Calibri"/>
        <family val="2"/>
        <scheme val="minor"/>
      </rPr>
      <t xml:space="preserve">339030.42 </t>
    </r>
    <r>
      <rPr>
        <strike/>
        <sz val="11"/>
        <rFont val="Calibri"/>
        <family val="2"/>
        <scheme val="minor"/>
      </rPr>
      <t xml:space="preserve">  </t>
    </r>
    <r>
      <rPr>
        <sz val="11"/>
        <color rgb="FF0066FF"/>
        <rFont val="Calibri"/>
        <family val="2"/>
        <scheme val="minor"/>
      </rPr>
      <t>339030.24</t>
    </r>
  </si>
  <si>
    <r>
      <rPr>
        <strike/>
        <sz val="11"/>
        <color rgb="FFFF0000"/>
        <rFont val="Calibri"/>
        <family val="2"/>
        <scheme val="minor"/>
      </rPr>
      <t xml:space="preserve">339030.25 </t>
    </r>
    <r>
      <rPr>
        <sz val="11"/>
        <color rgb="FF0066FF"/>
        <rFont val="Calibri"/>
        <family val="2"/>
        <scheme val="minor"/>
      </rPr>
      <t>339030.42</t>
    </r>
  </si>
  <si>
    <r>
      <t xml:space="preserve">339030.25 </t>
    </r>
    <r>
      <rPr>
        <sz val="11"/>
        <color rgb="FF0066FF"/>
        <rFont val="Calibri"/>
        <family val="2"/>
        <scheme val="minor"/>
      </rPr>
      <t>339030.19</t>
    </r>
  </si>
  <si>
    <t>AF nº 1143/2025 Quantidade</t>
  </si>
  <si>
    <t>AF nº xxxx/2025 Quantidade</t>
  </si>
  <si>
    <r>
      <t xml:space="preserve">339030.42  </t>
    </r>
    <r>
      <rPr>
        <sz val="11"/>
        <color rgb="FF0066FF"/>
        <rFont val="Calibri"/>
        <family val="2"/>
        <scheme val="minor"/>
      </rPr>
      <t>339030.24</t>
    </r>
  </si>
  <si>
    <r>
      <t xml:space="preserve">339030.25  </t>
    </r>
    <r>
      <rPr>
        <sz val="11"/>
        <color rgb="FF0066FF"/>
        <rFont val="Calibri"/>
        <family val="2"/>
        <scheme val="minor"/>
      </rPr>
      <t>339030.24</t>
    </r>
  </si>
  <si>
    <r>
      <t xml:space="preserve">TINTA ACRÍLICA, GALÃO DE 18L, PARA USO EXTERNO,  LIMPEZA FÁCIL. LINHA PREMIUM. ACABAMENTO SEMI-BRILHO. </t>
    </r>
    <r>
      <rPr>
        <b/>
        <sz val="11"/>
        <rFont val="Calibri"/>
        <family val="2"/>
        <scheme val="minor"/>
      </rPr>
      <t>COR A DEFINIR NA AF</t>
    </r>
    <r>
      <rPr>
        <sz val="11"/>
        <rFont val="Calibri"/>
        <family val="2"/>
        <scheme val="minor"/>
      </rPr>
      <t>. VALIDADE MÍNIMA DE 12 MESES.</t>
    </r>
  </si>
  <si>
    <t>AF nº 1145/2025 Quantidade</t>
  </si>
  <si>
    <r>
      <rPr>
        <b/>
        <strike/>
        <sz val="11"/>
        <color rgb="FFFF0000"/>
        <rFont val="Calibri"/>
        <family val="2"/>
        <scheme val="minor"/>
      </rPr>
      <t>339030.11</t>
    </r>
    <r>
      <rPr>
        <b/>
        <sz val="11"/>
        <rFont val="Calibri"/>
        <family val="2"/>
        <scheme val="minor"/>
      </rPr>
      <t xml:space="preserve"> - 30.24 </t>
    </r>
    <r>
      <rPr>
        <sz val="11"/>
        <rFont val="Calibri"/>
        <family val="2"/>
        <scheme val="minor"/>
      </rPr>
      <t>OU 30.25</t>
    </r>
  </si>
  <si>
    <t>AF nº 1146/2025 Quantidade</t>
  </si>
  <si>
    <t>Reparo completo para caixa de descarga acoplada (acionamento superior), compatível com todos os modelos de caixa acoplada, acompanha:vedação, kit para fixação de mecanismo de entrada e saída</t>
  </si>
  <si>
    <t>AF nº 582/2025 Supera</t>
  </si>
  <si>
    <t>AF nº 650/2025</t>
  </si>
  <si>
    <t>D Urbanizze</t>
  </si>
  <si>
    <t>AF nº 678/2025</t>
  </si>
  <si>
    <t>C2 Vendas</t>
  </si>
  <si>
    <t>AF nº 816/2025  IDEIA</t>
  </si>
  <si>
    <t>AF nº 827/2025      BRAVE</t>
  </si>
  <si>
    <t>AF nº 837/2025 D URBANIZE</t>
  </si>
  <si>
    <t>AF nº 1268/2025</t>
  </si>
  <si>
    <t>SUPERA</t>
  </si>
  <si>
    <t>AF nº 1267/2025 BRAVE</t>
  </si>
  <si>
    <t>AF nº 1269/2025 IDEIA BRASIL</t>
  </si>
  <si>
    <t>AF nº 1271/2025</t>
  </si>
  <si>
    <t>D URBANIZZE</t>
  </si>
  <si>
    <t>AF 300/2025</t>
  </si>
  <si>
    <t>AF 517/2025</t>
  </si>
  <si>
    <t>AF 660/2025</t>
  </si>
  <si>
    <t>AF 661/2025</t>
  </si>
  <si>
    <t>AF nº 002/2025 Quantidade</t>
  </si>
  <si>
    <t>AF nº 004/2025 Quantidade</t>
  </si>
  <si>
    <t>AF nº 257/2025 Quantidade</t>
  </si>
  <si>
    <t>AF nº 482/2025 Quantidade</t>
  </si>
  <si>
    <t>AF nº 487/2025 Quantidade</t>
  </si>
  <si>
    <t>AF nº 768/2025 Quantidade</t>
  </si>
  <si>
    <t>AF nº 936/2025 Quantidade</t>
  </si>
  <si>
    <t>AF nº 943/2025 Quantidade</t>
  </si>
  <si>
    <t>AF nº 973/2025 Quantidade</t>
  </si>
  <si>
    <t>AF nº 1171/2025 Quantidade</t>
  </si>
  <si>
    <t>AF nº 1287/2025 Quantidade</t>
  </si>
  <si>
    <t>AF nº 535/2025 Quantidade</t>
  </si>
  <si>
    <t>AF nº 547/2025 Quantidade</t>
  </si>
  <si>
    <t>AF nº 696/2025 Quantidade</t>
  </si>
  <si>
    <t>AF nº 1236/2025 Quantidade</t>
  </si>
  <si>
    <t>AF nº 1237/2025 Quantidade</t>
  </si>
  <si>
    <t>AF nº 1238/2025 Quantidade</t>
  </si>
  <si>
    <t>AF nº 1239/2025 Quantidade</t>
  </si>
  <si>
    <t>AF nº 1240/2025 Quantidade</t>
  </si>
  <si>
    <t>AF nº 1242/2025 Quantidade</t>
  </si>
  <si>
    <t>AF nº 667/2025- SUL AGUA</t>
  </si>
  <si>
    <t>AF nº 668/2025 SUPERA COMERCIO</t>
  </si>
  <si>
    <t>AF nº 675/2025 D URBANIZZE</t>
  </si>
  <si>
    <t>AF nº 676/2025 VALDELI CECILIO</t>
  </si>
  <si>
    <t>AF nº 793/2025 SUL AGUA</t>
  </si>
  <si>
    <t>AF nº 962/2025 SUPERA COM</t>
  </si>
  <si>
    <t>AF nº 976/2025 BRAVE</t>
  </si>
  <si>
    <t>AF nº 1044/2025 IDEIA</t>
  </si>
  <si>
    <t>AF nº 977/2025 D URBANIZZE</t>
  </si>
  <si>
    <t>AF nº 1866/2024 SUL AGUA</t>
  </si>
  <si>
    <t>AF nº 2559/2024 SUPERA</t>
  </si>
  <si>
    <t>AF nº 2566/2024 SUL AGUA</t>
  </si>
  <si>
    <t>AF nº 2576/2024 D URBANIZE</t>
  </si>
  <si>
    <t>AF nº 2583/2024 W CARRARA</t>
  </si>
  <si>
    <t>AF nº 2587/2024 VALDELI</t>
  </si>
  <si>
    <t>AF nº 485/2025 Quantidade</t>
  </si>
  <si>
    <t>AF nº 687/2025 Quantidade</t>
  </si>
  <si>
    <t>AF nº 1315/2025 Quantidade</t>
  </si>
  <si>
    <t>AF nº 1319/2025 Quantidade</t>
  </si>
  <si>
    <t>AF nº 2783/2024 Quantidade</t>
  </si>
  <si>
    <t>Atualizado em 11/08/2025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</si>
</sst>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8" formatCode="&quot;R$&quot;\ #,##0.00;[Red]\-&quot;R$&quot;\ #,##0.00"/>
    <numFmt numFmtId="44" formatCode="_-&quot;R$&quot;\ * #,##0.00_-;\-&quot;R$&quot;\ * #,##0.00_-;_-&quot;R$&quot;\ * &quot;-&quot;??_-;_-@_-"/>
    <numFmt numFmtId="43" formatCode="_-* #,##0.00_-;\-* #,##0.00_-;_-* &quot;-&quot;??_-;_-@_-"/>
    <numFmt numFmtId="164" formatCode="_(* #,##0.00_);_(* \(#,##0.00\);_(* &quot;-&quot;??_);_(@_)"/>
    <numFmt numFmtId="165" formatCode="_(* #,##0.00_);_(* \(#,##0.00\);_(* \-??_);_(@_)"/>
    <numFmt numFmtId="166" formatCode="#,##0;[Red]#,##0"/>
    <numFmt numFmtId="167" formatCode="_-* #,##0.00\ &quot;€&quot;_-;\-* #,##0.00\ &quot;€&quot;_-;_-* &quot;-&quot;??\ &quot;€&quot;_-;_-@_-"/>
    <numFmt numFmtId="168" formatCode="_-[$R$-416]\ * #,##0.00_-;\-[$R$-416]\ * #,##0.00_-;_-[$R$-416]\ * &quot;-&quot;??_-;_-@_-"/>
    <numFmt numFmtId="169" formatCode="&quot;R$&quot;\ #,##0.00"/>
    <numFmt numFmtId="170" formatCode="#,##0_ ;[Red]\-#,##0\ "/>
  </numFmts>
  <fonts count="5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8"/>
      <color indexed="56"/>
      <name val="Cambria"/>
      <family val="2"/>
    </font>
    <font>
      <sz val="11"/>
      <name val="Calibri"/>
      <family val="2"/>
      <scheme val="minor"/>
    </font>
    <font>
      <sz val="10"/>
      <name val="Arial"/>
      <family val="2"/>
    </font>
    <font>
      <sz val="12"/>
      <name val="Calibri"/>
      <family val="2"/>
      <scheme val="minor"/>
    </font>
    <font>
      <b/>
      <sz val="11"/>
      <color theme="1"/>
      <name val="Calibri"/>
      <family val="2"/>
      <scheme val="minor"/>
    </font>
    <font>
      <b/>
      <sz val="11"/>
      <name val="Calibri"/>
      <family val="2"/>
      <scheme val="minor"/>
    </font>
    <font>
      <sz val="10"/>
      <color rgb="FF000000"/>
      <name val="Calibri"/>
      <family val="2"/>
      <scheme val="minor"/>
    </font>
    <font>
      <sz val="9"/>
      <color indexed="81"/>
      <name val="Segoe UI"/>
      <family val="2"/>
    </font>
    <font>
      <b/>
      <sz val="9"/>
      <color indexed="81"/>
      <name val="Segoe UI"/>
      <family val="2"/>
    </font>
    <font>
      <sz val="10"/>
      <name val="Arial"/>
      <family val="2"/>
    </font>
    <font>
      <b/>
      <u/>
      <sz val="11"/>
      <name val="Calibri"/>
      <family val="2"/>
      <scheme val="minor"/>
    </font>
    <font>
      <sz val="14"/>
      <name val="Calibri"/>
      <family val="2"/>
      <scheme val="minor"/>
    </font>
    <font>
      <b/>
      <sz val="14"/>
      <name val="Calibri"/>
      <family val="2"/>
      <scheme val="minor"/>
    </font>
    <font>
      <sz val="11"/>
      <color theme="0" tint="-0.499984740745262"/>
      <name val="Calibri"/>
      <family val="2"/>
      <scheme val="minor"/>
    </font>
    <font>
      <sz val="11"/>
      <name val="Calibri"/>
      <family val="2"/>
    </font>
    <font>
      <b/>
      <sz val="16"/>
      <name val="Calibri"/>
      <family val="2"/>
      <scheme val="minor"/>
    </font>
    <font>
      <sz val="10"/>
      <color indexed="81"/>
      <name val="Segoe UI"/>
      <family val="2"/>
    </font>
    <font>
      <b/>
      <sz val="10"/>
      <color indexed="81"/>
      <name val="Segoe UI"/>
      <family val="2"/>
    </font>
    <font>
      <u/>
      <sz val="11"/>
      <name val="Calibri"/>
      <family val="2"/>
      <scheme val="minor"/>
    </font>
    <font>
      <sz val="8"/>
      <name val="Arial"/>
      <family val="2"/>
    </font>
    <font>
      <u/>
      <sz val="9"/>
      <color indexed="81"/>
      <name val="Segoe UI"/>
      <family val="2"/>
    </font>
    <font>
      <b/>
      <sz val="12"/>
      <name val="Calibri"/>
      <family val="2"/>
      <scheme val="minor"/>
    </font>
    <font>
      <sz val="16"/>
      <name val="Calibri"/>
      <family val="2"/>
      <scheme val="minor"/>
    </font>
    <font>
      <sz val="16"/>
      <color rgb="FFC00000"/>
      <name val="Calibri"/>
      <family val="2"/>
      <scheme val="minor"/>
    </font>
    <font>
      <u/>
      <sz val="16"/>
      <color rgb="FFC00000"/>
      <name val="Calibri"/>
      <family val="2"/>
      <scheme val="minor"/>
    </font>
    <font>
      <sz val="10"/>
      <color rgb="FFC00000"/>
      <name val="Arial"/>
      <family val="2"/>
    </font>
    <font>
      <sz val="11"/>
      <color rgb="FFC00000"/>
      <name val="Calibri"/>
      <family val="2"/>
      <scheme val="minor"/>
    </font>
    <font>
      <sz val="11"/>
      <color rgb="FFFF0000"/>
      <name val="Calibri"/>
      <family val="2"/>
      <scheme val="minor"/>
    </font>
    <font>
      <strike/>
      <sz val="11"/>
      <name val="Calibri"/>
      <family val="2"/>
      <scheme val="minor"/>
    </font>
    <font>
      <strike/>
      <sz val="11"/>
      <color rgb="FFFF0000"/>
      <name val="Calibri"/>
      <family val="2"/>
      <scheme val="minor"/>
    </font>
    <font>
      <sz val="11"/>
      <color rgb="FF0066FF"/>
      <name val="Calibri"/>
      <family val="2"/>
      <scheme val="minor"/>
    </font>
    <font>
      <b/>
      <strike/>
      <sz val="11"/>
      <color rgb="FFFF0000"/>
      <name val="Calibri"/>
      <family val="2"/>
      <scheme val="minor"/>
    </font>
    <font>
      <sz val="11"/>
      <color rgb="FF000000"/>
      <name val="Calibri"/>
      <family val="2"/>
    </font>
    <font>
      <b/>
      <sz val="11"/>
      <color rgb="FF000000"/>
      <name val="Calibri"/>
      <family val="2"/>
    </font>
    <font>
      <b/>
      <sz val="11"/>
      <name val="Calibri"/>
      <family val="2"/>
    </font>
  </fonts>
  <fills count="29">
    <fill>
      <patternFill patternType="none"/>
    </fill>
    <fill>
      <patternFill patternType="gray125"/>
    </fill>
    <fill>
      <patternFill patternType="solid">
        <fgColor indexed="41"/>
        <bgColor indexed="64"/>
      </patternFill>
    </fill>
    <fill>
      <patternFill patternType="solid">
        <fgColor indexed="10"/>
        <bgColor indexed="10"/>
      </patternFill>
    </fill>
    <fill>
      <patternFill patternType="solid">
        <fgColor indexed="13"/>
        <bgColor indexed="26"/>
      </patternFill>
    </fill>
    <fill>
      <patternFill patternType="solid">
        <fgColor rgb="FFFFFF00"/>
        <bgColor indexed="64"/>
      </patternFill>
    </fill>
    <fill>
      <patternFill patternType="solid">
        <fgColor theme="9" tint="0.39997558519241921"/>
        <bgColor indexed="64"/>
      </patternFill>
    </fill>
    <fill>
      <patternFill patternType="solid">
        <fgColor rgb="FF92D050"/>
        <bgColor indexed="64"/>
      </patternFill>
    </fill>
    <fill>
      <patternFill patternType="solid">
        <fgColor theme="0"/>
        <bgColor indexed="64"/>
      </patternFill>
    </fill>
    <fill>
      <patternFill patternType="solid">
        <fgColor theme="0" tint="-0.34998626667073579"/>
        <bgColor indexed="64"/>
      </patternFill>
    </fill>
    <fill>
      <patternFill patternType="solid">
        <fgColor rgb="FFFF99FF"/>
        <bgColor indexed="64"/>
      </patternFill>
    </fill>
    <fill>
      <patternFill patternType="solid">
        <fgColor rgb="FFFFFFCC"/>
        <bgColor indexed="64"/>
      </patternFill>
    </fill>
    <fill>
      <patternFill patternType="solid">
        <fgColor theme="2" tint="-0.249977111117893"/>
        <bgColor indexed="64"/>
      </patternFill>
    </fill>
    <fill>
      <patternFill patternType="solid">
        <fgColor rgb="FFCCFFFF"/>
        <bgColor indexed="64"/>
      </patternFill>
    </fill>
    <fill>
      <patternFill patternType="solid">
        <fgColor rgb="FF95B3D7"/>
        <bgColor indexed="64"/>
      </patternFill>
    </fill>
    <fill>
      <patternFill patternType="solid">
        <fgColor rgb="FF92D050"/>
        <bgColor indexed="10"/>
      </patternFill>
    </fill>
    <fill>
      <patternFill patternType="solid">
        <fgColor rgb="FFFFFF00"/>
        <bgColor indexed="26"/>
      </patternFill>
    </fill>
    <fill>
      <patternFill patternType="solid">
        <fgColor rgb="FF00B050"/>
        <bgColor indexed="64"/>
      </patternFill>
    </fill>
    <fill>
      <patternFill patternType="solid">
        <fgColor theme="9" tint="-0.499984740745262"/>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rgb="FFFFC000"/>
        <bgColor indexed="64"/>
      </patternFill>
    </fill>
    <fill>
      <patternFill patternType="solid">
        <fgColor rgb="FF66FF99"/>
        <bgColor indexed="64"/>
      </patternFill>
    </fill>
    <fill>
      <patternFill patternType="solid">
        <fgColor rgb="FFCCFFFF"/>
        <bgColor rgb="FF000000"/>
      </patternFill>
    </fill>
    <fill>
      <patternFill patternType="solid">
        <fgColor rgb="FFFFFF00"/>
        <bgColor rgb="FF000000"/>
      </patternFill>
    </fill>
    <fill>
      <patternFill patternType="solid">
        <fgColor rgb="FFFFFF00"/>
        <bgColor rgb="FFFFFF00"/>
      </patternFill>
    </fill>
    <fill>
      <patternFill patternType="solid">
        <fgColor rgb="FFFFFF00"/>
        <bgColor rgb="FFFFFFCC"/>
      </patternFill>
    </fill>
    <fill>
      <patternFill patternType="solid">
        <fgColor rgb="FFFFFFFF"/>
        <bgColor rgb="FF000000"/>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right style="thin">
        <color indexed="64"/>
      </right>
      <top/>
      <bottom/>
      <diagonal/>
    </border>
    <border>
      <left/>
      <right style="medium">
        <color indexed="64"/>
      </right>
      <top/>
      <bottom/>
      <diagonal/>
    </border>
  </borders>
  <cellStyleXfs count="81">
    <xf numFmtId="0" fontId="0" fillId="0" borderId="0"/>
    <xf numFmtId="0" fontId="18" fillId="0" borderId="0"/>
    <xf numFmtId="164" fontId="18" fillId="0" borderId="0" applyFill="0" applyBorder="0" applyAlignment="0" applyProtection="0"/>
    <xf numFmtId="165" fontId="18" fillId="0" borderId="0" applyFill="0" applyBorder="0" applyAlignment="0" applyProtection="0"/>
    <xf numFmtId="0" fontId="19" fillId="0" borderId="0" applyNumberFormat="0" applyFill="0" applyBorder="0" applyAlignment="0" applyProtection="0"/>
    <xf numFmtId="44" fontId="21" fillId="0" borderId="0" applyFont="0" applyFill="0" applyBorder="0" applyAlignment="0" applyProtection="0"/>
    <xf numFmtId="167" fontId="21"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8" fillId="0" borderId="0" applyFont="0" applyFill="0" applyBorder="0" applyAlignment="0" applyProtection="0"/>
    <xf numFmtId="167"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9" fontId="18" fillId="0" borderId="0" applyFont="0" applyFill="0" applyBorder="0" applyAlignment="0" applyProtection="0"/>
    <xf numFmtId="44" fontId="17" fillId="0" borderId="0" applyFont="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6" fillId="0" borderId="0" applyFont="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4"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3" fillId="0" borderId="0" applyFont="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2" fillId="0" borderId="0" applyFont="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2" fillId="0" borderId="0" applyFont="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2" fillId="0" borderId="0" applyFont="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2"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8" fillId="0" borderId="0" applyFont="0" applyFill="0" applyBorder="0" applyAlignment="0" applyProtection="0"/>
    <xf numFmtId="43" fontId="18" fillId="0" borderId="0" applyFill="0" applyBorder="0" applyAlignment="0" applyProtection="0"/>
    <xf numFmtId="43" fontId="18" fillId="0" borderId="0" applyFill="0" applyBorder="0" applyAlignment="0" applyProtection="0"/>
    <xf numFmtId="44" fontId="12" fillId="0" borderId="0" applyFont="0" applyFill="0" applyBorder="0" applyAlignment="0" applyProtection="0"/>
    <xf numFmtId="43" fontId="28" fillId="0" borderId="0" applyFont="0" applyFill="0" applyBorder="0" applyAlignment="0" applyProtection="0"/>
  </cellStyleXfs>
  <cellXfs count="298">
    <xf numFmtId="0" fontId="0" fillId="0" borderId="0" xfId="0"/>
    <xf numFmtId="0" fontId="20" fillId="0" borderId="0" xfId="1" applyFont="1" applyFill="1" applyAlignment="1">
      <alignment horizontal="center" vertical="center" wrapText="1"/>
    </xf>
    <xf numFmtId="0" fontId="20" fillId="0" borderId="0" xfId="1" applyFont="1" applyAlignment="1">
      <alignment wrapText="1"/>
    </xf>
    <xf numFmtId="0" fontId="20" fillId="0" borderId="0" xfId="1" applyFont="1" applyFill="1" applyAlignment="1">
      <alignment vertical="center" wrapText="1"/>
    </xf>
    <xf numFmtId="0" fontId="20" fillId="0" borderId="0" xfId="1" applyFont="1" applyFill="1" applyAlignment="1" applyProtection="1">
      <alignment wrapText="1"/>
      <protection locked="0"/>
    </xf>
    <xf numFmtId="3" fontId="20" fillId="0" borderId="0" xfId="1" applyNumberFormat="1" applyFont="1" applyAlignment="1" applyProtection="1">
      <alignment wrapText="1"/>
      <protection locked="0"/>
    </xf>
    <xf numFmtId="0" fontId="20" fillId="0" borderId="0" xfId="1" applyFont="1" applyAlignment="1" applyProtection="1">
      <alignment wrapText="1"/>
      <protection locked="0"/>
    </xf>
    <xf numFmtId="168" fontId="22" fillId="7" borderId="2" xfId="1" applyNumberFormat="1" applyFont="1" applyFill="1" applyBorder="1" applyAlignment="1" applyProtection="1">
      <alignment horizontal="right"/>
      <protection locked="0"/>
    </xf>
    <xf numFmtId="168" fontId="22" fillId="7" borderId="3" xfId="1" applyNumberFormat="1" applyFont="1" applyFill="1" applyBorder="1" applyAlignment="1" applyProtection="1">
      <alignment horizontal="right"/>
      <protection locked="0"/>
    </xf>
    <xf numFmtId="2" fontId="22" fillId="7" borderId="3" xfId="1" applyNumberFormat="1" applyFont="1" applyFill="1" applyBorder="1" applyAlignment="1">
      <alignment horizontal="right"/>
    </xf>
    <xf numFmtId="0" fontId="22" fillId="7" borderId="8" xfId="1" applyFont="1" applyFill="1" applyBorder="1" applyAlignment="1" applyProtection="1">
      <alignment horizontal="left"/>
      <protection locked="0"/>
    </xf>
    <xf numFmtId="0" fontId="22" fillId="7" borderId="13" xfId="1" applyFont="1" applyFill="1" applyBorder="1" applyAlignment="1" applyProtection="1">
      <alignment horizontal="left"/>
      <protection locked="0"/>
    </xf>
    <xf numFmtId="0" fontId="22" fillId="7" borderId="9" xfId="1" applyFont="1" applyFill="1" applyBorder="1" applyAlignment="1" applyProtection="1">
      <alignment horizontal="left"/>
      <protection locked="0"/>
    </xf>
    <xf numFmtId="0" fontId="22" fillId="7" borderId="0" xfId="1" applyFont="1" applyFill="1" applyBorder="1" applyAlignment="1" applyProtection="1">
      <alignment horizontal="left"/>
      <protection locked="0"/>
    </xf>
    <xf numFmtId="0" fontId="22" fillId="7" borderId="10" xfId="1" applyFont="1" applyFill="1" applyBorder="1" applyAlignment="1" applyProtection="1">
      <alignment horizontal="left"/>
      <protection locked="0"/>
    </xf>
    <xf numFmtId="0" fontId="22" fillId="7" borderId="12" xfId="1" applyFont="1" applyFill="1" applyBorder="1" applyAlignment="1" applyProtection="1">
      <alignment horizontal="left"/>
      <protection locked="0"/>
    </xf>
    <xf numFmtId="0" fontId="20" fillId="5" borderId="1" xfId="0" applyFont="1" applyFill="1" applyBorder="1" applyAlignment="1">
      <alignment horizontal="center" vertical="center" wrapText="1"/>
    </xf>
    <xf numFmtId="44" fontId="20" fillId="6" borderId="1" xfId="1" applyNumberFormat="1" applyFont="1" applyFill="1" applyBorder="1" applyAlignment="1">
      <alignment horizontal="center" vertical="center" wrapText="1"/>
    </xf>
    <xf numFmtId="3" fontId="20" fillId="3" borderId="1" xfId="1" applyNumberFormat="1" applyFont="1" applyFill="1" applyBorder="1" applyAlignment="1" applyProtection="1">
      <alignment horizontal="center" vertical="center" wrapText="1"/>
      <protection locked="0"/>
    </xf>
    <xf numFmtId="4" fontId="20" fillId="0" borderId="0" xfId="1" applyNumberFormat="1" applyFont="1" applyFill="1" applyAlignment="1">
      <alignment horizontal="center" vertical="center" wrapText="1"/>
    </xf>
    <xf numFmtId="166" fontId="20" fillId="0" borderId="0" xfId="0" applyNumberFormat="1" applyFont="1" applyFill="1" applyAlignment="1">
      <alignment horizontal="center" vertical="center" wrapText="1"/>
    </xf>
    <xf numFmtId="44" fontId="20" fillId="0" borderId="0" xfId="5" applyFont="1" applyFill="1" applyAlignment="1">
      <alignment horizontal="center" vertical="center" wrapText="1"/>
    </xf>
    <xf numFmtId="168" fontId="20" fillId="2" borderId="1" xfId="3" applyNumberFormat="1" applyFont="1" applyFill="1" applyBorder="1" applyAlignment="1" applyProtection="1">
      <alignment horizontal="center" vertical="center" wrapText="1"/>
    </xf>
    <xf numFmtId="0" fontId="23" fillId="9" borderId="1" xfId="0" applyFont="1" applyFill="1" applyBorder="1" applyAlignment="1">
      <alignment horizontal="center" vertical="center"/>
    </xf>
    <xf numFmtId="0" fontId="23" fillId="9" borderId="1" xfId="0" applyFont="1" applyFill="1" applyBorder="1" applyAlignment="1">
      <alignment horizontal="center" vertical="center" wrapText="1"/>
    </xf>
    <xf numFmtId="0" fontId="20" fillId="9" borderId="0" xfId="1" applyFont="1" applyFill="1" applyAlignment="1">
      <alignment horizontal="center" vertical="center" wrapText="1"/>
    </xf>
    <xf numFmtId="0" fontId="20" fillId="9" borderId="1" xfId="1" applyFont="1" applyFill="1" applyBorder="1" applyAlignment="1" applyProtection="1">
      <alignment horizontal="center" vertical="center" wrapText="1"/>
      <protection locked="0"/>
    </xf>
    <xf numFmtId="0" fontId="22" fillId="7" borderId="6" xfId="1" applyFont="1" applyFill="1" applyBorder="1" applyAlignment="1" applyProtection="1">
      <protection locked="0"/>
    </xf>
    <xf numFmtId="0" fontId="22" fillId="7" borderId="7" xfId="1" applyFont="1" applyFill="1" applyBorder="1" applyAlignment="1" applyProtection="1">
      <protection locked="0"/>
    </xf>
    <xf numFmtId="44" fontId="20" fillId="0" borderId="0" xfId="1" applyNumberFormat="1" applyFont="1" applyAlignment="1">
      <alignment wrapText="1"/>
    </xf>
    <xf numFmtId="44" fontId="20" fillId="6" borderId="5" xfId="1" applyNumberFormat="1" applyFont="1" applyFill="1" applyBorder="1" applyAlignment="1">
      <alignment vertical="center" wrapText="1"/>
    </xf>
    <xf numFmtId="44" fontId="20" fillId="0" borderId="1" xfId="18" applyFont="1" applyBorder="1" applyAlignment="1" applyProtection="1">
      <alignment horizontal="center" vertical="center" wrapText="1"/>
      <protection locked="0"/>
    </xf>
    <xf numFmtId="168" fontId="20" fillId="2" borderId="5" xfId="3" applyNumberFormat="1" applyFont="1" applyFill="1" applyBorder="1" applyAlignment="1" applyProtection="1">
      <alignment horizontal="center" vertical="center" wrapText="1"/>
    </xf>
    <xf numFmtId="4" fontId="20" fillId="0" borderId="1" xfId="1" applyNumberFormat="1" applyFont="1" applyFill="1" applyBorder="1" applyAlignment="1" applyProtection="1">
      <alignment horizontal="center" vertical="center" wrapText="1"/>
      <protection locked="0"/>
    </xf>
    <xf numFmtId="3" fontId="20" fillId="0" borderId="1" xfId="1" applyNumberFormat="1" applyFont="1" applyFill="1" applyBorder="1" applyAlignment="1" applyProtection="1">
      <alignment horizontal="center" vertical="center" wrapText="1"/>
      <protection locked="0"/>
    </xf>
    <xf numFmtId="0" fontId="20" fillId="2" borderId="1" xfId="1" applyNumberFormat="1" applyFont="1" applyFill="1" applyBorder="1" applyAlignment="1" applyProtection="1">
      <alignment horizontal="center" vertical="center" wrapText="1"/>
      <protection locked="0"/>
    </xf>
    <xf numFmtId="0" fontId="20" fillId="0" borderId="1" xfId="1" applyFont="1" applyBorder="1" applyAlignment="1">
      <alignment wrapText="1"/>
    </xf>
    <xf numFmtId="0" fontId="18" fillId="0" borderId="1" xfId="0" applyFont="1" applyBorder="1" applyAlignment="1">
      <alignment horizontal="center" vertical="center"/>
    </xf>
    <xf numFmtId="0" fontId="18" fillId="0" borderId="1" xfId="0" applyFont="1" applyBorder="1" applyAlignment="1">
      <alignment horizontal="left" vertical="center" wrapText="1"/>
    </xf>
    <xf numFmtId="0" fontId="18" fillId="0" borderId="1" xfId="0" applyFont="1" applyBorder="1" applyAlignment="1">
      <alignment horizontal="center" vertical="center" wrapText="1"/>
    </xf>
    <xf numFmtId="0" fontId="18" fillId="8" borderId="1" xfId="0" applyFont="1" applyFill="1" applyBorder="1" applyAlignment="1">
      <alignment horizontal="left" vertical="center" wrapText="1"/>
    </xf>
    <xf numFmtId="0" fontId="18" fillId="8"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25" fillId="8" borderId="1" xfId="0" applyFont="1" applyFill="1" applyBorder="1" applyAlignment="1">
      <alignment horizontal="left" vertical="center"/>
    </xf>
    <xf numFmtId="0" fontId="25" fillId="8" borderId="1" xfId="0" applyFont="1" applyFill="1" applyBorder="1" applyAlignment="1">
      <alignment horizontal="center" vertical="center"/>
    </xf>
    <xf numFmtId="0" fontId="18" fillId="8" borderId="1" xfId="0" applyFont="1" applyFill="1" applyBorder="1" applyAlignment="1">
      <alignment horizontal="center" vertical="center"/>
    </xf>
    <xf numFmtId="0" fontId="0" fillId="0" borderId="1" xfId="0" applyFill="1" applyBorder="1" applyAlignment="1">
      <alignment horizontal="center" vertical="center"/>
    </xf>
    <xf numFmtId="3" fontId="20" fillId="0" borderId="1" xfId="1" applyNumberFormat="1" applyFont="1" applyBorder="1" applyAlignment="1" applyProtection="1">
      <alignment horizontal="center" vertical="center" wrapText="1"/>
      <protection locked="0"/>
    </xf>
    <xf numFmtId="44" fontId="20" fillId="0" borderId="0" xfId="5" applyFont="1" applyAlignment="1" applyProtection="1">
      <alignment wrapText="1"/>
      <protection locked="0"/>
    </xf>
    <xf numFmtId="0" fontId="20" fillId="0" borderId="0" xfId="1" applyFont="1" applyFill="1" applyAlignment="1">
      <alignment horizontal="center" vertical="center"/>
    </xf>
    <xf numFmtId="0" fontId="20" fillId="0" borderId="1" xfId="0" applyFont="1" applyFill="1" applyBorder="1" applyAlignment="1">
      <alignment horizontal="center" vertical="center"/>
    </xf>
    <xf numFmtId="0" fontId="20" fillId="0" borderId="1" xfId="0" applyFont="1" applyBorder="1" applyAlignment="1">
      <alignment horizontal="left" vertical="center" wrapText="1"/>
    </xf>
    <xf numFmtId="0" fontId="20" fillId="0" borderId="1" xfId="0" applyFont="1" applyBorder="1" applyAlignment="1">
      <alignment horizontal="center" vertical="center"/>
    </xf>
    <xf numFmtId="44" fontId="20" fillId="8" borderId="1" xfId="5" applyFont="1" applyFill="1" applyBorder="1" applyAlignment="1">
      <alignment horizontal="center" vertical="center" wrapText="1"/>
    </xf>
    <xf numFmtId="0" fontId="20" fillId="0" borderId="1" xfId="0" applyFont="1" applyBorder="1" applyAlignment="1">
      <alignment horizontal="center" vertical="center" wrapText="1"/>
    </xf>
    <xf numFmtId="44" fontId="20" fillId="8" borderId="1" xfId="5" applyFont="1" applyFill="1" applyBorder="1" applyAlignment="1">
      <alignment horizontal="center" vertical="center"/>
    </xf>
    <xf numFmtId="0" fontId="20" fillId="8" borderId="1" xfId="0" applyFont="1" applyFill="1" applyBorder="1" applyAlignment="1">
      <alignment horizontal="left" vertical="center" wrapText="1"/>
    </xf>
    <xf numFmtId="0" fontId="20" fillId="8" borderId="1" xfId="0" applyFont="1" applyFill="1" applyBorder="1" applyAlignment="1">
      <alignment horizontal="center" vertical="center" wrapText="1"/>
    </xf>
    <xf numFmtId="0" fontId="20" fillId="8" borderId="1" xfId="0" applyFont="1" applyFill="1" applyBorder="1" applyAlignment="1">
      <alignment horizontal="center" vertical="center"/>
    </xf>
    <xf numFmtId="0" fontId="20" fillId="0" borderId="1" xfId="0" applyFont="1" applyFill="1" applyBorder="1" applyAlignment="1">
      <alignment horizontal="left" vertical="center" wrapText="1"/>
    </xf>
    <xf numFmtId="0" fontId="20" fillId="0" borderId="1" xfId="0" applyFont="1" applyFill="1" applyBorder="1" applyAlignment="1">
      <alignment horizontal="center" vertical="center" wrapText="1"/>
    </xf>
    <xf numFmtId="44" fontId="20" fillId="0" borderId="1" xfId="5" applyFont="1" applyFill="1" applyBorder="1" applyAlignment="1">
      <alignment horizontal="center" vertical="center"/>
    </xf>
    <xf numFmtId="0" fontId="11" fillId="9" borderId="1" xfId="0" applyFont="1" applyFill="1" applyBorder="1" applyAlignment="1">
      <alignment horizontal="center" vertical="center" wrapText="1"/>
    </xf>
    <xf numFmtId="0" fontId="11" fillId="9" borderId="1" xfId="0" applyFont="1" applyFill="1" applyBorder="1" applyAlignment="1">
      <alignment horizontal="center" vertical="center"/>
    </xf>
    <xf numFmtId="0" fontId="20" fillId="0" borderId="1" xfId="1" applyFont="1" applyBorder="1" applyAlignment="1">
      <alignment horizontal="center" vertical="center" wrapText="1"/>
    </xf>
    <xf numFmtId="0" fontId="20" fillId="0" borderId="1" xfId="1" applyFont="1" applyBorder="1" applyAlignment="1">
      <alignment horizontal="center" vertical="center" wrapText="1"/>
    </xf>
    <xf numFmtId="0" fontId="11" fillId="8" borderId="1" xfId="0" applyFont="1" applyFill="1" applyBorder="1" applyAlignment="1">
      <alignment horizontal="center" vertical="center" wrapText="1"/>
    </xf>
    <xf numFmtId="0" fontId="32" fillId="0" borderId="0" xfId="1" applyFont="1" applyFill="1" applyAlignment="1" applyProtection="1">
      <alignment wrapText="1"/>
      <protection locked="0"/>
    </xf>
    <xf numFmtId="1" fontId="11" fillId="9" borderId="1" xfId="0" applyNumberFormat="1" applyFont="1" applyFill="1" applyBorder="1" applyAlignment="1">
      <alignment horizontal="center" vertical="center" wrapText="1"/>
    </xf>
    <xf numFmtId="1" fontId="20" fillId="0" borderId="0" xfId="5" applyNumberFormat="1" applyFont="1" applyFill="1" applyAlignment="1">
      <alignment horizontal="center" vertical="center" wrapText="1"/>
    </xf>
    <xf numFmtId="0" fontId="33" fillId="5" borderId="1" xfId="0" applyFont="1" applyFill="1" applyBorder="1" applyAlignment="1">
      <alignment horizontal="center" vertical="center" wrapText="1"/>
    </xf>
    <xf numFmtId="0" fontId="0" fillId="8" borderId="1" xfId="0" applyFill="1" applyBorder="1" applyAlignment="1">
      <alignment horizontal="center" vertical="center"/>
    </xf>
    <xf numFmtId="0" fontId="10" fillId="8" borderId="1" xfId="0" applyFont="1" applyFill="1" applyBorder="1" applyAlignment="1">
      <alignment horizontal="center" vertical="center" wrapText="1"/>
    </xf>
    <xf numFmtId="0" fontId="24" fillId="0" borderId="0" xfId="1" applyFont="1" applyFill="1" applyAlignment="1">
      <alignment horizontal="center" vertical="center" wrapText="1"/>
    </xf>
    <xf numFmtId="0" fontId="20" fillId="5" borderId="1" xfId="0" applyNumberFormat="1" applyFont="1" applyFill="1" applyBorder="1" applyAlignment="1">
      <alignment horizontal="center" vertical="center" wrapText="1"/>
    </xf>
    <xf numFmtId="0" fontId="18" fillId="0" borderId="1" xfId="0" applyFont="1" applyFill="1" applyBorder="1" applyAlignment="1">
      <alignment horizontal="left" vertical="center" wrapText="1"/>
    </xf>
    <xf numFmtId="0" fontId="18" fillId="0" borderId="1" xfId="0" applyFont="1" applyFill="1" applyBorder="1" applyAlignment="1">
      <alignment horizontal="center" vertical="center" wrapText="1"/>
    </xf>
    <xf numFmtId="14" fontId="20" fillId="2" borderId="1" xfId="1" applyNumberFormat="1" applyFont="1" applyFill="1" applyBorder="1" applyAlignment="1" applyProtection="1">
      <alignment horizontal="center" vertical="center" wrapText="1"/>
      <protection locked="0"/>
    </xf>
    <xf numFmtId="168" fontId="20" fillId="9" borderId="0" xfId="1" applyNumberFormat="1" applyFont="1" applyFill="1" applyAlignment="1">
      <alignment horizontal="center" vertical="center" wrapText="1"/>
    </xf>
    <xf numFmtId="168" fontId="20" fillId="8" borderId="1" xfId="5" applyNumberFormat="1" applyFont="1" applyFill="1" applyBorder="1" applyAlignment="1">
      <alignment horizontal="center" vertical="center"/>
    </xf>
    <xf numFmtId="168" fontId="20" fillId="0" borderId="0" xfId="5" applyNumberFormat="1" applyFont="1" applyFill="1" applyAlignment="1">
      <alignment horizontal="center" vertical="center" wrapText="1"/>
    </xf>
    <xf numFmtId="14" fontId="20" fillId="13" borderId="1" xfId="1" applyNumberFormat="1" applyFont="1" applyFill="1" applyBorder="1" applyAlignment="1" applyProtection="1">
      <alignment horizontal="center" vertical="center" wrapText="1"/>
      <protection locked="0"/>
    </xf>
    <xf numFmtId="168" fontId="20" fillId="8" borderId="1" xfId="5" applyNumberFormat="1" applyFont="1" applyFill="1" applyBorder="1" applyAlignment="1">
      <alignment horizontal="center" vertical="center" wrapText="1"/>
    </xf>
    <xf numFmtId="168" fontId="20" fillId="0" borderId="1" xfId="5" applyNumberFormat="1" applyFont="1" applyFill="1" applyBorder="1" applyAlignment="1">
      <alignment horizontal="center" vertical="center"/>
    </xf>
    <xf numFmtId="0" fontId="24" fillId="8" borderId="1" xfId="0" applyFont="1" applyFill="1" applyBorder="1" applyAlignment="1">
      <alignment horizontal="center" vertical="center" wrapText="1"/>
    </xf>
    <xf numFmtId="168" fontId="24" fillId="2" borderId="1" xfId="3" applyNumberFormat="1" applyFont="1" applyFill="1" applyBorder="1" applyAlignment="1" applyProtection="1">
      <alignment horizontal="center" vertical="center" wrapText="1"/>
    </xf>
    <xf numFmtId="0" fontId="0" fillId="0" borderId="1" xfId="0" applyBorder="1" applyAlignment="1">
      <alignment horizontal="center" vertical="center"/>
    </xf>
    <xf numFmtId="0" fontId="20" fillId="2" borderId="1" xfId="1" applyFont="1" applyFill="1" applyBorder="1" applyAlignment="1">
      <alignment horizontal="center" vertical="center" wrapText="1"/>
    </xf>
    <xf numFmtId="166" fontId="40" fillId="2" borderId="1" xfId="1" applyNumberFormat="1" applyFont="1" applyFill="1" applyBorder="1" applyAlignment="1">
      <alignment horizontal="center" vertical="center" wrapText="1"/>
    </xf>
    <xf numFmtId="0" fontId="22" fillId="2" borderId="1" xfId="1" applyFont="1" applyFill="1" applyBorder="1" applyAlignment="1" applyProtection="1">
      <alignment horizontal="center" vertical="center" wrapText="1"/>
      <protection locked="0"/>
    </xf>
    <xf numFmtId="166" fontId="20" fillId="14" borderId="1" xfId="0" applyNumberFormat="1" applyFont="1" applyFill="1" applyBorder="1" applyAlignment="1">
      <alignment horizontal="center" vertical="center" wrapText="1"/>
    </xf>
    <xf numFmtId="3" fontId="20" fillId="15" borderId="5" xfId="1" applyNumberFormat="1" applyFont="1" applyFill="1" applyBorder="1" applyAlignment="1" applyProtection="1">
      <alignment horizontal="center" vertical="center" wrapText="1"/>
      <protection locked="0"/>
    </xf>
    <xf numFmtId="44" fontId="20" fillId="0" borderId="0" xfId="5" applyFont="1" applyAlignment="1">
      <alignment wrapText="1"/>
    </xf>
    <xf numFmtId="0" fontId="22" fillId="7" borderId="8" xfId="1" applyFont="1" applyFill="1" applyBorder="1" applyAlignment="1" applyProtection="1">
      <protection locked="0"/>
    </xf>
    <xf numFmtId="0" fontId="22" fillId="7" borderId="13" xfId="1" applyFont="1" applyFill="1" applyBorder="1" applyAlignment="1" applyProtection="1">
      <protection locked="0"/>
    </xf>
    <xf numFmtId="0" fontId="40" fillId="7" borderId="9" xfId="1" applyFont="1" applyFill="1" applyBorder="1" applyAlignment="1" applyProtection="1">
      <protection locked="0"/>
    </xf>
    <xf numFmtId="0" fontId="40" fillId="7" borderId="0" xfId="1" applyFont="1" applyFill="1" applyBorder="1" applyAlignment="1" applyProtection="1">
      <protection locked="0"/>
    </xf>
    <xf numFmtId="0" fontId="22" fillId="7" borderId="9" xfId="1" applyFont="1" applyFill="1" applyBorder="1" applyAlignment="1" applyProtection="1">
      <protection locked="0"/>
    </xf>
    <xf numFmtId="0" fontId="22" fillId="7" borderId="0" xfId="1" applyFont="1" applyFill="1" applyBorder="1" applyAlignment="1" applyProtection="1">
      <protection locked="0"/>
    </xf>
    <xf numFmtId="0" fontId="22" fillId="7" borderId="10" xfId="1" applyFont="1" applyFill="1" applyBorder="1" applyAlignment="1" applyProtection="1">
      <protection locked="0"/>
    </xf>
    <xf numFmtId="0" fontId="22" fillId="7" borderId="12" xfId="1" applyFont="1" applyFill="1" applyBorder="1" applyAlignment="1" applyProtection="1">
      <protection locked="0"/>
    </xf>
    <xf numFmtId="0" fontId="22" fillId="7" borderId="21" xfId="1" applyFont="1" applyFill="1" applyBorder="1" applyAlignment="1" applyProtection="1">
      <protection locked="0"/>
    </xf>
    <xf numFmtId="0" fontId="44" fillId="8" borderId="1" xfId="0" applyFont="1" applyFill="1" applyBorder="1" applyAlignment="1">
      <alignment horizontal="left" vertical="center" wrapText="1"/>
    </xf>
    <xf numFmtId="0" fontId="44" fillId="8" borderId="1" xfId="0" applyFont="1" applyFill="1" applyBorder="1" applyAlignment="1">
      <alignment horizontal="center" vertical="center" wrapText="1"/>
    </xf>
    <xf numFmtId="0" fontId="45" fillId="5" borderId="1" xfId="0" applyNumberFormat="1" applyFont="1" applyFill="1" applyBorder="1" applyAlignment="1">
      <alignment horizontal="center" vertical="center" wrapText="1"/>
    </xf>
    <xf numFmtId="0" fontId="44" fillId="0" borderId="1" xfId="0" applyFont="1" applyFill="1" applyBorder="1" applyAlignment="1">
      <alignment horizontal="center" vertical="center"/>
    </xf>
    <xf numFmtId="0" fontId="44" fillId="0" borderId="1" xfId="0" applyFont="1" applyBorder="1" applyAlignment="1">
      <alignment horizontal="center" vertical="center"/>
    </xf>
    <xf numFmtId="0" fontId="44" fillId="0" borderId="1" xfId="0" applyFont="1" applyFill="1" applyBorder="1" applyAlignment="1">
      <alignment horizontal="left" vertical="center" wrapText="1"/>
    </xf>
    <xf numFmtId="0" fontId="44" fillId="0" borderId="1" xfId="0" applyFont="1" applyFill="1" applyBorder="1" applyAlignment="1">
      <alignment horizontal="center" vertical="center" wrapText="1"/>
    </xf>
    <xf numFmtId="0" fontId="10" fillId="8" borderId="2"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4" xfId="0" applyFont="1" applyFill="1" applyBorder="1" applyAlignment="1">
      <alignment horizontal="center" vertical="center" wrapText="1"/>
    </xf>
    <xf numFmtId="0" fontId="22" fillId="7" borderId="5" xfId="1" applyFont="1" applyFill="1" applyBorder="1" applyAlignment="1" applyProtection="1">
      <protection locked="0"/>
    </xf>
    <xf numFmtId="0" fontId="22" fillId="7" borderId="6" xfId="1" applyFont="1" applyFill="1" applyBorder="1" applyAlignment="1" applyProtection="1">
      <protection locked="0"/>
    </xf>
    <xf numFmtId="0" fontId="22" fillId="7" borderId="7" xfId="1" applyFont="1" applyFill="1" applyBorder="1" applyAlignment="1" applyProtection="1">
      <protection locked="0"/>
    </xf>
    <xf numFmtId="10" fontId="22" fillId="7" borderId="12" xfId="13" applyNumberFormat="1" applyFont="1" applyFill="1" applyBorder="1" applyAlignment="1" applyProtection="1">
      <protection locked="0"/>
    </xf>
    <xf numFmtId="10" fontId="22" fillId="7" borderId="11" xfId="13" applyNumberFormat="1" applyFont="1" applyFill="1" applyBorder="1" applyAlignment="1" applyProtection="1">
      <protection locked="0"/>
    </xf>
    <xf numFmtId="0" fontId="0" fillId="0" borderId="2" xfId="0" applyFill="1" applyBorder="1" applyAlignment="1">
      <alignment vertical="center"/>
    </xf>
    <xf numFmtId="0" fontId="0" fillId="0" borderId="3" xfId="0" applyFill="1" applyBorder="1" applyAlignment="1">
      <alignment vertical="center"/>
    </xf>
    <xf numFmtId="0" fontId="0" fillId="0" borderId="4" xfId="0" applyFill="1" applyBorder="1" applyAlignment="1">
      <alignment vertical="center"/>
    </xf>
    <xf numFmtId="0" fontId="10" fillId="8" borderId="2" xfId="0" applyFont="1" applyFill="1" applyBorder="1" applyAlignment="1">
      <alignment vertical="center" wrapText="1"/>
    </xf>
    <xf numFmtId="0" fontId="10" fillId="8" borderId="3" xfId="0" applyFont="1" applyFill="1" applyBorder="1" applyAlignment="1">
      <alignment vertical="center" wrapText="1"/>
    </xf>
    <xf numFmtId="0" fontId="10" fillId="8" borderId="4" xfId="0" applyFont="1" applyFill="1" applyBorder="1" applyAlignment="1">
      <alignment vertical="center" wrapText="1"/>
    </xf>
    <xf numFmtId="0" fontId="20" fillId="14" borderId="5" xfId="0" applyNumberFormat="1" applyFont="1" applyFill="1" applyBorder="1" applyAlignment="1">
      <alignment vertical="center" wrapText="1"/>
    </xf>
    <xf numFmtId="0" fontId="6" fillId="8" borderId="2" xfId="0" applyFont="1" applyFill="1" applyBorder="1" applyAlignment="1">
      <alignment horizontal="center" vertical="center" wrapText="1"/>
    </xf>
    <xf numFmtId="0" fontId="20" fillId="14" borderId="7" xfId="0" applyNumberFormat="1" applyFont="1" applyFill="1" applyBorder="1" applyAlignment="1">
      <alignment horizontal="center" vertical="center" wrapText="1"/>
    </xf>
    <xf numFmtId="14" fontId="24" fillId="13" borderId="1" xfId="1" applyNumberFormat="1" applyFont="1" applyFill="1" applyBorder="1" applyAlignment="1" applyProtection="1">
      <alignment horizontal="center" vertical="center" wrapText="1"/>
      <protection locked="0"/>
    </xf>
    <xf numFmtId="14" fontId="23" fillId="13" borderId="1" xfId="1" applyNumberFormat="1" applyFont="1" applyFill="1" applyBorder="1" applyAlignment="1" applyProtection="1">
      <alignment horizontal="center" vertical="center" wrapText="1"/>
      <protection locked="0"/>
    </xf>
    <xf numFmtId="0" fontId="0" fillId="5" borderId="1" xfId="0" applyFill="1" applyBorder="1" applyAlignment="1">
      <alignment horizontal="center" vertical="center"/>
    </xf>
    <xf numFmtId="0" fontId="10" fillId="5" borderId="1" xfId="0" applyFont="1" applyFill="1" applyBorder="1" applyAlignment="1">
      <alignment horizontal="center" vertical="center" wrapText="1"/>
    </xf>
    <xf numFmtId="0" fontId="18" fillId="5" borderId="1" xfId="0" applyFont="1" applyFill="1" applyBorder="1" applyAlignment="1">
      <alignment horizontal="left" vertical="center" wrapText="1"/>
    </xf>
    <xf numFmtId="0" fontId="18" fillId="5" borderId="1"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4" fillId="8" borderId="2" xfId="0" applyFont="1" applyFill="1" applyBorder="1" applyAlignment="1">
      <alignment vertical="center" wrapText="1"/>
    </xf>
    <xf numFmtId="14" fontId="24" fillId="2" borderId="1" xfId="1" applyNumberFormat="1" applyFont="1" applyFill="1" applyBorder="1" applyAlignment="1" applyProtection="1">
      <alignment horizontal="center" vertical="center" wrapText="1"/>
      <protection locked="0"/>
    </xf>
    <xf numFmtId="0" fontId="24" fillId="2" borderId="1" xfId="1" applyFont="1" applyFill="1" applyBorder="1" applyAlignment="1">
      <alignment horizontal="center" vertical="center" wrapText="1"/>
    </xf>
    <xf numFmtId="166" fontId="24" fillId="2" borderId="1" xfId="1" applyNumberFormat="1" applyFont="1" applyFill="1" applyBorder="1" applyAlignment="1">
      <alignment horizontal="center" vertical="center" wrapText="1"/>
    </xf>
    <xf numFmtId="0" fontId="24" fillId="2" borderId="1" xfId="1" applyFont="1" applyFill="1" applyBorder="1" applyAlignment="1" applyProtection="1">
      <alignment horizontal="center" vertical="center" wrapText="1"/>
      <protection locked="0"/>
    </xf>
    <xf numFmtId="166" fontId="20" fillId="17" borderId="1" xfId="1" applyNumberFormat="1" applyFont="1" applyFill="1" applyBorder="1" applyAlignment="1" applyProtection="1">
      <alignment horizontal="center" vertical="center" wrapText="1"/>
      <protection locked="0"/>
    </xf>
    <xf numFmtId="0" fontId="20" fillId="18" borderId="1" xfId="0" applyNumberFormat="1" applyFont="1" applyFill="1" applyBorder="1" applyAlignment="1">
      <alignment horizontal="center" vertical="center" wrapText="1"/>
    </xf>
    <xf numFmtId="166" fontId="20" fillId="20" borderId="5" xfId="0" applyNumberFormat="1" applyFont="1" applyFill="1" applyBorder="1" applyAlignment="1">
      <alignment horizontal="center" vertical="center" wrapText="1"/>
    </xf>
    <xf numFmtId="166" fontId="20" fillId="21" borderId="5" xfId="0" applyNumberFormat="1" applyFont="1" applyFill="1" applyBorder="1" applyAlignment="1">
      <alignment horizontal="center" vertical="center" wrapText="1"/>
    </xf>
    <xf numFmtId="0" fontId="2" fillId="9" borderId="1" xfId="0" applyFont="1" applyFill="1" applyBorder="1" applyAlignment="1">
      <alignment horizontal="center" vertical="center" wrapText="1"/>
    </xf>
    <xf numFmtId="166" fontId="24" fillId="9" borderId="1" xfId="1" applyNumberFormat="1" applyFont="1" applyFill="1" applyBorder="1" applyAlignment="1">
      <alignment horizontal="center" vertical="center" wrapText="1"/>
    </xf>
    <xf numFmtId="0" fontId="20" fillId="22" borderId="1" xfId="0" applyFont="1" applyFill="1" applyBorder="1" applyAlignment="1">
      <alignment horizontal="center" vertical="center" wrapText="1"/>
    </xf>
    <xf numFmtId="3" fontId="20" fillId="22" borderId="1" xfId="0" applyNumberFormat="1" applyFont="1" applyFill="1" applyBorder="1" applyAlignment="1">
      <alignment horizontal="center" vertical="center" wrapText="1"/>
    </xf>
    <xf numFmtId="3" fontId="20" fillId="20" borderId="1" xfId="0" applyNumberFormat="1" applyFont="1" applyFill="1" applyBorder="1" applyAlignment="1">
      <alignment horizontal="center" vertical="center" wrapText="1"/>
    </xf>
    <xf numFmtId="3" fontId="20" fillId="21" borderId="1" xfId="0" applyNumberFormat="1" applyFont="1" applyFill="1" applyBorder="1" applyAlignment="1">
      <alignment horizontal="center" vertical="center" wrapText="1"/>
    </xf>
    <xf numFmtId="166" fontId="20" fillId="23" borderId="1" xfId="0" applyNumberFormat="1" applyFont="1" applyFill="1" applyBorder="1" applyAlignment="1">
      <alignment horizontal="center" vertical="center" wrapText="1"/>
    </xf>
    <xf numFmtId="169" fontId="32" fillId="0" borderId="0" xfId="1" applyNumberFormat="1" applyFont="1" applyFill="1" applyAlignment="1" applyProtection="1">
      <alignment wrapText="1"/>
      <protection locked="0"/>
    </xf>
    <xf numFmtId="0" fontId="20" fillId="19" borderId="1" xfId="0" applyNumberFormat="1" applyFont="1" applyFill="1" applyBorder="1" applyAlignment="1">
      <alignment horizontal="center" vertical="center" wrapText="1"/>
    </xf>
    <xf numFmtId="0" fontId="20" fillId="0" borderId="1" xfId="1" applyFont="1" applyBorder="1" applyAlignment="1" applyProtection="1">
      <alignment horizontal="center" vertical="center" wrapText="1"/>
      <protection locked="0"/>
    </xf>
    <xf numFmtId="3" fontId="20" fillId="0" borderId="1" xfId="1" applyNumberFormat="1" applyFont="1" applyBorder="1" applyAlignment="1">
      <alignment wrapText="1"/>
    </xf>
    <xf numFmtId="44" fontId="20" fillId="0" borderId="0" xfId="1" applyNumberFormat="1" applyFont="1" applyAlignment="1" applyProtection="1">
      <alignment wrapText="1"/>
      <protection locked="0"/>
    </xf>
    <xf numFmtId="3" fontId="20" fillId="0" borderId="1" xfId="18" applyNumberFormat="1" applyFont="1" applyBorder="1" applyAlignment="1" applyProtection="1">
      <alignment horizontal="center" vertical="center" wrapText="1"/>
      <protection locked="0"/>
    </xf>
    <xf numFmtId="10" fontId="22" fillId="7" borderId="4" xfId="13" applyNumberFormat="1" applyFont="1" applyFill="1" applyBorder="1" applyAlignment="1" applyProtection="1">
      <alignment horizontal="right"/>
      <protection locked="0"/>
    </xf>
    <xf numFmtId="0" fontId="46" fillId="8" borderId="1" xfId="0" applyFont="1" applyFill="1" applyBorder="1" applyAlignment="1">
      <alignment horizontal="left" vertical="center" wrapText="1"/>
    </xf>
    <xf numFmtId="0" fontId="46" fillId="8" borderId="1" xfId="0" applyFont="1" applyFill="1" applyBorder="1" applyAlignment="1">
      <alignment horizontal="center" vertical="center" wrapText="1"/>
    </xf>
    <xf numFmtId="44" fontId="46" fillId="8" borderId="1" xfId="5" applyFont="1" applyFill="1" applyBorder="1" applyAlignment="1">
      <alignment horizontal="center" vertical="center"/>
    </xf>
    <xf numFmtId="0" fontId="46" fillId="0" borderId="1" xfId="0" applyFont="1" applyFill="1" applyBorder="1" applyAlignment="1">
      <alignment horizontal="center" vertical="center"/>
    </xf>
    <xf numFmtId="4" fontId="20" fillId="0" borderId="0" xfId="1" applyNumberFormat="1" applyFont="1" applyFill="1" applyBorder="1" applyAlignment="1">
      <alignment horizontal="center" vertical="center" wrapText="1"/>
    </xf>
    <xf numFmtId="0" fontId="20" fillId="0" borderId="0" xfId="1" applyFont="1" applyFill="1" applyBorder="1" applyAlignment="1">
      <alignment horizontal="center" vertical="center"/>
    </xf>
    <xf numFmtId="0" fontId="20" fillId="0" borderId="0" xfId="1" applyFont="1" applyFill="1" applyBorder="1" applyAlignment="1">
      <alignment horizontal="center" vertical="center" wrapText="1"/>
    </xf>
    <xf numFmtId="168" fontId="20" fillId="0" borderId="0" xfId="5" applyNumberFormat="1" applyFont="1" applyFill="1" applyBorder="1" applyAlignment="1">
      <alignment horizontal="center" vertical="center" wrapText="1"/>
    </xf>
    <xf numFmtId="168" fontId="20" fillId="8" borderId="0" xfId="5" applyNumberFormat="1" applyFont="1" applyFill="1" applyBorder="1" applyAlignment="1">
      <alignment horizontal="center" vertical="center"/>
    </xf>
    <xf numFmtId="3" fontId="20" fillId="0" borderId="0" xfId="1" applyNumberFormat="1" applyFont="1" applyFill="1" applyBorder="1" applyAlignment="1" applyProtection="1">
      <alignment horizontal="center" vertical="center" wrapText="1"/>
      <protection locked="0"/>
    </xf>
    <xf numFmtId="168" fontId="20" fillId="0" borderId="0" xfId="1" applyNumberFormat="1" applyFont="1" applyFill="1" applyBorder="1" applyAlignment="1">
      <alignment horizontal="center" vertical="center" wrapText="1"/>
    </xf>
    <xf numFmtId="0" fontId="47" fillId="8" borderId="1" xfId="0" applyFont="1" applyFill="1" applyBorder="1" applyAlignment="1">
      <alignment horizontal="center" vertical="center" wrapText="1"/>
    </xf>
    <xf numFmtId="0" fontId="48" fillId="8" borderId="1" xfId="0" applyFont="1" applyFill="1" applyBorder="1" applyAlignment="1">
      <alignment horizontal="center" vertical="center" wrapText="1"/>
    </xf>
    <xf numFmtId="0" fontId="20" fillId="0" borderId="1" xfId="1" applyFont="1" applyBorder="1" applyAlignment="1">
      <alignment horizontal="center" vertical="center" wrapText="1"/>
    </xf>
    <xf numFmtId="0" fontId="20" fillId="0" borderId="0" xfId="1" applyFont="1" applyAlignment="1">
      <alignment horizontal="center" vertical="center" wrapText="1"/>
    </xf>
    <xf numFmtId="169" fontId="32" fillId="0" borderId="0" xfId="1" applyNumberFormat="1" applyFont="1" applyFill="1" applyAlignment="1" applyProtection="1">
      <alignment horizontal="center" vertical="center" wrapText="1"/>
      <protection locked="0"/>
    </xf>
    <xf numFmtId="0" fontId="32" fillId="0" borderId="0" xfId="1" applyFont="1" applyFill="1" applyAlignment="1" applyProtection="1">
      <alignment horizontal="center" vertical="center" wrapText="1"/>
      <protection locked="0"/>
    </xf>
    <xf numFmtId="3" fontId="20" fillId="0" borderId="0" xfId="1" applyNumberFormat="1" applyFont="1" applyAlignment="1" applyProtection="1">
      <alignment horizontal="center" vertical="center" wrapText="1"/>
      <protection locked="0"/>
    </xf>
    <xf numFmtId="44" fontId="20" fillId="0" borderId="0" xfId="5" applyFont="1" applyAlignment="1" applyProtection="1">
      <alignment horizontal="center" vertical="center" wrapText="1"/>
      <protection locked="0"/>
    </xf>
    <xf numFmtId="0" fontId="20" fillId="0" borderId="0" xfId="1" applyFont="1" applyFill="1" applyAlignment="1" applyProtection="1">
      <alignment horizontal="center" vertical="center" wrapText="1"/>
      <protection locked="0"/>
    </xf>
    <xf numFmtId="0" fontId="20" fillId="0" borderId="0" xfId="1" applyFont="1" applyAlignment="1" applyProtection="1">
      <alignment horizontal="center" vertical="center" wrapText="1"/>
      <protection locked="0"/>
    </xf>
    <xf numFmtId="0" fontId="20" fillId="0" borderId="0" xfId="1" applyFont="1" applyFill="1" applyBorder="1" applyAlignment="1" applyProtection="1">
      <alignment horizontal="center" vertical="center" wrapText="1"/>
      <protection locked="0"/>
    </xf>
    <xf numFmtId="2" fontId="20" fillId="8" borderId="1" xfId="5" applyNumberFormat="1" applyFont="1" applyFill="1" applyBorder="1" applyAlignment="1">
      <alignment horizontal="center" vertical="center"/>
    </xf>
    <xf numFmtId="14" fontId="33" fillId="24" borderId="1" xfId="0" applyNumberFormat="1" applyFont="1" applyFill="1" applyBorder="1" applyAlignment="1">
      <alignment horizontal="center" vertical="center" wrapText="1"/>
    </xf>
    <xf numFmtId="0" fontId="33" fillId="0" borderId="1" xfId="0" applyFont="1" applyBorder="1" applyAlignment="1">
      <alignment horizontal="center" vertical="center" wrapText="1"/>
    </xf>
    <xf numFmtId="0" fontId="33" fillId="0" borderId="1" xfId="0" applyFont="1" applyBorder="1" applyAlignment="1">
      <alignment wrapText="1"/>
    </xf>
    <xf numFmtId="0" fontId="33" fillId="25" borderId="1" xfId="0" applyFont="1" applyFill="1" applyBorder="1" applyAlignment="1">
      <alignment wrapText="1"/>
    </xf>
    <xf numFmtId="0" fontId="51" fillId="26" borderId="1" xfId="0" applyFont="1" applyFill="1" applyBorder="1" applyAlignment="1">
      <alignment horizontal="center" vertical="center" wrapText="1"/>
    </xf>
    <xf numFmtId="0" fontId="52" fillId="26" borderId="1" xfId="0" applyFont="1" applyFill="1" applyBorder="1" applyAlignment="1">
      <alignment horizontal="center" vertical="center" wrapText="1"/>
    </xf>
    <xf numFmtId="8" fontId="33" fillId="0" borderId="0" xfId="0" applyNumberFormat="1" applyFont="1" applyAlignment="1">
      <alignment wrapText="1"/>
    </xf>
    <xf numFmtId="0" fontId="33" fillId="0" borderId="0" xfId="0" applyFont="1" applyAlignment="1">
      <alignment wrapText="1"/>
    </xf>
    <xf numFmtId="0" fontId="53" fillId="25" borderId="1" xfId="0" applyFont="1" applyFill="1" applyBorder="1" applyAlignment="1">
      <alignment wrapText="1"/>
    </xf>
    <xf numFmtId="0" fontId="53" fillId="0" borderId="1" xfId="0" applyFont="1" applyBorder="1" applyAlignment="1">
      <alignment wrapText="1"/>
    </xf>
    <xf numFmtId="14" fontId="53" fillId="24" borderId="1" xfId="0" applyNumberFormat="1" applyFont="1" applyFill="1" applyBorder="1" applyAlignment="1">
      <alignment horizontal="center" vertical="center" wrapText="1"/>
    </xf>
    <xf numFmtId="0" fontId="33" fillId="25" borderId="1" xfId="0" applyFont="1" applyFill="1" applyBorder="1" applyAlignment="1">
      <alignment horizontal="center" vertical="center" wrapText="1"/>
    </xf>
    <xf numFmtId="170" fontId="20" fillId="23" borderId="1" xfId="0" applyNumberFormat="1" applyFont="1" applyFill="1" applyBorder="1" applyAlignment="1">
      <alignment horizontal="center" vertical="center" wrapText="1"/>
    </xf>
    <xf numFmtId="0" fontId="20" fillId="8" borderId="0" xfId="1" applyFont="1" applyFill="1" applyAlignment="1" applyProtection="1">
      <alignment wrapText="1"/>
      <protection locked="0"/>
    </xf>
    <xf numFmtId="8" fontId="33" fillId="0" borderId="0" xfId="0" applyNumberFormat="1" applyFont="1" applyFill="1" applyAlignment="1">
      <alignment wrapText="1"/>
    </xf>
    <xf numFmtId="0" fontId="33" fillId="28" borderId="1" xfId="0" applyFont="1" applyFill="1" applyBorder="1" applyAlignment="1">
      <alignment horizontal="center" vertical="center" wrapText="1"/>
    </xf>
    <xf numFmtId="0" fontId="33" fillId="28" borderId="1" xfId="0" applyFont="1" applyFill="1" applyBorder="1" applyAlignment="1">
      <alignment wrapText="1"/>
    </xf>
    <xf numFmtId="0" fontId="33" fillId="28" borderId="0" xfId="0" applyFont="1" applyFill="1" applyAlignment="1">
      <alignment wrapText="1"/>
    </xf>
    <xf numFmtId="8" fontId="33" fillId="28" borderId="0" xfId="0" applyNumberFormat="1" applyFont="1" applyFill="1" applyAlignment="1">
      <alignment wrapText="1"/>
    </xf>
    <xf numFmtId="0" fontId="11" fillId="8" borderId="2" xfId="0" applyFont="1" applyFill="1" applyBorder="1" applyAlignment="1">
      <alignment horizontal="center" vertical="center" wrapText="1"/>
    </xf>
    <xf numFmtId="0" fontId="11" fillId="8" borderId="4" xfId="0" applyFont="1" applyFill="1" applyBorder="1" applyAlignment="1">
      <alignment horizontal="center" vertical="center" wrapText="1"/>
    </xf>
    <xf numFmtId="0" fontId="11" fillId="8" borderId="3" xfId="0" applyFont="1" applyFill="1" applyBorder="1" applyAlignment="1">
      <alignment horizontal="center" vertical="center" wrapText="1"/>
    </xf>
    <xf numFmtId="0" fontId="9" fillId="8" borderId="2"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20" fillId="0" borderId="1" xfId="1" applyFont="1" applyBorder="1" applyAlignment="1">
      <alignment horizontal="center" vertical="center" wrapText="1"/>
    </xf>
    <xf numFmtId="0" fontId="30" fillId="11" borderId="14" xfId="1" applyFont="1" applyFill="1" applyBorder="1" applyAlignment="1">
      <alignment horizontal="center" vertical="center" wrapText="1"/>
    </xf>
    <xf numFmtId="0" fontId="30" fillId="11" borderId="15" xfId="1" applyFont="1" applyFill="1" applyBorder="1" applyAlignment="1">
      <alignment horizontal="center" vertical="center" wrapText="1"/>
    </xf>
    <xf numFmtId="0" fontId="30" fillId="11" borderId="16" xfId="1" applyFont="1" applyFill="1" applyBorder="1" applyAlignment="1">
      <alignment horizontal="center" vertical="center" wrapText="1"/>
    </xf>
    <xf numFmtId="0" fontId="30" fillId="11" borderId="17" xfId="1" applyFont="1" applyFill="1" applyBorder="1" applyAlignment="1">
      <alignment horizontal="center" vertical="center" wrapText="1"/>
    </xf>
    <xf numFmtId="0" fontId="30" fillId="11" borderId="0" xfId="1" applyFont="1" applyFill="1" applyBorder="1" applyAlignment="1">
      <alignment horizontal="center" vertical="center" wrapText="1"/>
    </xf>
    <xf numFmtId="0" fontId="30" fillId="11" borderId="22" xfId="1" applyFont="1" applyFill="1" applyBorder="1" applyAlignment="1">
      <alignment horizontal="center" vertical="center" wrapText="1"/>
    </xf>
    <xf numFmtId="0" fontId="20" fillId="10" borderId="5" xfId="0" applyNumberFormat="1" applyFont="1" applyFill="1" applyBorder="1" applyAlignment="1">
      <alignment horizontal="center" vertical="center" wrapText="1"/>
    </xf>
    <xf numFmtId="0" fontId="20" fillId="10" borderId="6" xfId="0" applyNumberFormat="1" applyFont="1" applyFill="1" applyBorder="1" applyAlignment="1">
      <alignment horizontal="center" vertical="center" wrapText="1"/>
    </xf>
    <xf numFmtId="0" fontId="20" fillId="10" borderId="7" xfId="0" applyNumberFormat="1" applyFont="1" applyFill="1" applyBorder="1" applyAlignment="1">
      <alignment horizontal="center" vertical="center" wrapText="1"/>
    </xf>
    <xf numFmtId="0" fontId="20" fillId="6" borderId="12" xfId="0" applyNumberFormat="1" applyFont="1" applyFill="1" applyBorder="1" applyAlignment="1">
      <alignment horizontal="center" vertical="center" wrapText="1"/>
    </xf>
    <xf numFmtId="168" fontId="20" fillId="6" borderId="11" xfId="0" applyNumberFormat="1" applyFont="1" applyFill="1" applyBorder="1" applyAlignment="1">
      <alignment horizontal="center" vertical="center" wrapText="1"/>
    </xf>
    <xf numFmtId="43" fontId="9" fillId="8" borderId="2" xfId="80" applyFont="1" applyFill="1" applyBorder="1" applyAlignment="1">
      <alignment horizontal="center" vertical="center" wrapText="1"/>
    </xf>
    <xf numFmtId="43" fontId="11" fillId="8" borderId="4" xfId="80" applyFont="1" applyFill="1" applyBorder="1" applyAlignment="1">
      <alignment horizontal="center" vertical="center" wrapText="1"/>
    </xf>
    <xf numFmtId="43" fontId="11" fillId="8" borderId="3" xfId="80" applyFont="1" applyFill="1" applyBorder="1" applyAlignment="1">
      <alignment horizontal="center" vertical="center" wrapText="1"/>
    </xf>
    <xf numFmtId="3" fontId="20" fillId="4" borderId="1" xfId="1" applyNumberFormat="1" applyFont="1" applyFill="1" applyBorder="1" applyAlignment="1" applyProtection="1">
      <alignment horizontal="center" vertical="center" wrapText="1"/>
      <protection locked="0"/>
    </xf>
    <xf numFmtId="3" fontId="24" fillId="4" borderId="1" xfId="1" applyNumberFormat="1" applyFont="1" applyFill="1" applyBorder="1" applyAlignment="1" applyProtection="1">
      <alignment horizontal="center" vertical="center" wrapText="1"/>
      <protection locked="0"/>
    </xf>
    <xf numFmtId="0" fontId="20" fillId="6" borderId="11" xfId="0" applyNumberFormat="1" applyFont="1" applyFill="1" applyBorder="1" applyAlignment="1">
      <alignment horizontal="center" vertical="center" wrapText="1"/>
    </xf>
    <xf numFmtId="0" fontId="20" fillId="6" borderId="1" xfId="0" applyNumberFormat="1" applyFont="1" applyFill="1" applyBorder="1" applyAlignment="1">
      <alignment horizontal="center" vertical="center" wrapText="1"/>
    </xf>
    <xf numFmtId="168" fontId="20" fillId="6" borderId="1" xfId="0" applyNumberFormat="1" applyFont="1" applyFill="1" applyBorder="1" applyAlignment="1">
      <alignment horizontal="center" vertical="center" wrapText="1"/>
    </xf>
    <xf numFmtId="0" fontId="30" fillId="11" borderId="18" xfId="1" applyFont="1" applyFill="1" applyBorder="1" applyAlignment="1">
      <alignment horizontal="center" vertical="center" wrapText="1"/>
    </xf>
    <xf numFmtId="0" fontId="30" fillId="11" borderId="19" xfId="1" applyFont="1" applyFill="1" applyBorder="1" applyAlignment="1">
      <alignment horizontal="center" vertical="center" wrapText="1"/>
    </xf>
    <xf numFmtId="43" fontId="11" fillId="8" borderId="2" xfId="80" applyFont="1" applyFill="1" applyBorder="1" applyAlignment="1">
      <alignment horizontal="center" vertical="center" wrapText="1"/>
    </xf>
    <xf numFmtId="0" fontId="20" fillId="6" borderId="12" xfId="0" applyNumberFormat="1" applyFont="1" applyFill="1" applyBorder="1" applyAlignment="1">
      <alignment vertical="center" wrapText="1"/>
    </xf>
    <xf numFmtId="0" fontId="20" fillId="6" borderId="11" xfId="0" applyNumberFormat="1" applyFont="1" applyFill="1" applyBorder="1" applyAlignment="1">
      <alignment vertical="center" wrapText="1"/>
    </xf>
    <xf numFmtId="0" fontId="53" fillId="25" borderId="2" xfId="0" applyFont="1" applyFill="1" applyBorder="1" applyAlignment="1">
      <alignment horizontal="center" vertical="center" wrapText="1"/>
    </xf>
    <xf numFmtId="0" fontId="53" fillId="25" borderId="4" xfId="0" applyFont="1" applyFill="1" applyBorder="1" applyAlignment="1">
      <alignment horizontal="center" vertical="center" wrapText="1"/>
    </xf>
    <xf numFmtId="0" fontId="20" fillId="6" borderId="1" xfId="0" applyNumberFormat="1" applyFont="1" applyFill="1" applyBorder="1" applyAlignment="1">
      <alignment horizontal="left" vertical="center" wrapText="1"/>
    </xf>
    <xf numFmtId="0" fontId="3" fillId="8" borderId="2" xfId="0" applyFont="1" applyFill="1" applyBorder="1" applyAlignment="1">
      <alignment horizontal="center" vertical="center" wrapText="1"/>
    </xf>
    <xf numFmtId="0" fontId="53" fillId="27" borderId="2" xfId="0" applyFont="1" applyFill="1" applyBorder="1" applyAlignment="1">
      <alignment horizontal="center" vertical="center" wrapText="1"/>
    </xf>
    <xf numFmtId="0" fontId="53" fillId="27" borderId="4" xfId="0" applyFont="1" applyFill="1" applyBorder="1" applyAlignment="1">
      <alignment horizontal="center" vertical="center" wrapText="1"/>
    </xf>
    <xf numFmtId="1" fontId="20" fillId="10" borderId="5" xfId="0" applyNumberFormat="1" applyFont="1" applyFill="1" applyBorder="1" applyAlignment="1">
      <alignment horizontal="center" vertical="center" wrapText="1"/>
    </xf>
    <xf numFmtId="1" fontId="20" fillId="10" borderId="6" xfId="0" applyNumberFormat="1" applyFont="1" applyFill="1" applyBorder="1" applyAlignment="1">
      <alignment horizontal="center" vertical="center" wrapText="1"/>
    </xf>
    <xf numFmtId="1" fontId="20" fillId="10" borderId="7" xfId="0" applyNumberFormat="1" applyFont="1" applyFill="1" applyBorder="1" applyAlignment="1">
      <alignment horizontal="center" vertical="center" wrapText="1"/>
    </xf>
    <xf numFmtId="1" fontId="20" fillId="6" borderId="5" xfId="0" applyNumberFormat="1" applyFont="1" applyFill="1" applyBorder="1" applyAlignment="1">
      <alignment horizontal="center" vertical="center" wrapText="1"/>
    </xf>
    <xf numFmtId="1" fontId="20" fillId="6" borderId="6" xfId="0" applyNumberFormat="1" applyFont="1" applyFill="1" applyBorder="1" applyAlignment="1">
      <alignment horizontal="center" vertical="center" wrapText="1"/>
    </xf>
    <xf numFmtId="1" fontId="20" fillId="6" borderId="7" xfId="0" applyNumberFormat="1" applyFont="1" applyFill="1" applyBorder="1" applyAlignment="1">
      <alignment horizontal="center" vertical="center" wrapText="1"/>
    </xf>
    <xf numFmtId="0" fontId="1" fillId="8" borderId="2" xfId="0" applyFont="1" applyFill="1" applyBorder="1" applyAlignment="1">
      <alignment horizontal="center" vertical="center" wrapText="1"/>
    </xf>
    <xf numFmtId="0" fontId="33" fillId="27" borderId="2" xfId="0" applyFont="1" applyFill="1" applyBorder="1" applyAlignment="1">
      <alignment horizontal="center" vertical="center" wrapText="1"/>
    </xf>
    <xf numFmtId="0" fontId="33" fillId="27" borderId="4" xfId="0" applyFont="1" applyFill="1" applyBorder="1" applyAlignment="1">
      <alignment horizontal="center" vertical="center" wrapText="1"/>
    </xf>
    <xf numFmtId="0" fontId="20" fillId="6" borderId="5" xfId="0" applyNumberFormat="1" applyFont="1" applyFill="1" applyBorder="1" applyAlignment="1">
      <alignment horizontal="center" vertical="center" wrapText="1"/>
    </xf>
    <xf numFmtId="0" fontId="20" fillId="6" borderId="6" xfId="0" applyNumberFormat="1" applyFont="1" applyFill="1" applyBorder="1" applyAlignment="1">
      <alignment horizontal="center" vertical="center" wrapText="1"/>
    </xf>
    <xf numFmtId="0" fontId="20" fillId="6" borderId="7" xfId="0" applyNumberFormat="1" applyFont="1" applyFill="1" applyBorder="1" applyAlignment="1">
      <alignment horizontal="center" vertical="center" wrapText="1"/>
    </xf>
    <xf numFmtId="0" fontId="20" fillId="6" borderId="6" xfId="0" applyNumberFormat="1" applyFont="1" applyFill="1" applyBorder="1" applyAlignment="1">
      <alignment vertical="center" wrapText="1"/>
    </xf>
    <xf numFmtId="0" fontId="20" fillId="6" borderId="7" xfId="0" applyNumberFormat="1" applyFont="1" applyFill="1" applyBorder="1" applyAlignment="1">
      <alignment vertical="center" wrapText="1"/>
    </xf>
    <xf numFmtId="0" fontId="5" fillId="8" borderId="2" xfId="0" applyFont="1" applyFill="1" applyBorder="1" applyAlignment="1">
      <alignment horizontal="center" vertical="center" wrapText="1"/>
    </xf>
    <xf numFmtId="0" fontId="10" fillId="8" borderId="4" xfId="0" applyFont="1" applyFill="1" applyBorder="1" applyAlignment="1">
      <alignment horizontal="center" vertical="center" wrapText="1"/>
    </xf>
    <xf numFmtId="0" fontId="0" fillId="0" borderId="2" xfId="0" applyFill="1" applyBorder="1" applyAlignment="1">
      <alignment horizontal="center" vertical="center"/>
    </xf>
    <xf numFmtId="0" fontId="0" fillId="0" borderId="4" xfId="0" applyFill="1" applyBorder="1" applyAlignment="1">
      <alignment horizontal="center" vertical="center"/>
    </xf>
    <xf numFmtId="0" fontId="10" fillId="8" borderId="2"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0" fillId="0" borderId="3" xfId="0" applyFill="1" applyBorder="1" applyAlignment="1">
      <alignment horizontal="center" vertical="center"/>
    </xf>
    <xf numFmtId="0" fontId="24" fillId="12" borderId="12" xfId="0" applyNumberFormat="1" applyFont="1" applyFill="1" applyBorder="1" applyAlignment="1">
      <alignment horizontal="center" vertical="center" wrapText="1"/>
    </xf>
    <xf numFmtId="0" fontId="24" fillId="12" borderId="11" xfId="0" applyNumberFormat="1" applyFont="1" applyFill="1" applyBorder="1" applyAlignment="1">
      <alignment horizontal="center" vertical="center" wrapText="1"/>
    </xf>
    <xf numFmtId="0" fontId="22" fillId="7" borderId="1" xfId="1" applyFont="1" applyFill="1" applyBorder="1" applyAlignment="1">
      <alignment horizontal="center" vertical="center" wrapText="1"/>
    </xf>
    <xf numFmtId="0" fontId="31" fillId="12" borderId="1" xfId="0" applyNumberFormat="1" applyFont="1" applyFill="1" applyBorder="1" applyAlignment="1">
      <alignment horizontal="center" vertical="center" wrapText="1"/>
    </xf>
    <xf numFmtId="0" fontId="31" fillId="12" borderId="5" xfId="0" applyNumberFormat="1" applyFont="1" applyFill="1" applyBorder="1" applyAlignment="1">
      <alignment horizontal="center" vertical="center" wrapText="1"/>
    </xf>
    <xf numFmtId="0" fontId="20" fillId="12" borderId="5" xfId="0" applyNumberFormat="1" applyFont="1" applyFill="1" applyBorder="1" applyAlignment="1">
      <alignment horizontal="center" vertical="center" wrapText="1"/>
    </xf>
    <xf numFmtId="0" fontId="20" fillId="12" borderId="6" xfId="0" applyNumberFormat="1" applyFont="1" applyFill="1" applyBorder="1" applyAlignment="1">
      <alignment horizontal="center" vertical="center" wrapText="1"/>
    </xf>
    <xf numFmtId="0" fontId="20" fillId="12" borderId="7" xfId="0" applyNumberFormat="1" applyFont="1" applyFill="1" applyBorder="1" applyAlignment="1">
      <alignment horizontal="center" vertical="center" wrapText="1"/>
    </xf>
    <xf numFmtId="0" fontId="24" fillId="12" borderId="5" xfId="0" applyNumberFormat="1" applyFont="1" applyFill="1" applyBorder="1" applyAlignment="1">
      <alignment horizontal="center" vertical="center" wrapText="1"/>
    </xf>
    <xf numFmtId="0" fontId="24" fillId="12" borderId="6" xfId="0" applyNumberFormat="1" applyFont="1" applyFill="1" applyBorder="1" applyAlignment="1">
      <alignment horizontal="center" vertical="center" wrapText="1"/>
    </xf>
    <xf numFmtId="0" fontId="24" fillId="12" borderId="7" xfId="0" applyNumberFormat="1" applyFont="1" applyFill="1" applyBorder="1" applyAlignment="1">
      <alignment horizontal="center" vertical="center" wrapText="1"/>
    </xf>
    <xf numFmtId="168" fontId="22" fillId="7" borderId="13" xfId="1" applyNumberFormat="1" applyFont="1" applyFill="1" applyBorder="1" applyAlignment="1" applyProtection="1">
      <alignment horizontal="center"/>
      <protection locked="0"/>
    </xf>
    <xf numFmtId="168" fontId="22" fillId="7" borderId="20" xfId="1" applyNumberFormat="1" applyFont="1" applyFill="1" applyBorder="1" applyAlignment="1" applyProtection="1">
      <alignment horizontal="center"/>
      <protection locked="0"/>
    </xf>
    <xf numFmtId="44" fontId="40" fillId="7" borderId="0" xfId="1" applyNumberFormat="1" applyFont="1" applyFill="1" applyBorder="1" applyAlignment="1" applyProtection="1">
      <alignment horizontal="center"/>
      <protection locked="0"/>
    </xf>
    <xf numFmtId="44" fontId="40" fillId="7" borderId="21" xfId="1" applyNumberFormat="1" applyFont="1" applyFill="1" applyBorder="1" applyAlignment="1" applyProtection="1">
      <alignment horizontal="center"/>
      <protection locked="0"/>
    </xf>
    <xf numFmtId="3" fontId="20" fillId="4" borderId="2" xfId="1" applyNumberFormat="1" applyFont="1" applyFill="1" applyBorder="1" applyAlignment="1" applyProtection="1">
      <alignment horizontal="center" vertical="center" wrapText="1"/>
      <protection locked="0"/>
    </xf>
    <xf numFmtId="3" fontId="20" fillId="4" borderId="4" xfId="1" applyNumberFormat="1" applyFont="1" applyFill="1" applyBorder="1" applyAlignment="1" applyProtection="1">
      <alignment horizontal="center" vertical="center" wrapText="1"/>
      <protection locked="0"/>
    </xf>
    <xf numFmtId="0" fontId="22" fillId="7" borderId="5" xfId="1" applyFont="1" applyFill="1" applyBorder="1" applyAlignment="1">
      <alignment horizontal="center" vertical="center" wrapText="1"/>
    </xf>
    <xf numFmtId="0" fontId="22" fillId="7" borderId="6" xfId="1" applyFont="1" applyFill="1" applyBorder="1" applyAlignment="1">
      <alignment horizontal="center" vertical="center" wrapText="1"/>
    </xf>
    <xf numFmtId="0" fontId="22" fillId="7" borderId="7" xfId="1" applyFont="1" applyFill="1" applyBorder="1" applyAlignment="1">
      <alignment horizontal="center" vertical="center" wrapText="1"/>
    </xf>
    <xf numFmtId="0" fontId="24" fillId="14" borderId="12" xfId="0" applyNumberFormat="1" applyFont="1" applyFill="1" applyBorder="1" applyAlignment="1">
      <alignment horizontal="center" vertical="center" wrapText="1"/>
    </xf>
    <xf numFmtId="0" fontId="24" fillId="14" borderId="11" xfId="0" applyNumberFormat="1" applyFont="1" applyFill="1" applyBorder="1" applyAlignment="1">
      <alignment horizontal="center" vertical="center" wrapText="1"/>
    </xf>
    <xf numFmtId="0" fontId="24" fillId="14" borderId="5" xfId="0" applyNumberFormat="1" applyFont="1" applyFill="1" applyBorder="1" applyAlignment="1">
      <alignment horizontal="center" vertical="center" wrapText="1"/>
    </xf>
    <xf numFmtId="0" fontId="24" fillId="14" borderId="6" xfId="0" applyNumberFormat="1" applyFont="1" applyFill="1" applyBorder="1" applyAlignment="1">
      <alignment horizontal="center" vertical="center" wrapText="1"/>
    </xf>
    <xf numFmtId="0" fontId="24" fillId="14" borderId="7" xfId="0" applyNumberFormat="1" applyFont="1" applyFill="1" applyBorder="1" applyAlignment="1">
      <alignment horizontal="center" vertical="center" wrapText="1"/>
    </xf>
    <xf numFmtId="0" fontId="34" fillId="14" borderId="6" xfId="0" applyFont="1" applyFill="1" applyBorder="1" applyAlignment="1">
      <alignment horizontal="center" vertical="center" wrapText="1"/>
    </xf>
    <xf numFmtId="0" fontId="34" fillId="14" borderId="7" xfId="0" applyFont="1" applyFill="1" applyBorder="1" applyAlignment="1">
      <alignment horizontal="center" vertical="center" wrapText="1"/>
    </xf>
    <xf numFmtId="3" fontId="20" fillId="16" borderId="2" xfId="1" applyNumberFormat="1" applyFont="1" applyFill="1" applyBorder="1" applyAlignment="1" applyProtection="1">
      <alignment horizontal="center" vertical="center" wrapText="1"/>
      <protection locked="0"/>
    </xf>
    <xf numFmtId="3" fontId="20" fillId="16" borderId="4" xfId="1" applyNumberFormat="1" applyFont="1" applyFill="1" applyBorder="1" applyAlignment="1" applyProtection="1">
      <alignment horizontal="center" vertical="center" wrapText="1"/>
      <protection locked="0"/>
    </xf>
    <xf numFmtId="44" fontId="20" fillId="0" borderId="0" xfId="9" applyFont="1" applyFill="1" applyAlignment="1" applyProtection="1">
      <alignment wrapText="1"/>
      <protection locked="0"/>
    </xf>
    <xf numFmtId="44" fontId="20" fillId="0" borderId="1" xfId="18" applyFont="1" applyFill="1" applyBorder="1" applyAlignment="1" applyProtection="1">
      <alignment horizontal="center" vertical="center" wrapText="1"/>
      <protection locked="0"/>
    </xf>
    <xf numFmtId="4" fontId="20" fillId="0" borderId="1" xfId="1" applyNumberFormat="1" applyFont="1" applyBorder="1" applyAlignment="1" applyProtection="1">
      <alignment horizontal="center" vertical="center" wrapText="1"/>
      <protection locked="0"/>
    </xf>
    <xf numFmtId="0" fontId="20" fillId="0" borderId="1" xfId="1" applyFont="1" applyBorder="1" applyAlignment="1" applyProtection="1">
      <alignment wrapText="1"/>
      <protection locked="0"/>
    </xf>
    <xf numFmtId="3" fontId="20" fillId="0" borderId="1" xfId="1" applyNumberFormat="1" applyFont="1" applyBorder="1" applyAlignment="1" applyProtection="1">
      <alignment vertical="center" wrapText="1"/>
      <protection locked="0"/>
    </xf>
    <xf numFmtId="3" fontId="20" fillId="5" borderId="2" xfId="1" applyNumberFormat="1" applyFont="1" applyFill="1" applyBorder="1" applyAlignment="1" applyProtection="1">
      <alignment horizontal="center" vertical="center" wrapText="1"/>
      <protection locked="0"/>
    </xf>
    <xf numFmtId="3" fontId="20" fillId="5" borderId="4" xfId="1" applyNumberFormat="1" applyFont="1" applyFill="1" applyBorder="1" applyAlignment="1" applyProtection="1">
      <alignment horizontal="center" vertical="center" wrapText="1"/>
      <protection locked="0"/>
    </xf>
    <xf numFmtId="0" fontId="33" fillId="25" borderId="2" xfId="0" applyFont="1" applyFill="1" applyBorder="1" applyAlignment="1">
      <alignment horizontal="center" vertical="center" wrapText="1"/>
    </xf>
    <xf numFmtId="0" fontId="33" fillId="25" borderId="2" xfId="0" applyFont="1" applyFill="1" applyBorder="1" applyAlignment="1">
      <alignment horizontal="center" vertical="center" wrapText="1"/>
    </xf>
    <xf numFmtId="0" fontId="33" fillId="25" borderId="4" xfId="0" applyFont="1" applyFill="1" applyBorder="1" applyAlignment="1">
      <alignment horizontal="center" vertical="center" wrapText="1"/>
    </xf>
    <xf numFmtId="0" fontId="33" fillId="25" borderId="4" xfId="0" applyFont="1" applyFill="1" applyBorder="1" applyAlignment="1">
      <alignment horizontal="center" vertical="center" wrapText="1"/>
    </xf>
    <xf numFmtId="0" fontId="53" fillId="28" borderId="1" xfId="0" applyFont="1" applyFill="1" applyBorder="1" applyAlignment="1">
      <alignment horizontal="center" vertical="center" wrapText="1"/>
    </xf>
    <xf numFmtId="0" fontId="40" fillId="7" borderId="5" xfId="1" applyFont="1" applyFill="1" applyBorder="1" applyAlignment="1" applyProtection="1">
      <protection locked="0"/>
    </xf>
  </cellXfs>
  <cellStyles count="81">
    <cellStyle name="Moeda" xfId="5" builtinId="4"/>
    <cellStyle name="Moeda 10 2" xfId="14" xr:uid="{00000000-0005-0000-0000-000002000000}"/>
    <cellStyle name="Moeda 10 2 2" xfId="21" xr:uid="{00000000-0005-0000-0000-000002000000}"/>
    <cellStyle name="Moeda 10 2 2 2" xfId="57" xr:uid="{00000000-0005-0000-0000-000002000000}"/>
    <cellStyle name="Moeda 10 2 3" xfId="28" xr:uid="{00000000-0005-0000-0000-000001000000}"/>
    <cellStyle name="Moeda 10 2 3 2" xfId="64" xr:uid="{00000000-0005-0000-0000-000001000000}"/>
    <cellStyle name="Moeda 10 2 4" xfId="35" xr:uid="{00000000-0005-0000-0000-000002000000}"/>
    <cellStyle name="Moeda 10 2 4 2" xfId="71" xr:uid="{00000000-0005-0000-0000-000002000000}"/>
    <cellStyle name="Moeda 10 2 5" xfId="43" xr:uid="{00000000-0005-0000-0000-000002000000}"/>
    <cellStyle name="Moeda 10 2 5 2" xfId="79" xr:uid="{00000000-0005-0000-0000-000002000000}"/>
    <cellStyle name="Moeda 10 2 6" xfId="50" xr:uid="{00000000-0005-0000-0000-000002000000}"/>
    <cellStyle name="Moeda 2" xfId="6" xr:uid="{00000000-0005-0000-0000-000003000000}"/>
    <cellStyle name="Moeda 2 2" xfId="10" xr:uid="{00000000-0005-0000-0000-000004000000}"/>
    <cellStyle name="Moeda 3" xfId="9" xr:uid="{00000000-0005-0000-0000-000005000000}"/>
    <cellStyle name="Moeda 3 2" xfId="18" xr:uid="{00000000-0005-0000-0000-000005000000}"/>
    <cellStyle name="Moeda 3 2 2" xfId="54" xr:uid="{00000000-0005-0000-0000-000005000000}"/>
    <cellStyle name="Moeda 3 3" xfId="25" xr:uid="{00000000-0005-0000-0000-000004000000}"/>
    <cellStyle name="Moeda 3 3 2" xfId="61" xr:uid="{00000000-0005-0000-0000-000004000000}"/>
    <cellStyle name="Moeda 3 4" xfId="32" xr:uid="{00000000-0005-0000-0000-000005000000}"/>
    <cellStyle name="Moeda 3 4 2" xfId="68" xr:uid="{00000000-0005-0000-0000-000005000000}"/>
    <cellStyle name="Moeda 3 5" xfId="40" xr:uid="{00000000-0005-0000-0000-000005000000}"/>
    <cellStyle name="Moeda 3 5 2" xfId="76" xr:uid="{00000000-0005-0000-0000-000005000000}"/>
    <cellStyle name="Moeda 3 6" xfId="47" xr:uid="{00000000-0005-0000-0000-000005000000}"/>
    <cellStyle name="Moeda 4" xfId="15" xr:uid="{00000000-0005-0000-0000-00003E000000}"/>
    <cellStyle name="Moeda 4 2" xfId="51" xr:uid="{00000000-0005-0000-0000-00003E000000}"/>
    <cellStyle name="Moeda 5" xfId="22" xr:uid="{00000000-0005-0000-0000-000045000000}"/>
    <cellStyle name="Moeda 5 2" xfId="58" xr:uid="{00000000-0005-0000-0000-000045000000}"/>
    <cellStyle name="Moeda 6" xfId="29" xr:uid="{00000000-0005-0000-0000-00004C000000}"/>
    <cellStyle name="Moeda 6 2" xfId="65" xr:uid="{00000000-0005-0000-0000-00004C000000}"/>
    <cellStyle name="Moeda 7" xfId="37" xr:uid="{00000000-0005-0000-0000-000054000000}"/>
    <cellStyle name="Moeda 7 2" xfId="73" xr:uid="{00000000-0005-0000-0000-000054000000}"/>
    <cellStyle name="Moeda 8" xfId="44" xr:uid="{00000000-0005-0000-0000-00005B000000}"/>
    <cellStyle name="Normal" xfId="0" builtinId="0"/>
    <cellStyle name="Normal 2" xfId="1" xr:uid="{00000000-0005-0000-0000-000007000000}"/>
    <cellStyle name="Porcentagem 2" xfId="13" xr:uid="{00000000-0005-0000-0000-000008000000}"/>
    <cellStyle name="Separador de milhares 2" xfId="2" xr:uid="{00000000-0005-0000-0000-000009000000}"/>
    <cellStyle name="Separador de milhares 2 2" xfId="8" xr:uid="{00000000-0005-0000-0000-00000A000000}"/>
    <cellStyle name="Separador de milhares 2 2 2" xfId="12" xr:uid="{00000000-0005-0000-0000-00000B000000}"/>
    <cellStyle name="Separador de milhares 2 2 2 2" xfId="20" xr:uid="{00000000-0005-0000-0000-00000B000000}"/>
    <cellStyle name="Separador de milhares 2 2 2 2 2" xfId="56" xr:uid="{00000000-0005-0000-0000-00000B000000}"/>
    <cellStyle name="Separador de milhares 2 2 2 3" xfId="27" xr:uid="{00000000-0005-0000-0000-00000A000000}"/>
    <cellStyle name="Separador de milhares 2 2 2 3 2" xfId="63" xr:uid="{00000000-0005-0000-0000-00000A000000}"/>
    <cellStyle name="Separador de milhares 2 2 2 4" xfId="34" xr:uid="{00000000-0005-0000-0000-00000B000000}"/>
    <cellStyle name="Separador de milhares 2 2 2 4 2" xfId="70" xr:uid="{00000000-0005-0000-0000-00000B000000}"/>
    <cellStyle name="Separador de milhares 2 2 2 5" xfId="42" xr:uid="{00000000-0005-0000-0000-00000B000000}"/>
    <cellStyle name="Separador de milhares 2 2 2 5 2" xfId="78" xr:uid="{00000000-0005-0000-0000-00000B000000}"/>
    <cellStyle name="Separador de milhares 2 2 2 6" xfId="49" xr:uid="{00000000-0005-0000-0000-00000B000000}"/>
    <cellStyle name="Separador de milhares 2 2 3" xfId="17" xr:uid="{00000000-0005-0000-0000-00000A000000}"/>
    <cellStyle name="Separador de milhares 2 2 3 2" xfId="53" xr:uid="{00000000-0005-0000-0000-00000A000000}"/>
    <cellStyle name="Separador de milhares 2 2 4" xfId="24" xr:uid="{00000000-0005-0000-0000-000009000000}"/>
    <cellStyle name="Separador de milhares 2 2 4 2" xfId="60" xr:uid="{00000000-0005-0000-0000-000009000000}"/>
    <cellStyle name="Separador de milhares 2 2 5" xfId="31" xr:uid="{00000000-0005-0000-0000-00000A000000}"/>
    <cellStyle name="Separador de milhares 2 2 5 2" xfId="67" xr:uid="{00000000-0005-0000-0000-00000A000000}"/>
    <cellStyle name="Separador de milhares 2 2 6" xfId="39" xr:uid="{00000000-0005-0000-0000-00000A000000}"/>
    <cellStyle name="Separador de milhares 2 2 6 2" xfId="75" xr:uid="{00000000-0005-0000-0000-00000A000000}"/>
    <cellStyle name="Separador de milhares 2 2 7" xfId="46" xr:uid="{00000000-0005-0000-0000-00000A000000}"/>
    <cellStyle name="Separador de milhares 2 3" xfId="7" xr:uid="{00000000-0005-0000-0000-00000C000000}"/>
    <cellStyle name="Separador de milhares 2 3 2" xfId="11" xr:uid="{00000000-0005-0000-0000-00000D000000}"/>
    <cellStyle name="Separador de milhares 2 3 2 2" xfId="19" xr:uid="{00000000-0005-0000-0000-00000D000000}"/>
    <cellStyle name="Separador de milhares 2 3 2 2 2" xfId="55" xr:uid="{00000000-0005-0000-0000-00000D000000}"/>
    <cellStyle name="Separador de milhares 2 3 2 3" xfId="26" xr:uid="{00000000-0005-0000-0000-00000C000000}"/>
    <cellStyle name="Separador de milhares 2 3 2 3 2" xfId="62" xr:uid="{00000000-0005-0000-0000-00000C000000}"/>
    <cellStyle name="Separador de milhares 2 3 2 4" xfId="33" xr:uid="{00000000-0005-0000-0000-00000D000000}"/>
    <cellStyle name="Separador de milhares 2 3 2 4 2" xfId="69" xr:uid="{00000000-0005-0000-0000-00000D000000}"/>
    <cellStyle name="Separador de milhares 2 3 2 5" xfId="41" xr:uid="{00000000-0005-0000-0000-00000D000000}"/>
    <cellStyle name="Separador de milhares 2 3 2 5 2" xfId="77" xr:uid="{00000000-0005-0000-0000-00000D000000}"/>
    <cellStyle name="Separador de milhares 2 3 2 6" xfId="48" xr:uid="{00000000-0005-0000-0000-00000D000000}"/>
    <cellStyle name="Separador de milhares 2 3 3" xfId="16" xr:uid="{00000000-0005-0000-0000-00000C000000}"/>
    <cellStyle name="Separador de milhares 2 3 3 2" xfId="52" xr:uid="{00000000-0005-0000-0000-00000C000000}"/>
    <cellStyle name="Separador de milhares 2 3 4" xfId="23" xr:uid="{00000000-0005-0000-0000-00000B000000}"/>
    <cellStyle name="Separador de milhares 2 3 4 2" xfId="59" xr:uid="{00000000-0005-0000-0000-00000B000000}"/>
    <cellStyle name="Separador de milhares 2 3 5" xfId="30" xr:uid="{00000000-0005-0000-0000-00000C000000}"/>
    <cellStyle name="Separador de milhares 2 3 5 2" xfId="66" xr:uid="{00000000-0005-0000-0000-00000C000000}"/>
    <cellStyle name="Separador de milhares 2 3 6" xfId="38" xr:uid="{00000000-0005-0000-0000-00000C000000}"/>
    <cellStyle name="Separador de milhares 2 3 6 2" xfId="74" xr:uid="{00000000-0005-0000-0000-00000C000000}"/>
    <cellStyle name="Separador de milhares 2 3 7" xfId="45" xr:uid="{00000000-0005-0000-0000-00000C000000}"/>
    <cellStyle name="Separador de milhares 3" xfId="3" xr:uid="{00000000-0005-0000-0000-00000E000000}"/>
    <cellStyle name="Título 5" xfId="4" xr:uid="{00000000-0005-0000-0000-00000F000000}"/>
    <cellStyle name="Vírgula" xfId="80" builtinId="3"/>
    <cellStyle name="Vírgula 2" xfId="36" xr:uid="{00000000-0005-0000-0000-000053000000}"/>
    <cellStyle name="Vírgula 2 2" xfId="72" xr:uid="{00000000-0005-0000-0000-000053000000}"/>
  </cellStyles>
  <dxfs count="57">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color rgb="FF9C0006"/>
      </font>
      <fill>
        <patternFill>
          <bgColor rgb="FFFFC7CE"/>
        </patternFill>
      </fill>
    </dxf>
    <dxf>
      <font>
        <color rgb="FF9C0006"/>
      </font>
      <fill>
        <patternFill>
          <bgColor rgb="FFFFC7CE"/>
        </patternFill>
      </fill>
    </dxf>
    <dxf>
      <fill>
        <patternFill>
          <bgColor theme="4" tint="0.39994506668294322"/>
        </patternFill>
      </fill>
    </dxf>
    <dxf>
      <font>
        <color rgb="FF9C0006"/>
      </font>
      <fill>
        <patternFill>
          <bgColor rgb="FFFFC7CE"/>
        </patternFill>
      </fill>
    </dxf>
    <dxf>
      <font>
        <color rgb="FF9C0006"/>
      </font>
      <fill>
        <patternFill>
          <bgColor rgb="FFFFC7CE"/>
        </patternFill>
      </fill>
    </dxf>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color rgb="FF9C0006"/>
      </font>
      <fill>
        <patternFill>
          <bgColor rgb="FFFFC7CE"/>
        </patternFill>
      </fill>
    </dxf>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color rgb="FF9C0006"/>
      </font>
      <fill>
        <patternFill>
          <bgColor rgb="FFFFC7CE"/>
        </patternFill>
      </fill>
    </dxf>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ill>
        <patternFill>
          <bgColor rgb="FFFFFF00"/>
        </patternFill>
      </fill>
    </dxf>
    <dxf>
      <font>
        <b val="0"/>
        <i val="0"/>
        <strike val="0"/>
      </font>
      <fill>
        <patternFill>
          <bgColor rgb="FFFFFF00"/>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ont>
        <b val="0"/>
        <condense val="0"/>
        <extend val="0"/>
        <color indexed="17"/>
      </font>
      <fill>
        <patternFill patternType="solid">
          <fgColor indexed="27"/>
          <bgColor indexed="42"/>
        </patternFill>
      </fill>
    </dxf>
    <dxf>
      <font>
        <b val="0"/>
        <condense val="0"/>
        <extend val="0"/>
        <color indexed="8"/>
      </font>
      <fill>
        <patternFill patternType="solid">
          <fgColor indexed="34"/>
          <bgColor indexed="13"/>
        </patternFill>
      </fill>
    </dxf>
    <dxf>
      <font>
        <b/>
        <i val="0"/>
        <condense val="0"/>
        <extend val="0"/>
        <color indexed="8"/>
      </font>
      <fill>
        <patternFill patternType="solid">
          <fgColor indexed="34"/>
          <bgColor indexed="13"/>
        </patternFill>
      </fill>
    </dxf>
    <dxf>
      <fill>
        <patternFill>
          <bgColor rgb="FFFFFF00"/>
        </patternFill>
      </fill>
    </dxf>
    <dxf>
      <font>
        <b val="0"/>
        <i val="0"/>
        <strike val="0"/>
      </font>
      <fill>
        <patternFill>
          <bgColor rgb="FFFFFF00"/>
        </patternFill>
      </fill>
    </dxf>
  </dxfs>
  <tableStyles count="1" defaultTableStyle="TableStyleMedium9" defaultPivotStyle="PivotStyleLight16">
    <tableStyle name="Invisible" pivot="0" table="0" count="0" xr9:uid="{00000000-0011-0000-FFFF-FFFF00000000}"/>
  </tableStyles>
  <colors>
    <mruColors>
      <color rgb="FFFF99FF"/>
      <color rgb="FFCCFFFF"/>
      <color rgb="FF0066FF"/>
      <color rgb="FF95B3D7"/>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Camila Luca" id="{28E8C7AA-0B7A-4CC4-A264-592F69046221}" userId="650d3afa6dd1c1e5" providerId="Windows Live"/>
</personList>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263" dT="2020-05-26T15:36:58.18" personId="{28E8C7AA-0B7A-4CC4-A264-592F69046221}" id="{90A84073-5156-4DD7-A7CF-FA04D1BC0AFB}">
    <text>Cedido 03 UN ao CESFI dia 26/05/2020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373"/>
  <sheetViews>
    <sheetView zoomScale="80" zoomScaleNormal="80" workbookViewId="0">
      <pane xSplit="18" ySplit="3" topLeftCell="S88" activePane="bottomRight" state="frozen"/>
      <selection pane="topRight" activeCell="S1" sqref="S1"/>
      <selection pane="bottomLeft" activeCell="A4" sqref="A4"/>
      <selection pane="bottomRight" activeCell="G3" sqref="G1:G1048576"/>
    </sheetView>
  </sheetViews>
  <sheetFormatPr defaultColWidth="9.7265625" defaultRowHeight="40" customHeight="1" x14ac:dyDescent="0.25"/>
  <cols>
    <col min="1" max="1" width="8.1796875" style="170" customWidth="1"/>
    <col min="2" max="2" width="9.54296875" style="1" customWidth="1"/>
    <col min="3" max="3" width="13" style="19" customWidth="1"/>
    <col min="4" max="4" width="25" style="49" customWidth="1"/>
    <col min="5" max="5" width="12.81640625" style="1" customWidth="1"/>
    <col min="6" max="6" width="8.453125" style="1" customWidth="1"/>
    <col min="7" max="7" width="12.453125" style="1" customWidth="1"/>
    <col min="8" max="8" width="12.26953125" style="80" customWidth="1"/>
    <col min="9" max="9" width="9.7265625" style="175" customWidth="1"/>
    <col min="10" max="10" width="10.26953125" style="175" customWidth="1"/>
    <col min="11" max="11" width="10" style="175" customWidth="1"/>
    <col min="12" max="12" width="8" style="175" customWidth="1"/>
    <col min="13" max="13" width="12" style="175" customWidth="1"/>
    <col min="14" max="14" width="5.81640625" style="175" customWidth="1"/>
    <col min="15" max="15" width="7" style="175" customWidth="1"/>
    <col min="16" max="16" width="5.453125" style="175" customWidth="1"/>
    <col min="17" max="17" width="10.1796875" style="20" customWidth="1"/>
    <col min="18" max="18" width="9.1796875" style="173" customWidth="1"/>
    <col min="19" max="19" width="13.54296875" style="176" customWidth="1"/>
    <col min="20" max="21" width="13.7265625" style="176" customWidth="1"/>
    <col min="22" max="22" width="14.26953125" style="176" customWidth="1"/>
    <col min="23" max="23" width="13.453125" style="176" customWidth="1"/>
    <col min="24" max="24" width="13.7265625" style="176" customWidth="1"/>
    <col min="25" max="25" width="21.1796875" style="176" bestFit="1" customWidth="1"/>
    <col min="26" max="26" width="21.54296875" style="176" bestFit="1" customWidth="1"/>
    <col min="27" max="27" width="14.26953125" style="176" customWidth="1"/>
    <col min="28" max="28" width="13.54296875" style="176" customWidth="1"/>
    <col min="29" max="30" width="13.7265625" style="176" customWidth="1"/>
    <col min="31" max="34" width="13.7265625" style="170" customWidth="1"/>
    <col min="35" max="16384" width="9.7265625" style="170"/>
  </cols>
  <sheetData>
    <row r="1" spans="1:34" ht="35.25" customHeight="1" x14ac:dyDescent="0.25">
      <c r="A1" s="214" t="s">
        <v>30</v>
      </c>
      <c r="B1" s="214"/>
      <c r="C1" s="221"/>
      <c r="D1" s="222" t="s">
        <v>28</v>
      </c>
      <c r="E1" s="222"/>
      <c r="F1" s="222"/>
      <c r="G1" s="222"/>
      <c r="H1" s="223"/>
      <c r="I1" s="222" t="s">
        <v>31</v>
      </c>
      <c r="J1" s="222"/>
      <c r="K1" s="222"/>
      <c r="L1" s="222"/>
      <c r="M1" s="222"/>
      <c r="N1" s="222"/>
      <c r="O1" s="222"/>
      <c r="P1" s="222"/>
      <c r="Q1" s="222"/>
      <c r="R1" s="222"/>
      <c r="S1" s="219" t="s">
        <v>654</v>
      </c>
      <c r="T1" s="219" t="s">
        <v>655</v>
      </c>
      <c r="U1" s="219" t="s">
        <v>656</v>
      </c>
      <c r="V1" s="219" t="s">
        <v>658</v>
      </c>
      <c r="W1" s="219" t="s">
        <v>659</v>
      </c>
      <c r="X1" s="219" t="s">
        <v>660</v>
      </c>
      <c r="Y1" s="220" t="s">
        <v>750</v>
      </c>
      <c r="Z1" s="220" t="s">
        <v>751</v>
      </c>
      <c r="AA1" s="220" t="s">
        <v>752</v>
      </c>
      <c r="AB1" s="220" t="s">
        <v>753</v>
      </c>
      <c r="AC1" s="220" t="s">
        <v>757</v>
      </c>
      <c r="AD1" s="220" t="s">
        <v>762</v>
      </c>
      <c r="AE1" s="220" t="s">
        <v>764</v>
      </c>
      <c r="AF1" s="219" t="s">
        <v>758</v>
      </c>
      <c r="AG1" s="219" t="s">
        <v>758</v>
      </c>
      <c r="AH1" s="219" t="s">
        <v>758</v>
      </c>
    </row>
    <row r="2" spans="1:34" ht="25.15" customHeight="1" x14ac:dyDescent="0.25">
      <c r="A2" s="214" t="s">
        <v>646</v>
      </c>
      <c r="B2" s="214"/>
      <c r="C2" s="214"/>
      <c r="D2" s="214"/>
      <c r="E2" s="214"/>
      <c r="F2" s="214"/>
      <c r="G2" s="214"/>
      <c r="H2" s="215"/>
      <c r="I2" s="211" t="s">
        <v>37</v>
      </c>
      <c r="J2" s="212"/>
      <c r="K2" s="212"/>
      <c r="L2" s="212"/>
      <c r="M2" s="212"/>
      <c r="N2" s="212"/>
      <c r="O2" s="212"/>
      <c r="P2" s="212"/>
      <c r="Q2" s="212"/>
      <c r="R2" s="213"/>
      <c r="S2" s="219"/>
      <c r="T2" s="219"/>
      <c r="U2" s="219"/>
      <c r="V2" s="219"/>
      <c r="W2" s="219"/>
      <c r="X2" s="219"/>
      <c r="Y2" s="220"/>
      <c r="Z2" s="220"/>
      <c r="AA2" s="220"/>
      <c r="AB2" s="220"/>
      <c r="AC2" s="220"/>
      <c r="AD2" s="220"/>
      <c r="AE2" s="220"/>
      <c r="AF2" s="219"/>
      <c r="AG2" s="219"/>
      <c r="AH2" s="219"/>
    </row>
    <row r="3" spans="1:34" s="1" customFormat="1" ht="52.5" customHeight="1" x14ac:dyDescent="0.25">
      <c r="A3" s="62" t="s">
        <v>35</v>
      </c>
      <c r="B3" s="62" t="s">
        <v>33</v>
      </c>
      <c r="C3" s="63" t="s">
        <v>17</v>
      </c>
      <c r="D3" s="63" t="s">
        <v>643</v>
      </c>
      <c r="E3" s="63" t="s">
        <v>22</v>
      </c>
      <c r="F3" s="62" t="s">
        <v>3</v>
      </c>
      <c r="G3" s="62" t="s">
        <v>18</v>
      </c>
      <c r="H3" s="78" t="s">
        <v>34</v>
      </c>
      <c r="I3" s="142" t="s">
        <v>32</v>
      </c>
      <c r="J3" s="24" t="s">
        <v>683</v>
      </c>
      <c r="K3" s="24" t="s">
        <v>684</v>
      </c>
      <c r="L3" s="24" t="s">
        <v>685</v>
      </c>
      <c r="M3" s="24" t="s">
        <v>686</v>
      </c>
      <c r="N3" s="24" t="s">
        <v>687</v>
      </c>
      <c r="O3" s="24" t="s">
        <v>688</v>
      </c>
      <c r="P3" s="24" t="s">
        <v>689</v>
      </c>
      <c r="Q3" s="143" t="s">
        <v>0</v>
      </c>
      <c r="R3" s="26" t="s">
        <v>2</v>
      </c>
      <c r="S3" s="77">
        <v>45518</v>
      </c>
      <c r="T3" s="77">
        <v>45519</v>
      </c>
      <c r="U3" s="77">
        <v>45519</v>
      </c>
      <c r="V3" s="77">
        <v>45520</v>
      </c>
      <c r="W3" s="81">
        <v>45520</v>
      </c>
      <c r="X3" s="77">
        <v>45520</v>
      </c>
      <c r="Y3" s="134">
        <v>45726</v>
      </c>
      <c r="Z3" s="134">
        <v>45813</v>
      </c>
      <c r="AA3" s="134">
        <v>45813</v>
      </c>
      <c r="AB3" s="134">
        <v>45813</v>
      </c>
      <c r="AC3" s="134">
        <v>45834</v>
      </c>
      <c r="AD3" s="134">
        <v>45834</v>
      </c>
      <c r="AE3" s="134">
        <v>45834</v>
      </c>
      <c r="AF3" s="35" t="s">
        <v>1</v>
      </c>
      <c r="AG3" s="35" t="s">
        <v>1</v>
      </c>
      <c r="AH3" s="35" t="s">
        <v>1</v>
      </c>
    </row>
    <row r="4" spans="1:34" ht="40" customHeight="1" x14ac:dyDescent="0.25">
      <c r="A4" s="204">
        <v>1</v>
      </c>
      <c r="B4" s="50">
        <v>1</v>
      </c>
      <c r="C4" s="201" t="s">
        <v>634</v>
      </c>
      <c r="D4" s="54" t="s">
        <v>38</v>
      </c>
      <c r="E4" s="52" t="s">
        <v>39</v>
      </c>
      <c r="F4" s="52" t="s">
        <v>11</v>
      </c>
      <c r="G4" s="50" t="s">
        <v>13</v>
      </c>
      <c r="H4" s="82">
        <v>44.42</v>
      </c>
      <c r="I4" s="16">
        <v>3</v>
      </c>
      <c r="J4" s="144">
        <f>IF(SUM(S4:AJ4)&gt;I4+L4,I4+L4,SUM(S4:AJ4))</f>
        <v>3</v>
      </c>
      <c r="K4" s="145">
        <f>(SUM(S4:AJ4))</f>
        <v>3</v>
      </c>
      <c r="L4" s="146"/>
      <c r="M4" s="147">
        <f>ROUND(IF(I4*0.25-0.5&lt;0,0,I4*0.25-0.5),0)-P4-N4</f>
        <v>0</v>
      </c>
      <c r="N4" s="146"/>
      <c r="O4" s="146"/>
      <c r="P4" s="146"/>
      <c r="Q4" s="148">
        <f>I4-(SUM(S4:AB4))+L4</f>
        <v>0</v>
      </c>
      <c r="R4" s="18" t="str">
        <f>IF(Q4&lt;0,"ATENÇÃO","OK")</f>
        <v>OK</v>
      </c>
      <c r="S4" s="47"/>
      <c r="T4" s="31"/>
      <c r="U4" s="47">
        <v>3</v>
      </c>
      <c r="V4" s="47"/>
      <c r="W4" s="47"/>
      <c r="X4" s="34"/>
      <c r="Y4" s="34"/>
      <c r="Z4" s="34"/>
      <c r="AA4" s="34"/>
      <c r="AB4" s="34"/>
      <c r="AC4" s="34"/>
      <c r="AD4" s="34"/>
      <c r="AE4" s="169"/>
      <c r="AF4" s="169"/>
      <c r="AG4" s="169"/>
      <c r="AH4" s="169"/>
    </row>
    <row r="5" spans="1:34" ht="40" customHeight="1" x14ac:dyDescent="0.25">
      <c r="A5" s="204"/>
      <c r="B5" s="50">
        <v>2</v>
      </c>
      <c r="C5" s="200"/>
      <c r="D5" s="54" t="s">
        <v>40</v>
      </c>
      <c r="E5" s="54" t="s">
        <v>39</v>
      </c>
      <c r="F5" s="54" t="s">
        <v>11</v>
      </c>
      <c r="G5" s="50" t="s">
        <v>13</v>
      </c>
      <c r="H5" s="79">
        <v>33</v>
      </c>
      <c r="I5" s="16">
        <v>5</v>
      </c>
      <c r="J5" s="144">
        <f t="shared" ref="J5:J68" si="0">IF(SUM(S5:AJ5)&gt;I5+L5,I5+L5,SUM(S5:AJ5))</f>
        <v>5</v>
      </c>
      <c r="K5" s="145">
        <f t="shared" ref="K5:K68" si="1">(SUM(S5:AJ5))</f>
        <v>5</v>
      </c>
      <c r="L5" s="146"/>
      <c r="M5" s="147">
        <f t="shared" ref="M5:M68" si="2">ROUND(IF(I5*0.25-0.5&lt;0,0,I5*0.25-0.5),0)-P5-N5</f>
        <v>1</v>
      </c>
      <c r="N5" s="146"/>
      <c r="O5" s="146"/>
      <c r="P5" s="146"/>
      <c r="Q5" s="148">
        <f t="shared" ref="Q5:Q30" si="3">I5-(SUM(S5:AB5))+L5</f>
        <v>0</v>
      </c>
      <c r="R5" s="18" t="str">
        <f t="shared" ref="R5:R12" si="4">IF(Q5&lt;0,"ATENÇÃO","OK")</f>
        <v>OK</v>
      </c>
      <c r="S5" s="47"/>
      <c r="T5" s="31"/>
      <c r="U5" s="47">
        <v>5</v>
      </c>
      <c r="V5" s="47"/>
      <c r="W5" s="47"/>
      <c r="X5" s="34"/>
      <c r="Y5" s="33"/>
      <c r="Z5" s="34"/>
      <c r="AA5" s="34"/>
      <c r="AB5" s="34"/>
      <c r="AC5" s="34"/>
      <c r="AD5" s="34"/>
      <c r="AE5" s="169"/>
      <c r="AF5" s="169"/>
      <c r="AG5" s="169"/>
      <c r="AH5" s="169"/>
    </row>
    <row r="6" spans="1:34" ht="40" customHeight="1" x14ac:dyDescent="0.25">
      <c r="A6" s="204"/>
      <c r="B6" s="50">
        <v>3</v>
      </c>
      <c r="C6" s="200"/>
      <c r="D6" s="54" t="s">
        <v>41</v>
      </c>
      <c r="E6" s="54" t="s">
        <v>39</v>
      </c>
      <c r="F6" s="54" t="s">
        <v>42</v>
      </c>
      <c r="G6" s="50" t="s">
        <v>13</v>
      </c>
      <c r="H6" s="79">
        <v>29.33</v>
      </c>
      <c r="I6" s="16">
        <v>0</v>
      </c>
      <c r="J6" s="144">
        <f t="shared" si="0"/>
        <v>0</v>
      </c>
      <c r="K6" s="145">
        <f t="shared" si="1"/>
        <v>0</v>
      </c>
      <c r="L6" s="146"/>
      <c r="M6" s="147">
        <f t="shared" si="2"/>
        <v>0</v>
      </c>
      <c r="N6" s="146"/>
      <c r="O6" s="146"/>
      <c r="P6" s="146"/>
      <c r="Q6" s="148">
        <f t="shared" si="3"/>
        <v>0</v>
      </c>
      <c r="R6" s="18" t="str">
        <f t="shared" si="4"/>
        <v>OK</v>
      </c>
      <c r="S6" s="47"/>
      <c r="T6" s="31"/>
      <c r="U6" s="47"/>
      <c r="V6" s="47"/>
      <c r="W6" s="47"/>
      <c r="X6" s="34"/>
      <c r="Y6" s="33"/>
      <c r="Z6" s="34"/>
      <c r="AA6" s="34"/>
      <c r="AB6" s="34"/>
      <c r="AC6" s="34"/>
      <c r="AD6" s="34"/>
      <c r="AE6" s="169"/>
      <c r="AF6" s="169"/>
      <c r="AG6" s="169"/>
      <c r="AH6" s="169"/>
    </row>
    <row r="7" spans="1:34" ht="40" customHeight="1" x14ac:dyDescent="0.25">
      <c r="A7" s="204"/>
      <c r="B7" s="50">
        <v>4</v>
      </c>
      <c r="C7" s="200"/>
      <c r="D7" s="54" t="s">
        <v>43</v>
      </c>
      <c r="E7" s="54" t="s">
        <v>39</v>
      </c>
      <c r="F7" s="54" t="s">
        <v>11</v>
      </c>
      <c r="G7" s="50" t="s">
        <v>13</v>
      </c>
      <c r="H7" s="79">
        <v>56.23</v>
      </c>
      <c r="I7" s="16">
        <v>0</v>
      </c>
      <c r="J7" s="144">
        <f t="shared" si="0"/>
        <v>0</v>
      </c>
      <c r="K7" s="145">
        <f t="shared" si="1"/>
        <v>0</v>
      </c>
      <c r="L7" s="146"/>
      <c r="M7" s="147">
        <f t="shared" si="2"/>
        <v>0</v>
      </c>
      <c r="N7" s="146"/>
      <c r="O7" s="146"/>
      <c r="P7" s="146"/>
      <c r="Q7" s="148">
        <f t="shared" si="3"/>
        <v>0</v>
      </c>
      <c r="R7" s="18" t="str">
        <f t="shared" si="4"/>
        <v>OK</v>
      </c>
      <c r="S7" s="47"/>
      <c r="T7" s="31"/>
      <c r="U7" s="47"/>
      <c r="V7" s="47"/>
      <c r="W7" s="47"/>
      <c r="X7" s="34"/>
      <c r="Y7" s="33"/>
      <c r="Z7" s="34"/>
      <c r="AA7" s="34"/>
      <c r="AB7" s="34"/>
      <c r="AC7" s="34"/>
      <c r="AD7" s="34"/>
      <c r="AE7" s="169"/>
      <c r="AF7" s="169"/>
      <c r="AG7" s="169"/>
      <c r="AH7" s="169"/>
    </row>
    <row r="8" spans="1:34" ht="40" customHeight="1" x14ac:dyDescent="0.25">
      <c r="A8" s="204"/>
      <c r="B8" s="50">
        <v>5</v>
      </c>
      <c r="C8" s="200"/>
      <c r="D8" s="54" t="s">
        <v>44</v>
      </c>
      <c r="E8" s="54" t="s">
        <v>39</v>
      </c>
      <c r="F8" s="54" t="s">
        <v>11</v>
      </c>
      <c r="G8" s="50" t="s">
        <v>13</v>
      </c>
      <c r="H8" s="79">
        <v>27.35</v>
      </c>
      <c r="I8" s="16">
        <v>0</v>
      </c>
      <c r="J8" s="144">
        <f t="shared" si="0"/>
        <v>0</v>
      </c>
      <c r="K8" s="145">
        <f t="shared" si="1"/>
        <v>0</v>
      </c>
      <c r="L8" s="146"/>
      <c r="M8" s="147">
        <f t="shared" si="2"/>
        <v>0</v>
      </c>
      <c r="N8" s="146"/>
      <c r="O8" s="146"/>
      <c r="P8" s="146"/>
      <c r="Q8" s="148">
        <f t="shared" si="3"/>
        <v>0</v>
      </c>
      <c r="R8" s="18" t="str">
        <f t="shared" si="4"/>
        <v>OK</v>
      </c>
      <c r="S8" s="47"/>
      <c r="T8" s="31"/>
      <c r="U8" s="47"/>
      <c r="V8" s="47"/>
      <c r="W8" s="47"/>
      <c r="X8" s="34"/>
      <c r="Y8" s="33"/>
      <c r="Z8" s="34"/>
      <c r="AA8" s="34"/>
      <c r="AB8" s="34"/>
      <c r="AC8" s="34"/>
      <c r="AD8" s="34"/>
      <c r="AE8" s="169"/>
      <c r="AF8" s="169"/>
      <c r="AG8" s="169"/>
      <c r="AH8" s="169"/>
    </row>
    <row r="9" spans="1:34" ht="40" customHeight="1" x14ac:dyDescent="0.25">
      <c r="A9" s="204"/>
      <c r="B9" s="50">
        <v>6</v>
      </c>
      <c r="C9" s="200"/>
      <c r="D9" s="54" t="s">
        <v>45</v>
      </c>
      <c r="E9" s="54" t="s">
        <v>39</v>
      </c>
      <c r="F9" s="52" t="s">
        <v>11</v>
      </c>
      <c r="G9" s="50" t="s">
        <v>13</v>
      </c>
      <c r="H9" s="82">
        <v>28.44</v>
      </c>
      <c r="I9" s="16">
        <v>0</v>
      </c>
      <c r="J9" s="144">
        <f t="shared" si="0"/>
        <v>0</v>
      </c>
      <c r="K9" s="145">
        <f t="shared" si="1"/>
        <v>0</v>
      </c>
      <c r="L9" s="146"/>
      <c r="M9" s="147">
        <f t="shared" si="2"/>
        <v>0</v>
      </c>
      <c r="N9" s="146"/>
      <c r="O9" s="146"/>
      <c r="P9" s="146"/>
      <c r="Q9" s="148">
        <f t="shared" si="3"/>
        <v>0</v>
      </c>
      <c r="R9" s="18" t="str">
        <f t="shared" si="4"/>
        <v>OK</v>
      </c>
      <c r="S9" s="47"/>
      <c r="T9" s="31"/>
      <c r="U9" s="47"/>
      <c r="V9" s="47"/>
      <c r="W9" s="47"/>
      <c r="X9" s="34"/>
      <c r="Y9" s="33"/>
      <c r="Z9" s="34"/>
      <c r="AA9" s="34"/>
      <c r="AB9" s="34"/>
      <c r="AC9" s="34"/>
      <c r="AD9" s="34"/>
      <c r="AE9" s="169"/>
      <c r="AF9" s="169"/>
      <c r="AG9" s="169"/>
      <c r="AH9" s="169"/>
    </row>
    <row r="10" spans="1:34" ht="40" customHeight="1" x14ac:dyDescent="0.25">
      <c r="A10" s="204"/>
      <c r="B10" s="50">
        <v>7</v>
      </c>
      <c r="C10" s="200"/>
      <c r="D10" s="57" t="s">
        <v>46</v>
      </c>
      <c r="E10" s="57" t="s">
        <v>47</v>
      </c>
      <c r="F10" s="57" t="s">
        <v>11</v>
      </c>
      <c r="G10" s="50" t="s">
        <v>13</v>
      </c>
      <c r="H10" s="79">
        <v>101.5</v>
      </c>
      <c r="I10" s="16">
        <v>0</v>
      </c>
      <c r="J10" s="144">
        <f t="shared" si="0"/>
        <v>0</v>
      </c>
      <c r="K10" s="145">
        <f t="shared" si="1"/>
        <v>0</v>
      </c>
      <c r="L10" s="146"/>
      <c r="M10" s="147">
        <f t="shared" si="2"/>
        <v>0</v>
      </c>
      <c r="N10" s="146"/>
      <c r="O10" s="146"/>
      <c r="P10" s="146"/>
      <c r="Q10" s="148">
        <f t="shared" si="3"/>
        <v>0</v>
      </c>
      <c r="R10" s="18" t="str">
        <f t="shared" si="4"/>
        <v>OK</v>
      </c>
      <c r="S10" s="47"/>
      <c r="T10" s="31"/>
      <c r="U10" s="47"/>
      <c r="V10" s="47"/>
      <c r="W10" s="47"/>
      <c r="X10" s="34"/>
      <c r="Y10" s="34"/>
      <c r="Z10" s="34"/>
      <c r="AA10" s="34"/>
      <c r="AB10" s="34"/>
      <c r="AC10" s="34"/>
      <c r="AD10" s="34"/>
      <c r="AE10" s="169"/>
      <c r="AF10" s="169"/>
      <c r="AG10" s="169"/>
      <c r="AH10" s="169"/>
    </row>
    <row r="11" spans="1:34" ht="40" customHeight="1" x14ac:dyDescent="0.25">
      <c r="A11" s="204"/>
      <c r="B11" s="50">
        <v>8</v>
      </c>
      <c r="C11" s="200"/>
      <c r="D11" s="57" t="s">
        <v>48</v>
      </c>
      <c r="E11" s="57" t="s">
        <v>39</v>
      </c>
      <c r="F11" s="57" t="s">
        <v>11</v>
      </c>
      <c r="G11" s="50" t="s">
        <v>13</v>
      </c>
      <c r="H11" s="79">
        <v>75.099999999999994</v>
      </c>
      <c r="I11" s="16">
        <v>0</v>
      </c>
      <c r="J11" s="144">
        <f t="shared" si="0"/>
        <v>0</v>
      </c>
      <c r="K11" s="145">
        <f t="shared" si="1"/>
        <v>0</v>
      </c>
      <c r="L11" s="146"/>
      <c r="M11" s="147">
        <f t="shared" si="2"/>
        <v>0</v>
      </c>
      <c r="N11" s="146"/>
      <c r="O11" s="146"/>
      <c r="P11" s="146"/>
      <c r="Q11" s="148">
        <f t="shared" si="3"/>
        <v>0</v>
      </c>
      <c r="R11" s="18" t="str">
        <f t="shared" si="4"/>
        <v>OK</v>
      </c>
      <c r="S11" s="47"/>
      <c r="T11" s="31"/>
      <c r="U11" s="47"/>
      <c r="V11" s="47"/>
      <c r="W11" s="47"/>
      <c r="X11" s="34"/>
      <c r="Y11" s="34"/>
      <c r="Z11" s="34"/>
      <c r="AA11" s="34"/>
      <c r="AB11" s="34"/>
      <c r="AC11" s="34"/>
      <c r="AD11" s="34"/>
      <c r="AE11" s="169"/>
      <c r="AF11" s="169"/>
      <c r="AG11" s="169"/>
      <c r="AH11" s="169"/>
    </row>
    <row r="12" spans="1:34" ht="40" customHeight="1" x14ac:dyDescent="0.25">
      <c r="A12" s="204"/>
      <c r="B12" s="50">
        <v>9</v>
      </c>
      <c r="C12" s="200"/>
      <c r="D12" s="57" t="s">
        <v>49</v>
      </c>
      <c r="E12" s="57" t="s">
        <v>39</v>
      </c>
      <c r="F12" s="58" t="s">
        <v>11</v>
      </c>
      <c r="G12" s="57" t="s">
        <v>13</v>
      </c>
      <c r="H12" s="79">
        <v>65.94</v>
      </c>
      <c r="I12" s="16">
        <v>0</v>
      </c>
      <c r="J12" s="144">
        <f t="shared" si="0"/>
        <v>0</v>
      </c>
      <c r="K12" s="145">
        <f t="shared" si="1"/>
        <v>0</v>
      </c>
      <c r="L12" s="146"/>
      <c r="M12" s="147">
        <f t="shared" si="2"/>
        <v>0</v>
      </c>
      <c r="N12" s="146"/>
      <c r="O12" s="146"/>
      <c r="P12" s="146"/>
      <c r="Q12" s="148">
        <f t="shared" si="3"/>
        <v>0</v>
      </c>
      <c r="R12" s="18" t="str">
        <f t="shared" si="4"/>
        <v>OK</v>
      </c>
      <c r="S12" s="47"/>
      <c r="T12" s="31"/>
      <c r="U12" s="47"/>
      <c r="V12" s="47"/>
      <c r="W12" s="47"/>
      <c r="X12" s="34"/>
      <c r="Y12" s="34"/>
      <c r="Z12" s="34"/>
      <c r="AA12" s="34"/>
      <c r="AB12" s="34"/>
      <c r="AC12" s="34"/>
      <c r="AD12" s="34"/>
      <c r="AE12" s="169"/>
      <c r="AF12" s="169"/>
      <c r="AG12" s="169"/>
      <c r="AH12" s="169"/>
    </row>
    <row r="13" spans="1:34" ht="40" customHeight="1" x14ac:dyDescent="0.25">
      <c r="A13" s="204"/>
      <c r="B13" s="50">
        <v>10</v>
      </c>
      <c r="C13" s="200"/>
      <c r="D13" s="57" t="s">
        <v>50</v>
      </c>
      <c r="E13" s="57" t="s">
        <v>39</v>
      </c>
      <c r="F13" s="58" t="s">
        <v>11</v>
      </c>
      <c r="G13" s="57" t="s">
        <v>13</v>
      </c>
      <c r="H13" s="79">
        <v>45.82</v>
      </c>
      <c r="I13" s="16">
        <v>0</v>
      </c>
      <c r="J13" s="144">
        <f t="shared" si="0"/>
        <v>0</v>
      </c>
      <c r="K13" s="145">
        <f t="shared" si="1"/>
        <v>0</v>
      </c>
      <c r="L13" s="146"/>
      <c r="M13" s="147">
        <f t="shared" si="2"/>
        <v>0</v>
      </c>
      <c r="N13" s="146"/>
      <c r="O13" s="146"/>
      <c r="P13" s="146"/>
      <c r="Q13" s="148">
        <f t="shared" si="3"/>
        <v>0</v>
      </c>
      <c r="R13" s="18" t="str">
        <f t="shared" ref="R13:R238" si="5">IF(Q13&lt;0,"ATENÇÃO","OK")</f>
        <v>OK</v>
      </c>
      <c r="S13" s="47"/>
      <c r="T13" s="47"/>
      <c r="U13" s="47"/>
      <c r="V13" s="47"/>
      <c r="W13" s="47"/>
      <c r="X13" s="34"/>
      <c r="Y13" s="34"/>
      <c r="Z13" s="34"/>
      <c r="AA13" s="34"/>
      <c r="AB13" s="34"/>
      <c r="AC13" s="34"/>
      <c r="AD13" s="34"/>
      <c r="AE13" s="169"/>
      <c r="AF13" s="169"/>
      <c r="AG13" s="169"/>
      <c r="AH13" s="169"/>
    </row>
    <row r="14" spans="1:34" ht="40" customHeight="1" x14ac:dyDescent="0.25">
      <c r="A14" s="204"/>
      <c r="B14" s="50">
        <v>11</v>
      </c>
      <c r="C14" s="200"/>
      <c r="D14" s="57" t="s">
        <v>51</v>
      </c>
      <c r="E14" s="57" t="s">
        <v>39</v>
      </c>
      <c r="F14" s="57" t="s">
        <v>11</v>
      </c>
      <c r="G14" s="57" t="s">
        <v>13</v>
      </c>
      <c r="H14" s="79">
        <v>34.03</v>
      </c>
      <c r="I14" s="16">
        <v>0</v>
      </c>
      <c r="J14" s="144">
        <f t="shared" si="0"/>
        <v>0</v>
      </c>
      <c r="K14" s="145">
        <f t="shared" si="1"/>
        <v>0</v>
      </c>
      <c r="L14" s="146"/>
      <c r="M14" s="147">
        <f t="shared" si="2"/>
        <v>0</v>
      </c>
      <c r="N14" s="146"/>
      <c r="O14" s="146"/>
      <c r="P14" s="146"/>
      <c r="Q14" s="148">
        <f t="shared" si="3"/>
        <v>0</v>
      </c>
      <c r="R14" s="18" t="str">
        <f t="shared" si="5"/>
        <v>OK</v>
      </c>
      <c r="S14" s="47"/>
      <c r="T14" s="47"/>
      <c r="U14" s="47"/>
      <c r="V14" s="47"/>
      <c r="W14" s="47"/>
      <c r="X14" s="34"/>
      <c r="Y14" s="34"/>
      <c r="Z14" s="34"/>
      <c r="AA14" s="34"/>
      <c r="AB14" s="34"/>
      <c r="AC14" s="34"/>
      <c r="AD14" s="34"/>
      <c r="AE14" s="169"/>
      <c r="AF14" s="169"/>
      <c r="AG14" s="169"/>
      <c r="AH14" s="169"/>
    </row>
    <row r="15" spans="1:34" ht="40" customHeight="1" x14ac:dyDescent="0.25">
      <c r="A15" s="204"/>
      <c r="B15" s="50">
        <v>12</v>
      </c>
      <c r="C15" s="200"/>
      <c r="D15" s="57" t="s">
        <v>52</v>
      </c>
      <c r="E15" s="57" t="s">
        <v>39</v>
      </c>
      <c r="F15" s="57" t="s">
        <v>53</v>
      </c>
      <c r="G15" s="57" t="s">
        <v>12</v>
      </c>
      <c r="H15" s="79">
        <v>11.35</v>
      </c>
      <c r="I15" s="16">
        <v>0</v>
      </c>
      <c r="J15" s="144">
        <f t="shared" si="0"/>
        <v>0</v>
      </c>
      <c r="K15" s="145">
        <f t="shared" si="1"/>
        <v>0</v>
      </c>
      <c r="L15" s="146"/>
      <c r="M15" s="147">
        <f t="shared" si="2"/>
        <v>0</v>
      </c>
      <c r="N15" s="146"/>
      <c r="O15" s="146"/>
      <c r="P15" s="146"/>
      <c r="Q15" s="148">
        <f t="shared" si="3"/>
        <v>0</v>
      </c>
      <c r="R15" s="18" t="str">
        <f t="shared" si="5"/>
        <v>OK</v>
      </c>
      <c r="S15" s="47"/>
      <c r="T15" s="47"/>
      <c r="U15" s="47"/>
      <c r="V15" s="47"/>
      <c r="W15" s="47"/>
      <c r="X15" s="34"/>
      <c r="Y15" s="34"/>
      <c r="Z15" s="34"/>
      <c r="AA15" s="34"/>
      <c r="AB15" s="34"/>
      <c r="AC15" s="34"/>
      <c r="AD15" s="34"/>
      <c r="AE15" s="169"/>
      <c r="AF15" s="169"/>
      <c r="AG15" s="169"/>
      <c r="AH15" s="169"/>
    </row>
    <row r="16" spans="1:34" ht="40" customHeight="1" x14ac:dyDescent="0.25">
      <c r="A16" s="204"/>
      <c r="B16" s="50">
        <v>13</v>
      </c>
      <c r="C16" s="200"/>
      <c r="D16" s="60" t="s">
        <v>54</v>
      </c>
      <c r="E16" s="60" t="s">
        <v>39</v>
      </c>
      <c r="F16" s="60" t="s">
        <v>53</v>
      </c>
      <c r="G16" s="60" t="s">
        <v>12</v>
      </c>
      <c r="H16" s="83">
        <v>17.649999999999999</v>
      </c>
      <c r="I16" s="16">
        <v>15</v>
      </c>
      <c r="J16" s="144">
        <f t="shared" si="0"/>
        <v>15</v>
      </c>
      <c r="K16" s="145">
        <f t="shared" si="1"/>
        <v>15</v>
      </c>
      <c r="L16" s="146"/>
      <c r="M16" s="147">
        <f t="shared" si="2"/>
        <v>3</v>
      </c>
      <c r="N16" s="146"/>
      <c r="O16" s="146"/>
      <c r="P16" s="146"/>
      <c r="Q16" s="148">
        <f t="shared" si="3"/>
        <v>0</v>
      </c>
      <c r="R16" s="18" t="str">
        <f t="shared" si="5"/>
        <v>OK</v>
      </c>
      <c r="S16" s="47"/>
      <c r="T16" s="47"/>
      <c r="U16" s="47">
        <v>15</v>
      </c>
      <c r="V16" s="47"/>
      <c r="W16" s="47"/>
      <c r="X16" s="34"/>
      <c r="Y16" s="34"/>
      <c r="Z16" s="34"/>
      <c r="AA16" s="34"/>
      <c r="AB16" s="34"/>
      <c r="AC16" s="34"/>
      <c r="AD16" s="34"/>
      <c r="AE16" s="169"/>
      <c r="AF16" s="169"/>
      <c r="AG16" s="169"/>
      <c r="AH16" s="169"/>
    </row>
    <row r="17" spans="1:34" ht="40" customHeight="1" x14ac:dyDescent="0.25">
      <c r="A17" s="204"/>
      <c r="B17" s="50">
        <v>14</v>
      </c>
      <c r="C17" s="200"/>
      <c r="D17" s="57" t="s">
        <v>55</v>
      </c>
      <c r="E17" s="57" t="s">
        <v>39</v>
      </c>
      <c r="F17" s="57" t="s">
        <v>11</v>
      </c>
      <c r="G17" s="57" t="s">
        <v>12</v>
      </c>
      <c r="H17" s="79">
        <v>14</v>
      </c>
      <c r="I17" s="16">
        <v>0</v>
      </c>
      <c r="J17" s="144">
        <f t="shared" si="0"/>
        <v>0</v>
      </c>
      <c r="K17" s="145">
        <f t="shared" si="1"/>
        <v>0</v>
      </c>
      <c r="L17" s="146"/>
      <c r="M17" s="147">
        <f t="shared" si="2"/>
        <v>0</v>
      </c>
      <c r="N17" s="146"/>
      <c r="O17" s="146"/>
      <c r="P17" s="146"/>
      <c r="Q17" s="148">
        <f t="shared" si="3"/>
        <v>0</v>
      </c>
      <c r="R17" s="18" t="str">
        <f t="shared" si="5"/>
        <v>OK</v>
      </c>
      <c r="S17" s="47"/>
      <c r="T17" s="47"/>
      <c r="U17" s="47"/>
      <c r="V17" s="47"/>
      <c r="W17" s="47"/>
      <c r="X17" s="34"/>
      <c r="Y17" s="34"/>
      <c r="Z17" s="34"/>
      <c r="AA17" s="34"/>
      <c r="AB17" s="34"/>
      <c r="AC17" s="34"/>
      <c r="AD17" s="34"/>
      <c r="AE17" s="169"/>
      <c r="AF17" s="169"/>
      <c r="AG17" s="169"/>
      <c r="AH17" s="169"/>
    </row>
    <row r="18" spans="1:34" ht="40" customHeight="1" x14ac:dyDescent="0.25">
      <c r="A18" s="204"/>
      <c r="B18" s="50">
        <v>15</v>
      </c>
      <c r="C18" s="199"/>
      <c r="D18" s="57" t="s">
        <v>26</v>
      </c>
      <c r="E18" s="57" t="s">
        <v>39</v>
      </c>
      <c r="F18" s="57" t="s">
        <v>11</v>
      </c>
      <c r="G18" s="57" t="s">
        <v>12</v>
      </c>
      <c r="H18" s="79">
        <v>12.85</v>
      </c>
      <c r="I18" s="16">
        <v>12</v>
      </c>
      <c r="J18" s="144">
        <f t="shared" si="0"/>
        <v>12</v>
      </c>
      <c r="K18" s="145">
        <f t="shared" si="1"/>
        <v>12</v>
      </c>
      <c r="L18" s="146"/>
      <c r="M18" s="147">
        <f t="shared" si="2"/>
        <v>3</v>
      </c>
      <c r="N18" s="146"/>
      <c r="O18" s="146"/>
      <c r="P18" s="146"/>
      <c r="Q18" s="148">
        <f t="shared" si="3"/>
        <v>0</v>
      </c>
      <c r="R18" s="18" t="str">
        <f t="shared" si="5"/>
        <v>OK</v>
      </c>
      <c r="S18" s="47"/>
      <c r="T18" s="47"/>
      <c r="U18" s="47">
        <v>12</v>
      </c>
      <c r="V18" s="47"/>
      <c r="W18" s="47"/>
      <c r="X18" s="34"/>
      <c r="Y18" s="34"/>
      <c r="Z18" s="34"/>
      <c r="AA18" s="34"/>
      <c r="AB18" s="34"/>
      <c r="AC18" s="34"/>
      <c r="AD18" s="34"/>
      <c r="AE18" s="169"/>
      <c r="AF18" s="169"/>
      <c r="AG18" s="169"/>
      <c r="AH18" s="169"/>
    </row>
    <row r="19" spans="1:34" ht="40" customHeight="1" x14ac:dyDescent="0.25">
      <c r="A19" s="204">
        <v>2</v>
      </c>
      <c r="B19" s="50">
        <v>16</v>
      </c>
      <c r="C19" s="201" t="s">
        <v>635</v>
      </c>
      <c r="D19" s="57" t="s">
        <v>56</v>
      </c>
      <c r="E19" s="57" t="s">
        <v>57</v>
      </c>
      <c r="F19" s="57" t="s">
        <v>11</v>
      </c>
      <c r="G19" s="57" t="s">
        <v>12</v>
      </c>
      <c r="H19" s="79">
        <v>37.44</v>
      </c>
      <c r="I19" s="16">
        <v>10</v>
      </c>
      <c r="J19" s="144">
        <f t="shared" si="0"/>
        <v>3</v>
      </c>
      <c r="K19" s="145">
        <f t="shared" si="1"/>
        <v>3</v>
      </c>
      <c r="L19" s="146"/>
      <c r="M19" s="147">
        <f t="shared" si="2"/>
        <v>2</v>
      </c>
      <c r="N19" s="146"/>
      <c r="O19" s="146"/>
      <c r="P19" s="146"/>
      <c r="Q19" s="148">
        <f t="shared" si="3"/>
        <v>7</v>
      </c>
      <c r="R19" s="18" t="str">
        <f t="shared" si="5"/>
        <v>OK</v>
      </c>
      <c r="S19" s="47"/>
      <c r="T19" s="47"/>
      <c r="U19" s="47"/>
      <c r="V19" s="47"/>
      <c r="W19" s="47"/>
      <c r="X19" s="34"/>
      <c r="Y19" s="34"/>
      <c r="Z19" s="34"/>
      <c r="AA19" s="34">
        <v>3</v>
      </c>
      <c r="AB19" s="34"/>
      <c r="AC19" s="34"/>
      <c r="AD19" s="34"/>
      <c r="AE19" s="169"/>
      <c r="AF19" s="169"/>
      <c r="AG19" s="169"/>
      <c r="AH19" s="169"/>
    </row>
    <row r="20" spans="1:34" ht="40" customHeight="1" x14ac:dyDescent="0.25">
      <c r="A20" s="204"/>
      <c r="B20" s="50">
        <v>17</v>
      </c>
      <c r="C20" s="200"/>
      <c r="D20" s="57" t="s">
        <v>58</v>
      </c>
      <c r="E20" s="57" t="s">
        <v>59</v>
      </c>
      <c r="F20" s="57" t="s">
        <v>10</v>
      </c>
      <c r="G20" s="57" t="s">
        <v>12</v>
      </c>
      <c r="H20" s="79">
        <v>76.8</v>
      </c>
      <c r="I20" s="16">
        <v>10</v>
      </c>
      <c r="J20" s="144">
        <f t="shared" si="0"/>
        <v>0</v>
      </c>
      <c r="K20" s="145">
        <f t="shared" si="1"/>
        <v>0</v>
      </c>
      <c r="L20" s="146"/>
      <c r="M20" s="147">
        <f t="shared" si="2"/>
        <v>2</v>
      </c>
      <c r="N20" s="146"/>
      <c r="O20" s="146"/>
      <c r="P20" s="146"/>
      <c r="Q20" s="148">
        <f t="shared" si="3"/>
        <v>10</v>
      </c>
      <c r="R20" s="18" t="str">
        <f t="shared" si="5"/>
        <v>OK</v>
      </c>
      <c r="S20" s="47"/>
      <c r="T20" s="47"/>
      <c r="U20" s="47"/>
      <c r="V20" s="47"/>
      <c r="W20" s="47"/>
      <c r="X20" s="34"/>
      <c r="Y20" s="34"/>
      <c r="Z20" s="34"/>
      <c r="AA20" s="34"/>
      <c r="AB20" s="34"/>
      <c r="AC20" s="34"/>
      <c r="AD20" s="34"/>
      <c r="AE20" s="169"/>
      <c r="AF20" s="169"/>
      <c r="AG20" s="169"/>
      <c r="AH20" s="169"/>
    </row>
    <row r="21" spans="1:34" ht="40" customHeight="1" x14ac:dyDescent="0.25">
      <c r="A21" s="204"/>
      <c r="B21" s="50">
        <v>18</v>
      </c>
      <c r="C21" s="200"/>
      <c r="D21" s="57" t="s">
        <v>60</v>
      </c>
      <c r="E21" s="57" t="s">
        <v>61</v>
      </c>
      <c r="F21" s="57" t="s">
        <v>11</v>
      </c>
      <c r="G21" s="57" t="s">
        <v>12</v>
      </c>
      <c r="H21" s="79">
        <v>160.82</v>
      </c>
      <c r="I21" s="16">
        <v>0</v>
      </c>
      <c r="J21" s="144">
        <f t="shared" si="0"/>
        <v>0</v>
      </c>
      <c r="K21" s="145">
        <f t="shared" si="1"/>
        <v>0</v>
      </c>
      <c r="L21" s="146"/>
      <c r="M21" s="147">
        <f t="shared" si="2"/>
        <v>0</v>
      </c>
      <c r="N21" s="146"/>
      <c r="O21" s="146"/>
      <c r="P21" s="146"/>
      <c r="Q21" s="148">
        <f t="shared" si="3"/>
        <v>0</v>
      </c>
      <c r="R21" s="18" t="str">
        <f t="shared" si="5"/>
        <v>OK</v>
      </c>
      <c r="S21" s="47"/>
      <c r="T21" s="47"/>
      <c r="U21" s="47"/>
      <c r="V21" s="47"/>
      <c r="W21" s="47"/>
      <c r="X21" s="34"/>
      <c r="Y21" s="34"/>
      <c r="Z21" s="34"/>
      <c r="AA21" s="34"/>
      <c r="AB21" s="34"/>
      <c r="AC21" s="34"/>
      <c r="AD21" s="34"/>
      <c r="AE21" s="169"/>
      <c r="AF21" s="169"/>
      <c r="AG21" s="169"/>
      <c r="AH21" s="169"/>
    </row>
    <row r="22" spans="1:34" ht="40" customHeight="1" x14ac:dyDescent="0.25">
      <c r="A22" s="204"/>
      <c r="B22" s="50">
        <v>19</v>
      </c>
      <c r="C22" s="200"/>
      <c r="D22" s="57" t="s">
        <v>62</v>
      </c>
      <c r="E22" s="57" t="s">
        <v>63</v>
      </c>
      <c r="F22" s="57" t="s">
        <v>64</v>
      </c>
      <c r="G22" s="57" t="s">
        <v>65</v>
      </c>
      <c r="H22" s="79">
        <v>3.76</v>
      </c>
      <c r="I22" s="16">
        <v>0</v>
      </c>
      <c r="J22" s="144">
        <f t="shared" si="0"/>
        <v>0</v>
      </c>
      <c r="K22" s="145">
        <f t="shared" si="1"/>
        <v>0</v>
      </c>
      <c r="L22" s="146"/>
      <c r="M22" s="147">
        <f t="shared" si="2"/>
        <v>0</v>
      </c>
      <c r="N22" s="146"/>
      <c r="O22" s="146"/>
      <c r="P22" s="146"/>
      <c r="Q22" s="148">
        <f t="shared" si="3"/>
        <v>0</v>
      </c>
      <c r="R22" s="18" t="str">
        <f t="shared" si="5"/>
        <v>OK</v>
      </c>
      <c r="S22" s="47"/>
      <c r="T22" s="47"/>
      <c r="U22" s="47"/>
      <c r="V22" s="47"/>
      <c r="W22" s="47"/>
      <c r="X22" s="34"/>
      <c r="Y22" s="34"/>
      <c r="Z22" s="34"/>
      <c r="AA22" s="34"/>
      <c r="AB22" s="34"/>
      <c r="AC22" s="34"/>
      <c r="AD22" s="34"/>
      <c r="AE22" s="169"/>
      <c r="AF22" s="169"/>
      <c r="AG22" s="169"/>
      <c r="AH22" s="169"/>
    </row>
    <row r="23" spans="1:34" ht="40" customHeight="1" x14ac:dyDescent="0.25">
      <c r="A23" s="204"/>
      <c r="B23" s="50">
        <v>20</v>
      </c>
      <c r="C23" s="199"/>
      <c r="D23" s="57" t="s">
        <v>66</v>
      </c>
      <c r="E23" s="57" t="s">
        <v>67</v>
      </c>
      <c r="F23" s="57" t="s">
        <v>11</v>
      </c>
      <c r="G23" s="57" t="s">
        <v>12</v>
      </c>
      <c r="H23" s="79">
        <v>19.440000000000001</v>
      </c>
      <c r="I23" s="16">
        <v>0</v>
      </c>
      <c r="J23" s="144">
        <f t="shared" si="0"/>
        <v>0</v>
      </c>
      <c r="K23" s="145">
        <f t="shared" si="1"/>
        <v>0</v>
      </c>
      <c r="L23" s="146"/>
      <c r="M23" s="147">
        <f t="shared" si="2"/>
        <v>0</v>
      </c>
      <c r="N23" s="146"/>
      <c r="O23" s="146"/>
      <c r="P23" s="146"/>
      <c r="Q23" s="148">
        <f t="shared" si="3"/>
        <v>0</v>
      </c>
      <c r="R23" s="18" t="str">
        <f t="shared" si="5"/>
        <v>OK</v>
      </c>
      <c r="S23" s="47"/>
      <c r="T23" s="47"/>
      <c r="U23" s="47"/>
      <c r="V23" s="47"/>
      <c r="W23" s="47"/>
      <c r="X23" s="34"/>
      <c r="Y23" s="34"/>
      <c r="Z23" s="34"/>
      <c r="AA23" s="34"/>
      <c r="AB23" s="34"/>
      <c r="AC23" s="34"/>
      <c r="AD23" s="34"/>
      <c r="AE23" s="169"/>
      <c r="AF23" s="169"/>
      <c r="AG23" s="169"/>
      <c r="AH23" s="169"/>
    </row>
    <row r="24" spans="1:34" ht="40" customHeight="1" x14ac:dyDescent="0.25">
      <c r="A24" s="204">
        <v>3</v>
      </c>
      <c r="B24" s="50">
        <v>21</v>
      </c>
      <c r="C24" s="198" t="s">
        <v>634</v>
      </c>
      <c r="D24" s="57" t="s">
        <v>68</v>
      </c>
      <c r="E24" s="57" t="s">
        <v>69</v>
      </c>
      <c r="F24" s="57" t="s">
        <v>11</v>
      </c>
      <c r="G24" s="57" t="s">
        <v>12</v>
      </c>
      <c r="H24" s="79">
        <v>117.9</v>
      </c>
      <c r="I24" s="16">
        <v>0</v>
      </c>
      <c r="J24" s="144">
        <f t="shared" si="0"/>
        <v>0</v>
      </c>
      <c r="K24" s="145">
        <f t="shared" si="1"/>
        <v>0</v>
      </c>
      <c r="L24" s="146"/>
      <c r="M24" s="147">
        <f t="shared" si="2"/>
        <v>0</v>
      </c>
      <c r="N24" s="146"/>
      <c r="O24" s="146"/>
      <c r="P24" s="146"/>
      <c r="Q24" s="148">
        <f t="shared" si="3"/>
        <v>0</v>
      </c>
      <c r="R24" s="18" t="str">
        <f t="shared" si="5"/>
        <v>OK</v>
      </c>
      <c r="S24" s="47"/>
      <c r="T24" s="47"/>
      <c r="U24" s="47"/>
      <c r="V24" s="47"/>
      <c r="W24" s="47"/>
      <c r="X24" s="34"/>
      <c r="Y24" s="34"/>
      <c r="Z24" s="34"/>
      <c r="AA24" s="34"/>
      <c r="AB24" s="34"/>
      <c r="AC24" s="34"/>
      <c r="AD24" s="34"/>
      <c r="AE24" s="169"/>
      <c r="AF24" s="169"/>
      <c r="AG24" s="169"/>
      <c r="AH24" s="169"/>
    </row>
    <row r="25" spans="1:34" ht="40" customHeight="1" x14ac:dyDescent="0.25">
      <c r="A25" s="204"/>
      <c r="B25" s="50">
        <v>22</v>
      </c>
      <c r="C25" s="200"/>
      <c r="D25" s="57" t="s">
        <v>70</v>
      </c>
      <c r="E25" s="57" t="s">
        <v>69</v>
      </c>
      <c r="F25" s="57" t="s">
        <v>11</v>
      </c>
      <c r="G25" s="57" t="s">
        <v>12</v>
      </c>
      <c r="H25" s="79">
        <v>119.82</v>
      </c>
      <c r="I25" s="16">
        <v>0</v>
      </c>
      <c r="J25" s="144">
        <f t="shared" si="0"/>
        <v>0</v>
      </c>
      <c r="K25" s="145">
        <f t="shared" si="1"/>
        <v>0</v>
      </c>
      <c r="L25" s="146"/>
      <c r="M25" s="147">
        <f t="shared" si="2"/>
        <v>0</v>
      </c>
      <c r="N25" s="146"/>
      <c r="O25" s="146"/>
      <c r="P25" s="146"/>
      <c r="Q25" s="148">
        <f t="shared" si="3"/>
        <v>0</v>
      </c>
      <c r="R25" s="18" t="str">
        <f t="shared" si="5"/>
        <v>OK</v>
      </c>
      <c r="S25" s="47"/>
      <c r="T25" s="47"/>
      <c r="U25" s="47"/>
      <c r="V25" s="47"/>
      <c r="W25" s="47"/>
      <c r="X25" s="34"/>
      <c r="Y25" s="34"/>
      <c r="Z25" s="34"/>
      <c r="AA25" s="34"/>
      <c r="AB25" s="34"/>
      <c r="AC25" s="34"/>
      <c r="AD25" s="34"/>
      <c r="AE25" s="169"/>
      <c r="AF25" s="169"/>
      <c r="AG25" s="169"/>
      <c r="AH25" s="169"/>
    </row>
    <row r="26" spans="1:34" ht="40" customHeight="1" x14ac:dyDescent="0.25">
      <c r="A26" s="204"/>
      <c r="B26" s="50">
        <v>23</v>
      </c>
      <c r="C26" s="200"/>
      <c r="D26" s="57" t="s">
        <v>71</v>
      </c>
      <c r="E26" s="57" t="s">
        <v>69</v>
      </c>
      <c r="F26" s="57" t="s">
        <v>11</v>
      </c>
      <c r="G26" s="57" t="s">
        <v>12</v>
      </c>
      <c r="H26" s="79">
        <v>269.58999999999997</v>
      </c>
      <c r="I26" s="16">
        <v>0</v>
      </c>
      <c r="J26" s="144">
        <f t="shared" si="0"/>
        <v>0</v>
      </c>
      <c r="K26" s="145">
        <f t="shared" si="1"/>
        <v>0</v>
      </c>
      <c r="L26" s="146"/>
      <c r="M26" s="147">
        <f t="shared" si="2"/>
        <v>0</v>
      </c>
      <c r="N26" s="146"/>
      <c r="O26" s="146"/>
      <c r="P26" s="146"/>
      <c r="Q26" s="148">
        <f t="shared" si="3"/>
        <v>0</v>
      </c>
      <c r="R26" s="18" t="str">
        <f t="shared" si="5"/>
        <v>OK</v>
      </c>
      <c r="S26" s="47"/>
      <c r="T26" s="47"/>
      <c r="U26" s="47"/>
      <c r="V26" s="47"/>
      <c r="W26" s="47"/>
      <c r="X26" s="34"/>
      <c r="Y26" s="34"/>
      <c r="Z26" s="34"/>
      <c r="AA26" s="34"/>
      <c r="AB26" s="34"/>
      <c r="AC26" s="34"/>
      <c r="AD26" s="34"/>
      <c r="AE26" s="169"/>
      <c r="AF26" s="169"/>
      <c r="AG26" s="169"/>
      <c r="AH26" s="169"/>
    </row>
    <row r="27" spans="1:34" ht="107.25" customHeight="1" x14ac:dyDescent="0.25">
      <c r="A27" s="204"/>
      <c r="B27" s="50">
        <v>24</v>
      </c>
      <c r="C27" s="200"/>
      <c r="D27" s="57" t="s">
        <v>72</v>
      </c>
      <c r="E27" s="57" t="s">
        <v>69</v>
      </c>
      <c r="F27" s="57" t="s">
        <v>11</v>
      </c>
      <c r="G27" s="57" t="s">
        <v>12</v>
      </c>
      <c r="H27" s="79">
        <v>192</v>
      </c>
      <c r="I27" s="16">
        <v>0</v>
      </c>
      <c r="J27" s="144">
        <f t="shared" si="0"/>
        <v>2</v>
      </c>
      <c r="K27" s="145">
        <f t="shared" si="1"/>
        <v>2</v>
      </c>
      <c r="L27" s="146">
        <v>2</v>
      </c>
      <c r="M27" s="147">
        <f t="shared" si="2"/>
        <v>0</v>
      </c>
      <c r="N27" s="146"/>
      <c r="O27" s="146"/>
      <c r="P27" s="146"/>
      <c r="Q27" s="148">
        <f t="shared" si="3"/>
        <v>0</v>
      </c>
      <c r="R27" s="18" t="str">
        <f t="shared" si="5"/>
        <v>OK</v>
      </c>
      <c r="S27" s="47"/>
      <c r="T27" s="47"/>
      <c r="U27" s="47"/>
      <c r="V27" s="47"/>
      <c r="W27" s="47"/>
      <c r="X27" s="34"/>
      <c r="Y27" s="34">
        <v>2</v>
      </c>
      <c r="Z27" s="34"/>
      <c r="AA27" s="34"/>
      <c r="AB27" s="34"/>
      <c r="AC27" s="34"/>
      <c r="AD27" s="34"/>
      <c r="AE27" s="169"/>
      <c r="AF27" s="169"/>
      <c r="AG27" s="169"/>
      <c r="AH27" s="169"/>
    </row>
    <row r="28" spans="1:34" ht="40" customHeight="1" x14ac:dyDescent="0.25">
      <c r="A28" s="204"/>
      <c r="B28" s="50">
        <v>25</v>
      </c>
      <c r="C28" s="200"/>
      <c r="D28" s="57" t="s">
        <v>73</v>
      </c>
      <c r="E28" s="57" t="s">
        <v>69</v>
      </c>
      <c r="F28" s="57" t="s">
        <v>11</v>
      </c>
      <c r="G28" s="57" t="s">
        <v>12</v>
      </c>
      <c r="H28" s="79">
        <v>211.45</v>
      </c>
      <c r="I28" s="16">
        <v>0</v>
      </c>
      <c r="J28" s="144">
        <f t="shared" si="0"/>
        <v>0</v>
      </c>
      <c r="K28" s="145">
        <f t="shared" si="1"/>
        <v>0</v>
      </c>
      <c r="L28" s="146"/>
      <c r="M28" s="147">
        <f t="shared" si="2"/>
        <v>0</v>
      </c>
      <c r="N28" s="146"/>
      <c r="O28" s="146"/>
      <c r="P28" s="146"/>
      <c r="Q28" s="148">
        <f t="shared" si="3"/>
        <v>0</v>
      </c>
      <c r="R28" s="18" t="str">
        <f t="shared" si="5"/>
        <v>OK</v>
      </c>
      <c r="S28" s="47"/>
      <c r="T28" s="47"/>
      <c r="U28" s="47"/>
      <c r="V28" s="47"/>
      <c r="W28" s="47"/>
      <c r="X28" s="34"/>
      <c r="Y28" s="34"/>
      <c r="Z28" s="34"/>
      <c r="AA28" s="34"/>
      <c r="AB28" s="34"/>
      <c r="AC28" s="34"/>
      <c r="AD28" s="34"/>
      <c r="AE28" s="169"/>
      <c r="AF28" s="169"/>
      <c r="AG28" s="169"/>
      <c r="AH28" s="169"/>
    </row>
    <row r="29" spans="1:34" ht="40" customHeight="1" x14ac:dyDescent="0.25">
      <c r="A29" s="204"/>
      <c r="B29" s="50">
        <v>26</v>
      </c>
      <c r="C29" s="199"/>
      <c r="D29" s="57" t="s">
        <v>74</v>
      </c>
      <c r="E29" s="57" t="s">
        <v>75</v>
      </c>
      <c r="F29" s="57" t="s">
        <v>11</v>
      </c>
      <c r="G29" s="57" t="s">
        <v>12</v>
      </c>
      <c r="H29" s="79">
        <v>33.159999999999997</v>
      </c>
      <c r="I29" s="16">
        <v>0</v>
      </c>
      <c r="J29" s="144">
        <f t="shared" si="0"/>
        <v>0</v>
      </c>
      <c r="K29" s="145">
        <f t="shared" si="1"/>
        <v>0</v>
      </c>
      <c r="L29" s="146"/>
      <c r="M29" s="147">
        <f t="shared" si="2"/>
        <v>0</v>
      </c>
      <c r="N29" s="146"/>
      <c r="O29" s="146"/>
      <c r="P29" s="146"/>
      <c r="Q29" s="148">
        <f t="shared" si="3"/>
        <v>0</v>
      </c>
      <c r="R29" s="18" t="str">
        <f t="shared" si="5"/>
        <v>OK</v>
      </c>
      <c r="S29" s="47"/>
      <c r="T29" s="47"/>
      <c r="U29" s="47"/>
      <c r="V29" s="47"/>
      <c r="W29" s="47"/>
      <c r="X29" s="34"/>
      <c r="Y29" s="34"/>
      <c r="Z29" s="34"/>
      <c r="AA29" s="34"/>
      <c r="AB29" s="34"/>
      <c r="AC29" s="34"/>
      <c r="AD29" s="34"/>
      <c r="AE29" s="169"/>
      <c r="AF29" s="169"/>
      <c r="AG29" s="169"/>
      <c r="AH29" s="169"/>
    </row>
    <row r="30" spans="1:34" ht="40" customHeight="1" x14ac:dyDescent="0.25">
      <c r="A30" s="204">
        <v>4</v>
      </c>
      <c r="B30" s="50">
        <v>27</v>
      </c>
      <c r="C30" s="216" t="s">
        <v>636</v>
      </c>
      <c r="D30" s="57" t="s">
        <v>76</v>
      </c>
      <c r="E30" s="57" t="s">
        <v>77</v>
      </c>
      <c r="F30" s="57" t="s">
        <v>11</v>
      </c>
      <c r="G30" s="57" t="s">
        <v>12</v>
      </c>
      <c r="H30" s="79">
        <v>40</v>
      </c>
      <c r="I30" s="16">
        <v>50</v>
      </c>
      <c r="J30" s="144">
        <f t="shared" si="0"/>
        <v>50</v>
      </c>
      <c r="K30" s="145">
        <f t="shared" si="1"/>
        <v>50</v>
      </c>
      <c r="L30" s="146"/>
      <c r="M30" s="147">
        <f t="shared" si="2"/>
        <v>12</v>
      </c>
      <c r="N30" s="146"/>
      <c r="O30" s="146"/>
      <c r="P30" s="146"/>
      <c r="Q30" s="148">
        <f t="shared" si="3"/>
        <v>0</v>
      </c>
      <c r="R30" s="18" t="str">
        <f t="shared" si="5"/>
        <v>OK</v>
      </c>
      <c r="S30" s="47"/>
      <c r="T30" s="47"/>
      <c r="U30" s="47"/>
      <c r="V30" s="47"/>
      <c r="W30" s="47">
        <v>50</v>
      </c>
      <c r="X30" s="34"/>
      <c r="Y30" s="34"/>
      <c r="Z30" s="34"/>
      <c r="AA30" s="34"/>
      <c r="AB30" s="34"/>
      <c r="AC30" s="34"/>
      <c r="AD30" s="34"/>
      <c r="AE30" s="169"/>
      <c r="AF30" s="169"/>
      <c r="AG30" s="169"/>
      <c r="AH30" s="169"/>
    </row>
    <row r="31" spans="1:34" ht="40" customHeight="1" x14ac:dyDescent="0.25">
      <c r="A31" s="204"/>
      <c r="B31" s="50">
        <v>28</v>
      </c>
      <c r="C31" s="217"/>
      <c r="D31" s="57" t="s">
        <v>78</v>
      </c>
      <c r="E31" s="57" t="s">
        <v>79</v>
      </c>
      <c r="F31" s="57" t="s">
        <v>11</v>
      </c>
      <c r="G31" s="57" t="s">
        <v>12</v>
      </c>
      <c r="H31" s="178">
        <v>8</v>
      </c>
      <c r="I31" s="16">
        <v>50</v>
      </c>
      <c r="J31" s="144">
        <f t="shared" si="0"/>
        <v>23</v>
      </c>
      <c r="K31" s="145">
        <f t="shared" si="1"/>
        <v>23</v>
      </c>
      <c r="L31" s="146"/>
      <c r="M31" s="147">
        <f t="shared" si="2"/>
        <v>12</v>
      </c>
      <c r="N31" s="146"/>
      <c r="O31" s="146"/>
      <c r="P31" s="146"/>
      <c r="Q31" s="148">
        <f>I31-(SUM(S31:AH31))+L31</f>
        <v>27</v>
      </c>
      <c r="R31" s="18" t="str">
        <f t="shared" si="5"/>
        <v>OK</v>
      </c>
      <c r="S31" s="47"/>
      <c r="T31" s="47"/>
      <c r="U31" s="47"/>
      <c r="V31" s="47"/>
      <c r="W31" s="47"/>
      <c r="X31" s="34"/>
      <c r="Y31" s="34"/>
      <c r="Z31" s="34"/>
      <c r="AA31" s="34"/>
      <c r="AB31" s="34"/>
      <c r="AC31" s="34">
        <v>23</v>
      </c>
      <c r="AD31" s="34"/>
      <c r="AE31" s="169"/>
      <c r="AF31" s="169"/>
      <c r="AG31" s="169"/>
      <c r="AH31" s="169"/>
    </row>
    <row r="32" spans="1:34" ht="40" customHeight="1" x14ac:dyDescent="0.25">
      <c r="A32" s="204"/>
      <c r="B32" s="50">
        <v>29</v>
      </c>
      <c r="C32" s="218"/>
      <c r="D32" s="57" t="s">
        <v>80</v>
      </c>
      <c r="E32" s="57" t="s">
        <v>81</v>
      </c>
      <c r="F32" s="57" t="s">
        <v>11</v>
      </c>
      <c r="G32" s="57" t="s">
        <v>12</v>
      </c>
      <c r="H32" s="79">
        <v>76</v>
      </c>
      <c r="I32" s="16">
        <v>40</v>
      </c>
      <c r="J32" s="144">
        <f t="shared" si="0"/>
        <v>40</v>
      </c>
      <c r="K32" s="145">
        <f t="shared" si="1"/>
        <v>40</v>
      </c>
      <c r="L32" s="146"/>
      <c r="M32" s="147">
        <f t="shared" si="2"/>
        <v>10</v>
      </c>
      <c r="N32" s="146"/>
      <c r="O32" s="146"/>
      <c r="P32" s="146"/>
      <c r="Q32" s="148">
        <f t="shared" ref="Q32:Q95" si="6">I32-(SUM(S32:AH32))+L32</f>
        <v>0</v>
      </c>
      <c r="R32" s="18" t="str">
        <f t="shared" si="5"/>
        <v>OK</v>
      </c>
      <c r="S32" s="47"/>
      <c r="T32" s="47"/>
      <c r="U32" s="47"/>
      <c r="V32" s="47"/>
      <c r="W32" s="47">
        <v>40</v>
      </c>
      <c r="X32" s="34"/>
      <c r="Y32" s="34"/>
      <c r="Z32" s="34"/>
      <c r="AA32" s="34"/>
      <c r="AB32" s="34"/>
      <c r="AC32" s="34"/>
      <c r="AD32" s="34"/>
      <c r="AE32" s="169"/>
      <c r="AF32" s="169"/>
      <c r="AG32" s="169"/>
      <c r="AH32" s="169"/>
    </row>
    <row r="33" spans="1:34" ht="40" customHeight="1" x14ac:dyDescent="0.25">
      <c r="A33" s="204"/>
      <c r="B33" s="50">
        <v>30</v>
      </c>
      <c r="C33" s="218"/>
      <c r="D33" s="57" t="s">
        <v>82</v>
      </c>
      <c r="E33" s="57" t="s">
        <v>83</v>
      </c>
      <c r="F33" s="57" t="s">
        <v>11</v>
      </c>
      <c r="G33" s="57" t="s">
        <v>12</v>
      </c>
      <c r="H33" s="79">
        <v>26.2</v>
      </c>
      <c r="I33" s="16">
        <v>0</v>
      </c>
      <c r="J33" s="144">
        <f t="shared" si="0"/>
        <v>0</v>
      </c>
      <c r="K33" s="145">
        <f t="shared" si="1"/>
        <v>0</v>
      </c>
      <c r="L33" s="146"/>
      <c r="M33" s="147">
        <f t="shared" si="2"/>
        <v>0</v>
      </c>
      <c r="N33" s="146"/>
      <c r="O33" s="146"/>
      <c r="P33" s="146"/>
      <c r="Q33" s="148">
        <f t="shared" si="6"/>
        <v>0</v>
      </c>
      <c r="R33" s="18" t="str">
        <f t="shared" si="5"/>
        <v>OK</v>
      </c>
      <c r="S33" s="47"/>
      <c r="T33" s="47"/>
      <c r="U33" s="47"/>
      <c r="V33" s="47"/>
      <c r="W33" s="47"/>
      <c r="X33" s="34"/>
      <c r="Y33" s="34"/>
      <c r="Z33" s="34"/>
      <c r="AA33" s="34"/>
      <c r="AB33" s="34"/>
      <c r="AC33" s="34"/>
      <c r="AD33" s="34"/>
      <c r="AE33" s="169"/>
      <c r="AF33" s="169"/>
      <c r="AG33" s="169"/>
      <c r="AH33" s="169"/>
    </row>
    <row r="34" spans="1:34" ht="40" customHeight="1" x14ac:dyDescent="0.25">
      <c r="A34" s="204"/>
      <c r="B34" s="50">
        <v>31</v>
      </c>
      <c r="C34" s="218"/>
      <c r="D34" s="57" t="s">
        <v>84</v>
      </c>
      <c r="E34" s="57" t="s">
        <v>85</v>
      </c>
      <c r="F34" s="57" t="s">
        <v>11</v>
      </c>
      <c r="G34" s="57" t="s">
        <v>12</v>
      </c>
      <c r="H34" s="79">
        <v>5</v>
      </c>
      <c r="I34" s="16">
        <v>50</v>
      </c>
      <c r="J34" s="144">
        <f t="shared" si="0"/>
        <v>0</v>
      </c>
      <c r="K34" s="145">
        <f t="shared" si="1"/>
        <v>0</v>
      </c>
      <c r="L34" s="146"/>
      <c r="M34" s="147">
        <f t="shared" si="2"/>
        <v>12</v>
      </c>
      <c r="N34" s="146"/>
      <c r="O34" s="146"/>
      <c r="P34" s="146"/>
      <c r="Q34" s="148">
        <f t="shared" si="6"/>
        <v>50</v>
      </c>
      <c r="R34" s="18" t="str">
        <f t="shared" si="5"/>
        <v>OK</v>
      </c>
      <c r="S34" s="47"/>
      <c r="T34" s="47"/>
      <c r="U34" s="47"/>
      <c r="V34" s="47"/>
      <c r="W34" s="47"/>
      <c r="X34" s="34"/>
      <c r="Y34" s="34"/>
      <c r="Z34" s="34"/>
      <c r="AA34" s="34"/>
      <c r="AB34" s="34"/>
      <c r="AC34" s="34"/>
      <c r="AD34" s="34"/>
      <c r="AE34" s="169"/>
      <c r="AF34" s="169"/>
      <c r="AG34" s="169"/>
      <c r="AH34" s="169"/>
    </row>
    <row r="35" spans="1:34" ht="40" customHeight="1" x14ac:dyDescent="0.25">
      <c r="A35" s="204"/>
      <c r="B35" s="50">
        <v>32</v>
      </c>
      <c r="C35" s="218"/>
      <c r="D35" s="57" t="s">
        <v>86</v>
      </c>
      <c r="E35" s="57" t="s">
        <v>87</v>
      </c>
      <c r="F35" s="57" t="s">
        <v>11</v>
      </c>
      <c r="G35" s="168" t="s">
        <v>759</v>
      </c>
      <c r="H35" s="178">
        <v>75.5</v>
      </c>
      <c r="I35" s="16">
        <v>40</v>
      </c>
      <c r="J35" s="144">
        <f t="shared" si="0"/>
        <v>9</v>
      </c>
      <c r="K35" s="145">
        <f t="shared" si="1"/>
        <v>9</v>
      </c>
      <c r="L35" s="146"/>
      <c r="M35" s="147">
        <f t="shared" si="2"/>
        <v>10</v>
      </c>
      <c r="N35" s="146"/>
      <c r="O35" s="146"/>
      <c r="P35" s="146"/>
      <c r="Q35" s="148">
        <f t="shared" si="6"/>
        <v>31</v>
      </c>
      <c r="R35" s="18" t="str">
        <f t="shared" si="5"/>
        <v>OK</v>
      </c>
      <c r="S35" s="47"/>
      <c r="T35" s="47"/>
      <c r="U35" s="47"/>
      <c r="V35" s="47"/>
      <c r="W35" s="47"/>
      <c r="X35" s="34"/>
      <c r="Y35" s="34"/>
      <c r="Z35" s="34"/>
      <c r="AA35" s="34"/>
      <c r="AB35" s="34"/>
      <c r="AC35" s="34">
        <v>9</v>
      </c>
      <c r="AD35" s="34"/>
      <c r="AE35" s="169"/>
      <c r="AF35" s="169"/>
      <c r="AG35" s="169"/>
      <c r="AH35" s="169"/>
    </row>
    <row r="36" spans="1:34" ht="40" customHeight="1" x14ac:dyDescent="0.25">
      <c r="A36" s="204"/>
      <c r="B36" s="50">
        <v>33</v>
      </c>
      <c r="C36" s="217"/>
      <c r="D36" s="57" t="s">
        <v>88</v>
      </c>
      <c r="E36" s="57" t="s">
        <v>89</v>
      </c>
      <c r="F36" s="57" t="s">
        <v>90</v>
      </c>
      <c r="G36" s="57" t="s">
        <v>12</v>
      </c>
      <c r="H36" s="178">
        <v>3.54</v>
      </c>
      <c r="I36" s="16">
        <v>20</v>
      </c>
      <c r="J36" s="144">
        <f t="shared" si="0"/>
        <v>20</v>
      </c>
      <c r="K36" s="145">
        <f t="shared" si="1"/>
        <v>20</v>
      </c>
      <c r="L36" s="146"/>
      <c r="M36" s="147">
        <f t="shared" si="2"/>
        <v>5</v>
      </c>
      <c r="N36" s="146"/>
      <c r="O36" s="146"/>
      <c r="P36" s="146"/>
      <c r="Q36" s="148">
        <f t="shared" si="6"/>
        <v>0</v>
      </c>
      <c r="R36" s="18" t="str">
        <f t="shared" si="5"/>
        <v>OK</v>
      </c>
      <c r="S36" s="47"/>
      <c r="T36" s="47"/>
      <c r="U36" s="47"/>
      <c r="V36" s="47"/>
      <c r="W36" s="47">
        <v>10</v>
      </c>
      <c r="X36" s="34"/>
      <c r="Y36" s="34"/>
      <c r="Z36" s="34"/>
      <c r="AA36" s="34"/>
      <c r="AB36" s="34"/>
      <c r="AC36" s="34">
        <v>10</v>
      </c>
      <c r="AD36" s="34"/>
      <c r="AE36" s="169"/>
      <c r="AF36" s="169"/>
      <c r="AG36" s="169"/>
      <c r="AH36" s="169"/>
    </row>
    <row r="37" spans="1:34" ht="40" customHeight="1" x14ac:dyDescent="0.25">
      <c r="A37" s="204"/>
      <c r="B37" s="50">
        <v>34</v>
      </c>
      <c r="C37" s="218"/>
      <c r="D37" s="57" t="s">
        <v>91</v>
      </c>
      <c r="E37" s="57" t="s">
        <v>92</v>
      </c>
      <c r="F37" s="57" t="s">
        <v>11</v>
      </c>
      <c r="G37" s="57" t="s">
        <v>15</v>
      </c>
      <c r="H37" s="79">
        <v>12</v>
      </c>
      <c r="I37" s="16">
        <v>20</v>
      </c>
      <c r="J37" s="144">
        <f t="shared" si="0"/>
        <v>20</v>
      </c>
      <c r="K37" s="145">
        <f t="shared" si="1"/>
        <v>20</v>
      </c>
      <c r="L37" s="146"/>
      <c r="M37" s="147">
        <f t="shared" si="2"/>
        <v>5</v>
      </c>
      <c r="N37" s="146"/>
      <c r="O37" s="146"/>
      <c r="P37" s="146"/>
      <c r="Q37" s="148">
        <f t="shared" si="6"/>
        <v>0</v>
      </c>
      <c r="R37" s="18" t="str">
        <f t="shared" si="5"/>
        <v>OK</v>
      </c>
      <c r="S37" s="47"/>
      <c r="T37" s="47"/>
      <c r="U37" s="47"/>
      <c r="V37" s="47"/>
      <c r="W37" s="47">
        <v>20</v>
      </c>
      <c r="X37" s="34"/>
      <c r="Y37" s="34"/>
      <c r="Z37" s="34"/>
      <c r="AA37" s="34"/>
      <c r="AB37" s="34"/>
      <c r="AC37" s="34"/>
      <c r="AD37" s="34"/>
      <c r="AE37" s="169"/>
      <c r="AF37" s="169"/>
      <c r="AG37" s="169"/>
      <c r="AH37" s="169"/>
    </row>
    <row r="38" spans="1:34" ht="40" customHeight="1" x14ac:dyDescent="0.25">
      <c r="A38" s="204"/>
      <c r="B38" s="50">
        <v>35</v>
      </c>
      <c r="C38" s="218"/>
      <c r="D38" s="84" t="s">
        <v>93</v>
      </c>
      <c r="E38" s="57" t="s">
        <v>94</v>
      </c>
      <c r="F38" s="57" t="s">
        <v>11</v>
      </c>
      <c r="G38" s="168" t="s">
        <v>760</v>
      </c>
      <c r="H38" s="178">
        <v>6</v>
      </c>
      <c r="I38" s="16">
        <v>20</v>
      </c>
      <c r="J38" s="144">
        <f t="shared" si="0"/>
        <v>13</v>
      </c>
      <c r="K38" s="145">
        <f t="shared" si="1"/>
        <v>13</v>
      </c>
      <c r="L38" s="146"/>
      <c r="M38" s="147">
        <f t="shared" si="2"/>
        <v>5</v>
      </c>
      <c r="N38" s="146"/>
      <c r="O38" s="146"/>
      <c r="P38" s="146"/>
      <c r="Q38" s="148">
        <f t="shared" si="6"/>
        <v>7</v>
      </c>
      <c r="R38" s="18" t="str">
        <f t="shared" si="5"/>
        <v>OK</v>
      </c>
      <c r="S38" s="47"/>
      <c r="T38" s="47"/>
      <c r="U38" s="47"/>
      <c r="V38" s="47"/>
      <c r="W38" s="47"/>
      <c r="X38" s="34"/>
      <c r="Y38" s="34"/>
      <c r="Z38" s="34"/>
      <c r="AA38" s="34"/>
      <c r="AB38" s="34"/>
      <c r="AC38" s="34">
        <v>13</v>
      </c>
      <c r="AD38" s="34"/>
      <c r="AE38" s="169"/>
      <c r="AF38" s="169"/>
      <c r="AG38" s="169"/>
      <c r="AH38" s="169"/>
    </row>
    <row r="39" spans="1:34" ht="40" customHeight="1" x14ac:dyDescent="0.25">
      <c r="A39" s="204"/>
      <c r="B39" s="50">
        <v>36</v>
      </c>
      <c r="C39" s="217"/>
      <c r="D39" s="57" t="s">
        <v>95</v>
      </c>
      <c r="E39" s="57" t="s">
        <v>96</v>
      </c>
      <c r="F39" s="57" t="s">
        <v>11</v>
      </c>
      <c r="G39" s="57" t="s">
        <v>12</v>
      </c>
      <c r="H39" s="178">
        <v>17.61</v>
      </c>
      <c r="I39" s="16">
        <v>30</v>
      </c>
      <c r="J39" s="144">
        <f t="shared" si="0"/>
        <v>12</v>
      </c>
      <c r="K39" s="145">
        <f t="shared" si="1"/>
        <v>12</v>
      </c>
      <c r="L39" s="146"/>
      <c r="M39" s="147">
        <f t="shared" si="2"/>
        <v>7</v>
      </c>
      <c r="N39" s="146"/>
      <c r="O39" s="146"/>
      <c r="P39" s="146"/>
      <c r="Q39" s="148">
        <f t="shared" si="6"/>
        <v>18</v>
      </c>
      <c r="R39" s="18" t="str">
        <f t="shared" si="5"/>
        <v>OK</v>
      </c>
      <c r="S39" s="47"/>
      <c r="T39" s="47"/>
      <c r="U39" s="47"/>
      <c r="V39" s="47"/>
      <c r="W39" s="47"/>
      <c r="X39" s="34"/>
      <c r="Y39" s="34"/>
      <c r="Z39" s="34"/>
      <c r="AA39" s="34"/>
      <c r="AB39" s="34"/>
      <c r="AC39" s="34">
        <v>12</v>
      </c>
      <c r="AD39" s="34"/>
      <c r="AE39" s="169"/>
      <c r="AF39" s="169"/>
      <c r="AG39" s="169"/>
      <c r="AH39" s="169"/>
    </row>
    <row r="40" spans="1:34" ht="40" customHeight="1" x14ac:dyDescent="0.25">
      <c r="A40" s="204"/>
      <c r="B40" s="50">
        <v>37</v>
      </c>
      <c r="C40" s="218"/>
      <c r="D40" s="57" t="s">
        <v>97</v>
      </c>
      <c r="E40" s="57" t="s">
        <v>98</v>
      </c>
      <c r="F40" s="57" t="s">
        <v>11</v>
      </c>
      <c r="G40" s="57" t="s">
        <v>12</v>
      </c>
      <c r="H40" s="79">
        <v>36</v>
      </c>
      <c r="I40" s="16">
        <v>0</v>
      </c>
      <c r="J40" s="144">
        <f t="shared" si="0"/>
        <v>0</v>
      </c>
      <c r="K40" s="145">
        <f t="shared" si="1"/>
        <v>0</v>
      </c>
      <c r="L40" s="146"/>
      <c r="M40" s="147">
        <f t="shared" si="2"/>
        <v>0</v>
      </c>
      <c r="N40" s="146"/>
      <c r="O40" s="146"/>
      <c r="P40" s="146"/>
      <c r="Q40" s="148">
        <f t="shared" si="6"/>
        <v>0</v>
      </c>
      <c r="R40" s="18" t="str">
        <f t="shared" si="5"/>
        <v>OK</v>
      </c>
      <c r="S40" s="47"/>
      <c r="T40" s="47"/>
      <c r="U40" s="47"/>
      <c r="V40" s="47"/>
      <c r="W40" s="47"/>
      <c r="X40" s="34"/>
      <c r="Y40" s="34"/>
      <c r="Z40" s="34"/>
      <c r="AA40" s="34"/>
      <c r="AB40" s="34"/>
      <c r="AC40" s="34"/>
      <c r="AD40" s="34"/>
      <c r="AE40" s="169"/>
      <c r="AF40" s="169"/>
      <c r="AG40" s="169"/>
      <c r="AH40" s="169"/>
    </row>
    <row r="41" spans="1:34" ht="40" customHeight="1" x14ac:dyDescent="0.25">
      <c r="A41" s="204"/>
      <c r="B41" s="50">
        <v>38</v>
      </c>
      <c r="C41" s="217"/>
      <c r="D41" s="57" t="s">
        <v>765</v>
      </c>
      <c r="E41" s="57" t="s">
        <v>100</v>
      </c>
      <c r="F41" s="57" t="s">
        <v>11</v>
      </c>
      <c r="G41" s="57" t="s">
        <v>12</v>
      </c>
      <c r="H41" s="178">
        <v>79</v>
      </c>
      <c r="I41" s="16">
        <v>30</v>
      </c>
      <c r="J41" s="144">
        <f t="shared" si="0"/>
        <v>30</v>
      </c>
      <c r="K41" s="145">
        <f t="shared" si="1"/>
        <v>30</v>
      </c>
      <c r="L41" s="146"/>
      <c r="M41" s="147">
        <f t="shared" si="2"/>
        <v>7</v>
      </c>
      <c r="N41" s="146"/>
      <c r="O41" s="146"/>
      <c r="P41" s="146"/>
      <c r="Q41" s="148">
        <f t="shared" si="6"/>
        <v>0</v>
      </c>
      <c r="R41" s="18" t="str">
        <f t="shared" si="5"/>
        <v>OK</v>
      </c>
      <c r="S41" s="47"/>
      <c r="T41" s="47"/>
      <c r="U41" s="47"/>
      <c r="V41" s="47"/>
      <c r="W41" s="47"/>
      <c r="X41" s="34"/>
      <c r="Y41" s="34"/>
      <c r="Z41" s="34"/>
      <c r="AA41" s="34"/>
      <c r="AB41" s="34"/>
      <c r="AC41" s="34">
        <v>30</v>
      </c>
      <c r="AD41" s="34"/>
      <c r="AE41" s="169"/>
      <c r="AF41" s="169"/>
      <c r="AG41" s="169"/>
      <c r="AH41" s="169"/>
    </row>
    <row r="42" spans="1:34" ht="40" customHeight="1" x14ac:dyDescent="0.25">
      <c r="A42" s="204"/>
      <c r="B42" s="50">
        <v>39</v>
      </c>
      <c r="C42" s="218"/>
      <c r="D42" s="57" t="s">
        <v>101</v>
      </c>
      <c r="E42" s="57" t="s">
        <v>102</v>
      </c>
      <c r="F42" s="57" t="s">
        <v>11</v>
      </c>
      <c r="G42" s="57" t="s">
        <v>12</v>
      </c>
      <c r="H42" s="79">
        <v>52.42</v>
      </c>
      <c r="I42" s="16">
        <v>10</v>
      </c>
      <c r="J42" s="144">
        <f t="shared" si="0"/>
        <v>10</v>
      </c>
      <c r="K42" s="145">
        <f t="shared" si="1"/>
        <v>10</v>
      </c>
      <c r="L42" s="146"/>
      <c r="M42" s="147">
        <f t="shared" si="2"/>
        <v>2</v>
      </c>
      <c r="N42" s="146"/>
      <c r="O42" s="146"/>
      <c r="P42" s="146"/>
      <c r="Q42" s="148">
        <f t="shared" si="6"/>
        <v>0</v>
      </c>
      <c r="R42" s="18" t="str">
        <f t="shared" si="5"/>
        <v>OK</v>
      </c>
      <c r="S42" s="47"/>
      <c r="T42" s="47"/>
      <c r="U42" s="47"/>
      <c r="V42" s="47"/>
      <c r="W42" s="47">
        <v>10</v>
      </c>
      <c r="X42" s="34"/>
      <c r="Y42" s="34"/>
      <c r="Z42" s="34"/>
      <c r="AA42" s="34"/>
      <c r="AB42" s="34"/>
      <c r="AC42" s="34"/>
      <c r="AD42" s="34"/>
      <c r="AE42" s="169"/>
      <c r="AF42" s="169"/>
      <c r="AG42" s="169"/>
      <c r="AH42" s="169"/>
    </row>
    <row r="43" spans="1:34" ht="40" customHeight="1" x14ac:dyDescent="0.25">
      <c r="A43" s="204"/>
      <c r="B43" s="50">
        <v>40</v>
      </c>
      <c r="C43" s="217"/>
      <c r="D43" s="57" t="s">
        <v>103</v>
      </c>
      <c r="E43" s="57" t="s">
        <v>104</v>
      </c>
      <c r="F43" s="57" t="s">
        <v>11</v>
      </c>
      <c r="G43" s="57" t="s">
        <v>12</v>
      </c>
      <c r="H43" s="178">
        <v>26.65</v>
      </c>
      <c r="I43" s="16">
        <v>10</v>
      </c>
      <c r="J43" s="144">
        <f t="shared" si="0"/>
        <v>10</v>
      </c>
      <c r="K43" s="145">
        <f t="shared" si="1"/>
        <v>10</v>
      </c>
      <c r="L43" s="146"/>
      <c r="M43" s="147">
        <f t="shared" si="2"/>
        <v>2</v>
      </c>
      <c r="N43" s="146"/>
      <c r="O43" s="146"/>
      <c r="P43" s="146"/>
      <c r="Q43" s="148">
        <f t="shared" si="6"/>
        <v>0</v>
      </c>
      <c r="R43" s="18" t="str">
        <f t="shared" si="5"/>
        <v>OK</v>
      </c>
      <c r="S43" s="47"/>
      <c r="T43" s="47"/>
      <c r="U43" s="47"/>
      <c r="V43" s="47"/>
      <c r="W43" s="47"/>
      <c r="X43" s="34"/>
      <c r="Y43" s="34"/>
      <c r="Z43" s="34"/>
      <c r="AA43" s="34"/>
      <c r="AB43" s="34"/>
      <c r="AC43" s="34">
        <v>10</v>
      </c>
      <c r="AD43" s="34"/>
      <c r="AE43" s="169"/>
      <c r="AF43" s="169"/>
      <c r="AG43" s="169"/>
      <c r="AH43" s="169"/>
    </row>
    <row r="44" spans="1:34" ht="40" customHeight="1" x14ac:dyDescent="0.25">
      <c r="A44" s="204"/>
      <c r="B44" s="50">
        <v>41</v>
      </c>
      <c r="C44" s="218"/>
      <c r="D44" s="57" t="s">
        <v>105</v>
      </c>
      <c r="E44" s="57" t="s">
        <v>106</v>
      </c>
      <c r="F44" s="57" t="s">
        <v>11</v>
      </c>
      <c r="G44" s="57" t="s">
        <v>12</v>
      </c>
      <c r="H44" s="79">
        <v>359.5</v>
      </c>
      <c r="I44" s="16">
        <v>0</v>
      </c>
      <c r="J44" s="144">
        <f t="shared" si="0"/>
        <v>0</v>
      </c>
      <c r="K44" s="145">
        <f t="shared" si="1"/>
        <v>0</v>
      </c>
      <c r="L44" s="146"/>
      <c r="M44" s="147">
        <f t="shared" si="2"/>
        <v>0</v>
      </c>
      <c r="N44" s="146"/>
      <c r="O44" s="146"/>
      <c r="P44" s="146"/>
      <c r="Q44" s="148">
        <f t="shared" si="6"/>
        <v>0</v>
      </c>
      <c r="R44" s="18" t="str">
        <f t="shared" si="5"/>
        <v>OK</v>
      </c>
      <c r="S44" s="47"/>
      <c r="T44" s="47"/>
      <c r="U44" s="47"/>
      <c r="V44" s="47"/>
      <c r="W44" s="47"/>
      <c r="X44" s="34"/>
      <c r="Y44" s="34"/>
      <c r="Z44" s="34"/>
      <c r="AA44" s="34"/>
      <c r="AB44" s="34"/>
      <c r="AC44" s="34"/>
      <c r="AD44" s="34"/>
      <c r="AE44" s="169"/>
      <c r="AF44" s="169"/>
      <c r="AG44" s="169"/>
      <c r="AH44" s="169"/>
    </row>
    <row r="45" spans="1:34" ht="40" customHeight="1" x14ac:dyDescent="0.25">
      <c r="A45" s="204"/>
      <c r="B45" s="50">
        <v>42</v>
      </c>
      <c r="C45" s="217"/>
      <c r="D45" s="57" t="s">
        <v>107</v>
      </c>
      <c r="E45" s="57" t="s">
        <v>108</v>
      </c>
      <c r="F45" s="57" t="s">
        <v>11</v>
      </c>
      <c r="G45" s="57" t="s">
        <v>12</v>
      </c>
      <c r="H45" s="79">
        <v>1.89</v>
      </c>
      <c r="I45" s="16">
        <v>30</v>
      </c>
      <c r="J45" s="144">
        <f t="shared" si="0"/>
        <v>30</v>
      </c>
      <c r="K45" s="145">
        <f t="shared" si="1"/>
        <v>30</v>
      </c>
      <c r="L45" s="146"/>
      <c r="M45" s="147">
        <f t="shared" si="2"/>
        <v>7</v>
      </c>
      <c r="N45" s="146"/>
      <c r="O45" s="146"/>
      <c r="P45" s="146"/>
      <c r="Q45" s="148">
        <f t="shared" si="6"/>
        <v>0</v>
      </c>
      <c r="R45" s="18" t="str">
        <f t="shared" si="5"/>
        <v>OK</v>
      </c>
      <c r="S45" s="47"/>
      <c r="T45" s="47"/>
      <c r="U45" s="47"/>
      <c r="V45" s="47"/>
      <c r="W45" s="47">
        <v>30</v>
      </c>
      <c r="X45" s="34"/>
      <c r="Y45" s="34"/>
      <c r="Z45" s="34"/>
      <c r="AA45" s="34"/>
      <c r="AB45" s="34"/>
      <c r="AC45" s="34"/>
      <c r="AD45" s="34"/>
      <c r="AE45" s="169"/>
      <c r="AF45" s="169"/>
      <c r="AG45" s="169"/>
      <c r="AH45" s="169"/>
    </row>
    <row r="46" spans="1:34" ht="40" customHeight="1" x14ac:dyDescent="0.25">
      <c r="A46" s="204">
        <v>5</v>
      </c>
      <c r="B46" s="50">
        <v>43</v>
      </c>
      <c r="C46" s="198" t="s">
        <v>634</v>
      </c>
      <c r="D46" s="57" t="s">
        <v>109</v>
      </c>
      <c r="E46" s="57" t="s">
        <v>657</v>
      </c>
      <c r="F46" s="57" t="s">
        <v>11</v>
      </c>
      <c r="G46" s="57" t="s">
        <v>12</v>
      </c>
      <c r="H46" s="79">
        <v>9.4</v>
      </c>
      <c r="I46" s="16">
        <v>15</v>
      </c>
      <c r="J46" s="144">
        <f t="shared" si="0"/>
        <v>15</v>
      </c>
      <c r="K46" s="145">
        <f t="shared" si="1"/>
        <v>15</v>
      </c>
      <c r="L46" s="146"/>
      <c r="M46" s="147">
        <f t="shared" si="2"/>
        <v>3</v>
      </c>
      <c r="N46" s="146"/>
      <c r="O46" s="146"/>
      <c r="P46" s="146"/>
      <c r="Q46" s="148">
        <f t="shared" si="6"/>
        <v>0</v>
      </c>
      <c r="R46" s="18" t="str">
        <f t="shared" si="5"/>
        <v>OK</v>
      </c>
      <c r="S46" s="47"/>
      <c r="T46" s="47"/>
      <c r="U46" s="47">
        <v>15</v>
      </c>
      <c r="V46" s="47"/>
      <c r="W46" s="47"/>
      <c r="X46" s="34"/>
      <c r="Y46" s="34"/>
      <c r="Z46" s="34"/>
      <c r="AA46" s="34"/>
      <c r="AB46" s="34"/>
      <c r="AC46" s="34"/>
      <c r="AD46" s="34"/>
      <c r="AE46" s="169"/>
      <c r="AF46" s="169"/>
      <c r="AG46" s="169"/>
      <c r="AH46" s="169"/>
    </row>
    <row r="47" spans="1:34" ht="40" customHeight="1" x14ac:dyDescent="0.25">
      <c r="A47" s="204"/>
      <c r="B47" s="50">
        <v>44</v>
      </c>
      <c r="C47" s="200"/>
      <c r="D47" s="57" t="s">
        <v>111</v>
      </c>
      <c r="E47" s="57" t="s">
        <v>110</v>
      </c>
      <c r="F47" s="57" t="s">
        <v>11</v>
      </c>
      <c r="G47" s="57" t="s">
        <v>12</v>
      </c>
      <c r="H47" s="79">
        <v>0.6</v>
      </c>
      <c r="I47" s="16">
        <v>10</v>
      </c>
      <c r="J47" s="144">
        <f t="shared" si="0"/>
        <v>10</v>
      </c>
      <c r="K47" s="145">
        <f t="shared" si="1"/>
        <v>10</v>
      </c>
      <c r="L47" s="146"/>
      <c r="M47" s="147">
        <f t="shared" si="2"/>
        <v>2</v>
      </c>
      <c r="N47" s="146"/>
      <c r="O47" s="146"/>
      <c r="P47" s="146"/>
      <c r="Q47" s="148">
        <f t="shared" si="6"/>
        <v>0</v>
      </c>
      <c r="R47" s="18" t="str">
        <f t="shared" si="5"/>
        <v>OK</v>
      </c>
      <c r="S47" s="47"/>
      <c r="T47" s="47"/>
      <c r="U47" s="47">
        <v>10</v>
      </c>
      <c r="V47" s="47"/>
      <c r="W47" s="47"/>
      <c r="X47" s="34"/>
      <c r="Y47" s="34"/>
      <c r="Z47" s="34"/>
      <c r="AA47" s="34"/>
      <c r="AB47" s="34"/>
      <c r="AC47" s="34"/>
      <c r="AD47" s="34"/>
      <c r="AE47" s="169"/>
      <c r="AF47" s="169"/>
      <c r="AG47" s="169"/>
      <c r="AH47" s="169"/>
    </row>
    <row r="48" spans="1:34" ht="40" customHeight="1" x14ac:dyDescent="0.25">
      <c r="A48" s="204"/>
      <c r="B48" s="50">
        <v>45</v>
      </c>
      <c r="C48" s="200"/>
      <c r="D48" s="57" t="s">
        <v>112</v>
      </c>
      <c r="E48" s="57" t="s">
        <v>110</v>
      </c>
      <c r="F48" s="57" t="s">
        <v>11</v>
      </c>
      <c r="G48" s="57" t="s">
        <v>12</v>
      </c>
      <c r="H48" s="79">
        <v>0.9</v>
      </c>
      <c r="I48" s="16">
        <v>10</v>
      </c>
      <c r="J48" s="144">
        <f t="shared" si="0"/>
        <v>10</v>
      </c>
      <c r="K48" s="145">
        <f t="shared" si="1"/>
        <v>10</v>
      </c>
      <c r="L48" s="146"/>
      <c r="M48" s="147">
        <f t="shared" si="2"/>
        <v>2</v>
      </c>
      <c r="N48" s="146"/>
      <c r="O48" s="146"/>
      <c r="P48" s="146"/>
      <c r="Q48" s="148">
        <f t="shared" si="6"/>
        <v>0</v>
      </c>
      <c r="R48" s="18" t="str">
        <f t="shared" si="5"/>
        <v>OK</v>
      </c>
      <c r="S48" s="47"/>
      <c r="T48" s="47"/>
      <c r="U48" s="47">
        <v>10</v>
      </c>
      <c r="V48" s="47"/>
      <c r="W48" s="47"/>
      <c r="X48" s="34"/>
      <c r="Y48" s="34"/>
      <c r="Z48" s="34"/>
      <c r="AA48" s="34"/>
      <c r="AB48" s="34"/>
      <c r="AC48" s="34"/>
      <c r="AD48" s="34"/>
      <c r="AE48" s="169"/>
      <c r="AF48" s="169"/>
      <c r="AG48" s="169"/>
      <c r="AH48" s="169"/>
    </row>
    <row r="49" spans="1:34" ht="40" customHeight="1" x14ac:dyDescent="0.25">
      <c r="A49" s="204"/>
      <c r="B49" s="50">
        <v>46</v>
      </c>
      <c r="C49" s="200"/>
      <c r="D49" s="57" t="s">
        <v>113</v>
      </c>
      <c r="E49" s="57" t="s">
        <v>110</v>
      </c>
      <c r="F49" s="57" t="s">
        <v>11</v>
      </c>
      <c r="G49" s="57" t="s">
        <v>12</v>
      </c>
      <c r="H49" s="79">
        <v>1.29</v>
      </c>
      <c r="I49" s="16">
        <v>10</v>
      </c>
      <c r="J49" s="144">
        <f t="shared" si="0"/>
        <v>10</v>
      </c>
      <c r="K49" s="145">
        <f t="shared" si="1"/>
        <v>10</v>
      </c>
      <c r="L49" s="146"/>
      <c r="M49" s="147">
        <f t="shared" si="2"/>
        <v>2</v>
      </c>
      <c r="N49" s="146"/>
      <c r="O49" s="146"/>
      <c r="P49" s="146"/>
      <c r="Q49" s="148">
        <f t="shared" si="6"/>
        <v>0</v>
      </c>
      <c r="R49" s="18" t="str">
        <f t="shared" si="5"/>
        <v>OK</v>
      </c>
      <c r="S49" s="47"/>
      <c r="T49" s="47"/>
      <c r="U49" s="47">
        <v>10</v>
      </c>
      <c r="V49" s="47"/>
      <c r="W49" s="47"/>
      <c r="X49" s="34"/>
      <c r="Y49" s="34"/>
      <c r="Z49" s="34"/>
      <c r="AA49" s="34"/>
      <c r="AB49" s="34"/>
      <c r="AC49" s="34"/>
      <c r="AD49" s="34"/>
      <c r="AE49" s="169"/>
      <c r="AF49" s="169"/>
      <c r="AG49" s="169"/>
      <c r="AH49" s="169"/>
    </row>
    <row r="50" spans="1:34" ht="40" customHeight="1" x14ac:dyDescent="0.25">
      <c r="A50" s="204"/>
      <c r="B50" s="50">
        <v>47</v>
      </c>
      <c r="C50" s="200"/>
      <c r="D50" s="57" t="s">
        <v>114</v>
      </c>
      <c r="E50" s="57" t="s">
        <v>110</v>
      </c>
      <c r="F50" s="57" t="s">
        <v>11</v>
      </c>
      <c r="G50" s="57" t="s">
        <v>12</v>
      </c>
      <c r="H50" s="79">
        <v>17.62</v>
      </c>
      <c r="I50" s="16">
        <v>15</v>
      </c>
      <c r="J50" s="144">
        <f t="shared" si="0"/>
        <v>15</v>
      </c>
      <c r="K50" s="145">
        <f t="shared" si="1"/>
        <v>15</v>
      </c>
      <c r="L50" s="146"/>
      <c r="M50" s="147">
        <f t="shared" si="2"/>
        <v>3</v>
      </c>
      <c r="N50" s="146"/>
      <c r="O50" s="146"/>
      <c r="P50" s="146"/>
      <c r="Q50" s="148">
        <f t="shared" si="6"/>
        <v>0</v>
      </c>
      <c r="R50" s="18" t="str">
        <f t="shared" si="5"/>
        <v>OK</v>
      </c>
      <c r="S50" s="47"/>
      <c r="T50" s="47"/>
      <c r="U50" s="47">
        <v>15</v>
      </c>
      <c r="V50" s="47"/>
      <c r="W50" s="47"/>
      <c r="X50" s="34"/>
      <c r="Y50" s="34"/>
      <c r="Z50" s="34"/>
      <c r="AA50" s="34"/>
      <c r="AB50" s="34"/>
      <c r="AC50" s="34"/>
      <c r="AD50" s="34"/>
      <c r="AE50" s="169"/>
      <c r="AF50" s="169"/>
      <c r="AG50" s="169"/>
      <c r="AH50" s="169"/>
    </row>
    <row r="51" spans="1:34" ht="40" customHeight="1" x14ac:dyDescent="0.25">
      <c r="A51" s="204"/>
      <c r="B51" s="50">
        <v>48</v>
      </c>
      <c r="C51" s="200"/>
      <c r="D51" s="57" t="s">
        <v>115</v>
      </c>
      <c r="E51" s="57" t="s">
        <v>110</v>
      </c>
      <c r="F51" s="57" t="s">
        <v>11</v>
      </c>
      <c r="G51" s="57" t="s">
        <v>12</v>
      </c>
      <c r="H51" s="79">
        <v>6.26</v>
      </c>
      <c r="I51" s="16">
        <v>5</v>
      </c>
      <c r="J51" s="144">
        <f t="shared" si="0"/>
        <v>5</v>
      </c>
      <c r="K51" s="145">
        <f t="shared" si="1"/>
        <v>5</v>
      </c>
      <c r="L51" s="146"/>
      <c r="M51" s="147">
        <f t="shared" si="2"/>
        <v>1</v>
      </c>
      <c r="N51" s="146"/>
      <c r="O51" s="146"/>
      <c r="P51" s="146"/>
      <c r="Q51" s="148">
        <f t="shared" si="6"/>
        <v>0</v>
      </c>
      <c r="R51" s="18" t="str">
        <f t="shared" si="5"/>
        <v>OK</v>
      </c>
      <c r="S51" s="47"/>
      <c r="T51" s="47"/>
      <c r="U51" s="47">
        <v>5</v>
      </c>
      <c r="V51" s="47"/>
      <c r="W51" s="47"/>
      <c r="X51" s="34"/>
      <c r="Y51" s="34"/>
      <c r="Z51" s="34"/>
      <c r="AA51" s="34"/>
      <c r="AB51" s="34"/>
      <c r="AC51" s="34"/>
      <c r="AD51" s="34"/>
      <c r="AE51" s="169"/>
      <c r="AF51" s="169"/>
      <c r="AG51" s="169"/>
      <c r="AH51" s="169"/>
    </row>
    <row r="52" spans="1:34" ht="40" customHeight="1" x14ac:dyDescent="0.25">
      <c r="A52" s="204"/>
      <c r="B52" s="50">
        <v>49</v>
      </c>
      <c r="C52" s="200"/>
      <c r="D52" s="57" t="s">
        <v>116</v>
      </c>
      <c r="E52" s="57" t="s">
        <v>110</v>
      </c>
      <c r="F52" s="57" t="s">
        <v>11</v>
      </c>
      <c r="G52" s="57" t="s">
        <v>12</v>
      </c>
      <c r="H52" s="79">
        <v>1.85</v>
      </c>
      <c r="I52" s="16">
        <v>25</v>
      </c>
      <c r="J52" s="144">
        <f t="shared" si="0"/>
        <v>25</v>
      </c>
      <c r="K52" s="145">
        <f t="shared" si="1"/>
        <v>25</v>
      </c>
      <c r="L52" s="146"/>
      <c r="M52" s="147">
        <f t="shared" si="2"/>
        <v>6</v>
      </c>
      <c r="N52" s="146"/>
      <c r="O52" s="146"/>
      <c r="P52" s="146"/>
      <c r="Q52" s="148">
        <f t="shared" si="6"/>
        <v>0</v>
      </c>
      <c r="R52" s="18" t="str">
        <f t="shared" si="5"/>
        <v>OK</v>
      </c>
      <c r="S52" s="47"/>
      <c r="T52" s="47"/>
      <c r="U52" s="47">
        <v>25</v>
      </c>
      <c r="V52" s="47"/>
      <c r="W52" s="47"/>
      <c r="X52" s="34"/>
      <c r="Y52" s="34"/>
      <c r="Z52" s="34"/>
      <c r="AA52" s="34"/>
      <c r="AB52" s="34"/>
      <c r="AC52" s="34"/>
      <c r="AD52" s="34"/>
      <c r="AE52" s="169"/>
      <c r="AF52" s="169"/>
      <c r="AG52" s="169"/>
      <c r="AH52" s="169"/>
    </row>
    <row r="53" spans="1:34" ht="40" customHeight="1" x14ac:dyDescent="0.25">
      <c r="A53" s="204"/>
      <c r="B53" s="50">
        <v>50</v>
      </c>
      <c r="C53" s="200"/>
      <c r="D53" s="57" t="s">
        <v>117</v>
      </c>
      <c r="E53" s="57" t="s">
        <v>110</v>
      </c>
      <c r="F53" s="57" t="s">
        <v>11</v>
      </c>
      <c r="G53" s="57" t="s">
        <v>12</v>
      </c>
      <c r="H53" s="79">
        <v>0.59</v>
      </c>
      <c r="I53" s="16">
        <v>50</v>
      </c>
      <c r="J53" s="144">
        <f t="shared" si="0"/>
        <v>50</v>
      </c>
      <c r="K53" s="145">
        <f t="shared" si="1"/>
        <v>50</v>
      </c>
      <c r="L53" s="146"/>
      <c r="M53" s="147">
        <f t="shared" si="2"/>
        <v>12</v>
      </c>
      <c r="N53" s="146"/>
      <c r="O53" s="146"/>
      <c r="P53" s="146"/>
      <c r="Q53" s="148">
        <f t="shared" si="6"/>
        <v>0</v>
      </c>
      <c r="R53" s="18" t="str">
        <f t="shared" si="5"/>
        <v>OK</v>
      </c>
      <c r="S53" s="47"/>
      <c r="T53" s="47"/>
      <c r="U53" s="47">
        <v>50</v>
      </c>
      <c r="V53" s="47"/>
      <c r="W53" s="47"/>
      <c r="X53" s="34"/>
      <c r="Y53" s="34"/>
      <c r="Z53" s="34"/>
      <c r="AA53" s="34"/>
      <c r="AB53" s="34"/>
      <c r="AC53" s="34"/>
      <c r="AD53" s="34"/>
      <c r="AE53" s="169"/>
      <c r="AF53" s="169"/>
      <c r="AG53" s="169"/>
      <c r="AH53" s="169"/>
    </row>
    <row r="54" spans="1:34" ht="40" customHeight="1" x14ac:dyDescent="0.25">
      <c r="A54" s="204"/>
      <c r="B54" s="50">
        <v>51</v>
      </c>
      <c r="C54" s="200"/>
      <c r="D54" s="57" t="s">
        <v>118</v>
      </c>
      <c r="E54" s="57" t="s">
        <v>110</v>
      </c>
      <c r="F54" s="57" t="s">
        <v>11</v>
      </c>
      <c r="G54" s="57" t="s">
        <v>12</v>
      </c>
      <c r="H54" s="79">
        <v>0.79</v>
      </c>
      <c r="I54" s="16">
        <v>30</v>
      </c>
      <c r="J54" s="144">
        <f t="shared" si="0"/>
        <v>30</v>
      </c>
      <c r="K54" s="145">
        <f t="shared" si="1"/>
        <v>30</v>
      </c>
      <c r="L54" s="146"/>
      <c r="M54" s="147">
        <f t="shared" si="2"/>
        <v>7</v>
      </c>
      <c r="N54" s="146"/>
      <c r="O54" s="146"/>
      <c r="P54" s="146"/>
      <c r="Q54" s="148">
        <f t="shared" si="6"/>
        <v>0</v>
      </c>
      <c r="R54" s="18" t="str">
        <f t="shared" si="5"/>
        <v>OK</v>
      </c>
      <c r="S54" s="47"/>
      <c r="T54" s="47"/>
      <c r="U54" s="47">
        <v>30</v>
      </c>
      <c r="V54" s="47"/>
      <c r="W54" s="47"/>
      <c r="X54" s="34"/>
      <c r="Y54" s="34"/>
      <c r="Z54" s="34"/>
      <c r="AA54" s="34"/>
      <c r="AB54" s="34"/>
      <c r="AC54" s="34"/>
      <c r="AD54" s="34"/>
      <c r="AE54" s="169"/>
      <c r="AF54" s="169"/>
      <c r="AG54" s="169"/>
      <c r="AH54" s="169"/>
    </row>
    <row r="55" spans="1:34" ht="40" customHeight="1" x14ac:dyDescent="0.25">
      <c r="A55" s="204"/>
      <c r="B55" s="50">
        <v>52</v>
      </c>
      <c r="C55" s="200"/>
      <c r="D55" s="57" t="s">
        <v>119</v>
      </c>
      <c r="E55" s="57" t="s">
        <v>110</v>
      </c>
      <c r="F55" s="57" t="s">
        <v>11</v>
      </c>
      <c r="G55" s="57" t="s">
        <v>12</v>
      </c>
      <c r="H55" s="79">
        <v>4.46</v>
      </c>
      <c r="I55" s="16">
        <v>20</v>
      </c>
      <c r="J55" s="144">
        <f t="shared" si="0"/>
        <v>20</v>
      </c>
      <c r="K55" s="145">
        <f t="shared" si="1"/>
        <v>20</v>
      </c>
      <c r="L55" s="146"/>
      <c r="M55" s="147">
        <f t="shared" si="2"/>
        <v>5</v>
      </c>
      <c r="N55" s="146"/>
      <c r="O55" s="146"/>
      <c r="P55" s="146"/>
      <c r="Q55" s="148">
        <f t="shared" si="6"/>
        <v>0</v>
      </c>
      <c r="R55" s="18" t="str">
        <f t="shared" si="5"/>
        <v>OK</v>
      </c>
      <c r="S55" s="47"/>
      <c r="T55" s="47"/>
      <c r="U55" s="47">
        <v>20</v>
      </c>
      <c r="V55" s="47"/>
      <c r="W55" s="47"/>
      <c r="X55" s="34"/>
      <c r="Y55" s="34"/>
      <c r="Z55" s="34"/>
      <c r="AA55" s="34"/>
      <c r="AB55" s="34"/>
      <c r="AC55" s="34"/>
      <c r="AD55" s="34"/>
      <c r="AE55" s="169"/>
      <c r="AF55" s="169"/>
      <c r="AG55" s="169"/>
      <c r="AH55" s="169"/>
    </row>
    <row r="56" spans="1:34" ht="40" customHeight="1" x14ac:dyDescent="0.25">
      <c r="A56" s="204"/>
      <c r="B56" s="50">
        <v>53</v>
      </c>
      <c r="C56" s="200"/>
      <c r="D56" s="57" t="s">
        <v>120</v>
      </c>
      <c r="E56" s="57" t="s">
        <v>110</v>
      </c>
      <c r="F56" s="57" t="s">
        <v>11</v>
      </c>
      <c r="G56" s="57" t="s">
        <v>12</v>
      </c>
      <c r="H56" s="79">
        <v>4.01</v>
      </c>
      <c r="I56" s="16">
        <v>10</v>
      </c>
      <c r="J56" s="144">
        <f t="shared" si="0"/>
        <v>10</v>
      </c>
      <c r="K56" s="145">
        <f t="shared" si="1"/>
        <v>10</v>
      </c>
      <c r="L56" s="146"/>
      <c r="M56" s="147">
        <f t="shared" si="2"/>
        <v>2</v>
      </c>
      <c r="N56" s="146"/>
      <c r="O56" s="146"/>
      <c r="P56" s="146"/>
      <c r="Q56" s="148">
        <f t="shared" si="6"/>
        <v>0</v>
      </c>
      <c r="R56" s="18" t="str">
        <f t="shared" si="5"/>
        <v>OK</v>
      </c>
      <c r="S56" s="47"/>
      <c r="T56" s="47"/>
      <c r="U56" s="47">
        <v>10</v>
      </c>
      <c r="V56" s="47"/>
      <c r="W56" s="47"/>
      <c r="X56" s="34"/>
      <c r="Y56" s="34"/>
      <c r="Z56" s="34"/>
      <c r="AA56" s="34"/>
      <c r="AB56" s="34"/>
      <c r="AC56" s="34"/>
      <c r="AD56" s="34"/>
      <c r="AE56" s="169"/>
      <c r="AF56" s="169"/>
      <c r="AG56" s="169"/>
      <c r="AH56" s="169"/>
    </row>
    <row r="57" spans="1:34" ht="40" customHeight="1" x14ac:dyDescent="0.25">
      <c r="A57" s="204"/>
      <c r="B57" s="50">
        <v>54</v>
      </c>
      <c r="C57" s="200"/>
      <c r="D57" s="57" t="s">
        <v>121</v>
      </c>
      <c r="E57" s="57" t="s">
        <v>110</v>
      </c>
      <c r="F57" s="57" t="s">
        <v>11</v>
      </c>
      <c r="G57" s="57" t="s">
        <v>12</v>
      </c>
      <c r="H57" s="79">
        <v>1.95</v>
      </c>
      <c r="I57" s="16">
        <v>0</v>
      </c>
      <c r="J57" s="144">
        <f t="shared" si="0"/>
        <v>0</v>
      </c>
      <c r="K57" s="145">
        <f t="shared" si="1"/>
        <v>0</v>
      </c>
      <c r="L57" s="146"/>
      <c r="M57" s="147">
        <f t="shared" si="2"/>
        <v>0</v>
      </c>
      <c r="N57" s="146"/>
      <c r="O57" s="146"/>
      <c r="P57" s="146"/>
      <c r="Q57" s="148">
        <f t="shared" si="6"/>
        <v>0</v>
      </c>
      <c r="R57" s="18" t="str">
        <f t="shared" si="5"/>
        <v>OK</v>
      </c>
      <c r="S57" s="47"/>
      <c r="T57" s="47"/>
      <c r="U57" s="47"/>
      <c r="V57" s="47"/>
      <c r="W57" s="47"/>
      <c r="X57" s="34"/>
      <c r="Y57" s="34"/>
      <c r="Z57" s="34"/>
      <c r="AA57" s="34"/>
      <c r="AB57" s="34"/>
      <c r="AC57" s="34"/>
      <c r="AD57" s="34"/>
      <c r="AE57" s="169"/>
      <c r="AF57" s="169"/>
      <c r="AG57" s="169"/>
      <c r="AH57" s="169"/>
    </row>
    <row r="58" spans="1:34" ht="40" customHeight="1" x14ac:dyDescent="0.25">
      <c r="A58" s="204"/>
      <c r="B58" s="50">
        <v>55</v>
      </c>
      <c r="C58" s="200"/>
      <c r="D58" s="57" t="s">
        <v>122</v>
      </c>
      <c r="E58" s="57" t="s">
        <v>110</v>
      </c>
      <c r="F58" s="57" t="s">
        <v>11</v>
      </c>
      <c r="G58" s="57" t="s">
        <v>12</v>
      </c>
      <c r="H58" s="79">
        <v>25.85</v>
      </c>
      <c r="I58" s="16">
        <v>15</v>
      </c>
      <c r="J58" s="144">
        <f t="shared" si="0"/>
        <v>0</v>
      </c>
      <c r="K58" s="145">
        <f t="shared" si="1"/>
        <v>0</v>
      </c>
      <c r="L58" s="146"/>
      <c r="M58" s="147">
        <f t="shared" si="2"/>
        <v>3</v>
      </c>
      <c r="N58" s="146"/>
      <c r="O58" s="146"/>
      <c r="P58" s="146"/>
      <c r="Q58" s="148">
        <f t="shared" si="6"/>
        <v>15</v>
      </c>
      <c r="R58" s="18" t="str">
        <f t="shared" si="5"/>
        <v>OK</v>
      </c>
      <c r="S58" s="47"/>
      <c r="T58" s="47"/>
      <c r="U58" s="47"/>
      <c r="V58" s="47"/>
      <c r="W58" s="47"/>
      <c r="X58" s="34"/>
      <c r="Y58" s="34"/>
      <c r="Z58" s="34"/>
      <c r="AA58" s="34"/>
      <c r="AB58" s="34"/>
      <c r="AC58" s="34"/>
      <c r="AD58" s="34"/>
      <c r="AE58" s="169"/>
      <c r="AF58" s="169"/>
      <c r="AG58" s="169"/>
      <c r="AH58" s="169"/>
    </row>
    <row r="59" spans="1:34" ht="40" customHeight="1" x14ac:dyDescent="0.25">
      <c r="A59" s="204"/>
      <c r="B59" s="50">
        <v>56</v>
      </c>
      <c r="C59" s="200"/>
      <c r="D59" s="57" t="s">
        <v>123</v>
      </c>
      <c r="E59" s="57" t="s">
        <v>110</v>
      </c>
      <c r="F59" s="57" t="s">
        <v>11</v>
      </c>
      <c r="G59" s="57" t="s">
        <v>12</v>
      </c>
      <c r="H59" s="79">
        <v>17.079999999999998</v>
      </c>
      <c r="I59" s="16">
        <v>0</v>
      </c>
      <c r="J59" s="144">
        <f t="shared" si="0"/>
        <v>0</v>
      </c>
      <c r="K59" s="145">
        <f t="shared" si="1"/>
        <v>0</v>
      </c>
      <c r="L59" s="146"/>
      <c r="M59" s="147">
        <f t="shared" si="2"/>
        <v>0</v>
      </c>
      <c r="N59" s="146"/>
      <c r="O59" s="146"/>
      <c r="P59" s="146"/>
      <c r="Q59" s="148">
        <f t="shared" si="6"/>
        <v>0</v>
      </c>
      <c r="R59" s="18" t="str">
        <f t="shared" si="5"/>
        <v>OK</v>
      </c>
      <c r="S59" s="47"/>
      <c r="T59" s="47"/>
      <c r="U59" s="47"/>
      <c r="V59" s="47"/>
      <c r="W59" s="47"/>
      <c r="X59" s="34"/>
      <c r="Y59" s="34"/>
      <c r="Z59" s="34"/>
      <c r="AA59" s="34"/>
      <c r="AB59" s="34"/>
      <c r="AC59" s="34"/>
      <c r="AD59" s="34"/>
      <c r="AE59" s="169"/>
      <c r="AF59" s="169"/>
      <c r="AG59" s="169"/>
      <c r="AH59" s="169"/>
    </row>
    <row r="60" spans="1:34" ht="40" customHeight="1" x14ac:dyDescent="0.25">
      <c r="A60" s="204"/>
      <c r="B60" s="50">
        <v>57</v>
      </c>
      <c r="C60" s="200"/>
      <c r="D60" s="57" t="s">
        <v>124</v>
      </c>
      <c r="E60" s="57" t="s">
        <v>110</v>
      </c>
      <c r="F60" s="57" t="s">
        <v>11</v>
      </c>
      <c r="G60" s="57" t="s">
        <v>12</v>
      </c>
      <c r="H60" s="79">
        <v>2.46</v>
      </c>
      <c r="I60" s="16">
        <v>10</v>
      </c>
      <c r="J60" s="144">
        <f t="shared" si="0"/>
        <v>10</v>
      </c>
      <c r="K60" s="145">
        <f t="shared" si="1"/>
        <v>10</v>
      </c>
      <c r="L60" s="146"/>
      <c r="M60" s="147">
        <f t="shared" si="2"/>
        <v>2</v>
      </c>
      <c r="N60" s="146"/>
      <c r="O60" s="146"/>
      <c r="P60" s="146"/>
      <c r="Q60" s="148">
        <f t="shared" si="6"/>
        <v>0</v>
      </c>
      <c r="R60" s="18" t="str">
        <f t="shared" si="5"/>
        <v>OK</v>
      </c>
      <c r="S60" s="47"/>
      <c r="T60" s="47"/>
      <c r="U60" s="47">
        <v>10</v>
      </c>
      <c r="V60" s="47"/>
      <c r="W60" s="47"/>
      <c r="X60" s="34"/>
      <c r="Y60" s="34"/>
      <c r="Z60" s="34"/>
      <c r="AA60" s="34"/>
      <c r="AB60" s="34"/>
      <c r="AC60" s="34"/>
      <c r="AD60" s="34"/>
      <c r="AE60" s="169"/>
      <c r="AF60" s="169"/>
      <c r="AG60" s="169"/>
      <c r="AH60" s="169"/>
    </row>
    <row r="61" spans="1:34" ht="40" customHeight="1" x14ac:dyDescent="0.25">
      <c r="A61" s="204"/>
      <c r="B61" s="50">
        <v>58</v>
      </c>
      <c r="C61" s="200"/>
      <c r="D61" s="57" t="s">
        <v>125</v>
      </c>
      <c r="E61" s="57" t="s">
        <v>110</v>
      </c>
      <c r="F61" s="57" t="s">
        <v>11</v>
      </c>
      <c r="G61" s="57" t="s">
        <v>12</v>
      </c>
      <c r="H61" s="79">
        <v>52.55</v>
      </c>
      <c r="I61" s="16">
        <v>15</v>
      </c>
      <c r="J61" s="144">
        <f t="shared" si="0"/>
        <v>0</v>
      </c>
      <c r="K61" s="145">
        <f t="shared" si="1"/>
        <v>0</v>
      </c>
      <c r="L61" s="146"/>
      <c r="M61" s="147">
        <f t="shared" si="2"/>
        <v>3</v>
      </c>
      <c r="N61" s="146"/>
      <c r="O61" s="146"/>
      <c r="P61" s="146"/>
      <c r="Q61" s="148">
        <f t="shared" si="6"/>
        <v>15</v>
      </c>
      <c r="R61" s="18" t="str">
        <f t="shared" si="5"/>
        <v>OK</v>
      </c>
      <c r="S61" s="47"/>
      <c r="T61" s="47"/>
      <c r="U61" s="47"/>
      <c r="V61" s="47"/>
      <c r="W61" s="47"/>
      <c r="X61" s="34"/>
      <c r="Y61" s="34"/>
      <c r="Z61" s="34"/>
      <c r="AA61" s="34"/>
      <c r="AB61" s="34"/>
      <c r="AC61" s="34"/>
      <c r="AD61" s="34"/>
      <c r="AE61" s="169"/>
      <c r="AF61" s="169"/>
      <c r="AG61" s="169"/>
      <c r="AH61" s="169"/>
    </row>
    <row r="62" spans="1:34" ht="40" customHeight="1" x14ac:dyDescent="0.25">
      <c r="A62" s="204"/>
      <c r="B62" s="50">
        <v>59</v>
      </c>
      <c r="C62" s="200"/>
      <c r="D62" s="57" t="s">
        <v>126</v>
      </c>
      <c r="E62" s="57" t="s">
        <v>110</v>
      </c>
      <c r="F62" s="57" t="s">
        <v>11</v>
      </c>
      <c r="G62" s="57" t="s">
        <v>12</v>
      </c>
      <c r="H62" s="79">
        <v>3.11</v>
      </c>
      <c r="I62" s="16">
        <v>15</v>
      </c>
      <c r="J62" s="144">
        <f t="shared" si="0"/>
        <v>15</v>
      </c>
      <c r="K62" s="145">
        <f t="shared" si="1"/>
        <v>15</v>
      </c>
      <c r="L62" s="146"/>
      <c r="M62" s="147">
        <f t="shared" si="2"/>
        <v>3</v>
      </c>
      <c r="N62" s="146"/>
      <c r="O62" s="146"/>
      <c r="P62" s="146"/>
      <c r="Q62" s="148">
        <f t="shared" si="6"/>
        <v>0</v>
      </c>
      <c r="R62" s="18" t="str">
        <f t="shared" si="5"/>
        <v>OK</v>
      </c>
      <c r="S62" s="47"/>
      <c r="T62" s="47"/>
      <c r="U62" s="47">
        <v>15</v>
      </c>
      <c r="V62" s="47"/>
      <c r="W62" s="47"/>
      <c r="X62" s="34"/>
      <c r="Y62" s="34"/>
      <c r="Z62" s="34"/>
      <c r="AA62" s="34"/>
      <c r="AB62" s="34"/>
      <c r="AC62" s="34"/>
      <c r="AD62" s="34"/>
      <c r="AE62" s="169"/>
      <c r="AF62" s="169"/>
      <c r="AG62" s="169"/>
      <c r="AH62" s="169"/>
    </row>
    <row r="63" spans="1:34" ht="40" customHeight="1" x14ac:dyDescent="0.25">
      <c r="A63" s="204"/>
      <c r="B63" s="50">
        <v>60</v>
      </c>
      <c r="C63" s="200"/>
      <c r="D63" s="57" t="s">
        <v>127</v>
      </c>
      <c r="E63" s="57" t="s">
        <v>110</v>
      </c>
      <c r="F63" s="57" t="s">
        <v>11</v>
      </c>
      <c r="G63" s="57" t="s">
        <v>12</v>
      </c>
      <c r="H63" s="79">
        <v>2.86</v>
      </c>
      <c r="I63" s="16">
        <v>10</v>
      </c>
      <c r="J63" s="144">
        <f t="shared" si="0"/>
        <v>10</v>
      </c>
      <c r="K63" s="145">
        <f t="shared" si="1"/>
        <v>10</v>
      </c>
      <c r="L63" s="146"/>
      <c r="M63" s="147">
        <f t="shared" si="2"/>
        <v>2</v>
      </c>
      <c r="N63" s="146"/>
      <c r="O63" s="146"/>
      <c r="P63" s="146"/>
      <c r="Q63" s="148">
        <f t="shared" si="6"/>
        <v>0</v>
      </c>
      <c r="R63" s="18" t="str">
        <f t="shared" si="5"/>
        <v>OK</v>
      </c>
      <c r="S63" s="47"/>
      <c r="T63" s="47"/>
      <c r="U63" s="47">
        <v>10</v>
      </c>
      <c r="V63" s="47"/>
      <c r="W63" s="47"/>
      <c r="X63" s="34"/>
      <c r="Y63" s="34"/>
      <c r="Z63" s="34"/>
      <c r="AA63" s="34"/>
      <c r="AB63" s="34"/>
      <c r="AC63" s="34"/>
      <c r="AD63" s="34"/>
      <c r="AE63" s="169"/>
      <c r="AF63" s="169"/>
      <c r="AG63" s="169"/>
      <c r="AH63" s="169"/>
    </row>
    <row r="64" spans="1:34" ht="40" customHeight="1" x14ac:dyDescent="0.25">
      <c r="A64" s="204"/>
      <c r="B64" s="50">
        <v>61</v>
      </c>
      <c r="C64" s="200"/>
      <c r="D64" s="57" t="s">
        <v>128</v>
      </c>
      <c r="E64" s="57" t="s">
        <v>110</v>
      </c>
      <c r="F64" s="57" t="s">
        <v>11</v>
      </c>
      <c r="G64" s="57" t="s">
        <v>12</v>
      </c>
      <c r="H64" s="79">
        <v>7.93</v>
      </c>
      <c r="I64" s="16">
        <v>15</v>
      </c>
      <c r="J64" s="144">
        <f t="shared" si="0"/>
        <v>15</v>
      </c>
      <c r="K64" s="145">
        <f t="shared" si="1"/>
        <v>15</v>
      </c>
      <c r="L64" s="146"/>
      <c r="M64" s="147">
        <f t="shared" si="2"/>
        <v>3</v>
      </c>
      <c r="N64" s="146"/>
      <c r="O64" s="146"/>
      <c r="P64" s="146"/>
      <c r="Q64" s="148">
        <f t="shared" si="6"/>
        <v>0</v>
      </c>
      <c r="R64" s="18" t="str">
        <f t="shared" si="5"/>
        <v>OK</v>
      </c>
      <c r="S64" s="47"/>
      <c r="T64" s="47"/>
      <c r="U64" s="47">
        <v>15</v>
      </c>
      <c r="V64" s="47"/>
      <c r="W64" s="47"/>
      <c r="X64" s="34"/>
      <c r="Y64" s="34"/>
      <c r="Z64" s="34"/>
      <c r="AA64" s="34"/>
      <c r="AB64" s="34"/>
      <c r="AC64" s="34"/>
      <c r="AD64" s="34"/>
      <c r="AE64" s="169"/>
      <c r="AF64" s="169"/>
      <c r="AG64" s="169"/>
      <c r="AH64" s="169"/>
    </row>
    <row r="65" spans="1:34" ht="40" customHeight="1" x14ac:dyDescent="0.25">
      <c r="A65" s="204"/>
      <c r="B65" s="50">
        <v>62</v>
      </c>
      <c r="C65" s="200"/>
      <c r="D65" s="57" t="s">
        <v>129</v>
      </c>
      <c r="E65" s="57" t="s">
        <v>110</v>
      </c>
      <c r="F65" s="57" t="s">
        <v>11</v>
      </c>
      <c r="G65" s="57" t="s">
        <v>12</v>
      </c>
      <c r="H65" s="79">
        <v>32.26</v>
      </c>
      <c r="I65" s="16">
        <v>5</v>
      </c>
      <c r="J65" s="144">
        <f t="shared" si="0"/>
        <v>5</v>
      </c>
      <c r="K65" s="145">
        <f t="shared" si="1"/>
        <v>5</v>
      </c>
      <c r="L65" s="146"/>
      <c r="M65" s="147">
        <f t="shared" si="2"/>
        <v>1</v>
      </c>
      <c r="N65" s="146"/>
      <c r="O65" s="146"/>
      <c r="P65" s="146"/>
      <c r="Q65" s="148">
        <f t="shared" si="6"/>
        <v>0</v>
      </c>
      <c r="R65" s="18" t="str">
        <f t="shared" si="5"/>
        <v>OK</v>
      </c>
      <c r="S65" s="47"/>
      <c r="T65" s="47"/>
      <c r="U65" s="47">
        <v>5</v>
      </c>
      <c r="V65" s="47"/>
      <c r="W65" s="47"/>
      <c r="X65" s="34"/>
      <c r="Y65" s="34"/>
      <c r="Z65" s="34"/>
      <c r="AA65" s="34"/>
      <c r="AB65" s="34"/>
      <c r="AC65" s="34"/>
      <c r="AD65" s="34"/>
      <c r="AE65" s="169"/>
      <c r="AF65" s="169"/>
      <c r="AG65" s="169"/>
      <c r="AH65" s="169"/>
    </row>
    <row r="66" spans="1:34" ht="40" customHeight="1" x14ac:dyDescent="0.25">
      <c r="A66" s="204"/>
      <c r="B66" s="50">
        <v>63</v>
      </c>
      <c r="C66" s="200"/>
      <c r="D66" s="57" t="s">
        <v>130</v>
      </c>
      <c r="E66" s="57" t="s">
        <v>110</v>
      </c>
      <c r="F66" s="57" t="s">
        <v>11</v>
      </c>
      <c r="G66" s="57" t="s">
        <v>12</v>
      </c>
      <c r="H66" s="79">
        <v>4.6100000000000003</v>
      </c>
      <c r="I66" s="16">
        <v>15</v>
      </c>
      <c r="J66" s="144">
        <f t="shared" si="0"/>
        <v>15</v>
      </c>
      <c r="K66" s="145">
        <f t="shared" si="1"/>
        <v>15</v>
      </c>
      <c r="L66" s="146"/>
      <c r="M66" s="147">
        <f t="shared" si="2"/>
        <v>3</v>
      </c>
      <c r="N66" s="146"/>
      <c r="O66" s="146"/>
      <c r="P66" s="146"/>
      <c r="Q66" s="148">
        <f t="shared" si="6"/>
        <v>0</v>
      </c>
      <c r="R66" s="18" t="str">
        <f t="shared" si="5"/>
        <v>OK</v>
      </c>
      <c r="S66" s="47"/>
      <c r="T66" s="47"/>
      <c r="U66" s="47">
        <v>15</v>
      </c>
      <c r="V66" s="47"/>
      <c r="W66" s="47"/>
      <c r="X66" s="34"/>
      <c r="Y66" s="34"/>
      <c r="Z66" s="34"/>
      <c r="AA66" s="34"/>
      <c r="AB66" s="34"/>
      <c r="AC66" s="34"/>
      <c r="AD66" s="34"/>
      <c r="AE66" s="169"/>
      <c r="AF66" s="169"/>
      <c r="AG66" s="169"/>
      <c r="AH66" s="169"/>
    </row>
    <row r="67" spans="1:34" ht="40" customHeight="1" x14ac:dyDescent="0.25">
      <c r="A67" s="204"/>
      <c r="B67" s="50">
        <v>64</v>
      </c>
      <c r="C67" s="200"/>
      <c r="D67" s="57" t="s">
        <v>131</v>
      </c>
      <c r="E67" s="57" t="s">
        <v>110</v>
      </c>
      <c r="F67" s="57" t="s">
        <v>11</v>
      </c>
      <c r="G67" s="57" t="s">
        <v>12</v>
      </c>
      <c r="H67" s="79">
        <v>5.31</v>
      </c>
      <c r="I67" s="16">
        <v>15</v>
      </c>
      <c r="J67" s="144">
        <f t="shared" si="0"/>
        <v>15</v>
      </c>
      <c r="K67" s="145">
        <f t="shared" si="1"/>
        <v>15</v>
      </c>
      <c r="L67" s="146"/>
      <c r="M67" s="147">
        <f t="shared" si="2"/>
        <v>3</v>
      </c>
      <c r="N67" s="146"/>
      <c r="O67" s="146"/>
      <c r="P67" s="146"/>
      <c r="Q67" s="148">
        <f t="shared" si="6"/>
        <v>0</v>
      </c>
      <c r="R67" s="18" t="str">
        <f t="shared" si="5"/>
        <v>OK</v>
      </c>
      <c r="S67" s="47"/>
      <c r="T67" s="47"/>
      <c r="U67" s="47">
        <v>15</v>
      </c>
      <c r="V67" s="47"/>
      <c r="W67" s="47"/>
      <c r="X67" s="34"/>
      <c r="Y67" s="34"/>
      <c r="Z67" s="34"/>
      <c r="AA67" s="34"/>
      <c r="AB67" s="34"/>
      <c r="AC67" s="34"/>
      <c r="AD67" s="34"/>
      <c r="AE67" s="169"/>
      <c r="AF67" s="169"/>
      <c r="AG67" s="169"/>
      <c r="AH67" s="169"/>
    </row>
    <row r="68" spans="1:34" ht="40" customHeight="1" x14ac:dyDescent="0.25">
      <c r="A68" s="204"/>
      <c r="B68" s="50">
        <v>65</v>
      </c>
      <c r="C68" s="200"/>
      <c r="D68" s="57" t="s">
        <v>132</v>
      </c>
      <c r="E68" s="57" t="s">
        <v>110</v>
      </c>
      <c r="F68" s="57" t="s">
        <v>11</v>
      </c>
      <c r="G68" s="57" t="s">
        <v>12</v>
      </c>
      <c r="H68" s="79">
        <v>12.58</v>
      </c>
      <c r="I68" s="16">
        <v>0</v>
      </c>
      <c r="J68" s="144">
        <f t="shared" si="0"/>
        <v>0</v>
      </c>
      <c r="K68" s="145">
        <f t="shared" si="1"/>
        <v>0</v>
      </c>
      <c r="L68" s="146"/>
      <c r="M68" s="147">
        <f t="shared" si="2"/>
        <v>0</v>
      </c>
      <c r="N68" s="146"/>
      <c r="O68" s="146"/>
      <c r="P68" s="146"/>
      <c r="Q68" s="148">
        <f t="shared" si="6"/>
        <v>0</v>
      </c>
      <c r="R68" s="18" t="str">
        <f t="shared" si="5"/>
        <v>OK</v>
      </c>
      <c r="S68" s="47"/>
      <c r="T68" s="47"/>
      <c r="U68" s="47"/>
      <c r="V68" s="47"/>
      <c r="W68" s="47"/>
      <c r="X68" s="34"/>
      <c r="Y68" s="34"/>
      <c r="Z68" s="34"/>
      <c r="AA68" s="34"/>
      <c r="AB68" s="34"/>
      <c r="AC68" s="34"/>
      <c r="AD68" s="34"/>
      <c r="AE68" s="169"/>
      <c r="AF68" s="169"/>
      <c r="AG68" s="169"/>
      <c r="AH68" s="169"/>
    </row>
    <row r="69" spans="1:34" ht="40" customHeight="1" x14ac:dyDescent="0.25">
      <c r="A69" s="204"/>
      <c r="B69" s="50">
        <v>66</v>
      </c>
      <c r="C69" s="200"/>
      <c r="D69" s="57" t="s">
        <v>133</v>
      </c>
      <c r="E69" s="57" t="s">
        <v>110</v>
      </c>
      <c r="F69" s="57" t="s">
        <v>11</v>
      </c>
      <c r="G69" s="57" t="s">
        <v>12</v>
      </c>
      <c r="H69" s="79">
        <v>5.31</v>
      </c>
      <c r="I69" s="16">
        <v>0</v>
      </c>
      <c r="J69" s="144">
        <f t="shared" ref="J69:J132" si="7">IF(SUM(S69:AJ69)&gt;I69+L69,I69+L69,SUM(S69:AJ69))</f>
        <v>0</v>
      </c>
      <c r="K69" s="145">
        <f t="shared" ref="K69:K132" si="8">(SUM(S69:AJ69))</f>
        <v>0</v>
      </c>
      <c r="L69" s="146"/>
      <c r="M69" s="147">
        <f t="shared" ref="M69:M132" si="9">ROUND(IF(I69*0.25-0.5&lt;0,0,I69*0.25-0.5),0)-P69-N69</f>
        <v>0</v>
      </c>
      <c r="N69" s="146"/>
      <c r="O69" s="146"/>
      <c r="P69" s="146"/>
      <c r="Q69" s="148">
        <f t="shared" si="6"/>
        <v>0</v>
      </c>
      <c r="R69" s="18" t="str">
        <f t="shared" si="5"/>
        <v>OK</v>
      </c>
      <c r="S69" s="47"/>
      <c r="T69" s="47"/>
      <c r="U69" s="47"/>
      <c r="V69" s="47"/>
      <c r="W69" s="47"/>
      <c r="X69" s="34"/>
      <c r="Y69" s="34"/>
      <c r="Z69" s="34"/>
      <c r="AA69" s="34"/>
      <c r="AB69" s="34"/>
      <c r="AC69" s="34"/>
      <c r="AD69" s="34"/>
      <c r="AE69" s="169"/>
      <c r="AF69" s="169"/>
      <c r="AG69" s="169"/>
      <c r="AH69" s="169"/>
    </row>
    <row r="70" spans="1:34" ht="40" customHeight="1" x14ac:dyDescent="0.25">
      <c r="A70" s="204"/>
      <c r="B70" s="50">
        <v>67</v>
      </c>
      <c r="C70" s="200"/>
      <c r="D70" s="57" t="s">
        <v>134</v>
      </c>
      <c r="E70" s="57" t="s">
        <v>110</v>
      </c>
      <c r="F70" s="57" t="s">
        <v>11</v>
      </c>
      <c r="G70" s="57" t="s">
        <v>12</v>
      </c>
      <c r="H70" s="79">
        <v>11.09</v>
      </c>
      <c r="I70" s="16">
        <v>15</v>
      </c>
      <c r="J70" s="144">
        <f t="shared" si="7"/>
        <v>15</v>
      </c>
      <c r="K70" s="145">
        <f t="shared" si="8"/>
        <v>15</v>
      </c>
      <c r="L70" s="146"/>
      <c r="M70" s="147">
        <f t="shared" si="9"/>
        <v>3</v>
      </c>
      <c r="N70" s="146"/>
      <c r="O70" s="146"/>
      <c r="P70" s="146"/>
      <c r="Q70" s="148">
        <f t="shared" si="6"/>
        <v>0</v>
      </c>
      <c r="R70" s="18" t="str">
        <f t="shared" si="5"/>
        <v>OK</v>
      </c>
      <c r="S70" s="47"/>
      <c r="T70" s="47"/>
      <c r="U70" s="47">
        <v>15</v>
      </c>
      <c r="V70" s="47"/>
      <c r="W70" s="47"/>
      <c r="X70" s="34"/>
      <c r="Y70" s="34"/>
      <c r="Z70" s="34"/>
      <c r="AA70" s="34"/>
      <c r="AB70" s="34"/>
      <c r="AC70" s="34"/>
      <c r="AD70" s="34"/>
      <c r="AE70" s="169"/>
      <c r="AF70" s="169"/>
      <c r="AG70" s="169"/>
      <c r="AH70" s="169"/>
    </row>
    <row r="71" spans="1:34" ht="40" customHeight="1" x14ac:dyDescent="0.25">
      <c r="A71" s="204"/>
      <c r="B71" s="50">
        <v>68</v>
      </c>
      <c r="C71" s="200"/>
      <c r="D71" s="57" t="s">
        <v>135</v>
      </c>
      <c r="E71" s="57" t="s">
        <v>110</v>
      </c>
      <c r="F71" s="57" t="s">
        <v>11</v>
      </c>
      <c r="G71" s="57" t="s">
        <v>12</v>
      </c>
      <c r="H71" s="79">
        <v>5.52</v>
      </c>
      <c r="I71" s="16">
        <v>20</v>
      </c>
      <c r="J71" s="144">
        <f t="shared" si="7"/>
        <v>20</v>
      </c>
      <c r="K71" s="145">
        <f t="shared" si="8"/>
        <v>20</v>
      </c>
      <c r="L71" s="146"/>
      <c r="M71" s="147">
        <f t="shared" si="9"/>
        <v>5</v>
      </c>
      <c r="N71" s="146"/>
      <c r="O71" s="146"/>
      <c r="P71" s="146"/>
      <c r="Q71" s="148">
        <f t="shared" si="6"/>
        <v>0</v>
      </c>
      <c r="R71" s="18" t="str">
        <f t="shared" si="5"/>
        <v>OK</v>
      </c>
      <c r="S71" s="47"/>
      <c r="T71" s="47"/>
      <c r="U71" s="47">
        <v>20</v>
      </c>
      <c r="V71" s="47"/>
      <c r="W71" s="47"/>
      <c r="X71" s="34"/>
      <c r="Y71" s="34"/>
      <c r="Z71" s="34"/>
      <c r="AA71" s="34"/>
      <c r="AB71" s="34"/>
      <c r="AC71" s="34"/>
      <c r="AD71" s="34"/>
      <c r="AE71" s="169"/>
      <c r="AF71" s="169"/>
      <c r="AG71" s="169"/>
      <c r="AH71" s="169"/>
    </row>
    <row r="72" spans="1:34" ht="40" customHeight="1" x14ac:dyDescent="0.25">
      <c r="A72" s="204"/>
      <c r="B72" s="50">
        <v>69</v>
      </c>
      <c r="C72" s="200"/>
      <c r="D72" s="57" t="s">
        <v>136</v>
      </c>
      <c r="E72" s="57" t="s">
        <v>110</v>
      </c>
      <c r="F72" s="57" t="s">
        <v>11</v>
      </c>
      <c r="G72" s="57" t="s">
        <v>12</v>
      </c>
      <c r="H72" s="79">
        <v>4.55</v>
      </c>
      <c r="I72" s="16">
        <v>10</v>
      </c>
      <c r="J72" s="144">
        <f t="shared" si="7"/>
        <v>10</v>
      </c>
      <c r="K72" s="145">
        <f t="shared" si="8"/>
        <v>10</v>
      </c>
      <c r="L72" s="146"/>
      <c r="M72" s="147">
        <f t="shared" si="9"/>
        <v>2</v>
      </c>
      <c r="N72" s="146"/>
      <c r="O72" s="146"/>
      <c r="P72" s="146"/>
      <c r="Q72" s="148">
        <f t="shared" si="6"/>
        <v>0</v>
      </c>
      <c r="R72" s="18" t="str">
        <f t="shared" si="5"/>
        <v>OK</v>
      </c>
      <c r="S72" s="47"/>
      <c r="T72" s="47"/>
      <c r="U72" s="47">
        <v>10</v>
      </c>
      <c r="V72" s="47"/>
      <c r="W72" s="47"/>
      <c r="X72" s="34"/>
      <c r="Y72" s="34"/>
      <c r="Z72" s="34"/>
      <c r="AA72" s="34"/>
      <c r="AB72" s="34"/>
      <c r="AC72" s="34"/>
      <c r="AD72" s="34"/>
      <c r="AE72" s="169"/>
      <c r="AF72" s="169"/>
      <c r="AG72" s="169"/>
      <c r="AH72" s="169"/>
    </row>
    <row r="73" spans="1:34" ht="40" customHeight="1" x14ac:dyDescent="0.25">
      <c r="A73" s="204"/>
      <c r="B73" s="50">
        <v>70</v>
      </c>
      <c r="C73" s="200"/>
      <c r="D73" s="57" t="s">
        <v>137</v>
      </c>
      <c r="E73" s="57" t="s">
        <v>110</v>
      </c>
      <c r="F73" s="57" t="s">
        <v>11</v>
      </c>
      <c r="G73" s="57" t="s">
        <v>12</v>
      </c>
      <c r="H73" s="79">
        <v>42.56</v>
      </c>
      <c r="I73" s="16">
        <v>5</v>
      </c>
      <c r="J73" s="144">
        <f t="shared" si="7"/>
        <v>5</v>
      </c>
      <c r="K73" s="145">
        <f t="shared" si="8"/>
        <v>5</v>
      </c>
      <c r="L73" s="146"/>
      <c r="M73" s="147">
        <f t="shared" si="9"/>
        <v>1</v>
      </c>
      <c r="N73" s="146"/>
      <c r="O73" s="146"/>
      <c r="P73" s="146"/>
      <c r="Q73" s="148">
        <f t="shared" si="6"/>
        <v>0</v>
      </c>
      <c r="R73" s="18" t="str">
        <f t="shared" si="5"/>
        <v>OK</v>
      </c>
      <c r="S73" s="47"/>
      <c r="T73" s="47"/>
      <c r="U73" s="47">
        <v>5</v>
      </c>
      <c r="V73" s="47"/>
      <c r="W73" s="47"/>
      <c r="X73" s="34"/>
      <c r="Y73" s="34"/>
      <c r="Z73" s="34"/>
      <c r="AA73" s="34"/>
      <c r="AB73" s="34"/>
      <c r="AC73" s="34"/>
      <c r="AD73" s="34"/>
      <c r="AE73" s="169"/>
      <c r="AF73" s="169"/>
      <c r="AG73" s="169"/>
      <c r="AH73" s="169"/>
    </row>
    <row r="74" spans="1:34" ht="40" customHeight="1" x14ac:dyDescent="0.25">
      <c r="A74" s="204"/>
      <c r="B74" s="50">
        <v>71</v>
      </c>
      <c r="C74" s="200"/>
      <c r="D74" s="57" t="s">
        <v>138</v>
      </c>
      <c r="E74" s="57" t="s">
        <v>110</v>
      </c>
      <c r="F74" s="57" t="s">
        <v>11</v>
      </c>
      <c r="G74" s="57" t="s">
        <v>12</v>
      </c>
      <c r="H74" s="79">
        <v>5.83</v>
      </c>
      <c r="I74" s="16">
        <v>30</v>
      </c>
      <c r="J74" s="144">
        <f t="shared" si="7"/>
        <v>30</v>
      </c>
      <c r="K74" s="145">
        <f t="shared" si="8"/>
        <v>30</v>
      </c>
      <c r="L74" s="146"/>
      <c r="M74" s="147">
        <f t="shared" si="9"/>
        <v>7</v>
      </c>
      <c r="N74" s="146"/>
      <c r="O74" s="146"/>
      <c r="P74" s="146"/>
      <c r="Q74" s="148">
        <f t="shared" si="6"/>
        <v>0</v>
      </c>
      <c r="R74" s="18" t="str">
        <f t="shared" si="5"/>
        <v>OK</v>
      </c>
      <c r="S74" s="47"/>
      <c r="T74" s="47"/>
      <c r="U74" s="47">
        <v>30</v>
      </c>
      <c r="V74" s="47"/>
      <c r="W74" s="47"/>
      <c r="X74" s="34"/>
      <c r="Y74" s="34"/>
      <c r="Z74" s="34"/>
      <c r="AA74" s="34"/>
      <c r="AB74" s="34"/>
      <c r="AC74" s="34"/>
      <c r="AD74" s="34"/>
      <c r="AE74" s="169"/>
      <c r="AF74" s="169"/>
      <c r="AG74" s="169"/>
      <c r="AH74" s="169"/>
    </row>
    <row r="75" spans="1:34" ht="40" customHeight="1" x14ac:dyDescent="0.25">
      <c r="A75" s="204"/>
      <c r="B75" s="50">
        <v>72</v>
      </c>
      <c r="C75" s="200"/>
      <c r="D75" s="57" t="s">
        <v>139</v>
      </c>
      <c r="E75" s="57" t="s">
        <v>110</v>
      </c>
      <c r="F75" s="57" t="s">
        <v>11</v>
      </c>
      <c r="G75" s="57" t="s">
        <v>12</v>
      </c>
      <c r="H75" s="79">
        <v>23.9</v>
      </c>
      <c r="I75" s="16">
        <v>15</v>
      </c>
      <c r="J75" s="144">
        <f t="shared" si="7"/>
        <v>15</v>
      </c>
      <c r="K75" s="145">
        <f t="shared" si="8"/>
        <v>15</v>
      </c>
      <c r="L75" s="146"/>
      <c r="M75" s="147">
        <f t="shared" si="9"/>
        <v>3</v>
      </c>
      <c r="N75" s="146"/>
      <c r="O75" s="146"/>
      <c r="P75" s="146"/>
      <c r="Q75" s="148">
        <f t="shared" si="6"/>
        <v>0</v>
      </c>
      <c r="R75" s="18" t="str">
        <f t="shared" si="5"/>
        <v>OK</v>
      </c>
      <c r="S75" s="47"/>
      <c r="T75" s="47"/>
      <c r="U75" s="47">
        <v>15</v>
      </c>
      <c r="V75" s="47"/>
      <c r="W75" s="47"/>
      <c r="X75" s="34"/>
      <c r="Y75" s="34"/>
      <c r="Z75" s="34"/>
      <c r="AA75" s="34"/>
      <c r="AB75" s="34"/>
      <c r="AC75" s="34"/>
      <c r="AD75" s="34"/>
      <c r="AE75" s="169"/>
      <c r="AF75" s="169"/>
      <c r="AG75" s="169"/>
      <c r="AH75" s="169"/>
    </row>
    <row r="76" spans="1:34" ht="40" customHeight="1" x14ac:dyDescent="0.25">
      <c r="A76" s="204"/>
      <c r="B76" s="50">
        <v>73</v>
      </c>
      <c r="C76" s="200"/>
      <c r="D76" s="57" t="s">
        <v>140</v>
      </c>
      <c r="E76" s="57" t="s">
        <v>110</v>
      </c>
      <c r="F76" s="57" t="s">
        <v>11</v>
      </c>
      <c r="G76" s="57" t="s">
        <v>12</v>
      </c>
      <c r="H76" s="79">
        <v>7.84</v>
      </c>
      <c r="I76" s="16">
        <v>10</v>
      </c>
      <c r="J76" s="144">
        <f t="shared" si="7"/>
        <v>10</v>
      </c>
      <c r="K76" s="145">
        <f t="shared" si="8"/>
        <v>10</v>
      </c>
      <c r="L76" s="146"/>
      <c r="M76" s="147">
        <f t="shared" si="9"/>
        <v>2</v>
      </c>
      <c r="N76" s="146"/>
      <c r="O76" s="146"/>
      <c r="P76" s="146"/>
      <c r="Q76" s="148">
        <f t="shared" si="6"/>
        <v>0</v>
      </c>
      <c r="R76" s="18" t="str">
        <f t="shared" si="5"/>
        <v>OK</v>
      </c>
      <c r="S76" s="47"/>
      <c r="T76" s="47"/>
      <c r="U76" s="47">
        <v>10</v>
      </c>
      <c r="V76" s="47"/>
      <c r="W76" s="47"/>
      <c r="X76" s="34"/>
      <c r="Y76" s="34"/>
      <c r="Z76" s="34"/>
      <c r="AA76" s="34"/>
      <c r="AB76" s="34"/>
      <c r="AC76" s="34"/>
      <c r="AD76" s="34"/>
      <c r="AE76" s="169"/>
      <c r="AF76" s="169"/>
      <c r="AG76" s="169"/>
      <c r="AH76" s="169"/>
    </row>
    <row r="77" spans="1:34" ht="40" customHeight="1" x14ac:dyDescent="0.25">
      <c r="A77" s="204"/>
      <c r="B77" s="50">
        <v>74</v>
      </c>
      <c r="C77" s="200"/>
      <c r="D77" s="57" t="s">
        <v>141</v>
      </c>
      <c r="E77" s="57" t="s">
        <v>110</v>
      </c>
      <c r="F77" s="57" t="s">
        <v>11</v>
      </c>
      <c r="G77" s="57" t="s">
        <v>12</v>
      </c>
      <c r="H77" s="79">
        <v>16.690000000000001</v>
      </c>
      <c r="I77" s="16">
        <v>0</v>
      </c>
      <c r="J77" s="144">
        <f t="shared" si="7"/>
        <v>0</v>
      </c>
      <c r="K77" s="145">
        <f t="shared" si="8"/>
        <v>0</v>
      </c>
      <c r="L77" s="146"/>
      <c r="M77" s="147">
        <f t="shared" si="9"/>
        <v>0</v>
      </c>
      <c r="N77" s="146"/>
      <c r="O77" s="146"/>
      <c r="P77" s="146"/>
      <c r="Q77" s="148">
        <f t="shared" si="6"/>
        <v>0</v>
      </c>
      <c r="R77" s="18" t="str">
        <f t="shared" si="5"/>
        <v>OK</v>
      </c>
      <c r="S77" s="47"/>
      <c r="T77" s="47"/>
      <c r="U77" s="47"/>
      <c r="V77" s="47"/>
      <c r="W77" s="47"/>
      <c r="X77" s="34"/>
      <c r="Y77" s="34"/>
      <c r="Z77" s="34"/>
      <c r="AA77" s="34"/>
      <c r="AB77" s="34"/>
      <c r="AC77" s="34"/>
      <c r="AD77" s="34"/>
      <c r="AE77" s="169"/>
      <c r="AF77" s="169"/>
      <c r="AG77" s="169"/>
      <c r="AH77" s="169"/>
    </row>
    <row r="78" spans="1:34" ht="40" customHeight="1" x14ac:dyDescent="0.25">
      <c r="A78" s="204"/>
      <c r="B78" s="50">
        <v>75</v>
      </c>
      <c r="C78" s="200"/>
      <c r="D78" s="57" t="s">
        <v>142</v>
      </c>
      <c r="E78" s="57" t="s">
        <v>110</v>
      </c>
      <c r="F78" s="57" t="s">
        <v>11</v>
      </c>
      <c r="G78" s="57" t="s">
        <v>12</v>
      </c>
      <c r="H78" s="79">
        <v>29.65</v>
      </c>
      <c r="I78" s="16">
        <v>0</v>
      </c>
      <c r="J78" s="144">
        <f t="shared" si="7"/>
        <v>0</v>
      </c>
      <c r="K78" s="145">
        <f t="shared" si="8"/>
        <v>0</v>
      </c>
      <c r="L78" s="146"/>
      <c r="M78" s="147">
        <f t="shared" si="9"/>
        <v>0</v>
      </c>
      <c r="N78" s="146"/>
      <c r="O78" s="146"/>
      <c r="P78" s="146"/>
      <c r="Q78" s="148">
        <f t="shared" si="6"/>
        <v>0</v>
      </c>
      <c r="R78" s="18" t="str">
        <f t="shared" si="5"/>
        <v>OK</v>
      </c>
      <c r="S78" s="47"/>
      <c r="T78" s="47"/>
      <c r="U78" s="47"/>
      <c r="V78" s="47"/>
      <c r="W78" s="47"/>
      <c r="X78" s="34"/>
      <c r="Y78" s="34"/>
      <c r="Z78" s="34"/>
      <c r="AA78" s="34"/>
      <c r="AB78" s="34"/>
      <c r="AC78" s="34"/>
      <c r="AD78" s="34"/>
      <c r="AE78" s="169"/>
      <c r="AF78" s="169"/>
      <c r="AG78" s="169"/>
      <c r="AH78" s="169"/>
    </row>
    <row r="79" spans="1:34" ht="40" customHeight="1" x14ac:dyDescent="0.25">
      <c r="A79" s="204"/>
      <c r="B79" s="50">
        <v>76</v>
      </c>
      <c r="C79" s="200"/>
      <c r="D79" s="57" t="s">
        <v>143</v>
      </c>
      <c r="E79" s="57" t="s">
        <v>110</v>
      </c>
      <c r="F79" s="57" t="s">
        <v>11</v>
      </c>
      <c r="G79" s="57" t="s">
        <v>12</v>
      </c>
      <c r="H79" s="79">
        <v>17.13</v>
      </c>
      <c r="I79" s="16">
        <v>5</v>
      </c>
      <c r="J79" s="144">
        <f t="shared" si="7"/>
        <v>5</v>
      </c>
      <c r="K79" s="145">
        <f t="shared" si="8"/>
        <v>5</v>
      </c>
      <c r="L79" s="146"/>
      <c r="M79" s="147">
        <f t="shared" si="9"/>
        <v>1</v>
      </c>
      <c r="N79" s="146"/>
      <c r="O79" s="146"/>
      <c r="P79" s="146"/>
      <c r="Q79" s="148">
        <f t="shared" si="6"/>
        <v>0</v>
      </c>
      <c r="R79" s="18" t="str">
        <f t="shared" si="5"/>
        <v>OK</v>
      </c>
      <c r="S79" s="47"/>
      <c r="T79" s="47"/>
      <c r="U79" s="47">
        <v>5</v>
      </c>
      <c r="V79" s="47"/>
      <c r="W79" s="47"/>
      <c r="X79" s="34"/>
      <c r="Y79" s="34"/>
      <c r="Z79" s="34"/>
      <c r="AA79" s="34"/>
      <c r="AB79" s="34"/>
      <c r="AC79" s="34"/>
      <c r="AD79" s="34"/>
      <c r="AE79" s="169"/>
      <c r="AF79" s="169"/>
      <c r="AG79" s="169"/>
      <c r="AH79" s="169"/>
    </row>
    <row r="80" spans="1:34" ht="40" customHeight="1" x14ac:dyDescent="0.25">
      <c r="A80" s="204"/>
      <c r="B80" s="50">
        <v>77</v>
      </c>
      <c r="C80" s="200"/>
      <c r="D80" s="57" t="s">
        <v>144</v>
      </c>
      <c r="E80" s="57" t="s">
        <v>110</v>
      </c>
      <c r="F80" s="57" t="s">
        <v>11</v>
      </c>
      <c r="G80" s="57" t="s">
        <v>12</v>
      </c>
      <c r="H80" s="79">
        <v>51.82</v>
      </c>
      <c r="I80" s="16">
        <v>0</v>
      </c>
      <c r="J80" s="144">
        <f t="shared" si="7"/>
        <v>0</v>
      </c>
      <c r="K80" s="145">
        <f t="shared" si="8"/>
        <v>0</v>
      </c>
      <c r="L80" s="146"/>
      <c r="M80" s="147">
        <f t="shared" si="9"/>
        <v>0</v>
      </c>
      <c r="N80" s="146"/>
      <c r="O80" s="146"/>
      <c r="P80" s="146"/>
      <c r="Q80" s="148">
        <f t="shared" si="6"/>
        <v>0</v>
      </c>
      <c r="R80" s="18" t="str">
        <f t="shared" si="5"/>
        <v>OK</v>
      </c>
      <c r="S80" s="47"/>
      <c r="T80" s="47"/>
      <c r="U80" s="47"/>
      <c r="V80" s="47"/>
      <c r="W80" s="47"/>
      <c r="X80" s="34"/>
      <c r="Y80" s="34"/>
      <c r="Z80" s="34"/>
      <c r="AA80" s="34"/>
      <c r="AB80" s="34"/>
      <c r="AC80" s="34"/>
      <c r="AD80" s="34"/>
      <c r="AE80" s="169"/>
      <c r="AF80" s="169"/>
      <c r="AG80" s="169"/>
      <c r="AH80" s="169"/>
    </row>
    <row r="81" spans="1:34" ht="40" customHeight="1" x14ac:dyDescent="0.25">
      <c r="A81" s="204"/>
      <c r="B81" s="50">
        <v>78</v>
      </c>
      <c r="C81" s="200"/>
      <c r="D81" s="57" t="s">
        <v>145</v>
      </c>
      <c r="E81" s="57" t="s">
        <v>110</v>
      </c>
      <c r="F81" s="57" t="s">
        <v>11</v>
      </c>
      <c r="G81" s="57" t="s">
        <v>12</v>
      </c>
      <c r="H81" s="79">
        <v>228.5</v>
      </c>
      <c r="I81" s="16">
        <v>10</v>
      </c>
      <c r="J81" s="144">
        <f t="shared" si="7"/>
        <v>0</v>
      </c>
      <c r="K81" s="145">
        <f t="shared" si="8"/>
        <v>0</v>
      </c>
      <c r="L81" s="146"/>
      <c r="M81" s="147">
        <f t="shared" si="9"/>
        <v>2</v>
      </c>
      <c r="N81" s="146"/>
      <c r="O81" s="146"/>
      <c r="P81" s="146"/>
      <c r="Q81" s="148">
        <f t="shared" si="6"/>
        <v>10</v>
      </c>
      <c r="R81" s="18" t="str">
        <f t="shared" si="5"/>
        <v>OK</v>
      </c>
      <c r="S81" s="47"/>
      <c r="T81" s="47"/>
      <c r="U81" s="47"/>
      <c r="V81" s="47"/>
      <c r="W81" s="47"/>
      <c r="X81" s="34"/>
      <c r="Y81" s="34"/>
      <c r="Z81" s="34"/>
      <c r="AA81" s="34"/>
      <c r="AB81" s="34"/>
      <c r="AC81" s="34"/>
      <c r="AD81" s="34"/>
      <c r="AE81" s="169"/>
      <c r="AF81" s="169"/>
      <c r="AG81" s="169"/>
      <c r="AH81" s="169"/>
    </row>
    <row r="82" spans="1:34" ht="40" customHeight="1" x14ac:dyDescent="0.25">
      <c r="A82" s="204"/>
      <c r="B82" s="50">
        <v>79</v>
      </c>
      <c r="C82" s="200"/>
      <c r="D82" s="57" t="s">
        <v>146</v>
      </c>
      <c r="E82" s="57" t="s">
        <v>110</v>
      </c>
      <c r="F82" s="57" t="s">
        <v>11</v>
      </c>
      <c r="G82" s="57" t="s">
        <v>12</v>
      </c>
      <c r="H82" s="79">
        <v>16.12</v>
      </c>
      <c r="I82" s="16">
        <v>0</v>
      </c>
      <c r="J82" s="144">
        <f t="shared" si="7"/>
        <v>0</v>
      </c>
      <c r="K82" s="145">
        <f t="shared" si="8"/>
        <v>0</v>
      </c>
      <c r="L82" s="146"/>
      <c r="M82" s="147">
        <f t="shared" si="9"/>
        <v>0</v>
      </c>
      <c r="N82" s="146"/>
      <c r="O82" s="146"/>
      <c r="P82" s="146"/>
      <c r="Q82" s="148">
        <f t="shared" si="6"/>
        <v>0</v>
      </c>
      <c r="R82" s="18" t="str">
        <f t="shared" si="5"/>
        <v>OK</v>
      </c>
      <c r="S82" s="47"/>
      <c r="T82" s="47"/>
      <c r="U82" s="47"/>
      <c r="V82" s="47"/>
      <c r="W82" s="47"/>
      <c r="X82" s="34"/>
      <c r="Y82" s="34"/>
      <c r="Z82" s="34"/>
      <c r="AA82" s="34"/>
      <c r="AB82" s="34"/>
      <c r="AC82" s="34"/>
      <c r="AD82" s="34"/>
      <c r="AE82" s="169"/>
      <c r="AF82" s="169"/>
      <c r="AG82" s="169"/>
      <c r="AH82" s="169"/>
    </row>
    <row r="83" spans="1:34" ht="40" customHeight="1" x14ac:dyDescent="0.25">
      <c r="A83" s="204"/>
      <c r="B83" s="50">
        <v>80</v>
      </c>
      <c r="C83" s="200"/>
      <c r="D83" s="57" t="s">
        <v>147</v>
      </c>
      <c r="E83" s="57" t="s">
        <v>110</v>
      </c>
      <c r="F83" s="57" t="s">
        <v>11</v>
      </c>
      <c r="G83" s="57" t="s">
        <v>12</v>
      </c>
      <c r="H83" s="79">
        <v>13.31</v>
      </c>
      <c r="I83" s="16">
        <v>5</v>
      </c>
      <c r="J83" s="144">
        <f t="shared" si="7"/>
        <v>5</v>
      </c>
      <c r="K83" s="145">
        <f t="shared" si="8"/>
        <v>5</v>
      </c>
      <c r="L83" s="146"/>
      <c r="M83" s="147">
        <f t="shared" si="9"/>
        <v>1</v>
      </c>
      <c r="N83" s="146"/>
      <c r="O83" s="146"/>
      <c r="P83" s="146"/>
      <c r="Q83" s="148">
        <f t="shared" si="6"/>
        <v>0</v>
      </c>
      <c r="R83" s="18" t="str">
        <f t="shared" si="5"/>
        <v>OK</v>
      </c>
      <c r="S83" s="47"/>
      <c r="T83" s="47"/>
      <c r="U83" s="47">
        <v>5</v>
      </c>
      <c r="V83" s="47"/>
      <c r="W83" s="47"/>
      <c r="X83" s="34"/>
      <c r="Y83" s="34"/>
      <c r="Z83" s="34"/>
      <c r="AA83" s="34"/>
      <c r="AB83" s="34"/>
      <c r="AC83" s="34"/>
      <c r="AD83" s="34"/>
      <c r="AE83" s="169"/>
      <c r="AF83" s="169"/>
      <c r="AG83" s="169"/>
      <c r="AH83" s="169"/>
    </row>
    <row r="84" spans="1:34" ht="40" customHeight="1" x14ac:dyDescent="0.25">
      <c r="A84" s="204"/>
      <c r="B84" s="50">
        <v>81</v>
      </c>
      <c r="C84" s="200"/>
      <c r="D84" s="57" t="s">
        <v>148</v>
      </c>
      <c r="E84" s="57" t="s">
        <v>110</v>
      </c>
      <c r="F84" s="57" t="s">
        <v>11</v>
      </c>
      <c r="G84" s="57" t="s">
        <v>12</v>
      </c>
      <c r="H84" s="79">
        <v>3.75</v>
      </c>
      <c r="I84" s="16">
        <v>10</v>
      </c>
      <c r="J84" s="144">
        <f t="shared" si="7"/>
        <v>10</v>
      </c>
      <c r="K84" s="145">
        <f t="shared" si="8"/>
        <v>10</v>
      </c>
      <c r="L84" s="146"/>
      <c r="M84" s="147">
        <f t="shared" si="9"/>
        <v>2</v>
      </c>
      <c r="N84" s="146"/>
      <c r="O84" s="146"/>
      <c r="P84" s="146"/>
      <c r="Q84" s="148">
        <f t="shared" si="6"/>
        <v>0</v>
      </c>
      <c r="R84" s="18" t="str">
        <f t="shared" si="5"/>
        <v>OK</v>
      </c>
      <c r="S84" s="47"/>
      <c r="T84" s="47"/>
      <c r="U84" s="47">
        <v>10</v>
      </c>
      <c r="V84" s="47"/>
      <c r="W84" s="47"/>
      <c r="X84" s="34"/>
      <c r="Y84" s="34"/>
      <c r="Z84" s="34"/>
      <c r="AA84" s="34"/>
      <c r="AB84" s="34"/>
      <c r="AC84" s="34"/>
      <c r="AD84" s="34"/>
      <c r="AE84" s="169"/>
      <c r="AF84" s="169"/>
      <c r="AG84" s="169"/>
      <c r="AH84" s="169"/>
    </row>
    <row r="85" spans="1:34" ht="40" customHeight="1" x14ac:dyDescent="0.25">
      <c r="A85" s="204"/>
      <c r="B85" s="50">
        <v>82</v>
      </c>
      <c r="C85" s="200"/>
      <c r="D85" s="57" t="s">
        <v>149</v>
      </c>
      <c r="E85" s="57" t="s">
        <v>110</v>
      </c>
      <c r="F85" s="57" t="s">
        <v>11</v>
      </c>
      <c r="G85" s="57" t="s">
        <v>12</v>
      </c>
      <c r="H85" s="79">
        <v>4.04</v>
      </c>
      <c r="I85" s="16">
        <v>15</v>
      </c>
      <c r="J85" s="144">
        <f t="shared" si="7"/>
        <v>15</v>
      </c>
      <c r="K85" s="145">
        <f t="shared" si="8"/>
        <v>15</v>
      </c>
      <c r="L85" s="146"/>
      <c r="M85" s="147">
        <f t="shared" si="9"/>
        <v>3</v>
      </c>
      <c r="N85" s="146"/>
      <c r="O85" s="146"/>
      <c r="P85" s="146"/>
      <c r="Q85" s="148">
        <f t="shared" si="6"/>
        <v>0</v>
      </c>
      <c r="R85" s="18" t="str">
        <f t="shared" si="5"/>
        <v>OK</v>
      </c>
      <c r="S85" s="47"/>
      <c r="T85" s="47"/>
      <c r="U85" s="47">
        <v>15</v>
      </c>
      <c r="V85" s="47"/>
      <c r="W85" s="47"/>
      <c r="X85" s="34"/>
      <c r="Y85" s="34"/>
      <c r="Z85" s="34"/>
      <c r="AA85" s="34"/>
      <c r="AB85" s="34"/>
      <c r="AC85" s="34"/>
      <c r="AD85" s="34"/>
      <c r="AE85" s="169"/>
      <c r="AF85" s="169"/>
      <c r="AG85" s="169"/>
      <c r="AH85" s="169"/>
    </row>
    <row r="86" spans="1:34" ht="40" customHeight="1" x14ac:dyDescent="0.25">
      <c r="A86" s="204"/>
      <c r="B86" s="50">
        <v>83</v>
      </c>
      <c r="C86" s="200"/>
      <c r="D86" s="57" t="s">
        <v>150</v>
      </c>
      <c r="E86" s="57" t="s">
        <v>110</v>
      </c>
      <c r="F86" s="57" t="s">
        <v>11</v>
      </c>
      <c r="G86" s="57" t="s">
        <v>12</v>
      </c>
      <c r="H86" s="79">
        <v>4.93</v>
      </c>
      <c r="I86" s="16">
        <v>0</v>
      </c>
      <c r="J86" s="144">
        <f t="shared" si="7"/>
        <v>0</v>
      </c>
      <c r="K86" s="145">
        <f t="shared" si="8"/>
        <v>0</v>
      </c>
      <c r="L86" s="146"/>
      <c r="M86" s="147">
        <f t="shared" si="9"/>
        <v>0</v>
      </c>
      <c r="N86" s="146"/>
      <c r="O86" s="146"/>
      <c r="P86" s="146"/>
      <c r="Q86" s="148">
        <f t="shared" si="6"/>
        <v>0</v>
      </c>
      <c r="R86" s="18" t="str">
        <f t="shared" si="5"/>
        <v>OK</v>
      </c>
      <c r="S86" s="47"/>
      <c r="T86" s="47"/>
      <c r="U86" s="47"/>
      <c r="V86" s="47"/>
      <c r="W86" s="47"/>
      <c r="X86" s="34"/>
      <c r="Y86" s="34"/>
      <c r="Z86" s="34"/>
      <c r="AA86" s="34"/>
      <c r="AB86" s="34"/>
      <c r="AC86" s="34"/>
      <c r="AD86" s="34"/>
      <c r="AE86" s="169"/>
      <c r="AF86" s="169"/>
      <c r="AG86" s="169"/>
      <c r="AH86" s="169"/>
    </row>
    <row r="87" spans="1:34" ht="40" customHeight="1" x14ac:dyDescent="0.25">
      <c r="A87" s="204"/>
      <c r="B87" s="50">
        <v>84</v>
      </c>
      <c r="C87" s="200"/>
      <c r="D87" s="57" t="s">
        <v>151</v>
      </c>
      <c r="E87" s="57" t="s">
        <v>110</v>
      </c>
      <c r="F87" s="57" t="s">
        <v>11</v>
      </c>
      <c r="G87" s="57" t="s">
        <v>12</v>
      </c>
      <c r="H87" s="79">
        <v>14.93</v>
      </c>
      <c r="I87" s="16">
        <v>10</v>
      </c>
      <c r="J87" s="144">
        <f t="shared" si="7"/>
        <v>5</v>
      </c>
      <c r="K87" s="145">
        <f t="shared" si="8"/>
        <v>5</v>
      </c>
      <c r="L87" s="146"/>
      <c r="M87" s="147">
        <f t="shared" si="9"/>
        <v>2</v>
      </c>
      <c r="N87" s="146"/>
      <c r="O87" s="146"/>
      <c r="P87" s="146"/>
      <c r="Q87" s="148">
        <f t="shared" si="6"/>
        <v>5</v>
      </c>
      <c r="R87" s="18" t="str">
        <f t="shared" si="5"/>
        <v>OK</v>
      </c>
      <c r="S87" s="47"/>
      <c r="T87" s="47"/>
      <c r="U87" s="47">
        <v>5</v>
      </c>
      <c r="V87" s="47"/>
      <c r="W87" s="47"/>
      <c r="X87" s="34"/>
      <c r="Y87" s="34"/>
      <c r="Z87" s="34"/>
      <c r="AA87" s="34"/>
      <c r="AB87" s="34"/>
      <c r="AC87" s="34"/>
      <c r="AD87" s="34"/>
      <c r="AE87" s="169"/>
      <c r="AF87" s="169"/>
      <c r="AG87" s="169"/>
      <c r="AH87" s="169"/>
    </row>
    <row r="88" spans="1:34" ht="40" customHeight="1" x14ac:dyDescent="0.25">
      <c r="A88" s="204"/>
      <c r="B88" s="50">
        <v>85</v>
      </c>
      <c r="C88" s="200"/>
      <c r="D88" s="57" t="s">
        <v>152</v>
      </c>
      <c r="E88" s="57" t="s">
        <v>110</v>
      </c>
      <c r="F88" s="57" t="s">
        <v>11</v>
      </c>
      <c r="G88" s="57" t="s">
        <v>12</v>
      </c>
      <c r="H88" s="79">
        <v>11.25</v>
      </c>
      <c r="I88" s="16">
        <v>0</v>
      </c>
      <c r="J88" s="144">
        <f t="shared" si="7"/>
        <v>0</v>
      </c>
      <c r="K88" s="145">
        <f t="shared" si="8"/>
        <v>0</v>
      </c>
      <c r="L88" s="146"/>
      <c r="M88" s="147">
        <f t="shared" si="9"/>
        <v>0</v>
      </c>
      <c r="N88" s="146"/>
      <c r="O88" s="146"/>
      <c r="P88" s="146"/>
      <c r="Q88" s="148">
        <f t="shared" si="6"/>
        <v>0</v>
      </c>
      <c r="R88" s="18" t="str">
        <f t="shared" si="5"/>
        <v>OK</v>
      </c>
      <c r="S88" s="47"/>
      <c r="T88" s="47"/>
      <c r="U88" s="47"/>
      <c r="V88" s="47"/>
      <c r="W88" s="47"/>
      <c r="X88" s="34"/>
      <c r="Y88" s="34"/>
      <c r="Z88" s="34"/>
      <c r="AA88" s="34"/>
      <c r="AB88" s="34"/>
      <c r="AC88" s="34"/>
      <c r="AD88" s="34"/>
      <c r="AE88" s="169"/>
      <c r="AF88" s="169"/>
      <c r="AG88" s="169"/>
      <c r="AH88" s="169"/>
    </row>
    <row r="89" spans="1:34" ht="40" customHeight="1" x14ac:dyDescent="0.25">
      <c r="A89" s="204"/>
      <c r="B89" s="50">
        <v>86</v>
      </c>
      <c r="C89" s="200"/>
      <c r="D89" s="57" t="s">
        <v>153</v>
      </c>
      <c r="E89" s="57" t="s">
        <v>110</v>
      </c>
      <c r="F89" s="57" t="s">
        <v>11</v>
      </c>
      <c r="G89" s="57" t="s">
        <v>12</v>
      </c>
      <c r="H89" s="79">
        <v>7.3</v>
      </c>
      <c r="I89" s="16">
        <v>0</v>
      </c>
      <c r="J89" s="144">
        <f t="shared" si="7"/>
        <v>0</v>
      </c>
      <c r="K89" s="145">
        <f t="shared" si="8"/>
        <v>0</v>
      </c>
      <c r="L89" s="146"/>
      <c r="M89" s="147">
        <f t="shared" si="9"/>
        <v>0</v>
      </c>
      <c r="N89" s="146"/>
      <c r="O89" s="146"/>
      <c r="P89" s="146"/>
      <c r="Q89" s="148">
        <f t="shared" si="6"/>
        <v>0</v>
      </c>
      <c r="R89" s="18" t="str">
        <f t="shared" si="5"/>
        <v>OK</v>
      </c>
      <c r="S89" s="47"/>
      <c r="T89" s="47"/>
      <c r="U89" s="47"/>
      <c r="V89" s="47"/>
      <c r="W89" s="47"/>
      <c r="X89" s="34"/>
      <c r="Y89" s="34"/>
      <c r="Z89" s="34"/>
      <c r="AA89" s="34"/>
      <c r="AB89" s="34"/>
      <c r="AC89" s="34"/>
      <c r="AD89" s="34"/>
      <c r="AE89" s="169"/>
      <c r="AF89" s="169"/>
      <c r="AG89" s="169"/>
      <c r="AH89" s="169"/>
    </row>
    <row r="90" spans="1:34" ht="40" customHeight="1" x14ac:dyDescent="0.25">
      <c r="A90" s="204"/>
      <c r="B90" s="50">
        <v>87</v>
      </c>
      <c r="C90" s="200"/>
      <c r="D90" s="57" t="s">
        <v>154</v>
      </c>
      <c r="E90" s="57" t="s">
        <v>110</v>
      </c>
      <c r="F90" s="57" t="s">
        <v>11</v>
      </c>
      <c r="G90" s="57" t="s">
        <v>12</v>
      </c>
      <c r="H90" s="79">
        <v>5.69</v>
      </c>
      <c r="I90" s="16">
        <v>0</v>
      </c>
      <c r="J90" s="144">
        <f t="shared" si="7"/>
        <v>0</v>
      </c>
      <c r="K90" s="145">
        <f t="shared" si="8"/>
        <v>0</v>
      </c>
      <c r="L90" s="146"/>
      <c r="M90" s="147">
        <f t="shared" si="9"/>
        <v>0</v>
      </c>
      <c r="N90" s="146"/>
      <c r="O90" s="146"/>
      <c r="P90" s="146"/>
      <c r="Q90" s="148">
        <f t="shared" si="6"/>
        <v>0</v>
      </c>
      <c r="R90" s="18" t="str">
        <f t="shared" si="5"/>
        <v>OK</v>
      </c>
      <c r="S90" s="47"/>
      <c r="T90" s="47"/>
      <c r="U90" s="47"/>
      <c r="V90" s="47"/>
      <c r="W90" s="47"/>
      <c r="X90" s="34"/>
      <c r="Y90" s="34"/>
      <c r="Z90" s="34"/>
      <c r="AA90" s="34"/>
      <c r="AB90" s="34"/>
      <c r="AC90" s="34"/>
      <c r="AD90" s="34"/>
      <c r="AE90" s="169"/>
      <c r="AF90" s="169"/>
      <c r="AG90" s="169"/>
      <c r="AH90" s="169"/>
    </row>
    <row r="91" spans="1:34" ht="40" customHeight="1" x14ac:dyDescent="0.25">
      <c r="A91" s="204"/>
      <c r="B91" s="50">
        <v>88</v>
      </c>
      <c r="C91" s="200"/>
      <c r="D91" s="57" t="s">
        <v>155</v>
      </c>
      <c r="E91" s="57" t="s">
        <v>110</v>
      </c>
      <c r="F91" s="57" t="s">
        <v>11</v>
      </c>
      <c r="G91" s="57" t="s">
        <v>12</v>
      </c>
      <c r="H91" s="79">
        <v>10.17</v>
      </c>
      <c r="I91" s="16">
        <v>0</v>
      </c>
      <c r="J91" s="144">
        <f t="shared" si="7"/>
        <v>0</v>
      </c>
      <c r="K91" s="145">
        <f t="shared" si="8"/>
        <v>0</v>
      </c>
      <c r="L91" s="146"/>
      <c r="M91" s="147">
        <f t="shared" si="9"/>
        <v>0</v>
      </c>
      <c r="N91" s="146"/>
      <c r="O91" s="146"/>
      <c r="P91" s="146"/>
      <c r="Q91" s="148">
        <f t="shared" si="6"/>
        <v>0</v>
      </c>
      <c r="R91" s="18" t="str">
        <f t="shared" si="5"/>
        <v>OK</v>
      </c>
      <c r="S91" s="47"/>
      <c r="T91" s="47"/>
      <c r="U91" s="47"/>
      <c r="V91" s="47"/>
      <c r="W91" s="47"/>
      <c r="X91" s="34"/>
      <c r="Y91" s="34"/>
      <c r="Z91" s="34"/>
      <c r="AA91" s="34"/>
      <c r="AB91" s="34"/>
      <c r="AC91" s="34"/>
      <c r="AD91" s="34"/>
      <c r="AE91" s="169"/>
      <c r="AF91" s="169"/>
      <c r="AG91" s="169"/>
      <c r="AH91" s="169"/>
    </row>
    <row r="92" spans="1:34" ht="40" customHeight="1" x14ac:dyDescent="0.25">
      <c r="A92" s="204"/>
      <c r="B92" s="50">
        <v>89</v>
      </c>
      <c r="C92" s="200"/>
      <c r="D92" s="57" t="s">
        <v>156</v>
      </c>
      <c r="E92" s="57" t="s">
        <v>110</v>
      </c>
      <c r="F92" s="57" t="s">
        <v>11</v>
      </c>
      <c r="G92" s="57" t="s">
        <v>12</v>
      </c>
      <c r="H92" s="79">
        <v>16.579999999999998</v>
      </c>
      <c r="I92" s="16">
        <v>0</v>
      </c>
      <c r="J92" s="144">
        <f t="shared" si="7"/>
        <v>0</v>
      </c>
      <c r="K92" s="145">
        <f t="shared" si="8"/>
        <v>0</v>
      </c>
      <c r="L92" s="146"/>
      <c r="M92" s="147">
        <f t="shared" si="9"/>
        <v>0</v>
      </c>
      <c r="N92" s="146"/>
      <c r="O92" s="146"/>
      <c r="P92" s="146"/>
      <c r="Q92" s="148">
        <f t="shared" si="6"/>
        <v>0</v>
      </c>
      <c r="R92" s="18" t="str">
        <f t="shared" si="5"/>
        <v>OK</v>
      </c>
      <c r="S92" s="47"/>
      <c r="T92" s="47"/>
      <c r="U92" s="47"/>
      <c r="V92" s="47"/>
      <c r="W92" s="47"/>
      <c r="X92" s="34"/>
      <c r="Y92" s="34"/>
      <c r="Z92" s="34"/>
      <c r="AA92" s="34"/>
      <c r="AB92" s="34"/>
      <c r="AC92" s="34"/>
      <c r="AD92" s="34"/>
      <c r="AE92" s="169"/>
      <c r="AF92" s="169"/>
      <c r="AG92" s="169"/>
      <c r="AH92" s="169"/>
    </row>
    <row r="93" spans="1:34" ht="40" customHeight="1" x14ac:dyDescent="0.25">
      <c r="A93" s="204"/>
      <c r="B93" s="50">
        <v>90</v>
      </c>
      <c r="C93" s="200"/>
      <c r="D93" s="57" t="s">
        <v>157</v>
      </c>
      <c r="E93" s="57" t="s">
        <v>110</v>
      </c>
      <c r="F93" s="57" t="s">
        <v>11</v>
      </c>
      <c r="G93" s="57" t="s">
        <v>12</v>
      </c>
      <c r="H93" s="79">
        <v>45.6</v>
      </c>
      <c r="I93" s="16">
        <v>0</v>
      </c>
      <c r="J93" s="144">
        <f t="shared" si="7"/>
        <v>0</v>
      </c>
      <c r="K93" s="145">
        <f t="shared" si="8"/>
        <v>0</v>
      </c>
      <c r="L93" s="146"/>
      <c r="M93" s="147">
        <f t="shared" si="9"/>
        <v>0</v>
      </c>
      <c r="N93" s="146"/>
      <c r="O93" s="146"/>
      <c r="P93" s="146"/>
      <c r="Q93" s="148">
        <f t="shared" si="6"/>
        <v>0</v>
      </c>
      <c r="R93" s="18" t="str">
        <f t="shared" si="5"/>
        <v>OK</v>
      </c>
      <c r="S93" s="47"/>
      <c r="T93" s="47"/>
      <c r="U93" s="47"/>
      <c r="V93" s="47"/>
      <c r="W93" s="47"/>
      <c r="X93" s="34"/>
      <c r="Y93" s="34"/>
      <c r="Z93" s="34"/>
      <c r="AA93" s="34"/>
      <c r="AB93" s="34"/>
      <c r="AC93" s="34"/>
      <c r="AD93" s="34"/>
      <c r="AE93" s="169"/>
      <c r="AF93" s="169"/>
      <c r="AG93" s="169"/>
      <c r="AH93" s="169"/>
    </row>
    <row r="94" spans="1:34" ht="40" customHeight="1" x14ac:dyDescent="0.25">
      <c r="A94" s="204"/>
      <c r="B94" s="50">
        <v>91</v>
      </c>
      <c r="C94" s="200"/>
      <c r="D94" s="57" t="s">
        <v>158</v>
      </c>
      <c r="E94" s="57" t="s">
        <v>110</v>
      </c>
      <c r="F94" s="57" t="s">
        <v>11</v>
      </c>
      <c r="G94" s="57" t="s">
        <v>12</v>
      </c>
      <c r="H94" s="79">
        <v>79.430000000000007</v>
      </c>
      <c r="I94" s="16">
        <v>0</v>
      </c>
      <c r="J94" s="144">
        <f t="shared" si="7"/>
        <v>0</v>
      </c>
      <c r="K94" s="145">
        <f t="shared" si="8"/>
        <v>0</v>
      </c>
      <c r="L94" s="146"/>
      <c r="M94" s="147">
        <f t="shared" si="9"/>
        <v>0</v>
      </c>
      <c r="N94" s="146"/>
      <c r="O94" s="146"/>
      <c r="P94" s="146"/>
      <c r="Q94" s="148">
        <f t="shared" si="6"/>
        <v>0</v>
      </c>
      <c r="R94" s="18" t="str">
        <f t="shared" si="5"/>
        <v>OK</v>
      </c>
      <c r="S94" s="47"/>
      <c r="T94" s="47"/>
      <c r="U94" s="47"/>
      <c r="V94" s="47"/>
      <c r="W94" s="47"/>
      <c r="X94" s="34"/>
      <c r="Y94" s="34"/>
      <c r="Z94" s="34"/>
      <c r="AA94" s="34"/>
      <c r="AB94" s="34"/>
      <c r="AC94" s="34"/>
      <c r="AD94" s="34"/>
      <c r="AE94" s="169"/>
      <c r="AF94" s="169"/>
      <c r="AG94" s="169"/>
      <c r="AH94" s="169"/>
    </row>
    <row r="95" spans="1:34" ht="40" customHeight="1" x14ac:dyDescent="0.25">
      <c r="A95" s="204"/>
      <c r="B95" s="50">
        <v>92</v>
      </c>
      <c r="C95" s="200"/>
      <c r="D95" s="57" t="s">
        <v>159</v>
      </c>
      <c r="E95" s="57" t="s">
        <v>110</v>
      </c>
      <c r="F95" s="57" t="s">
        <v>11</v>
      </c>
      <c r="G95" s="57" t="s">
        <v>12</v>
      </c>
      <c r="H95" s="79">
        <v>73.69</v>
      </c>
      <c r="I95" s="16">
        <v>0</v>
      </c>
      <c r="J95" s="144">
        <f t="shared" si="7"/>
        <v>0</v>
      </c>
      <c r="K95" s="145">
        <f t="shared" si="8"/>
        <v>0</v>
      </c>
      <c r="L95" s="146"/>
      <c r="M95" s="147">
        <f t="shared" si="9"/>
        <v>0</v>
      </c>
      <c r="N95" s="146"/>
      <c r="O95" s="146"/>
      <c r="P95" s="146"/>
      <c r="Q95" s="148">
        <f t="shared" si="6"/>
        <v>0</v>
      </c>
      <c r="R95" s="18" t="str">
        <f t="shared" si="5"/>
        <v>OK</v>
      </c>
      <c r="S95" s="47"/>
      <c r="T95" s="47"/>
      <c r="U95" s="47"/>
      <c r="V95" s="47"/>
      <c r="W95" s="47"/>
      <c r="X95" s="34"/>
      <c r="Y95" s="34"/>
      <c r="Z95" s="34"/>
      <c r="AA95" s="34"/>
      <c r="AB95" s="34"/>
      <c r="AC95" s="34"/>
      <c r="AD95" s="34"/>
      <c r="AE95" s="169"/>
      <c r="AF95" s="169"/>
      <c r="AG95" s="169"/>
      <c r="AH95" s="169"/>
    </row>
    <row r="96" spans="1:34" ht="40" customHeight="1" x14ac:dyDescent="0.25">
      <c r="A96" s="204"/>
      <c r="B96" s="50">
        <v>93</v>
      </c>
      <c r="C96" s="200"/>
      <c r="D96" s="57" t="s">
        <v>160</v>
      </c>
      <c r="E96" s="57" t="s">
        <v>110</v>
      </c>
      <c r="F96" s="57" t="s">
        <v>11</v>
      </c>
      <c r="G96" s="57" t="s">
        <v>12</v>
      </c>
      <c r="H96" s="79">
        <v>117.07</v>
      </c>
      <c r="I96" s="16">
        <v>0</v>
      </c>
      <c r="J96" s="144">
        <f t="shared" si="7"/>
        <v>0</v>
      </c>
      <c r="K96" s="145">
        <f t="shared" si="8"/>
        <v>0</v>
      </c>
      <c r="L96" s="146"/>
      <c r="M96" s="147">
        <f t="shared" si="9"/>
        <v>0</v>
      </c>
      <c r="N96" s="146"/>
      <c r="O96" s="146"/>
      <c r="P96" s="146"/>
      <c r="Q96" s="148">
        <f t="shared" ref="Q96:Q159" si="10">I96-(SUM(S96:AH96))+L96</f>
        <v>0</v>
      </c>
      <c r="R96" s="18" t="str">
        <f t="shared" si="5"/>
        <v>OK</v>
      </c>
      <c r="S96" s="47"/>
      <c r="T96" s="47"/>
      <c r="U96" s="47"/>
      <c r="V96" s="47"/>
      <c r="W96" s="47"/>
      <c r="X96" s="34"/>
      <c r="Y96" s="34"/>
      <c r="Z96" s="34"/>
      <c r="AA96" s="34"/>
      <c r="AB96" s="34"/>
      <c r="AC96" s="34"/>
      <c r="AD96" s="34"/>
      <c r="AE96" s="169"/>
      <c r="AF96" s="169"/>
      <c r="AG96" s="169"/>
      <c r="AH96" s="169"/>
    </row>
    <row r="97" spans="1:34" ht="40" customHeight="1" x14ac:dyDescent="0.25">
      <c r="A97" s="204"/>
      <c r="B97" s="50">
        <v>94</v>
      </c>
      <c r="C97" s="200"/>
      <c r="D97" s="57" t="s">
        <v>161</v>
      </c>
      <c r="E97" s="57" t="s">
        <v>110</v>
      </c>
      <c r="F97" s="57" t="s">
        <v>11</v>
      </c>
      <c r="G97" s="57" t="s">
        <v>12</v>
      </c>
      <c r="H97" s="79">
        <v>54.57</v>
      </c>
      <c r="I97" s="16">
        <v>0</v>
      </c>
      <c r="J97" s="144">
        <f t="shared" si="7"/>
        <v>0</v>
      </c>
      <c r="K97" s="145">
        <f t="shared" si="8"/>
        <v>0</v>
      </c>
      <c r="L97" s="146"/>
      <c r="M97" s="147">
        <f t="shared" si="9"/>
        <v>0</v>
      </c>
      <c r="N97" s="146"/>
      <c r="O97" s="146"/>
      <c r="P97" s="146"/>
      <c r="Q97" s="148">
        <f t="shared" si="10"/>
        <v>0</v>
      </c>
      <c r="R97" s="18" t="str">
        <f t="shared" si="5"/>
        <v>OK</v>
      </c>
      <c r="S97" s="47"/>
      <c r="T97" s="47"/>
      <c r="U97" s="47"/>
      <c r="V97" s="47"/>
      <c r="W97" s="47"/>
      <c r="X97" s="34"/>
      <c r="Y97" s="34"/>
      <c r="Z97" s="34"/>
      <c r="AA97" s="34"/>
      <c r="AB97" s="34"/>
      <c r="AC97" s="34"/>
      <c r="AD97" s="34"/>
      <c r="AE97" s="169"/>
      <c r="AF97" s="169"/>
      <c r="AG97" s="169"/>
      <c r="AH97" s="169"/>
    </row>
    <row r="98" spans="1:34" ht="40" customHeight="1" x14ac:dyDescent="0.25">
      <c r="A98" s="204"/>
      <c r="B98" s="50">
        <v>95</v>
      </c>
      <c r="C98" s="200"/>
      <c r="D98" s="57" t="s">
        <v>162</v>
      </c>
      <c r="E98" s="57" t="s">
        <v>110</v>
      </c>
      <c r="F98" s="57" t="s">
        <v>11</v>
      </c>
      <c r="G98" s="57" t="s">
        <v>12</v>
      </c>
      <c r="H98" s="79">
        <v>59.68</v>
      </c>
      <c r="I98" s="16">
        <v>0</v>
      </c>
      <c r="J98" s="144">
        <f t="shared" si="7"/>
        <v>0</v>
      </c>
      <c r="K98" s="145">
        <f t="shared" si="8"/>
        <v>0</v>
      </c>
      <c r="L98" s="146"/>
      <c r="M98" s="147">
        <f t="shared" si="9"/>
        <v>0</v>
      </c>
      <c r="N98" s="146"/>
      <c r="O98" s="146"/>
      <c r="P98" s="146"/>
      <c r="Q98" s="148">
        <f t="shared" si="10"/>
        <v>0</v>
      </c>
      <c r="R98" s="18" t="str">
        <f t="shared" si="5"/>
        <v>OK</v>
      </c>
      <c r="S98" s="47"/>
      <c r="T98" s="47"/>
      <c r="U98" s="47"/>
      <c r="V98" s="47"/>
      <c r="W98" s="47"/>
      <c r="X98" s="34"/>
      <c r="Y98" s="34"/>
      <c r="Z98" s="34"/>
      <c r="AA98" s="34"/>
      <c r="AB98" s="34"/>
      <c r="AC98" s="34"/>
      <c r="AD98" s="34"/>
      <c r="AE98" s="169"/>
      <c r="AF98" s="169"/>
      <c r="AG98" s="169"/>
      <c r="AH98" s="169"/>
    </row>
    <row r="99" spans="1:34" ht="40" customHeight="1" x14ac:dyDescent="0.25">
      <c r="A99" s="204"/>
      <c r="B99" s="50">
        <v>96</v>
      </c>
      <c r="C99" s="199"/>
      <c r="D99" s="57" t="s">
        <v>163</v>
      </c>
      <c r="E99" s="57" t="s">
        <v>110</v>
      </c>
      <c r="F99" s="57" t="s">
        <v>11</v>
      </c>
      <c r="G99" s="57" t="s">
        <v>12</v>
      </c>
      <c r="H99" s="79">
        <v>69.41</v>
      </c>
      <c r="I99" s="16">
        <v>0</v>
      </c>
      <c r="J99" s="144">
        <f t="shared" si="7"/>
        <v>0</v>
      </c>
      <c r="K99" s="145">
        <f t="shared" si="8"/>
        <v>0</v>
      </c>
      <c r="L99" s="146"/>
      <c r="M99" s="147">
        <f t="shared" si="9"/>
        <v>0</v>
      </c>
      <c r="N99" s="146"/>
      <c r="O99" s="146"/>
      <c r="P99" s="146"/>
      <c r="Q99" s="148">
        <f t="shared" si="10"/>
        <v>0</v>
      </c>
      <c r="R99" s="18" t="str">
        <f t="shared" si="5"/>
        <v>OK</v>
      </c>
      <c r="S99" s="47"/>
      <c r="T99" s="47"/>
      <c r="U99" s="47"/>
      <c r="V99" s="47"/>
      <c r="W99" s="47"/>
      <c r="X99" s="34"/>
      <c r="Y99" s="34"/>
      <c r="Z99" s="34"/>
      <c r="AA99" s="34"/>
      <c r="AB99" s="34"/>
      <c r="AC99" s="34"/>
      <c r="AD99" s="34"/>
      <c r="AE99" s="169"/>
      <c r="AF99" s="169"/>
      <c r="AG99" s="169"/>
      <c r="AH99" s="169"/>
    </row>
    <row r="100" spans="1:34" ht="40" customHeight="1" x14ac:dyDescent="0.25">
      <c r="A100" s="204">
        <v>6</v>
      </c>
      <c r="B100" s="50">
        <v>97</v>
      </c>
      <c r="C100" s="203" t="s">
        <v>634</v>
      </c>
      <c r="D100" s="57" t="s">
        <v>164</v>
      </c>
      <c r="E100" s="57" t="s">
        <v>39</v>
      </c>
      <c r="F100" s="57" t="s">
        <v>11</v>
      </c>
      <c r="G100" s="57" t="s">
        <v>13</v>
      </c>
      <c r="H100" s="79">
        <v>2.4</v>
      </c>
      <c r="I100" s="16">
        <v>5</v>
      </c>
      <c r="J100" s="144">
        <f t="shared" si="7"/>
        <v>5</v>
      </c>
      <c r="K100" s="145">
        <f t="shared" si="8"/>
        <v>5</v>
      </c>
      <c r="L100" s="146"/>
      <c r="M100" s="147">
        <f t="shared" si="9"/>
        <v>1</v>
      </c>
      <c r="N100" s="146"/>
      <c r="O100" s="146"/>
      <c r="P100" s="146"/>
      <c r="Q100" s="148">
        <f t="shared" si="10"/>
        <v>0</v>
      </c>
      <c r="R100" s="18" t="str">
        <f t="shared" si="5"/>
        <v>OK</v>
      </c>
      <c r="S100" s="47"/>
      <c r="T100" s="47"/>
      <c r="U100" s="47">
        <v>5</v>
      </c>
      <c r="V100" s="47"/>
      <c r="W100" s="47"/>
      <c r="X100" s="34"/>
      <c r="Y100" s="34"/>
      <c r="Z100" s="34"/>
      <c r="AA100" s="34"/>
      <c r="AB100" s="34"/>
      <c r="AC100" s="34"/>
      <c r="AD100" s="34"/>
      <c r="AE100" s="169"/>
      <c r="AF100" s="169"/>
      <c r="AG100" s="169"/>
      <c r="AH100" s="169"/>
    </row>
    <row r="101" spans="1:34" ht="40" customHeight="1" x14ac:dyDescent="0.25">
      <c r="A101" s="204"/>
      <c r="B101" s="50">
        <v>98</v>
      </c>
      <c r="C101" s="200"/>
      <c r="D101" s="57" t="s">
        <v>165</v>
      </c>
      <c r="E101" s="57" t="s">
        <v>39</v>
      </c>
      <c r="F101" s="57" t="s">
        <v>11</v>
      </c>
      <c r="G101" s="57" t="s">
        <v>13</v>
      </c>
      <c r="H101" s="79">
        <v>9.75</v>
      </c>
      <c r="I101" s="16">
        <v>5</v>
      </c>
      <c r="J101" s="144">
        <f t="shared" si="7"/>
        <v>5</v>
      </c>
      <c r="K101" s="145">
        <f t="shared" si="8"/>
        <v>5</v>
      </c>
      <c r="L101" s="146"/>
      <c r="M101" s="147">
        <f t="shared" si="9"/>
        <v>1</v>
      </c>
      <c r="N101" s="146"/>
      <c r="O101" s="146"/>
      <c r="P101" s="146"/>
      <c r="Q101" s="148">
        <f t="shared" si="10"/>
        <v>0</v>
      </c>
      <c r="R101" s="18" t="str">
        <f t="shared" si="5"/>
        <v>OK</v>
      </c>
      <c r="S101" s="47"/>
      <c r="T101" s="47"/>
      <c r="U101" s="47">
        <v>5</v>
      </c>
      <c r="V101" s="47"/>
      <c r="W101" s="47"/>
      <c r="X101" s="34"/>
      <c r="Y101" s="34"/>
      <c r="Z101" s="34"/>
      <c r="AA101" s="34"/>
      <c r="AB101" s="34"/>
      <c r="AC101" s="34"/>
      <c r="AD101" s="34"/>
      <c r="AE101" s="169"/>
      <c r="AF101" s="169"/>
      <c r="AG101" s="169"/>
      <c r="AH101" s="169"/>
    </row>
    <row r="102" spans="1:34" ht="40" customHeight="1" x14ac:dyDescent="0.25">
      <c r="A102" s="204"/>
      <c r="B102" s="50">
        <v>99</v>
      </c>
      <c r="C102" s="200"/>
      <c r="D102" s="57" t="s">
        <v>166</v>
      </c>
      <c r="E102" s="57" t="s">
        <v>39</v>
      </c>
      <c r="F102" s="57" t="s">
        <v>11</v>
      </c>
      <c r="G102" s="57" t="s">
        <v>13</v>
      </c>
      <c r="H102" s="79">
        <v>6.15</v>
      </c>
      <c r="I102" s="16">
        <v>5</v>
      </c>
      <c r="J102" s="144">
        <f t="shared" si="7"/>
        <v>5</v>
      </c>
      <c r="K102" s="145">
        <f t="shared" si="8"/>
        <v>5</v>
      </c>
      <c r="L102" s="146"/>
      <c r="M102" s="147">
        <f t="shared" si="9"/>
        <v>1</v>
      </c>
      <c r="N102" s="146"/>
      <c r="O102" s="146"/>
      <c r="P102" s="146"/>
      <c r="Q102" s="148">
        <f t="shared" si="10"/>
        <v>0</v>
      </c>
      <c r="R102" s="18" t="str">
        <f t="shared" si="5"/>
        <v>OK</v>
      </c>
      <c r="S102" s="47"/>
      <c r="T102" s="47"/>
      <c r="U102" s="47">
        <v>5</v>
      </c>
      <c r="V102" s="47"/>
      <c r="W102" s="47"/>
      <c r="X102" s="34"/>
      <c r="Y102" s="34"/>
      <c r="Z102" s="34"/>
      <c r="AA102" s="34"/>
      <c r="AB102" s="34"/>
      <c r="AC102" s="34"/>
      <c r="AD102" s="34"/>
      <c r="AE102" s="169"/>
      <c r="AF102" s="169"/>
      <c r="AG102" s="169"/>
      <c r="AH102" s="169"/>
    </row>
    <row r="103" spans="1:34" ht="40" customHeight="1" x14ac:dyDescent="0.25">
      <c r="A103" s="204"/>
      <c r="B103" s="50">
        <v>100</v>
      </c>
      <c r="C103" s="200"/>
      <c r="D103" s="57" t="s">
        <v>167</v>
      </c>
      <c r="E103" s="57" t="s">
        <v>39</v>
      </c>
      <c r="F103" s="57" t="s">
        <v>11</v>
      </c>
      <c r="G103" s="57" t="s">
        <v>13</v>
      </c>
      <c r="H103" s="79">
        <v>6</v>
      </c>
      <c r="I103" s="16">
        <v>5</v>
      </c>
      <c r="J103" s="144">
        <f t="shared" si="7"/>
        <v>5</v>
      </c>
      <c r="K103" s="145">
        <f t="shared" si="8"/>
        <v>5</v>
      </c>
      <c r="L103" s="146"/>
      <c r="M103" s="147">
        <f t="shared" si="9"/>
        <v>1</v>
      </c>
      <c r="N103" s="146"/>
      <c r="O103" s="146"/>
      <c r="P103" s="146"/>
      <c r="Q103" s="148">
        <f t="shared" si="10"/>
        <v>0</v>
      </c>
      <c r="R103" s="18" t="str">
        <f t="shared" si="5"/>
        <v>OK</v>
      </c>
      <c r="S103" s="47"/>
      <c r="T103" s="47"/>
      <c r="U103" s="47">
        <v>5</v>
      </c>
      <c r="V103" s="47"/>
      <c r="W103" s="47"/>
      <c r="X103" s="34"/>
      <c r="Y103" s="34"/>
      <c r="Z103" s="34"/>
      <c r="AA103" s="34"/>
      <c r="AB103" s="34"/>
      <c r="AC103" s="34"/>
      <c r="AD103" s="34"/>
      <c r="AE103" s="169"/>
      <c r="AF103" s="169"/>
      <c r="AG103" s="169"/>
      <c r="AH103" s="169"/>
    </row>
    <row r="104" spans="1:34" ht="40" customHeight="1" x14ac:dyDescent="0.25">
      <c r="A104" s="204"/>
      <c r="B104" s="50">
        <v>101</v>
      </c>
      <c r="C104" s="200"/>
      <c r="D104" s="57" t="s">
        <v>168</v>
      </c>
      <c r="E104" s="57" t="s">
        <v>39</v>
      </c>
      <c r="F104" s="57" t="s">
        <v>11</v>
      </c>
      <c r="G104" s="57" t="s">
        <v>13</v>
      </c>
      <c r="H104" s="79">
        <v>12.74</v>
      </c>
      <c r="I104" s="16">
        <v>5</v>
      </c>
      <c r="J104" s="144">
        <f t="shared" si="7"/>
        <v>5</v>
      </c>
      <c r="K104" s="145">
        <f t="shared" si="8"/>
        <v>5</v>
      </c>
      <c r="L104" s="146"/>
      <c r="M104" s="147">
        <f t="shared" si="9"/>
        <v>1</v>
      </c>
      <c r="N104" s="146"/>
      <c r="O104" s="146"/>
      <c r="P104" s="146"/>
      <c r="Q104" s="148">
        <f t="shared" si="10"/>
        <v>0</v>
      </c>
      <c r="R104" s="18" t="str">
        <f t="shared" si="5"/>
        <v>OK</v>
      </c>
      <c r="S104" s="47"/>
      <c r="T104" s="47"/>
      <c r="U104" s="47">
        <v>5</v>
      </c>
      <c r="V104" s="47"/>
      <c r="W104" s="47"/>
      <c r="X104" s="34"/>
      <c r="Y104" s="34"/>
      <c r="Z104" s="34"/>
      <c r="AA104" s="34"/>
      <c r="AB104" s="34"/>
      <c r="AC104" s="34"/>
      <c r="AD104" s="34"/>
      <c r="AE104" s="169"/>
      <c r="AF104" s="169"/>
      <c r="AG104" s="169"/>
      <c r="AH104" s="169"/>
    </row>
    <row r="105" spans="1:34" ht="40" customHeight="1" x14ac:dyDescent="0.25">
      <c r="A105" s="204"/>
      <c r="B105" s="50">
        <v>102</v>
      </c>
      <c r="C105" s="200"/>
      <c r="D105" s="57" t="s">
        <v>169</v>
      </c>
      <c r="E105" s="57" t="s">
        <v>39</v>
      </c>
      <c r="F105" s="57" t="s">
        <v>11</v>
      </c>
      <c r="G105" s="57" t="s">
        <v>13</v>
      </c>
      <c r="H105" s="79">
        <v>12.6</v>
      </c>
      <c r="I105" s="16">
        <v>0</v>
      </c>
      <c r="J105" s="144">
        <f t="shared" si="7"/>
        <v>0</v>
      </c>
      <c r="K105" s="145">
        <f t="shared" si="8"/>
        <v>0</v>
      </c>
      <c r="L105" s="146"/>
      <c r="M105" s="147">
        <f t="shared" si="9"/>
        <v>0</v>
      </c>
      <c r="N105" s="146"/>
      <c r="O105" s="146"/>
      <c r="P105" s="146"/>
      <c r="Q105" s="148">
        <f t="shared" si="10"/>
        <v>0</v>
      </c>
      <c r="R105" s="18" t="str">
        <f t="shared" si="5"/>
        <v>OK</v>
      </c>
      <c r="S105" s="47"/>
      <c r="T105" s="47"/>
      <c r="U105" s="47"/>
      <c r="V105" s="47"/>
      <c r="W105" s="47"/>
      <c r="X105" s="34"/>
      <c r="Y105" s="34"/>
      <c r="Z105" s="34"/>
      <c r="AA105" s="34"/>
      <c r="AB105" s="34"/>
      <c r="AC105" s="34"/>
      <c r="AD105" s="34"/>
      <c r="AE105" s="169"/>
      <c r="AF105" s="169"/>
      <c r="AG105" s="169"/>
      <c r="AH105" s="169"/>
    </row>
    <row r="106" spans="1:34" ht="40" customHeight="1" x14ac:dyDescent="0.25">
      <c r="A106" s="204"/>
      <c r="B106" s="50">
        <v>103</v>
      </c>
      <c r="C106" s="200"/>
      <c r="D106" s="57" t="s">
        <v>170</v>
      </c>
      <c r="E106" s="57" t="s">
        <v>39</v>
      </c>
      <c r="F106" s="57" t="s">
        <v>11</v>
      </c>
      <c r="G106" s="57" t="s">
        <v>13</v>
      </c>
      <c r="H106" s="79">
        <v>2.66</v>
      </c>
      <c r="I106" s="16">
        <v>0</v>
      </c>
      <c r="J106" s="144">
        <f t="shared" si="7"/>
        <v>0</v>
      </c>
      <c r="K106" s="145">
        <f t="shared" si="8"/>
        <v>0</v>
      </c>
      <c r="L106" s="146"/>
      <c r="M106" s="147">
        <f t="shared" si="9"/>
        <v>0</v>
      </c>
      <c r="N106" s="146"/>
      <c r="O106" s="146"/>
      <c r="P106" s="146"/>
      <c r="Q106" s="148">
        <f t="shared" si="10"/>
        <v>0</v>
      </c>
      <c r="R106" s="18" t="str">
        <f t="shared" si="5"/>
        <v>OK</v>
      </c>
      <c r="S106" s="47"/>
      <c r="T106" s="47"/>
      <c r="U106" s="47"/>
      <c r="V106" s="47"/>
      <c r="W106" s="47"/>
      <c r="X106" s="34"/>
      <c r="Y106" s="34"/>
      <c r="Z106" s="34"/>
      <c r="AA106" s="34"/>
      <c r="AB106" s="34"/>
      <c r="AC106" s="34"/>
      <c r="AD106" s="34"/>
      <c r="AE106" s="169"/>
      <c r="AF106" s="169"/>
      <c r="AG106" s="169"/>
      <c r="AH106" s="169"/>
    </row>
    <row r="107" spans="1:34" ht="40" customHeight="1" x14ac:dyDescent="0.25">
      <c r="A107" s="204"/>
      <c r="B107" s="50">
        <v>104</v>
      </c>
      <c r="C107" s="200"/>
      <c r="D107" s="57" t="s">
        <v>171</v>
      </c>
      <c r="E107" s="57" t="s">
        <v>39</v>
      </c>
      <c r="F107" s="57" t="s">
        <v>11</v>
      </c>
      <c r="G107" s="57" t="s">
        <v>13</v>
      </c>
      <c r="H107" s="79">
        <v>3.24</v>
      </c>
      <c r="I107" s="16">
        <v>0</v>
      </c>
      <c r="J107" s="144">
        <f t="shared" si="7"/>
        <v>0</v>
      </c>
      <c r="K107" s="145">
        <f t="shared" si="8"/>
        <v>0</v>
      </c>
      <c r="L107" s="146"/>
      <c r="M107" s="147">
        <f t="shared" si="9"/>
        <v>0</v>
      </c>
      <c r="N107" s="146"/>
      <c r="O107" s="146"/>
      <c r="P107" s="146"/>
      <c r="Q107" s="148">
        <f t="shared" si="10"/>
        <v>0</v>
      </c>
      <c r="R107" s="18" t="str">
        <f t="shared" si="5"/>
        <v>OK</v>
      </c>
      <c r="S107" s="47"/>
      <c r="T107" s="47"/>
      <c r="U107" s="47"/>
      <c r="V107" s="47"/>
      <c r="W107" s="47"/>
      <c r="X107" s="34"/>
      <c r="Y107" s="34"/>
      <c r="Z107" s="34"/>
      <c r="AA107" s="34"/>
      <c r="AB107" s="34"/>
      <c r="AC107" s="34"/>
      <c r="AD107" s="34"/>
      <c r="AE107" s="169"/>
      <c r="AF107" s="169"/>
      <c r="AG107" s="169"/>
      <c r="AH107" s="169"/>
    </row>
    <row r="108" spans="1:34" ht="40" customHeight="1" x14ac:dyDescent="0.25">
      <c r="A108" s="204"/>
      <c r="B108" s="50">
        <v>105</v>
      </c>
      <c r="C108" s="200"/>
      <c r="D108" s="57" t="s">
        <v>172</v>
      </c>
      <c r="E108" s="57" t="s">
        <v>39</v>
      </c>
      <c r="F108" s="57" t="s">
        <v>11</v>
      </c>
      <c r="G108" s="57" t="s">
        <v>13</v>
      </c>
      <c r="H108" s="79">
        <v>6.66</v>
      </c>
      <c r="I108" s="16">
        <v>0</v>
      </c>
      <c r="J108" s="144">
        <f t="shared" si="7"/>
        <v>0</v>
      </c>
      <c r="K108" s="145">
        <f t="shared" si="8"/>
        <v>0</v>
      </c>
      <c r="L108" s="146"/>
      <c r="M108" s="147">
        <f t="shared" si="9"/>
        <v>0</v>
      </c>
      <c r="N108" s="146"/>
      <c r="O108" s="146"/>
      <c r="P108" s="146"/>
      <c r="Q108" s="148">
        <f t="shared" si="10"/>
        <v>0</v>
      </c>
      <c r="R108" s="18" t="str">
        <f t="shared" si="5"/>
        <v>OK</v>
      </c>
      <c r="S108" s="47"/>
      <c r="T108" s="47"/>
      <c r="U108" s="47"/>
      <c r="V108" s="47"/>
      <c r="W108" s="47"/>
      <c r="X108" s="34"/>
      <c r="Y108" s="34"/>
      <c r="Z108" s="34"/>
      <c r="AA108" s="34"/>
      <c r="AB108" s="34"/>
      <c r="AC108" s="34"/>
      <c r="AD108" s="34"/>
      <c r="AE108" s="169"/>
      <c r="AF108" s="169"/>
      <c r="AG108" s="169"/>
      <c r="AH108" s="169"/>
    </row>
    <row r="109" spans="1:34" ht="40" customHeight="1" x14ac:dyDescent="0.25">
      <c r="A109" s="204"/>
      <c r="B109" s="50">
        <v>106</v>
      </c>
      <c r="C109" s="200"/>
      <c r="D109" s="57" t="s">
        <v>173</v>
      </c>
      <c r="E109" s="57" t="s">
        <v>39</v>
      </c>
      <c r="F109" s="57" t="s">
        <v>11</v>
      </c>
      <c r="G109" s="57" t="s">
        <v>13</v>
      </c>
      <c r="H109" s="79">
        <v>10.99</v>
      </c>
      <c r="I109" s="16">
        <v>0</v>
      </c>
      <c r="J109" s="144">
        <f t="shared" si="7"/>
        <v>0</v>
      </c>
      <c r="K109" s="145">
        <f t="shared" si="8"/>
        <v>0</v>
      </c>
      <c r="L109" s="146"/>
      <c r="M109" s="147">
        <f t="shared" si="9"/>
        <v>0</v>
      </c>
      <c r="N109" s="146"/>
      <c r="O109" s="146"/>
      <c r="P109" s="146"/>
      <c r="Q109" s="148">
        <f t="shared" si="10"/>
        <v>0</v>
      </c>
      <c r="R109" s="18" t="str">
        <f t="shared" si="5"/>
        <v>OK</v>
      </c>
      <c r="S109" s="47"/>
      <c r="T109" s="47"/>
      <c r="U109" s="47"/>
      <c r="V109" s="47"/>
      <c r="W109" s="47"/>
      <c r="X109" s="34"/>
      <c r="Y109" s="34"/>
      <c r="Z109" s="34"/>
      <c r="AA109" s="34"/>
      <c r="AB109" s="34"/>
      <c r="AC109" s="34"/>
      <c r="AD109" s="34"/>
      <c r="AE109" s="169"/>
      <c r="AF109" s="169"/>
      <c r="AG109" s="169"/>
      <c r="AH109" s="169"/>
    </row>
    <row r="110" spans="1:34" ht="40" customHeight="1" x14ac:dyDescent="0.25">
      <c r="A110" s="204"/>
      <c r="B110" s="50">
        <v>107</v>
      </c>
      <c r="C110" s="200"/>
      <c r="D110" s="57" t="s">
        <v>174</v>
      </c>
      <c r="E110" s="57" t="s">
        <v>39</v>
      </c>
      <c r="F110" s="57" t="s">
        <v>11</v>
      </c>
      <c r="G110" s="57" t="s">
        <v>13</v>
      </c>
      <c r="H110" s="79">
        <v>7</v>
      </c>
      <c r="I110" s="16">
        <v>0</v>
      </c>
      <c r="J110" s="144">
        <f t="shared" si="7"/>
        <v>0</v>
      </c>
      <c r="K110" s="145">
        <f t="shared" si="8"/>
        <v>0</v>
      </c>
      <c r="L110" s="146"/>
      <c r="M110" s="147">
        <f t="shared" si="9"/>
        <v>0</v>
      </c>
      <c r="N110" s="146"/>
      <c r="O110" s="146"/>
      <c r="P110" s="146"/>
      <c r="Q110" s="148">
        <f t="shared" si="10"/>
        <v>0</v>
      </c>
      <c r="R110" s="18" t="str">
        <f t="shared" si="5"/>
        <v>OK</v>
      </c>
      <c r="S110" s="47"/>
      <c r="T110" s="47"/>
      <c r="U110" s="47"/>
      <c r="V110" s="47"/>
      <c r="W110" s="47"/>
      <c r="X110" s="34"/>
      <c r="Y110" s="34"/>
      <c r="Z110" s="34"/>
      <c r="AA110" s="34"/>
      <c r="AB110" s="34"/>
      <c r="AC110" s="34"/>
      <c r="AD110" s="34"/>
      <c r="AE110" s="169"/>
      <c r="AF110" s="169"/>
      <c r="AG110" s="169"/>
      <c r="AH110" s="169"/>
    </row>
    <row r="111" spans="1:34" ht="40" customHeight="1" x14ac:dyDescent="0.25">
      <c r="A111" s="204"/>
      <c r="B111" s="50">
        <v>108</v>
      </c>
      <c r="C111" s="200"/>
      <c r="D111" s="57" t="s">
        <v>175</v>
      </c>
      <c r="E111" s="57" t="s">
        <v>39</v>
      </c>
      <c r="F111" s="57" t="s">
        <v>11</v>
      </c>
      <c r="G111" s="57" t="s">
        <v>13</v>
      </c>
      <c r="H111" s="79">
        <v>15.83</v>
      </c>
      <c r="I111" s="16">
        <v>5</v>
      </c>
      <c r="J111" s="144">
        <f t="shared" si="7"/>
        <v>5</v>
      </c>
      <c r="K111" s="145">
        <f t="shared" si="8"/>
        <v>5</v>
      </c>
      <c r="L111" s="146"/>
      <c r="M111" s="147">
        <f t="shared" si="9"/>
        <v>1</v>
      </c>
      <c r="N111" s="146"/>
      <c r="O111" s="146"/>
      <c r="P111" s="146"/>
      <c r="Q111" s="148">
        <f t="shared" si="10"/>
        <v>0</v>
      </c>
      <c r="R111" s="18" t="str">
        <f t="shared" si="5"/>
        <v>OK</v>
      </c>
      <c r="S111" s="47"/>
      <c r="T111" s="47"/>
      <c r="U111" s="47">
        <v>5</v>
      </c>
      <c r="V111" s="47"/>
      <c r="W111" s="47"/>
      <c r="X111" s="34"/>
      <c r="Y111" s="34"/>
      <c r="Z111" s="34"/>
      <c r="AA111" s="34"/>
      <c r="AB111" s="34"/>
      <c r="AC111" s="34"/>
      <c r="AD111" s="34"/>
      <c r="AE111" s="169"/>
      <c r="AF111" s="169"/>
      <c r="AG111" s="169"/>
      <c r="AH111" s="169"/>
    </row>
    <row r="112" spans="1:34" ht="40" customHeight="1" x14ac:dyDescent="0.25">
      <c r="A112" s="204"/>
      <c r="B112" s="50">
        <v>109</v>
      </c>
      <c r="C112" s="200"/>
      <c r="D112" s="57" t="s">
        <v>176</v>
      </c>
      <c r="E112" s="57" t="s">
        <v>39</v>
      </c>
      <c r="F112" s="57" t="s">
        <v>11</v>
      </c>
      <c r="G112" s="57" t="s">
        <v>13</v>
      </c>
      <c r="H112" s="79">
        <v>7.99</v>
      </c>
      <c r="I112" s="16">
        <v>0</v>
      </c>
      <c r="J112" s="144">
        <f t="shared" si="7"/>
        <v>0</v>
      </c>
      <c r="K112" s="145">
        <f t="shared" si="8"/>
        <v>0</v>
      </c>
      <c r="L112" s="146"/>
      <c r="M112" s="147">
        <f t="shared" si="9"/>
        <v>0</v>
      </c>
      <c r="N112" s="146"/>
      <c r="O112" s="146"/>
      <c r="P112" s="146"/>
      <c r="Q112" s="148">
        <f t="shared" si="10"/>
        <v>0</v>
      </c>
      <c r="R112" s="18" t="str">
        <f t="shared" si="5"/>
        <v>OK</v>
      </c>
      <c r="S112" s="47"/>
      <c r="T112" s="47"/>
      <c r="U112" s="47"/>
      <c r="V112" s="47"/>
      <c r="W112" s="47"/>
      <c r="X112" s="34"/>
      <c r="Y112" s="34"/>
      <c r="Z112" s="34"/>
      <c r="AA112" s="34"/>
      <c r="AB112" s="34"/>
      <c r="AC112" s="34"/>
      <c r="AD112" s="34"/>
      <c r="AE112" s="169"/>
      <c r="AF112" s="169"/>
      <c r="AG112" s="169"/>
      <c r="AH112" s="169"/>
    </row>
    <row r="113" spans="1:34" ht="40" customHeight="1" x14ac:dyDescent="0.25">
      <c r="A113" s="204"/>
      <c r="B113" s="50">
        <v>110</v>
      </c>
      <c r="C113" s="200"/>
      <c r="D113" s="57" t="s">
        <v>177</v>
      </c>
      <c r="E113" s="57" t="s">
        <v>39</v>
      </c>
      <c r="F113" s="57" t="s">
        <v>11</v>
      </c>
      <c r="G113" s="57" t="s">
        <v>13</v>
      </c>
      <c r="H113" s="79">
        <v>25.63</v>
      </c>
      <c r="I113" s="16">
        <v>5</v>
      </c>
      <c r="J113" s="144">
        <f t="shared" si="7"/>
        <v>5</v>
      </c>
      <c r="K113" s="145">
        <f t="shared" si="8"/>
        <v>5</v>
      </c>
      <c r="L113" s="146"/>
      <c r="M113" s="147">
        <f t="shared" si="9"/>
        <v>1</v>
      </c>
      <c r="N113" s="146"/>
      <c r="O113" s="146"/>
      <c r="P113" s="146"/>
      <c r="Q113" s="148">
        <f t="shared" si="10"/>
        <v>0</v>
      </c>
      <c r="R113" s="18" t="str">
        <f t="shared" si="5"/>
        <v>OK</v>
      </c>
      <c r="S113" s="47"/>
      <c r="T113" s="47"/>
      <c r="U113" s="47">
        <v>5</v>
      </c>
      <c r="V113" s="47"/>
      <c r="W113" s="47"/>
      <c r="X113" s="34"/>
      <c r="Y113" s="34"/>
      <c r="Z113" s="34"/>
      <c r="AA113" s="34"/>
      <c r="AB113" s="34"/>
      <c r="AC113" s="34"/>
      <c r="AD113" s="34"/>
      <c r="AE113" s="169"/>
      <c r="AF113" s="169"/>
      <c r="AG113" s="169"/>
      <c r="AH113" s="169"/>
    </row>
    <row r="114" spans="1:34" ht="40" customHeight="1" x14ac:dyDescent="0.25">
      <c r="A114" s="204"/>
      <c r="B114" s="50">
        <v>111</v>
      </c>
      <c r="C114" s="200"/>
      <c r="D114" s="57" t="s">
        <v>178</v>
      </c>
      <c r="E114" s="57" t="s">
        <v>39</v>
      </c>
      <c r="F114" s="57" t="s">
        <v>11</v>
      </c>
      <c r="G114" s="57" t="s">
        <v>13</v>
      </c>
      <c r="H114" s="79">
        <v>23.19</v>
      </c>
      <c r="I114" s="16">
        <v>0</v>
      </c>
      <c r="J114" s="144">
        <f t="shared" si="7"/>
        <v>0</v>
      </c>
      <c r="K114" s="145">
        <f t="shared" si="8"/>
        <v>0</v>
      </c>
      <c r="L114" s="146"/>
      <c r="M114" s="147">
        <f t="shared" si="9"/>
        <v>0</v>
      </c>
      <c r="N114" s="146"/>
      <c r="O114" s="146"/>
      <c r="P114" s="146"/>
      <c r="Q114" s="148">
        <f t="shared" si="10"/>
        <v>0</v>
      </c>
      <c r="R114" s="18" t="str">
        <f t="shared" si="5"/>
        <v>OK</v>
      </c>
      <c r="S114" s="47"/>
      <c r="T114" s="47"/>
      <c r="U114" s="47"/>
      <c r="V114" s="47"/>
      <c r="W114" s="47"/>
      <c r="X114" s="34"/>
      <c r="Y114" s="34"/>
      <c r="Z114" s="34"/>
      <c r="AA114" s="34"/>
      <c r="AB114" s="34"/>
      <c r="AC114" s="34"/>
      <c r="AD114" s="34"/>
      <c r="AE114" s="169"/>
      <c r="AF114" s="169"/>
      <c r="AG114" s="169"/>
      <c r="AH114" s="169"/>
    </row>
    <row r="115" spans="1:34" ht="40" customHeight="1" x14ac:dyDescent="0.25">
      <c r="A115" s="204"/>
      <c r="B115" s="50">
        <v>112</v>
      </c>
      <c r="C115" s="200"/>
      <c r="D115" s="57" t="s">
        <v>179</v>
      </c>
      <c r="E115" s="57" t="s">
        <v>39</v>
      </c>
      <c r="F115" s="57" t="s">
        <v>11</v>
      </c>
      <c r="G115" s="57" t="s">
        <v>13</v>
      </c>
      <c r="H115" s="79">
        <v>37.49</v>
      </c>
      <c r="I115" s="16">
        <v>0</v>
      </c>
      <c r="J115" s="144">
        <f t="shared" si="7"/>
        <v>0</v>
      </c>
      <c r="K115" s="145">
        <f t="shared" si="8"/>
        <v>0</v>
      </c>
      <c r="L115" s="146"/>
      <c r="M115" s="147">
        <f t="shared" si="9"/>
        <v>0</v>
      </c>
      <c r="N115" s="146"/>
      <c r="O115" s="146"/>
      <c r="P115" s="146"/>
      <c r="Q115" s="148">
        <f t="shared" si="10"/>
        <v>0</v>
      </c>
      <c r="R115" s="18" t="str">
        <f t="shared" si="5"/>
        <v>OK</v>
      </c>
      <c r="S115" s="47"/>
      <c r="T115" s="47"/>
      <c r="U115" s="47"/>
      <c r="V115" s="47"/>
      <c r="W115" s="47"/>
      <c r="X115" s="34"/>
      <c r="Y115" s="34"/>
      <c r="Z115" s="34"/>
      <c r="AA115" s="34"/>
      <c r="AB115" s="34"/>
      <c r="AC115" s="34"/>
      <c r="AD115" s="34"/>
      <c r="AE115" s="169"/>
      <c r="AF115" s="169"/>
      <c r="AG115" s="169"/>
      <c r="AH115" s="169"/>
    </row>
    <row r="116" spans="1:34" ht="40" customHeight="1" x14ac:dyDescent="0.25">
      <c r="A116" s="204"/>
      <c r="B116" s="50">
        <v>113</v>
      </c>
      <c r="C116" s="200"/>
      <c r="D116" s="57" t="s">
        <v>180</v>
      </c>
      <c r="E116" s="57" t="s">
        <v>39</v>
      </c>
      <c r="F116" s="57" t="s">
        <v>11</v>
      </c>
      <c r="G116" s="57" t="s">
        <v>13</v>
      </c>
      <c r="H116" s="79">
        <v>27.53</v>
      </c>
      <c r="I116" s="16">
        <v>0</v>
      </c>
      <c r="J116" s="144">
        <f t="shared" si="7"/>
        <v>0</v>
      </c>
      <c r="K116" s="145">
        <f t="shared" si="8"/>
        <v>0</v>
      </c>
      <c r="L116" s="146"/>
      <c r="M116" s="147">
        <f t="shared" si="9"/>
        <v>0</v>
      </c>
      <c r="N116" s="146"/>
      <c r="O116" s="146"/>
      <c r="P116" s="146"/>
      <c r="Q116" s="148">
        <f t="shared" si="10"/>
        <v>0</v>
      </c>
      <c r="R116" s="18" t="str">
        <f t="shared" si="5"/>
        <v>OK</v>
      </c>
      <c r="S116" s="47"/>
      <c r="T116" s="47"/>
      <c r="U116" s="47"/>
      <c r="V116" s="47"/>
      <c r="W116" s="47"/>
      <c r="X116" s="34"/>
      <c r="Y116" s="34"/>
      <c r="Z116" s="34"/>
      <c r="AA116" s="34"/>
      <c r="AB116" s="34"/>
      <c r="AC116" s="34"/>
      <c r="AD116" s="34"/>
      <c r="AE116" s="169"/>
      <c r="AF116" s="169"/>
      <c r="AG116" s="169"/>
      <c r="AH116" s="169"/>
    </row>
    <row r="117" spans="1:34" ht="40" customHeight="1" x14ac:dyDescent="0.25">
      <c r="A117" s="204"/>
      <c r="B117" s="50">
        <v>114</v>
      </c>
      <c r="C117" s="200"/>
      <c r="D117" s="57" t="s">
        <v>181</v>
      </c>
      <c r="E117" s="57" t="s">
        <v>39</v>
      </c>
      <c r="F117" s="57" t="s">
        <v>14</v>
      </c>
      <c r="G117" s="57" t="s">
        <v>13</v>
      </c>
      <c r="H117" s="79">
        <v>42.99</v>
      </c>
      <c r="I117" s="16">
        <v>0</v>
      </c>
      <c r="J117" s="144">
        <f t="shared" si="7"/>
        <v>0</v>
      </c>
      <c r="K117" s="145">
        <f t="shared" si="8"/>
        <v>0</v>
      </c>
      <c r="L117" s="146"/>
      <c r="M117" s="147">
        <f t="shared" si="9"/>
        <v>0</v>
      </c>
      <c r="N117" s="146"/>
      <c r="O117" s="146"/>
      <c r="P117" s="146"/>
      <c r="Q117" s="148">
        <f t="shared" si="10"/>
        <v>0</v>
      </c>
      <c r="R117" s="18" t="str">
        <f t="shared" si="5"/>
        <v>OK</v>
      </c>
      <c r="S117" s="47"/>
      <c r="T117" s="47"/>
      <c r="U117" s="47"/>
      <c r="V117" s="47"/>
      <c r="W117" s="47"/>
      <c r="X117" s="34"/>
      <c r="Y117" s="34"/>
      <c r="Z117" s="34"/>
      <c r="AA117" s="34"/>
      <c r="AB117" s="34"/>
      <c r="AC117" s="34"/>
      <c r="AD117" s="34"/>
      <c r="AE117" s="169"/>
      <c r="AF117" s="169"/>
      <c r="AG117" s="169"/>
      <c r="AH117" s="169"/>
    </row>
    <row r="118" spans="1:34" ht="40" customHeight="1" x14ac:dyDescent="0.25">
      <c r="A118" s="204"/>
      <c r="B118" s="50">
        <v>115</v>
      </c>
      <c r="C118" s="200"/>
      <c r="D118" s="57" t="s">
        <v>182</v>
      </c>
      <c r="E118" s="57" t="s">
        <v>39</v>
      </c>
      <c r="F118" s="57" t="s">
        <v>11</v>
      </c>
      <c r="G118" s="57" t="s">
        <v>13</v>
      </c>
      <c r="H118" s="79">
        <v>2.2000000000000002</v>
      </c>
      <c r="I118" s="16">
        <v>60</v>
      </c>
      <c r="J118" s="144">
        <f t="shared" si="7"/>
        <v>60</v>
      </c>
      <c r="K118" s="145">
        <f t="shared" si="8"/>
        <v>60</v>
      </c>
      <c r="L118" s="146"/>
      <c r="M118" s="147">
        <f t="shared" si="9"/>
        <v>15</v>
      </c>
      <c r="N118" s="146"/>
      <c r="O118" s="146"/>
      <c r="P118" s="146"/>
      <c r="Q118" s="148">
        <f t="shared" si="10"/>
        <v>0</v>
      </c>
      <c r="R118" s="18" t="str">
        <f t="shared" si="5"/>
        <v>OK</v>
      </c>
      <c r="S118" s="47"/>
      <c r="T118" s="47"/>
      <c r="U118" s="47">
        <v>60</v>
      </c>
      <c r="V118" s="47"/>
      <c r="W118" s="47"/>
      <c r="X118" s="34"/>
      <c r="Y118" s="34"/>
      <c r="Z118" s="34"/>
      <c r="AA118" s="34"/>
      <c r="AB118" s="34"/>
      <c r="AC118" s="34"/>
      <c r="AD118" s="34"/>
      <c r="AE118" s="169"/>
      <c r="AF118" s="169"/>
      <c r="AG118" s="169"/>
      <c r="AH118" s="169"/>
    </row>
    <row r="119" spans="1:34" ht="40" customHeight="1" x14ac:dyDescent="0.25">
      <c r="A119" s="204"/>
      <c r="B119" s="50">
        <v>116</v>
      </c>
      <c r="C119" s="200"/>
      <c r="D119" s="57" t="s">
        <v>183</v>
      </c>
      <c r="E119" s="57" t="s">
        <v>39</v>
      </c>
      <c r="F119" s="57" t="s">
        <v>11</v>
      </c>
      <c r="G119" s="57" t="s">
        <v>13</v>
      </c>
      <c r="H119" s="79">
        <v>1.31</v>
      </c>
      <c r="I119" s="16">
        <v>0</v>
      </c>
      <c r="J119" s="144">
        <f t="shared" si="7"/>
        <v>0</v>
      </c>
      <c r="K119" s="145">
        <f t="shared" si="8"/>
        <v>0</v>
      </c>
      <c r="L119" s="146"/>
      <c r="M119" s="147">
        <f t="shared" si="9"/>
        <v>0</v>
      </c>
      <c r="N119" s="146"/>
      <c r="O119" s="146"/>
      <c r="P119" s="146"/>
      <c r="Q119" s="148">
        <f t="shared" si="10"/>
        <v>0</v>
      </c>
      <c r="R119" s="18" t="str">
        <f t="shared" si="5"/>
        <v>OK</v>
      </c>
      <c r="S119" s="47"/>
      <c r="T119" s="47"/>
      <c r="U119" s="47"/>
      <c r="V119" s="47"/>
      <c r="W119" s="47"/>
      <c r="X119" s="34"/>
      <c r="Y119" s="34"/>
      <c r="Z119" s="34"/>
      <c r="AA119" s="34"/>
      <c r="AB119" s="34"/>
      <c r="AC119" s="34"/>
      <c r="AD119" s="34"/>
      <c r="AE119" s="169"/>
      <c r="AF119" s="169"/>
      <c r="AG119" s="169"/>
      <c r="AH119" s="169"/>
    </row>
    <row r="120" spans="1:34" ht="40" customHeight="1" x14ac:dyDescent="0.25">
      <c r="A120" s="204"/>
      <c r="B120" s="50">
        <v>117</v>
      </c>
      <c r="C120" s="200"/>
      <c r="D120" s="57" t="s">
        <v>184</v>
      </c>
      <c r="E120" s="57" t="s">
        <v>39</v>
      </c>
      <c r="F120" s="57" t="s">
        <v>11</v>
      </c>
      <c r="G120" s="57" t="s">
        <v>13</v>
      </c>
      <c r="H120" s="79">
        <v>1.53</v>
      </c>
      <c r="I120" s="16">
        <v>0</v>
      </c>
      <c r="J120" s="144">
        <f t="shared" si="7"/>
        <v>0</v>
      </c>
      <c r="K120" s="145">
        <f t="shared" si="8"/>
        <v>0</v>
      </c>
      <c r="L120" s="146"/>
      <c r="M120" s="147">
        <f t="shared" si="9"/>
        <v>0</v>
      </c>
      <c r="N120" s="146"/>
      <c r="O120" s="146"/>
      <c r="P120" s="146"/>
      <c r="Q120" s="148">
        <f t="shared" si="10"/>
        <v>0</v>
      </c>
      <c r="R120" s="18" t="str">
        <f t="shared" si="5"/>
        <v>OK</v>
      </c>
      <c r="S120" s="47"/>
      <c r="T120" s="47"/>
      <c r="U120" s="47"/>
      <c r="V120" s="47"/>
      <c r="W120" s="47"/>
      <c r="X120" s="34"/>
      <c r="Y120" s="34"/>
      <c r="Z120" s="34"/>
      <c r="AA120" s="34"/>
      <c r="AB120" s="34"/>
      <c r="AC120" s="34"/>
      <c r="AD120" s="34"/>
      <c r="AE120" s="169"/>
      <c r="AF120" s="169"/>
      <c r="AG120" s="169"/>
      <c r="AH120" s="169"/>
    </row>
    <row r="121" spans="1:34" ht="40" customHeight="1" x14ac:dyDescent="0.25">
      <c r="A121" s="204"/>
      <c r="B121" s="50">
        <v>118</v>
      </c>
      <c r="C121" s="200"/>
      <c r="D121" s="57" t="s">
        <v>185</v>
      </c>
      <c r="E121" s="57" t="s">
        <v>39</v>
      </c>
      <c r="F121" s="57" t="s">
        <v>11</v>
      </c>
      <c r="G121" s="57" t="s">
        <v>13</v>
      </c>
      <c r="H121" s="79">
        <v>1.45</v>
      </c>
      <c r="I121" s="16">
        <v>0</v>
      </c>
      <c r="J121" s="144">
        <f t="shared" si="7"/>
        <v>0</v>
      </c>
      <c r="K121" s="145">
        <f t="shared" si="8"/>
        <v>0</v>
      </c>
      <c r="L121" s="146"/>
      <c r="M121" s="147">
        <f t="shared" si="9"/>
        <v>0</v>
      </c>
      <c r="N121" s="146"/>
      <c r="O121" s="146"/>
      <c r="P121" s="146"/>
      <c r="Q121" s="148">
        <f t="shared" si="10"/>
        <v>0</v>
      </c>
      <c r="R121" s="18" t="str">
        <f t="shared" si="5"/>
        <v>OK</v>
      </c>
      <c r="S121" s="47"/>
      <c r="T121" s="47"/>
      <c r="U121" s="47"/>
      <c r="V121" s="47"/>
      <c r="W121" s="47"/>
      <c r="X121" s="34"/>
      <c r="Y121" s="34"/>
      <c r="Z121" s="34"/>
      <c r="AA121" s="34"/>
      <c r="AB121" s="34"/>
      <c r="AC121" s="34"/>
      <c r="AD121" s="34"/>
      <c r="AE121" s="169"/>
      <c r="AF121" s="169"/>
      <c r="AG121" s="169"/>
      <c r="AH121" s="169"/>
    </row>
    <row r="122" spans="1:34" ht="40" customHeight="1" x14ac:dyDescent="0.25">
      <c r="A122" s="204"/>
      <c r="B122" s="50">
        <v>119</v>
      </c>
      <c r="C122" s="200"/>
      <c r="D122" s="57" t="s">
        <v>186</v>
      </c>
      <c r="E122" s="57" t="s">
        <v>39</v>
      </c>
      <c r="F122" s="57" t="s">
        <v>11</v>
      </c>
      <c r="G122" s="57" t="s">
        <v>13</v>
      </c>
      <c r="H122" s="79">
        <v>62.21</v>
      </c>
      <c r="I122" s="16">
        <v>0</v>
      </c>
      <c r="J122" s="144">
        <f t="shared" si="7"/>
        <v>0</v>
      </c>
      <c r="K122" s="145">
        <f t="shared" si="8"/>
        <v>0</v>
      </c>
      <c r="L122" s="146"/>
      <c r="M122" s="147">
        <f t="shared" si="9"/>
        <v>0</v>
      </c>
      <c r="N122" s="146"/>
      <c r="O122" s="146"/>
      <c r="P122" s="146"/>
      <c r="Q122" s="148">
        <f t="shared" si="10"/>
        <v>0</v>
      </c>
      <c r="R122" s="18" t="str">
        <f t="shared" si="5"/>
        <v>OK</v>
      </c>
      <c r="S122" s="47"/>
      <c r="T122" s="47"/>
      <c r="U122" s="47"/>
      <c r="V122" s="47"/>
      <c r="W122" s="47"/>
      <c r="X122" s="34"/>
      <c r="Y122" s="34"/>
      <c r="Z122" s="34"/>
      <c r="AA122" s="34"/>
      <c r="AB122" s="34"/>
      <c r="AC122" s="34"/>
      <c r="AD122" s="34"/>
      <c r="AE122" s="169"/>
      <c r="AF122" s="169"/>
      <c r="AG122" s="169"/>
      <c r="AH122" s="169"/>
    </row>
    <row r="123" spans="1:34" ht="40" customHeight="1" x14ac:dyDescent="0.25">
      <c r="A123" s="204"/>
      <c r="B123" s="50">
        <v>120</v>
      </c>
      <c r="C123" s="200"/>
      <c r="D123" s="57" t="s">
        <v>187</v>
      </c>
      <c r="E123" s="57" t="s">
        <v>39</v>
      </c>
      <c r="F123" s="57" t="s">
        <v>11</v>
      </c>
      <c r="G123" s="57" t="s">
        <v>13</v>
      </c>
      <c r="H123" s="79">
        <v>34.6</v>
      </c>
      <c r="I123" s="16">
        <v>50</v>
      </c>
      <c r="J123" s="144">
        <f t="shared" si="7"/>
        <v>50</v>
      </c>
      <c r="K123" s="145">
        <f t="shared" si="8"/>
        <v>50</v>
      </c>
      <c r="L123" s="146"/>
      <c r="M123" s="147">
        <f t="shared" si="9"/>
        <v>12</v>
      </c>
      <c r="N123" s="146"/>
      <c r="O123" s="146"/>
      <c r="P123" s="146"/>
      <c r="Q123" s="148">
        <f t="shared" si="10"/>
        <v>0</v>
      </c>
      <c r="R123" s="18" t="str">
        <f t="shared" si="5"/>
        <v>OK</v>
      </c>
      <c r="S123" s="47"/>
      <c r="T123" s="47"/>
      <c r="U123" s="47">
        <v>50</v>
      </c>
      <c r="V123" s="47"/>
      <c r="W123" s="47"/>
      <c r="X123" s="34"/>
      <c r="Y123" s="34"/>
      <c r="Z123" s="34"/>
      <c r="AA123" s="34"/>
      <c r="AB123" s="34"/>
      <c r="AC123" s="34"/>
      <c r="AD123" s="34"/>
      <c r="AE123" s="169"/>
      <c r="AF123" s="169"/>
      <c r="AG123" s="169"/>
      <c r="AH123" s="169"/>
    </row>
    <row r="124" spans="1:34" ht="40" customHeight="1" x14ac:dyDescent="0.25">
      <c r="A124" s="204"/>
      <c r="B124" s="50">
        <v>121</v>
      </c>
      <c r="C124" s="200"/>
      <c r="D124" s="57" t="s">
        <v>188</v>
      </c>
      <c r="E124" s="57" t="s">
        <v>189</v>
      </c>
      <c r="F124" s="57" t="s">
        <v>190</v>
      </c>
      <c r="G124" s="57" t="s">
        <v>13</v>
      </c>
      <c r="H124" s="79">
        <v>18.2</v>
      </c>
      <c r="I124" s="16">
        <v>0</v>
      </c>
      <c r="J124" s="144">
        <f t="shared" si="7"/>
        <v>0</v>
      </c>
      <c r="K124" s="145">
        <f t="shared" si="8"/>
        <v>0</v>
      </c>
      <c r="L124" s="146"/>
      <c r="M124" s="147">
        <f t="shared" si="9"/>
        <v>0</v>
      </c>
      <c r="N124" s="146"/>
      <c r="O124" s="146"/>
      <c r="P124" s="146"/>
      <c r="Q124" s="148">
        <f t="shared" si="10"/>
        <v>0</v>
      </c>
      <c r="R124" s="18" t="str">
        <f t="shared" si="5"/>
        <v>OK</v>
      </c>
      <c r="S124" s="47"/>
      <c r="T124" s="47"/>
      <c r="U124" s="47"/>
      <c r="V124" s="47"/>
      <c r="W124" s="47"/>
      <c r="X124" s="34"/>
      <c r="Y124" s="34"/>
      <c r="Z124" s="34"/>
      <c r="AA124" s="34"/>
      <c r="AB124" s="34"/>
      <c r="AC124" s="34"/>
      <c r="AD124" s="34"/>
      <c r="AE124" s="169"/>
      <c r="AF124" s="169"/>
      <c r="AG124" s="169"/>
      <c r="AH124" s="169"/>
    </row>
    <row r="125" spans="1:34" ht="40" customHeight="1" x14ac:dyDescent="0.25">
      <c r="A125" s="204"/>
      <c r="B125" s="50">
        <v>122</v>
      </c>
      <c r="C125" s="200"/>
      <c r="D125" s="57" t="s">
        <v>191</v>
      </c>
      <c r="E125" s="57" t="s">
        <v>189</v>
      </c>
      <c r="F125" s="57" t="s">
        <v>190</v>
      </c>
      <c r="G125" s="57" t="s">
        <v>13</v>
      </c>
      <c r="H125" s="79">
        <v>18.52</v>
      </c>
      <c r="I125" s="16">
        <v>0</v>
      </c>
      <c r="J125" s="144">
        <f t="shared" si="7"/>
        <v>0</v>
      </c>
      <c r="K125" s="145">
        <f t="shared" si="8"/>
        <v>0</v>
      </c>
      <c r="L125" s="146"/>
      <c r="M125" s="147">
        <f t="shared" si="9"/>
        <v>0</v>
      </c>
      <c r="N125" s="146"/>
      <c r="O125" s="146"/>
      <c r="P125" s="146"/>
      <c r="Q125" s="148">
        <f t="shared" si="10"/>
        <v>0</v>
      </c>
      <c r="R125" s="18" t="str">
        <f t="shared" si="5"/>
        <v>OK</v>
      </c>
      <c r="S125" s="47"/>
      <c r="T125" s="47"/>
      <c r="U125" s="47"/>
      <c r="V125" s="47"/>
      <c r="W125" s="47"/>
      <c r="X125" s="34"/>
      <c r="Y125" s="34"/>
      <c r="Z125" s="34"/>
      <c r="AA125" s="34"/>
      <c r="AB125" s="34"/>
      <c r="AC125" s="34"/>
      <c r="AD125" s="34"/>
      <c r="AE125" s="169"/>
      <c r="AF125" s="169"/>
      <c r="AG125" s="169"/>
      <c r="AH125" s="169"/>
    </row>
    <row r="126" spans="1:34" ht="40" customHeight="1" x14ac:dyDescent="0.25">
      <c r="A126" s="204"/>
      <c r="B126" s="50">
        <v>123</v>
      </c>
      <c r="C126" s="200"/>
      <c r="D126" s="57" t="s">
        <v>192</v>
      </c>
      <c r="E126" s="57" t="s">
        <v>39</v>
      </c>
      <c r="F126" s="57" t="s">
        <v>23</v>
      </c>
      <c r="G126" s="57" t="s">
        <v>13</v>
      </c>
      <c r="H126" s="79">
        <v>84.13</v>
      </c>
      <c r="I126" s="16">
        <v>0</v>
      </c>
      <c r="J126" s="144">
        <f t="shared" si="7"/>
        <v>0</v>
      </c>
      <c r="K126" s="145">
        <f t="shared" si="8"/>
        <v>0</v>
      </c>
      <c r="L126" s="146"/>
      <c r="M126" s="147">
        <f t="shared" si="9"/>
        <v>0</v>
      </c>
      <c r="N126" s="146"/>
      <c r="O126" s="146"/>
      <c r="P126" s="146"/>
      <c r="Q126" s="148">
        <f t="shared" si="10"/>
        <v>0</v>
      </c>
      <c r="R126" s="18" t="str">
        <f t="shared" si="5"/>
        <v>OK</v>
      </c>
      <c r="S126" s="47"/>
      <c r="T126" s="47"/>
      <c r="U126" s="47"/>
      <c r="V126" s="47"/>
      <c r="W126" s="47"/>
      <c r="X126" s="34"/>
      <c r="Y126" s="34"/>
      <c r="Z126" s="34"/>
      <c r="AA126" s="34"/>
      <c r="AB126" s="34"/>
      <c r="AC126" s="34"/>
      <c r="AD126" s="34"/>
      <c r="AE126" s="169"/>
      <c r="AF126" s="169"/>
      <c r="AG126" s="169"/>
      <c r="AH126" s="169"/>
    </row>
    <row r="127" spans="1:34" ht="40" customHeight="1" x14ac:dyDescent="0.25">
      <c r="A127" s="204"/>
      <c r="B127" s="50">
        <v>124</v>
      </c>
      <c r="C127" s="200"/>
      <c r="D127" s="57" t="s">
        <v>193</v>
      </c>
      <c r="E127" s="57" t="s">
        <v>194</v>
      </c>
      <c r="F127" s="57" t="s">
        <v>195</v>
      </c>
      <c r="G127" s="57" t="s">
        <v>13</v>
      </c>
      <c r="H127" s="79">
        <v>67.680000000000007</v>
      </c>
      <c r="I127" s="16">
        <v>0</v>
      </c>
      <c r="J127" s="144">
        <f t="shared" si="7"/>
        <v>0</v>
      </c>
      <c r="K127" s="145">
        <f t="shared" si="8"/>
        <v>0</v>
      </c>
      <c r="L127" s="146"/>
      <c r="M127" s="147">
        <f t="shared" si="9"/>
        <v>0</v>
      </c>
      <c r="N127" s="146"/>
      <c r="O127" s="146"/>
      <c r="P127" s="146"/>
      <c r="Q127" s="148">
        <f t="shared" si="10"/>
        <v>0</v>
      </c>
      <c r="R127" s="18" t="str">
        <f t="shared" si="5"/>
        <v>OK</v>
      </c>
      <c r="S127" s="47"/>
      <c r="T127" s="47"/>
      <c r="U127" s="47"/>
      <c r="V127" s="47"/>
      <c r="W127" s="47"/>
      <c r="X127" s="34"/>
      <c r="Y127" s="34"/>
      <c r="Z127" s="34"/>
      <c r="AA127" s="34"/>
      <c r="AB127" s="34"/>
      <c r="AC127" s="34"/>
      <c r="AD127" s="34"/>
      <c r="AE127" s="169"/>
      <c r="AF127" s="169"/>
      <c r="AG127" s="169"/>
      <c r="AH127" s="169"/>
    </row>
    <row r="128" spans="1:34" ht="40" customHeight="1" x14ac:dyDescent="0.25">
      <c r="A128" s="204"/>
      <c r="B128" s="50">
        <v>125</v>
      </c>
      <c r="C128" s="200"/>
      <c r="D128" s="57" t="s">
        <v>196</v>
      </c>
      <c r="E128" s="57" t="s">
        <v>39</v>
      </c>
      <c r="F128" s="57" t="s">
        <v>190</v>
      </c>
      <c r="G128" s="57" t="s">
        <v>13</v>
      </c>
      <c r="H128" s="79">
        <v>43.98</v>
      </c>
      <c r="I128" s="16">
        <v>0</v>
      </c>
      <c r="J128" s="144">
        <f t="shared" si="7"/>
        <v>0</v>
      </c>
      <c r="K128" s="145">
        <f t="shared" si="8"/>
        <v>0</v>
      </c>
      <c r="L128" s="146"/>
      <c r="M128" s="147">
        <f t="shared" si="9"/>
        <v>0</v>
      </c>
      <c r="N128" s="146"/>
      <c r="O128" s="146"/>
      <c r="P128" s="146"/>
      <c r="Q128" s="148">
        <f t="shared" si="10"/>
        <v>0</v>
      </c>
      <c r="R128" s="18" t="str">
        <f t="shared" si="5"/>
        <v>OK</v>
      </c>
      <c r="S128" s="47"/>
      <c r="T128" s="47"/>
      <c r="U128" s="47"/>
      <c r="V128" s="47"/>
      <c r="W128" s="47"/>
      <c r="X128" s="34"/>
      <c r="Y128" s="34"/>
      <c r="Z128" s="34"/>
      <c r="AA128" s="34"/>
      <c r="AB128" s="34"/>
      <c r="AC128" s="34"/>
      <c r="AD128" s="34"/>
      <c r="AE128" s="169"/>
      <c r="AF128" s="169"/>
      <c r="AG128" s="169"/>
      <c r="AH128" s="169"/>
    </row>
    <row r="129" spans="1:34" ht="40" customHeight="1" x14ac:dyDescent="0.25">
      <c r="A129" s="204"/>
      <c r="B129" s="50">
        <v>126</v>
      </c>
      <c r="C129" s="200"/>
      <c r="D129" s="57" t="s">
        <v>197</v>
      </c>
      <c r="E129" s="57" t="s">
        <v>198</v>
      </c>
      <c r="F129" s="57" t="s">
        <v>11</v>
      </c>
      <c r="G129" s="57" t="s">
        <v>13</v>
      </c>
      <c r="H129" s="79">
        <v>185.79</v>
      </c>
      <c r="I129" s="16">
        <v>0</v>
      </c>
      <c r="J129" s="144">
        <f t="shared" si="7"/>
        <v>0</v>
      </c>
      <c r="K129" s="145">
        <f t="shared" si="8"/>
        <v>0</v>
      </c>
      <c r="L129" s="146"/>
      <c r="M129" s="147">
        <f t="shared" si="9"/>
        <v>0</v>
      </c>
      <c r="N129" s="146"/>
      <c r="O129" s="146"/>
      <c r="P129" s="146"/>
      <c r="Q129" s="148">
        <f t="shared" si="10"/>
        <v>0</v>
      </c>
      <c r="R129" s="18" t="str">
        <f t="shared" si="5"/>
        <v>OK</v>
      </c>
      <c r="S129" s="47"/>
      <c r="T129" s="47"/>
      <c r="U129" s="47"/>
      <c r="V129" s="47"/>
      <c r="W129" s="47"/>
      <c r="X129" s="34"/>
      <c r="Y129" s="34"/>
      <c r="Z129" s="34"/>
      <c r="AA129" s="34"/>
      <c r="AB129" s="34"/>
      <c r="AC129" s="34"/>
      <c r="AD129" s="34"/>
      <c r="AE129" s="169"/>
      <c r="AF129" s="169"/>
      <c r="AG129" s="169"/>
      <c r="AH129" s="169"/>
    </row>
    <row r="130" spans="1:34" ht="40" customHeight="1" x14ac:dyDescent="0.25">
      <c r="A130" s="204"/>
      <c r="B130" s="50">
        <v>127</v>
      </c>
      <c r="C130" s="200"/>
      <c r="D130" s="57" t="s">
        <v>199</v>
      </c>
      <c r="E130" s="57" t="s">
        <v>198</v>
      </c>
      <c r="F130" s="57" t="s">
        <v>11</v>
      </c>
      <c r="G130" s="57" t="s">
        <v>13</v>
      </c>
      <c r="H130" s="79">
        <v>209.4</v>
      </c>
      <c r="I130" s="16">
        <v>0</v>
      </c>
      <c r="J130" s="144">
        <f t="shared" si="7"/>
        <v>0</v>
      </c>
      <c r="K130" s="145">
        <f t="shared" si="8"/>
        <v>0</v>
      </c>
      <c r="L130" s="146"/>
      <c r="M130" s="147">
        <f t="shared" si="9"/>
        <v>0</v>
      </c>
      <c r="N130" s="146"/>
      <c r="O130" s="146"/>
      <c r="P130" s="146"/>
      <c r="Q130" s="148">
        <f t="shared" si="10"/>
        <v>0</v>
      </c>
      <c r="R130" s="18" t="str">
        <f t="shared" si="5"/>
        <v>OK</v>
      </c>
      <c r="S130" s="47"/>
      <c r="T130" s="47"/>
      <c r="U130" s="47"/>
      <c r="V130" s="47"/>
      <c r="W130" s="47"/>
      <c r="X130" s="34"/>
      <c r="Y130" s="34"/>
      <c r="Z130" s="34"/>
      <c r="AA130" s="34"/>
      <c r="AB130" s="34"/>
      <c r="AC130" s="34"/>
      <c r="AD130" s="34"/>
      <c r="AE130" s="169"/>
      <c r="AF130" s="169"/>
      <c r="AG130" s="169"/>
      <c r="AH130" s="169"/>
    </row>
    <row r="131" spans="1:34" ht="40" customHeight="1" x14ac:dyDescent="0.25">
      <c r="A131" s="204"/>
      <c r="B131" s="50">
        <v>128</v>
      </c>
      <c r="C131" s="200"/>
      <c r="D131" s="57" t="s">
        <v>200</v>
      </c>
      <c r="E131" s="57" t="s">
        <v>201</v>
      </c>
      <c r="F131" s="57" t="s">
        <v>202</v>
      </c>
      <c r="G131" s="57" t="s">
        <v>13</v>
      </c>
      <c r="H131" s="79">
        <v>265.74</v>
      </c>
      <c r="I131" s="16">
        <v>0</v>
      </c>
      <c r="J131" s="144">
        <f t="shared" si="7"/>
        <v>0</v>
      </c>
      <c r="K131" s="145">
        <f t="shared" si="8"/>
        <v>0</v>
      </c>
      <c r="L131" s="146"/>
      <c r="M131" s="147">
        <f t="shared" si="9"/>
        <v>0</v>
      </c>
      <c r="N131" s="146"/>
      <c r="O131" s="146"/>
      <c r="P131" s="146"/>
      <c r="Q131" s="148">
        <f t="shared" si="10"/>
        <v>0</v>
      </c>
      <c r="R131" s="18" t="str">
        <f t="shared" si="5"/>
        <v>OK</v>
      </c>
      <c r="S131" s="47"/>
      <c r="T131" s="47"/>
      <c r="U131" s="47"/>
      <c r="V131" s="47"/>
      <c r="W131" s="47"/>
      <c r="X131" s="34"/>
      <c r="Y131" s="34"/>
      <c r="Z131" s="34"/>
      <c r="AA131" s="34"/>
      <c r="AB131" s="34"/>
      <c r="AC131" s="34"/>
      <c r="AD131" s="34"/>
      <c r="AE131" s="169"/>
      <c r="AF131" s="169"/>
      <c r="AG131" s="169"/>
      <c r="AH131" s="169"/>
    </row>
    <row r="132" spans="1:34" ht="40" customHeight="1" x14ac:dyDescent="0.25">
      <c r="A132" s="204"/>
      <c r="B132" s="50">
        <v>129</v>
      </c>
      <c r="C132" s="200"/>
      <c r="D132" s="57" t="s">
        <v>203</v>
      </c>
      <c r="E132" s="57" t="s">
        <v>39</v>
      </c>
      <c r="F132" s="57" t="s">
        <v>11</v>
      </c>
      <c r="G132" s="57" t="s">
        <v>13</v>
      </c>
      <c r="H132" s="79">
        <v>35</v>
      </c>
      <c r="I132" s="16">
        <v>0</v>
      </c>
      <c r="J132" s="144">
        <f t="shared" si="7"/>
        <v>0</v>
      </c>
      <c r="K132" s="145">
        <f t="shared" si="8"/>
        <v>0</v>
      </c>
      <c r="L132" s="146"/>
      <c r="M132" s="147">
        <f t="shared" si="9"/>
        <v>0</v>
      </c>
      <c r="N132" s="146"/>
      <c r="O132" s="146"/>
      <c r="P132" s="146"/>
      <c r="Q132" s="148">
        <f t="shared" si="10"/>
        <v>0</v>
      </c>
      <c r="R132" s="18" t="str">
        <f t="shared" si="5"/>
        <v>OK</v>
      </c>
      <c r="S132" s="47"/>
      <c r="T132" s="47"/>
      <c r="U132" s="47"/>
      <c r="V132" s="47"/>
      <c r="W132" s="47"/>
      <c r="X132" s="34"/>
      <c r="Y132" s="34"/>
      <c r="Z132" s="34"/>
      <c r="AA132" s="34"/>
      <c r="AB132" s="34"/>
      <c r="AC132" s="34"/>
      <c r="AD132" s="34"/>
      <c r="AE132" s="169"/>
      <c r="AF132" s="169"/>
      <c r="AG132" s="169"/>
      <c r="AH132" s="169"/>
    </row>
    <row r="133" spans="1:34" ht="40" customHeight="1" x14ac:dyDescent="0.25">
      <c r="A133" s="204"/>
      <c r="B133" s="50">
        <v>130</v>
      </c>
      <c r="C133" s="199"/>
      <c r="D133" s="57" t="s">
        <v>204</v>
      </c>
      <c r="E133" s="57" t="s">
        <v>39</v>
      </c>
      <c r="F133" s="57" t="s">
        <v>23</v>
      </c>
      <c r="G133" s="57" t="s">
        <v>13</v>
      </c>
      <c r="H133" s="79">
        <v>151.36000000000001</v>
      </c>
      <c r="I133" s="16">
        <v>0</v>
      </c>
      <c r="J133" s="144">
        <f t="shared" ref="J133:J196" si="11">IF(SUM(S133:AJ133)&gt;I133+L133,I133+L133,SUM(S133:AJ133))</f>
        <v>0</v>
      </c>
      <c r="K133" s="145">
        <f t="shared" ref="K133:K196" si="12">(SUM(S133:AJ133))</f>
        <v>0</v>
      </c>
      <c r="L133" s="146"/>
      <c r="M133" s="147">
        <f t="shared" ref="M133:M196" si="13">ROUND(IF(I133*0.25-0.5&lt;0,0,I133*0.25-0.5),0)-P133-N133</f>
        <v>0</v>
      </c>
      <c r="N133" s="146"/>
      <c r="O133" s="146"/>
      <c r="P133" s="146"/>
      <c r="Q133" s="148">
        <f t="shared" si="10"/>
        <v>0</v>
      </c>
      <c r="R133" s="18" t="str">
        <f t="shared" si="5"/>
        <v>OK</v>
      </c>
      <c r="S133" s="47"/>
      <c r="T133" s="47"/>
      <c r="U133" s="47"/>
      <c r="V133" s="47"/>
      <c r="W133" s="47"/>
      <c r="X133" s="34"/>
      <c r="Y133" s="34"/>
      <c r="Z133" s="34"/>
      <c r="AA133" s="34"/>
      <c r="AB133" s="34"/>
      <c r="AC133" s="34"/>
      <c r="AD133" s="34"/>
      <c r="AE133" s="169"/>
      <c r="AF133" s="169"/>
      <c r="AG133" s="169"/>
      <c r="AH133" s="169"/>
    </row>
    <row r="134" spans="1:34" ht="40" customHeight="1" x14ac:dyDescent="0.25">
      <c r="A134" s="204">
        <v>7</v>
      </c>
      <c r="B134" s="50">
        <v>131</v>
      </c>
      <c r="C134" s="198" t="s">
        <v>635</v>
      </c>
      <c r="D134" s="57" t="s">
        <v>205</v>
      </c>
      <c r="E134" s="57" t="s">
        <v>206</v>
      </c>
      <c r="F134" s="57" t="s">
        <v>23</v>
      </c>
      <c r="G134" s="57" t="s">
        <v>13</v>
      </c>
      <c r="H134" s="79">
        <v>40</v>
      </c>
      <c r="I134" s="16">
        <v>2</v>
      </c>
      <c r="J134" s="144">
        <f t="shared" si="11"/>
        <v>2</v>
      </c>
      <c r="K134" s="145">
        <f t="shared" si="12"/>
        <v>2</v>
      </c>
      <c r="L134" s="146"/>
      <c r="M134" s="147">
        <f t="shared" si="13"/>
        <v>0</v>
      </c>
      <c r="N134" s="146"/>
      <c r="O134" s="146"/>
      <c r="P134" s="146"/>
      <c r="Q134" s="148">
        <f t="shared" si="10"/>
        <v>0</v>
      </c>
      <c r="R134" s="18" t="str">
        <f t="shared" si="5"/>
        <v>OK</v>
      </c>
      <c r="S134" s="47"/>
      <c r="T134" s="47"/>
      <c r="U134" s="47"/>
      <c r="V134" s="47">
        <v>2</v>
      </c>
      <c r="W134" s="47"/>
      <c r="X134" s="34"/>
      <c r="Y134" s="34"/>
      <c r="Z134" s="34"/>
      <c r="AA134" s="34"/>
      <c r="AB134" s="34"/>
      <c r="AC134" s="34"/>
      <c r="AD134" s="34"/>
      <c r="AE134" s="169"/>
      <c r="AF134" s="169"/>
      <c r="AG134" s="169"/>
      <c r="AH134" s="169"/>
    </row>
    <row r="135" spans="1:34" ht="40" customHeight="1" x14ac:dyDescent="0.25">
      <c r="A135" s="204"/>
      <c r="B135" s="50">
        <v>132</v>
      </c>
      <c r="C135" s="200"/>
      <c r="D135" s="57" t="s">
        <v>207</v>
      </c>
      <c r="E135" s="57" t="s">
        <v>208</v>
      </c>
      <c r="F135" s="57" t="s">
        <v>23</v>
      </c>
      <c r="G135" s="57" t="s">
        <v>13</v>
      </c>
      <c r="H135" s="79">
        <v>139.80000000000001</v>
      </c>
      <c r="I135" s="16">
        <v>0</v>
      </c>
      <c r="J135" s="144">
        <f t="shared" si="11"/>
        <v>0</v>
      </c>
      <c r="K135" s="145">
        <f t="shared" si="12"/>
        <v>0</v>
      </c>
      <c r="L135" s="146"/>
      <c r="M135" s="147">
        <f t="shared" si="13"/>
        <v>0</v>
      </c>
      <c r="N135" s="146"/>
      <c r="O135" s="146"/>
      <c r="P135" s="146"/>
      <c r="Q135" s="148">
        <f t="shared" si="10"/>
        <v>0</v>
      </c>
      <c r="R135" s="18" t="str">
        <f t="shared" si="5"/>
        <v>OK</v>
      </c>
      <c r="S135" s="47"/>
      <c r="T135" s="47"/>
      <c r="U135" s="47"/>
      <c r="V135" s="47"/>
      <c r="W135" s="47"/>
      <c r="X135" s="34"/>
      <c r="Y135" s="34"/>
      <c r="Z135" s="34"/>
      <c r="AA135" s="34"/>
      <c r="AB135" s="34"/>
      <c r="AC135" s="34"/>
      <c r="AD135" s="34"/>
      <c r="AE135" s="169"/>
      <c r="AF135" s="169"/>
      <c r="AG135" s="169"/>
      <c r="AH135" s="169"/>
    </row>
    <row r="136" spans="1:34" ht="40" customHeight="1" x14ac:dyDescent="0.25">
      <c r="A136" s="204"/>
      <c r="B136" s="50">
        <v>133</v>
      </c>
      <c r="C136" s="200"/>
      <c r="D136" s="57" t="s">
        <v>209</v>
      </c>
      <c r="E136" s="57" t="s">
        <v>210</v>
      </c>
      <c r="F136" s="57" t="s">
        <v>23</v>
      </c>
      <c r="G136" s="57" t="s">
        <v>13</v>
      </c>
      <c r="H136" s="79">
        <v>67.09</v>
      </c>
      <c r="I136" s="16">
        <v>1</v>
      </c>
      <c r="J136" s="144">
        <f t="shared" si="11"/>
        <v>1</v>
      </c>
      <c r="K136" s="145">
        <f t="shared" si="12"/>
        <v>1</v>
      </c>
      <c r="L136" s="146"/>
      <c r="M136" s="147">
        <f t="shared" si="13"/>
        <v>0</v>
      </c>
      <c r="N136" s="146"/>
      <c r="O136" s="146"/>
      <c r="P136" s="146"/>
      <c r="Q136" s="148">
        <f t="shared" si="10"/>
        <v>0</v>
      </c>
      <c r="R136" s="18" t="str">
        <f t="shared" si="5"/>
        <v>OK</v>
      </c>
      <c r="S136" s="47"/>
      <c r="T136" s="47"/>
      <c r="U136" s="47"/>
      <c r="V136" s="47">
        <v>1</v>
      </c>
      <c r="W136" s="47"/>
      <c r="X136" s="34"/>
      <c r="Y136" s="34"/>
      <c r="Z136" s="34"/>
      <c r="AA136" s="34"/>
      <c r="AB136" s="34"/>
      <c r="AC136" s="34"/>
      <c r="AD136" s="34"/>
      <c r="AE136" s="169"/>
      <c r="AF136" s="169"/>
      <c r="AG136" s="169"/>
      <c r="AH136" s="169"/>
    </row>
    <row r="137" spans="1:34" ht="40" customHeight="1" x14ac:dyDescent="0.25">
      <c r="A137" s="204"/>
      <c r="B137" s="50">
        <v>134</v>
      </c>
      <c r="C137" s="200"/>
      <c r="D137" s="57" t="s">
        <v>211</v>
      </c>
      <c r="E137" s="57" t="s">
        <v>212</v>
      </c>
      <c r="F137" s="57" t="s">
        <v>23</v>
      </c>
      <c r="G137" s="57" t="s">
        <v>13</v>
      </c>
      <c r="H137" s="79">
        <v>168</v>
      </c>
      <c r="I137" s="16">
        <v>0</v>
      </c>
      <c r="J137" s="144">
        <f t="shared" si="11"/>
        <v>0</v>
      </c>
      <c r="K137" s="145">
        <f t="shared" si="12"/>
        <v>0</v>
      </c>
      <c r="L137" s="146"/>
      <c r="M137" s="147">
        <f t="shared" si="13"/>
        <v>0</v>
      </c>
      <c r="N137" s="146"/>
      <c r="O137" s="146"/>
      <c r="P137" s="146"/>
      <c r="Q137" s="148">
        <f t="shared" si="10"/>
        <v>0</v>
      </c>
      <c r="R137" s="18" t="str">
        <f t="shared" si="5"/>
        <v>OK</v>
      </c>
      <c r="S137" s="47"/>
      <c r="T137" s="47"/>
      <c r="U137" s="47"/>
      <c r="V137" s="47"/>
      <c r="W137" s="47"/>
      <c r="X137" s="34"/>
      <c r="Y137" s="34"/>
      <c r="Z137" s="34"/>
      <c r="AA137" s="34"/>
      <c r="AB137" s="34"/>
      <c r="AC137" s="34"/>
      <c r="AD137" s="34"/>
      <c r="AE137" s="169"/>
      <c r="AF137" s="169"/>
      <c r="AG137" s="169"/>
      <c r="AH137" s="169"/>
    </row>
    <row r="138" spans="1:34" ht="40" customHeight="1" x14ac:dyDescent="0.25">
      <c r="A138" s="204"/>
      <c r="B138" s="50">
        <v>135</v>
      </c>
      <c r="C138" s="200"/>
      <c r="D138" s="57" t="s">
        <v>213</v>
      </c>
      <c r="E138" s="57" t="s">
        <v>214</v>
      </c>
      <c r="F138" s="57" t="s">
        <v>23</v>
      </c>
      <c r="G138" s="57" t="s">
        <v>13</v>
      </c>
      <c r="H138" s="79">
        <v>660</v>
      </c>
      <c r="I138" s="16">
        <v>0</v>
      </c>
      <c r="J138" s="144">
        <f t="shared" si="11"/>
        <v>0</v>
      </c>
      <c r="K138" s="145">
        <f t="shared" si="12"/>
        <v>0</v>
      </c>
      <c r="L138" s="146"/>
      <c r="M138" s="147">
        <f t="shared" si="13"/>
        <v>0</v>
      </c>
      <c r="N138" s="146"/>
      <c r="O138" s="146"/>
      <c r="P138" s="146"/>
      <c r="Q138" s="148">
        <f t="shared" si="10"/>
        <v>0</v>
      </c>
      <c r="R138" s="18" t="str">
        <f t="shared" si="5"/>
        <v>OK</v>
      </c>
      <c r="S138" s="47"/>
      <c r="T138" s="47"/>
      <c r="U138" s="47"/>
      <c r="V138" s="47"/>
      <c r="W138" s="47"/>
      <c r="X138" s="34"/>
      <c r="Y138" s="34"/>
      <c r="Z138" s="34"/>
      <c r="AA138" s="34"/>
      <c r="AB138" s="34"/>
      <c r="AC138" s="34"/>
      <c r="AD138" s="34"/>
      <c r="AE138" s="169"/>
      <c r="AF138" s="169"/>
      <c r="AG138" s="169"/>
      <c r="AH138" s="169"/>
    </row>
    <row r="139" spans="1:34" ht="40" customHeight="1" x14ac:dyDescent="0.25">
      <c r="A139" s="204"/>
      <c r="B139" s="50">
        <v>136</v>
      </c>
      <c r="C139" s="200"/>
      <c r="D139" s="57" t="s">
        <v>215</v>
      </c>
      <c r="E139" s="57" t="s">
        <v>216</v>
      </c>
      <c r="F139" s="57" t="s">
        <v>23</v>
      </c>
      <c r="G139" s="57" t="s">
        <v>13</v>
      </c>
      <c r="H139" s="79">
        <v>422</v>
      </c>
      <c r="I139" s="16">
        <v>0</v>
      </c>
      <c r="J139" s="144">
        <f t="shared" si="11"/>
        <v>0</v>
      </c>
      <c r="K139" s="145">
        <f t="shared" si="12"/>
        <v>0</v>
      </c>
      <c r="L139" s="146"/>
      <c r="M139" s="147">
        <f t="shared" si="13"/>
        <v>0</v>
      </c>
      <c r="N139" s="146"/>
      <c r="O139" s="146"/>
      <c r="P139" s="146"/>
      <c r="Q139" s="148">
        <f t="shared" si="10"/>
        <v>0</v>
      </c>
      <c r="R139" s="18" t="str">
        <f t="shared" si="5"/>
        <v>OK</v>
      </c>
      <c r="S139" s="47"/>
      <c r="T139" s="47"/>
      <c r="U139" s="47"/>
      <c r="V139" s="47"/>
      <c r="W139" s="47"/>
      <c r="X139" s="34"/>
      <c r="Y139" s="34"/>
      <c r="Z139" s="34"/>
      <c r="AA139" s="34"/>
      <c r="AB139" s="34"/>
      <c r="AC139" s="34"/>
      <c r="AD139" s="34"/>
      <c r="AE139" s="169"/>
      <c r="AF139" s="169"/>
      <c r="AG139" s="169"/>
      <c r="AH139" s="169"/>
    </row>
    <row r="140" spans="1:34" ht="40" customHeight="1" x14ac:dyDescent="0.25">
      <c r="A140" s="204"/>
      <c r="B140" s="50">
        <v>137</v>
      </c>
      <c r="C140" s="200"/>
      <c r="D140" s="57" t="s">
        <v>217</v>
      </c>
      <c r="E140" s="57" t="s">
        <v>218</v>
      </c>
      <c r="F140" s="57" t="s">
        <v>14</v>
      </c>
      <c r="G140" s="57" t="s">
        <v>13</v>
      </c>
      <c r="H140" s="79">
        <v>33.6</v>
      </c>
      <c r="I140" s="16">
        <v>0</v>
      </c>
      <c r="J140" s="144">
        <f t="shared" si="11"/>
        <v>0</v>
      </c>
      <c r="K140" s="145">
        <f t="shared" si="12"/>
        <v>0</v>
      </c>
      <c r="L140" s="146"/>
      <c r="M140" s="147">
        <f t="shared" si="13"/>
        <v>0</v>
      </c>
      <c r="N140" s="146"/>
      <c r="O140" s="146"/>
      <c r="P140" s="146"/>
      <c r="Q140" s="148">
        <f t="shared" si="10"/>
        <v>0</v>
      </c>
      <c r="R140" s="18" t="str">
        <f t="shared" si="5"/>
        <v>OK</v>
      </c>
      <c r="S140" s="47"/>
      <c r="T140" s="47"/>
      <c r="U140" s="47"/>
      <c r="V140" s="47"/>
      <c r="W140" s="47"/>
      <c r="X140" s="34"/>
      <c r="Y140" s="34"/>
      <c r="Z140" s="34"/>
      <c r="AA140" s="34"/>
      <c r="AB140" s="34"/>
      <c r="AC140" s="34"/>
      <c r="AD140" s="34"/>
      <c r="AE140" s="169"/>
      <c r="AF140" s="169"/>
      <c r="AG140" s="169"/>
      <c r="AH140" s="169"/>
    </row>
    <row r="141" spans="1:34" ht="40" customHeight="1" x14ac:dyDescent="0.25">
      <c r="A141" s="204"/>
      <c r="B141" s="50">
        <v>138</v>
      </c>
      <c r="C141" s="200"/>
      <c r="D141" s="57" t="s">
        <v>219</v>
      </c>
      <c r="E141" s="57" t="s">
        <v>220</v>
      </c>
      <c r="F141" s="57" t="s">
        <v>11</v>
      </c>
      <c r="G141" s="57" t="s">
        <v>13</v>
      </c>
      <c r="H141" s="79">
        <v>37.200000000000003</v>
      </c>
      <c r="I141" s="16">
        <v>0</v>
      </c>
      <c r="J141" s="144">
        <f t="shared" si="11"/>
        <v>0</v>
      </c>
      <c r="K141" s="145">
        <f t="shared" si="12"/>
        <v>0</v>
      </c>
      <c r="L141" s="146"/>
      <c r="M141" s="147">
        <f t="shared" si="13"/>
        <v>0</v>
      </c>
      <c r="N141" s="146"/>
      <c r="O141" s="146"/>
      <c r="P141" s="146"/>
      <c r="Q141" s="148">
        <f t="shared" si="10"/>
        <v>0</v>
      </c>
      <c r="R141" s="18" t="str">
        <f t="shared" si="5"/>
        <v>OK</v>
      </c>
      <c r="S141" s="47"/>
      <c r="T141" s="47"/>
      <c r="U141" s="47"/>
      <c r="V141" s="47"/>
      <c r="W141" s="47"/>
      <c r="X141" s="34"/>
      <c r="Y141" s="34"/>
      <c r="Z141" s="34"/>
      <c r="AA141" s="34"/>
      <c r="AB141" s="34"/>
      <c r="AC141" s="34"/>
      <c r="AD141" s="34"/>
      <c r="AE141" s="169"/>
      <c r="AF141" s="169"/>
      <c r="AG141" s="169"/>
      <c r="AH141" s="169"/>
    </row>
    <row r="142" spans="1:34" ht="40" customHeight="1" x14ac:dyDescent="0.25">
      <c r="A142" s="204"/>
      <c r="B142" s="50">
        <v>139</v>
      </c>
      <c r="C142" s="200"/>
      <c r="D142" s="57" t="s">
        <v>221</v>
      </c>
      <c r="E142" s="57" t="s">
        <v>222</v>
      </c>
      <c r="F142" s="57" t="s">
        <v>23</v>
      </c>
      <c r="G142" s="57" t="s">
        <v>13</v>
      </c>
      <c r="H142" s="79">
        <v>93.6</v>
      </c>
      <c r="I142" s="16">
        <v>5</v>
      </c>
      <c r="J142" s="144">
        <f t="shared" si="11"/>
        <v>2</v>
      </c>
      <c r="K142" s="145">
        <f t="shared" si="12"/>
        <v>2</v>
      </c>
      <c r="L142" s="146"/>
      <c r="M142" s="147">
        <f t="shared" si="13"/>
        <v>1</v>
      </c>
      <c r="N142" s="146"/>
      <c r="O142" s="146"/>
      <c r="P142" s="146"/>
      <c r="Q142" s="148">
        <f t="shared" si="10"/>
        <v>3</v>
      </c>
      <c r="R142" s="18" t="str">
        <f t="shared" si="5"/>
        <v>OK</v>
      </c>
      <c r="S142" s="47"/>
      <c r="T142" s="47"/>
      <c r="U142" s="47"/>
      <c r="V142" s="47">
        <v>2</v>
      </c>
      <c r="W142" s="47"/>
      <c r="X142" s="34"/>
      <c r="Y142" s="34"/>
      <c r="Z142" s="34"/>
      <c r="AA142" s="34"/>
      <c r="AB142" s="34"/>
      <c r="AC142" s="34"/>
      <c r="AD142" s="34"/>
      <c r="AE142" s="169"/>
      <c r="AF142" s="169"/>
      <c r="AG142" s="169"/>
      <c r="AH142" s="169"/>
    </row>
    <row r="143" spans="1:34" ht="40" customHeight="1" x14ac:dyDescent="0.25">
      <c r="A143" s="204"/>
      <c r="B143" s="50">
        <v>140</v>
      </c>
      <c r="C143" s="200"/>
      <c r="D143" s="57" t="s">
        <v>223</v>
      </c>
      <c r="E143" s="57" t="s">
        <v>224</v>
      </c>
      <c r="F143" s="57" t="s">
        <v>14</v>
      </c>
      <c r="G143" s="57" t="s">
        <v>13</v>
      </c>
      <c r="H143" s="79">
        <v>26.82</v>
      </c>
      <c r="I143" s="16">
        <v>0</v>
      </c>
      <c r="J143" s="144">
        <f t="shared" si="11"/>
        <v>0</v>
      </c>
      <c r="K143" s="145">
        <f t="shared" si="12"/>
        <v>0</v>
      </c>
      <c r="L143" s="146"/>
      <c r="M143" s="147">
        <f t="shared" si="13"/>
        <v>0</v>
      </c>
      <c r="N143" s="146"/>
      <c r="O143" s="146"/>
      <c r="P143" s="146"/>
      <c r="Q143" s="148">
        <f t="shared" si="10"/>
        <v>0</v>
      </c>
      <c r="R143" s="18" t="str">
        <f t="shared" si="5"/>
        <v>OK</v>
      </c>
      <c r="S143" s="47"/>
      <c r="T143" s="47"/>
      <c r="U143" s="47"/>
      <c r="V143" s="47"/>
      <c r="W143" s="47"/>
      <c r="X143" s="34"/>
      <c r="Y143" s="34"/>
      <c r="Z143" s="34"/>
      <c r="AA143" s="34"/>
      <c r="AB143" s="34"/>
      <c r="AC143" s="34"/>
      <c r="AD143" s="34"/>
      <c r="AE143" s="169"/>
      <c r="AF143" s="169"/>
      <c r="AG143" s="169"/>
      <c r="AH143" s="169"/>
    </row>
    <row r="144" spans="1:34" ht="40" customHeight="1" x14ac:dyDescent="0.25">
      <c r="A144" s="204"/>
      <c r="B144" s="50">
        <v>141</v>
      </c>
      <c r="C144" s="200"/>
      <c r="D144" s="57" t="s">
        <v>225</v>
      </c>
      <c r="E144" s="57" t="s">
        <v>226</v>
      </c>
      <c r="F144" s="57" t="s">
        <v>202</v>
      </c>
      <c r="G144" s="57" t="s">
        <v>13</v>
      </c>
      <c r="H144" s="79">
        <v>180</v>
      </c>
      <c r="I144" s="16">
        <v>0</v>
      </c>
      <c r="J144" s="144">
        <f t="shared" si="11"/>
        <v>0</v>
      </c>
      <c r="K144" s="145">
        <f t="shared" si="12"/>
        <v>0</v>
      </c>
      <c r="L144" s="146"/>
      <c r="M144" s="147">
        <f t="shared" si="13"/>
        <v>0</v>
      </c>
      <c r="N144" s="146"/>
      <c r="O144" s="146"/>
      <c r="P144" s="146"/>
      <c r="Q144" s="148">
        <f t="shared" si="10"/>
        <v>0</v>
      </c>
      <c r="R144" s="18" t="str">
        <f t="shared" si="5"/>
        <v>OK</v>
      </c>
      <c r="S144" s="47"/>
      <c r="T144" s="47"/>
      <c r="U144" s="47"/>
      <c r="V144" s="47"/>
      <c r="W144" s="47"/>
      <c r="X144" s="34"/>
      <c r="Y144" s="34"/>
      <c r="Z144" s="34"/>
      <c r="AA144" s="34"/>
      <c r="AB144" s="34"/>
      <c r="AC144" s="34"/>
      <c r="AD144" s="34"/>
      <c r="AE144" s="169"/>
      <c r="AF144" s="169"/>
      <c r="AG144" s="169"/>
      <c r="AH144" s="169"/>
    </row>
    <row r="145" spans="1:34" ht="40" customHeight="1" x14ac:dyDescent="0.25">
      <c r="A145" s="204"/>
      <c r="B145" s="50">
        <v>142</v>
      </c>
      <c r="C145" s="200"/>
      <c r="D145" s="57" t="s">
        <v>227</v>
      </c>
      <c r="E145" s="57" t="s">
        <v>228</v>
      </c>
      <c r="F145" s="57" t="s">
        <v>202</v>
      </c>
      <c r="G145" s="57" t="s">
        <v>13</v>
      </c>
      <c r="H145" s="79">
        <v>115.2</v>
      </c>
      <c r="I145" s="16">
        <v>0</v>
      </c>
      <c r="J145" s="144">
        <f t="shared" si="11"/>
        <v>0</v>
      </c>
      <c r="K145" s="145">
        <f t="shared" si="12"/>
        <v>0</v>
      </c>
      <c r="L145" s="146"/>
      <c r="M145" s="147">
        <f t="shared" si="13"/>
        <v>0</v>
      </c>
      <c r="N145" s="146"/>
      <c r="O145" s="146"/>
      <c r="P145" s="146"/>
      <c r="Q145" s="148">
        <f t="shared" si="10"/>
        <v>0</v>
      </c>
      <c r="R145" s="18" t="str">
        <f t="shared" si="5"/>
        <v>OK</v>
      </c>
      <c r="S145" s="47"/>
      <c r="T145" s="47"/>
      <c r="U145" s="47"/>
      <c r="V145" s="47"/>
      <c r="W145" s="47"/>
      <c r="X145" s="34"/>
      <c r="Y145" s="34"/>
      <c r="Z145" s="34"/>
      <c r="AA145" s="34"/>
      <c r="AB145" s="34"/>
      <c r="AC145" s="34"/>
      <c r="AD145" s="34"/>
      <c r="AE145" s="169"/>
      <c r="AF145" s="169"/>
      <c r="AG145" s="169"/>
      <c r="AH145" s="169"/>
    </row>
    <row r="146" spans="1:34" ht="40" customHeight="1" x14ac:dyDescent="0.25">
      <c r="A146" s="204"/>
      <c r="B146" s="50">
        <v>143</v>
      </c>
      <c r="C146" s="200"/>
      <c r="D146" s="57" t="s">
        <v>229</v>
      </c>
      <c r="E146" s="57" t="s">
        <v>230</v>
      </c>
      <c r="F146" s="57" t="s">
        <v>3</v>
      </c>
      <c r="G146" s="57" t="s">
        <v>13</v>
      </c>
      <c r="H146" s="79">
        <v>9</v>
      </c>
      <c r="I146" s="16">
        <v>0</v>
      </c>
      <c r="J146" s="144">
        <f t="shared" si="11"/>
        <v>0</v>
      </c>
      <c r="K146" s="145">
        <f t="shared" si="12"/>
        <v>0</v>
      </c>
      <c r="L146" s="146"/>
      <c r="M146" s="147">
        <f t="shared" si="13"/>
        <v>0</v>
      </c>
      <c r="N146" s="146"/>
      <c r="O146" s="146"/>
      <c r="P146" s="146"/>
      <c r="Q146" s="148">
        <f t="shared" si="10"/>
        <v>0</v>
      </c>
      <c r="R146" s="18" t="str">
        <f t="shared" si="5"/>
        <v>OK</v>
      </c>
      <c r="S146" s="47"/>
      <c r="T146" s="47"/>
      <c r="U146" s="47"/>
      <c r="V146" s="47"/>
      <c r="W146" s="47"/>
      <c r="X146" s="34"/>
      <c r="Y146" s="34"/>
      <c r="Z146" s="34"/>
      <c r="AA146" s="34"/>
      <c r="AB146" s="34"/>
      <c r="AC146" s="34"/>
      <c r="AD146" s="34"/>
      <c r="AE146" s="169"/>
      <c r="AF146" s="169"/>
      <c r="AG146" s="169"/>
      <c r="AH146" s="169"/>
    </row>
    <row r="147" spans="1:34" ht="40" customHeight="1" x14ac:dyDescent="0.25">
      <c r="A147" s="204"/>
      <c r="B147" s="50">
        <v>144</v>
      </c>
      <c r="C147" s="200"/>
      <c r="D147" s="57" t="s">
        <v>231</v>
      </c>
      <c r="E147" s="57" t="s">
        <v>232</v>
      </c>
      <c r="F147" s="57" t="s">
        <v>233</v>
      </c>
      <c r="G147" s="57" t="s">
        <v>13</v>
      </c>
      <c r="H147" s="79">
        <v>4.2</v>
      </c>
      <c r="I147" s="16">
        <v>10</v>
      </c>
      <c r="J147" s="144">
        <f t="shared" si="11"/>
        <v>10</v>
      </c>
      <c r="K147" s="145">
        <f t="shared" si="12"/>
        <v>10</v>
      </c>
      <c r="L147" s="146"/>
      <c r="M147" s="147">
        <f t="shared" si="13"/>
        <v>2</v>
      </c>
      <c r="N147" s="146"/>
      <c r="O147" s="146"/>
      <c r="P147" s="146"/>
      <c r="Q147" s="148">
        <f t="shared" si="10"/>
        <v>0</v>
      </c>
      <c r="R147" s="18" t="str">
        <f t="shared" si="5"/>
        <v>OK</v>
      </c>
      <c r="S147" s="47"/>
      <c r="T147" s="47"/>
      <c r="U147" s="47"/>
      <c r="V147" s="47">
        <v>10</v>
      </c>
      <c r="W147" s="47"/>
      <c r="X147" s="34"/>
      <c r="Y147" s="34"/>
      <c r="Z147" s="34"/>
      <c r="AA147" s="34"/>
      <c r="AB147" s="34"/>
      <c r="AC147" s="34"/>
      <c r="AD147" s="34"/>
      <c r="AE147" s="169"/>
      <c r="AF147" s="169"/>
      <c r="AG147" s="169"/>
      <c r="AH147" s="169"/>
    </row>
    <row r="148" spans="1:34" ht="40" customHeight="1" x14ac:dyDescent="0.25">
      <c r="A148" s="204"/>
      <c r="B148" s="50">
        <v>145</v>
      </c>
      <c r="C148" s="200"/>
      <c r="D148" s="57" t="s">
        <v>234</v>
      </c>
      <c r="E148" s="57" t="s">
        <v>235</v>
      </c>
      <c r="F148" s="57" t="s">
        <v>233</v>
      </c>
      <c r="G148" s="57" t="s">
        <v>13</v>
      </c>
      <c r="H148" s="79">
        <v>3.24</v>
      </c>
      <c r="I148" s="16">
        <v>10</v>
      </c>
      <c r="J148" s="144">
        <f t="shared" si="11"/>
        <v>10</v>
      </c>
      <c r="K148" s="145">
        <f t="shared" si="12"/>
        <v>10</v>
      </c>
      <c r="L148" s="146"/>
      <c r="M148" s="147">
        <f t="shared" si="13"/>
        <v>2</v>
      </c>
      <c r="N148" s="146"/>
      <c r="O148" s="146"/>
      <c r="P148" s="146"/>
      <c r="Q148" s="148">
        <f t="shared" si="10"/>
        <v>0</v>
      </c>
      <c r="R148" s="18" t="str">
        <f t="shared" si="5"/>
        <v>OK</v>
      </c>
      <c r="S148" s="47"/>
      <c r="T148" s="47"/>
      <c r="U148" s="47"/>
      <c r="V148" s="47">
        <v>10</v>
      </c>
      <c r="W148" s="47"/>
      <c r="X148" s="34"/>
      <c r="Y148" s="34"/>
      <c r="Z148" s="34"/>
      <c r="AA148" s="34"/>
      <c r="AB148" s="34"/>
      <c r="AC148" s="34"/>
      <c r="AD148" s="34"/>
      <c r="AE148" s="169"/>
      <c r="AF148" s="169"/>
      <c r="AG148" s="169"/>
      <c r="AH148" s="169"/>
    </row>
    <row r="149" spans="1:34" ht="40" customHeight="1" x14ac:dyDescent="0.25">
      <c r="A149" s="204"/>
      <c r="B149" s="50">
        <v>146</v>
      </c>
      <c r="C149" s="200"/>
      <c r="D149" s="57" t="s">
        <v>236</v>
      </c>
      <c r="E149" s="57" t="s">
        <v>237</v>
      </c>
      <c r="F149" s="57" t="s">
        <v>233</v>
      </c>
      <c r="G149" s="57" t="s">
        <v>13</v>
      </c>
      <c r="H149" s="79">
        <v>1.92</v>
      </c>
      <c r="I149" s="16">
        <v>10</v>
      </c>
      <c r="J149" s="144">
        <f t="shared" si="11"/>
        <v>10</v>
      </c>
      <c r="K149" s="145">
        <f t="shared" si="12"/>
        <v>10</v>
      </c>
      <c r="L149" s="146"/>
      <c r="M149" s="147">
        <f t="shared" si="13"/>
        <v>2</v>
      </c>
      <c r="N149" s="146"/>
      <c r="O149" s="146"/>
      <c r="P149" s="146"/>
      <c r="Q149" s="148">
        <f t="shared" si="10"/>
        <v>0</v>
      </c>
      <c r="R149" s="18" t="str">
        <f t="shared" si="5"/>
        <v>OK</v>
      </c>
      <c r="S149" s="47"/>
      <c r="T149" s="47"/>
      <c r="U149" s="47"/>
      <c r="V149" s="47">
        <v>10</v>
      </c>
      <c r="W149" s="47"/>
      <c r="X149" s="34"/>
      <c r="Y149" s="34"/>
      <c r="Z149" s="34"/>
      <c r="AA149" s="34"/>
      <c r="AB149" s="34"/>
      <c r="AC149" s="34"/>
      <c r="AD149" s="34"/>
      <c r="AE149" s="169"/>
      <c r="AF149" s="169"/>
      <c r="AG149" s="169"/>
      <c r="AH149" s="169"/>
    </row>
    <row r="150" spans="1:34" ht="40" customHeight="1" x14ac:dyDescent="0.25">
      <c r="A150" s="204"/>
      <c r="B150" s="50">
        <v>147</v>
      </c>
      <c r="C150" s="200"/>
      <c r="D150" s="57" t="s">
        <v>238</v>
      </c>
      <c r="E150" s="57" t="s">
        <v>239</v>
      </c>
      <c r="F150" s="57" t="s">
        <v>233</v>
      </c>
      <c r="G150" s="57" t="s">
        <v>13</v>
      </c>
      <c r="H150" s="79">
        <v>3.24</v>
      </c>
      <c r="I150" s="16">
        <v>10</v>
      </c>
      <c r="J150" s="144">
        <f t="shared" si="11"/>
        <v>10</v>
      </c>
      <c r="K150" s="145">
        <f t="shared" si="12"/>
        <v>10</v>
      </c>
      <c r="L150" s="146"/>
      <c r="M150" s="147">
        <f t="shared" si="13"/>
        <v>2</v>
      </c>
      <c r="N150" s="146"/>
      <c r="O150" s="146"/>
      <c r="P150" s="146"/>
      <c r="Q150" s="148">
        <f t="shared" si="10"/>
        <v>0</v>
      </c>
      <c r="R150" s="18" t="str">
        <f t="shared" si="5"/>
        <v>OK</v>
      </c>
      <c r="S150" s="47"/>
      <c r="T150" s="47"/>
      <c r="U150" s="47"/>
      <c r="V150" s="47">
        <v>10</v>
      </c>
      <c r="W150" s="47"/>
      <c r="X150" s="34"/>
      <c r="Y150" s="34"/>
      <c r="Z150" s="34"/>
      <c r="AA150" s="34"/>
      <c r="AB150" s="34"/>
      <c r="AC150" s="34"/>
      <c r="AD150" s="34"/>
      <c r="AE150" s="169"/>
      <c r="AF150" s="169"/>
      <c r="AG150" s="169"/>
      <c r="AH150" s="169"/>
    </row>
    <row r="151" spans="1:34" ht="40" customHeight="1" x14ac:dyDescent="0.25">
      <c r="A151" s="204"/>
      <c r="B151" s="50">
        <v>148</v>
      </c>
      <c r="C151" s="200"/>
      <c r="D151" s="57" t="s">
        <v>240</v>
      </c>
      <c r="E151" s="57" t="s">
        <v>241</v>
      </c>
      <c r="F151" s="57" t="s">
        <v>11</v>
      </c>
      <c r="G151" s="57" t="s">
        <v>13</v>
      </c>
      <c r="H151" s="79">
        <v>9.6</v>
      </c>
      <c r="I151" s="16">
        <v>0</v>
      </c>
      <c r="J151" s="144">
        <f t="shared" si="11"/>
        <v>0</v>
      </c>
      <c r="K151" s="145">
        <f t="shared" si="12"/>
        <v>0</v>
      </c>
      <c r="L151" s="146"/>
      <c r="M151" s="147">
        <f t="shared" si="13"/>
        <v>0</v>
      </c>
      <c r="N151" s="146"/>
      <c r="O151" s="146"/>
      <c r="P151" s="146"/>
      <c r="Q151" s="148">
        <f t="shared" si="10"/>
        <v>0</v>
      </c>
      <c r="R151" s="18" t="str">
        <f t="shared" si="5"/>
        <v>OK</v>
      </c>
      <c r="S151" s="47"/>
      <c r="T151" s="47"/>
      <c r="U151" s="47"/>
      <c r="V151" s="47"/>
      <c r="W151" s="47"/>
      <c r="X151" s="34"/>
      <c r="Y151" s="34"/>
      <c r="Z151" s="34"/>
      <c r="AA151" s="34"/>
      <c r="AB151" s="34"/>
      <c r="AC151" s="34"/>
      <c r="AD151" s="34"/>
      <c r="AE151" s="169"/>
      <c r="AF151" s="169"/>
      <c r="AG151" s="169"/>
      <c r="AH151" s="169"/>
    </row>
    <row r="152" spans="1:34" ht="40" customHeight="1" x14ac:dyDescent="0.25">
      <c r="A152" s="204"/>
      <c r="B152" s="50">
        <v>149</v>
      </c>
      <c r="C152" s="200"/>
      <c r="D152" s="57" t="s">
        <v>242</v>
      </c>
      <c r="E152" s="57" t="s">
        <v>243</v>
      </c>
      <c r="F152" s="57" t="s">
        <v>233</v>
      </c>
      <c r="G152" s="57" t="s">
        <v>13</v>
      </c>
      <c r="H152" s="79">
        <v>5</v>
      </c>
      <c r="I152" s="16">
        <v>10</v>
      </c>
      <c r="J152" s="144">
        <f t="shared" si="11"/>
        <v>10</v>
      </c>
      <c r="K152" s="145">
        <f t="shared" si="12"/>
        <v>10</v>
      </c>
      <c r="L152" s="146"/>
      <c r="M152" s="147">
        <f t="shared" si="13"/>
        <v>2</v>
      </c>
      <c r="N152" s="146"/>
      <c r="O152" s="146"/>
      <c r="P152" s="146"/>
      <c r="Q152" s="148">
        <f t="shared" si="10"/>
        <v>0</v>
      </c>
      <c r="R152" s="18" t="str">
        <f t="shared" si="5"/>
        <v>OK</v>
      </c>
      <c r="S152" s="47"/>
      <c r="T152" s="47"/>
      <c r="U152" s="47"/>
      <c r="V152" s="47">
        <v>10</v>
      </c>
      <c r="W152" s="47"/>
      <c r="X152" s="34"/>
      <c r="Y152" s="34"/>
      <c r="Z152" s="34"/>
      <c r="AA152" s="34"/>
      <c r="AB152" s="34"/>
      <c r="AC152" s="34"/>
      <c r="AD152" s="34"/>
      <c r="AE152" s="169"/>
      <c r="AF152" s="169"/>
      <c r="AG152" s="169"/>
      <c r="AH152" s="169"/>
    </row>
    <row r="153" spans="1:34" ht="40" customHeight="1" x14ac:dyDescent="0.25">
      <c r="A153" s="204"/>
      <c r="B153" s="50">
        <v>150</v>
      </c>
      <c r="C153" s="200"/>
      <c r="D153" s="57" t="s">
        <v>244</v>
      </c>
      <c r="E153" s="57" t="s">
        <v>245</v>
      </c>
      <c r="F153" s="57" t="s">
        <v>233</v>
      </c>
      <c r="G153" s="57" t="s">
        <v>13</v>
      </c>
      <c r="H153" s="79">
        <v>4.2</v>
      </c>
      <c r="I153" s="16">
        <v>10</v>
      </c>
      <c r="J153" s="144">
        <f t="shared" si="11"/>
        <v>10</v>
      </c>
      <c r="K153" s="145">
        <f t="shared" si="12"/>
        <v>10</v>
      </c>
      <c r="L153" s="146"/>
      <c r="M153" s="147">
        <f t="shared" si="13"/>
        <v>2</v>
      </c>
      <c r="N153" s="146"/>
      <c r="O153" s="146"/>
      <c r="P153" s="146"/>
      <c r="Q153" s="148">
        <f t="shared" si="10"/>
        <v>0</v>
      </c>
      <c r="R153" s="18" t="str">
        <f t="shared" si="5"/>
        <v>OK</v>
      </c>
      <c r="S153" s="47"/>
      <c r="T153" s="47"/>
      <c r="U153" s="47"/>
      <c r="V153" s="47">
        <v>10</v>
      </c>
      <c r="W153" s="47"/>
      <c r="X153" s="34"/>
      <c r="Y153" s="34"/>
      <c r="Z153" s="34"/>
      <c r="AA153" s="34"/>
      <c r="AB153" s="34"/>
      <c r="AC153" s="34"/>
      <c r="AD153" s="34"/>
      <c r="AE153" s="169"/>
      <c r="AF153" s="169"/>
      <c r="AG153" s="169"/>
      <c r="AH153" s="169"/>
    </row>
    <row r="154" spans="1:34" ht="40" customHeight="1" x14ac:dyDescent="0.25">
      <c r="A154" s="204"/>
      <c r="B154" s="50">
        <v>151</v>
      </c>
      <c r="C154" s="200"/>
      <c r="D154" s="57" t="s">
        <v>246</v>
      </c>
      <c r="E154" s="57" t="s">
        <v>247</v>
      </c>
      <c r="F154" s="57" t="s">
        <v>233</v>
      </c>
      <c r="G154" s="57" t="s">
        <v>13</v>
      </c>
      <c r="H154" s="79">
        <v>49.2</v>
      </c>
      <c r="I154" s="16">
        <v>2</v>
      </c>
      <c r="J154" s="144">
        <f t="shared" si="11"/>
        <v>2</v>
      </c>
      <c r="K154" s="145">
        <f t="shared" si="12"/>
        <v>2</v>
      </c>
      <c r="L154" s="146"/>
      <c r="M154" s="147">
        <f t="shared" si="13"/>
        <v>0</v>
      </c>
      <c r="N154" s="146"/>
      <c r="O154" s="146"/>
      <c r="P154" s="146"/>
      <c r="Q154" s="148">
        <f t="shared" si="10"/>
        <v>0</v>
      </c>
      <c r="R154" s="18" t="str">
        <f t="shared" si="5"/>
        <v>OK</v>
      </c>
      <c r="S154" s="47"/>
      <c r="T154" s="47"/>
      <c r="U154" s="47"/>
      <c r="V154" s="47">
        <v>2</v>
      </c>
      <c r="W154" s="47"/>
      <c r="X154" s="34"/>
      <c r="Y154" s="34"/>
      <c r="Z154" s="34"/>
      <c r="AA154" s="34"/>
      <c r="AB154" s="34"/>
      <c r="AC154" s="34"/>
      <c r="AD154" s="34"/>
      <c r="AE154" s="169"/>
      <c r="AF154" s="169"/>
      <c r="AG154" s="169"/>
      <c r="AH154" s="169"/>
    </row>
    <row r="155" spans="1:34" ht="40" customHeight="1" x14ac:dyDescent="0.25">
      <c r="A155" s="204"/>
      <c r="B155" s="50">
        <v>152</v>
      </c>
      <c r="C155" s="200"/>
      <c r="D155" s="57" t="s">
        <v>248</v>
      </c>
      <c r="E155" s="57" t="s">
        <v>249</v>
      </c>
      <c r="F155" s="57" t="s">
        <v>250</v>
      </c>
      <c r="G155" s="57" t="s">
        <v>12</v>
      </c>
      <c r="H155" s="79">
        <v>33.6</v>
      </c>
      <c r="I155" s="16">
        <v>2</v>
      </c>
      <c r="J155" s="144">
        <f t="shared" si="11"/>
        <v>0</v>
      </c>
      <c r="K155" s="145">
        <f t="shared" si="12"/>
        <v>0</v>
      </c>
      <c r="L155" s="146"/>
      <c r="M155" s="147">
        <f t="shared" si="13"/>
        <v>0</v>
      </c>
      <c r="N155" s="146"/>
      <c r="O155" s="146"/>
      <c r="P155" s="146"/>
      <c r="Q155" s="148">
        <f t="shared" si="10"/>
        <v>2</v>
      </c>
      <c r="R155" s="18" t="str">
        <f t="shared" si="5"/>
        <v>OK</v>
      </c>
      <c r="S155" s="47"/>
      <c r="T155" s="47"/>
      <c r="U155" s="47"/>
      <c r="V155" s="47"/>
      <c r="W155" s="47"/>
      <c r="X155" s="34"/>
      <c r="Y155" s="34"/>
      <c r="Z155" s="34"/>
      <c r="AA155" s="34"/>
      <c r="AB155" s="34"/>
      <c r="AC155" s="34"/>
      <c r="AD155" s="34"/>
      <c r="AE155" s="169"/>
      <c r="AF155" s="169"/>
      <c r="AG155" s="169"/>
      <c r="AH155" s="169"/>
    </row>
    <row r="156" spans="1:34" ht="40" customHeight="1" x14ac:dyDescent="0.25">
      <c r="A156" s="204"/>
      <c r="B156" s="50">
        <v>153</v>
      </c>
      <c r="C156" s="200"/>
      <c r="D156" s="57" t="s">
        <v>251</v>
      </c>
      <c r="E156" s="57" t="s">
        <v>252</v>
      </c>
      <c r="F156" s="57" t="s">
        <v>250</v>
      </c>
      <c r="G156" s="57" t="s">
        <v>12</v>
      </c>
      <c r="H156" s="79">
        <v>39.6</v>
      </c>
      <c r="I156" s="16">
        <v>2</v>
      </c>
      <c r="J156" s="144">
        <f t="shared" si="11"/>
        <v>0</v>
      </c>
      <c r="K156" s="145">
        <f t="shared" si="12"/>
        <v>0</v>
      </c>
      <c r="L156" s="146"/>
      <c r="M156" s="147">
        <f t="shared" si="13"/>
        <v>0</v>
      </c>
      <c r="N156" s="146"/>
      <c r="O156" s="146"/>
      <c r="P156" s="146"/>
      <c r="Q156" s="148">
        <f t="shared" si="10"/>
        <v>2</v>
      </c>
      <c r="R156" s="18" t="str">
        <f t="shared" si="5"/>
        <v>OK</v>
      </c>
      <c r="S156" s="47"/>
      <c r="T156" s="47"/>
      <c r="U156" s="47"/>
      <c r="V156" s="47"/>
      <c r="W156" s="47"/>
      <c r="X156" s="34"/>
      <c r="Y156" s="34"/>
      <c r="Z156" s="34"/>
      <c r="AA156" s="34"/>
      <c r="AB156" s="34"/>
      <c r="AC156" s="34"/>
      <c r="AD156" s="34"/>
      <c r="AE156" s="169"/>
      <c r="AF156" s="169"/>
      <c r="AG156" s="169"/>
      <c r="AH156" s="169"/>
    </row>
    <row r="157" spans="1:34" ht="40" customHeight="1" x14ac:dyDescent="0.25">
      <c r="A157" s="204"/>
      <c r="B157" s="50">
        <v>154</v>
      </c>
      <c r="C157" s="200"/>
      <c r="D157" s="57" t="s">
        <v>253</v>
      </c>
      <c r="E157" s="57" t="s">
        <v>254</v>
      </c>
      <c r="F157" s="57" t="s">
        <v>250</v>
      </c>
      <c r="G157" s="57" t="s">
        <v>12</v>
      </c>
      <c r="H157" s="79">
        <v>38.4</v>
      </c>
      <c r="I157" s="16">
        <v>2</v>
      </c>
      <c r="J157" s="144">
        <f t="shared" si="11"/>
        <v>2</v>
      </c>
      <c r="K157" s="145">
        <f t="shared" si="12"/>
        <v>2</v>
      </c>
      <c r="L157" s="146"/>
      <c r="M157" s="147">
        <f t="shared" si="13"/>
        <v>0</v>
      </c>
      <c r="N157" s="146"/>
      <c r="O157" s="146"/>
      <c r="P157" s="146"/>
      <c r="Q157" s="148">
        <f t="shared" si="10"/>
        <v>0</v>
      </c>
      <c r="R157" s="18" t="str">
        <f t="shared" si="5"/>
        <v>OK</v>
      </c>
      <c r="S157" s="47"/>
      <c r="T157" s="47"/>
      <c r="U157" s="47"/>
      <c r="V157" s="47">
        <v>2</v>
      </c>
      <c r="W157" s="47"/>
      <c r="X157" s="34"/>
      <c r="Y157" s="34"/>
      <c r="Z157" s="34"/>
      <c r="AA157" s="34"/>
      <c r="AB157" s="34"/>
      <c r="AC157" s="34"/>
      <c r="AD157" s="34"/>
      <c r="AE157" s="169"/>
      <c r="AF157" s="169"/>
      <c r="AG157" s="169"/>
      <c r="AH157" s="169"/>
    </row>
    <row r="158" spans="1:34" ht="40" customHeight="1" x14ac:dyDescent="0.25">
      <c r="A158" s="204"/>
      <c r="B158" s="50">
        <v>155</v>
      </c>
      <c r="C158" s="200"/>
      <c r="D158" s="57" t="s">
        <v>255</v>
      </c>
      <c r="E158" s="57" t="s">
        <v>256</v>
      </c>
      <c r="F158" s="57" t="s">
        <v>21</v>
      </c>
      <c r="G158" s="57" t="s">
        <v>12</v>
      </c>
      <c r="H158" s="79">
        <v>3.6</v>
      </c>
      <c r="I158" s="16">
        <v>5</v>
      </c>
      <c r="J158" s="144">
        <f t="shared" si="11"/>
        <v>5</v>
      </c>
      <c r="K158" s="145">
        <f t="shared" si="12"/>
        <v>5</v>
      </c>
      <c r="L158" s="146"/>
      <c r="M158" s="147">
        <f t="shared" si="13"/>
        <v>1</v>
      </c>
      <c r="N158" s="146"/>
      <c r="O158" s="146"/>
      <c r="P158" s="146"/>
      <c r="Q158" s="148">
        <f t="shared" si="10"/>
        <v>0</v>
      </c>
      <c r="R158" s="18" t="str">
        <f t="shared" si="5"/>
        <v>OK</v>
      </c>
      <c r="S158" s="47"/>
      <c r="T158" s="47"/>
      <c r="U158" s="47"/>
      <c r="V158" s="47">
        <v>5</v>
      </c>
      <c r="W158" s="47"/>
      <c r="X158" s="34"/>
      <c r="Y158" s="34"/>
      <c r="Z158" s="34"/>
      <c r="AA158" s="34"/>
      <c r="AB158" s="34"/>
      <c r="AC158" s="34"/>
      <c r="AD158" s="34"/>
      <c r="AE158" s="169"/>
      <c r="AF158" s="169"/>
      <c r="AG158" s="169"/>
      <c r="AH158" s="169"/>
    </row>
    <row r="159" spans="1:34" ht="40" customHeight="1" x14ac:dyDescent="0.25">
      <c r="A159" s="204"/>
      <c r="B159" s="50">
        <v>156</v>
      </c>
      <c r="C159" s="200"/>
      <c r="D159" s="57" t="s">
        <v>257</v>
      </c>
      <c r="E159" s="57" t="s">
        <v>258</v>
      </c>
      <c r="F159" s="57" t="s">
        <v>21</v>
      </c>
      <c r="G159" s="57" t="s">
        <v>12</v>
      </c>
      <c r="H159" s="79">
        <v>4.4400000000000004</v>
      </c>
      <c r="I159" s="16">
        <v>5</v>
      </c>
      <c r="J159" s="144">
        <f t="shared" si="11"/>
        <v>5</v>
      </c>
      <c r="K159" s="145">
        <f t="shared" si="12"/>
        <v>5</v>
      </c>
      <c r="L159" s="146"/>
      <c r="M159" s="147">
        <f t="shared" si="13"/>
        <v>1</v>
      </c>
      <c r="N159" s="146"/>
      <c r="O159" s="146"/>
      <c r="P159" s="146"/>
      <c r="Q159" s="148">
        <f t="shared" si="10"/>
        <v>0</v>
      </c>
      <c r="R159" s="18" t="str">
        <f t="shared" si="5"/>
        <v>OK</v>
      </c>
      <c r="S159" s="47"/>
      <c r="T159" s="47"/>
      <c r="U159" s="47"/>
      <c r="V159" s="47">
        <v>5</v>
      </c>
      <c r="W159" s="47"/>
      <c r="X159" s="34"/>
      <c r="Y159" s="34"/>
      <c r="Z159" s="34"/>
      <c r="AA159" s="34"/>
      <c r="AB159" s="34"/>
      <c r="AC159" s="34"/>
      <c r="AD159" s="34"/>
      <c r="AE159" s="169"/>
      <c r="AF159" s="169"/>
      <c r="AG159" s="169"/>
      <c r="AH159" s="169"/>
    </row>
    <row r="160" spans="1:34" ht="40" customHeight="1" x14ac:dyDescent="0.25">
      <c r="A160" s="204"/>
      <c r="B160" s="50">
        <v>157</v>
      </c>
      <c r="C160" s="200"/>
      <c r="D160" s="57" t="s">
        <v>259</v>
      </c>
      <c r="E160" s="57" t="s">
        <v>260</v>
      </c>
      <c r="F160" s="57" t="s">
        <v>261</v>
      </c>
      <c r="G160" s="57" t="s">
        <v>12</v>
      </c>
      <c r="H160" s="79">
        <v>13.2</v>
      </c>
      <c r="I160" s="16">
        <v>0</v>
      </c>
      <c r="J160" s="144">
        <f t="shared" si="11"/>
        <v>0</v>
      </c>
      <c r="K160" s="145">
        <f t="shared" si="12"/>
        <v>0</v>
      </c>
      <c r="L160" s="146"/>
      <c r="M160" s="147">
        <f t="shared" si="13"/>
        <v>0</v>
      </c>
      <c r="N160" s="146"/>
      <c r="O160" s="146"/>
      <c r="P160" s="146"/>
      <c r="Q160" s="148">
        <f t="shared" ref="Q160:Q223" si="14">I160-(SUM(S160:AH160))+L160</f>
        <v>0</v>
      </c>
      <c r="R160" s="18" t="str">
        <f t="shared" si="5"/>
        <v>OK</v>
      </c>
      <c r="S160" s="47"/>
      <c r="T160" s="47"/>
      <c r="U160" s="47"/>
      <c r="V160" s="47"/>
      <c r="W160" s="47"/>
      <c r="X160" s="34"/>
      <c r="Y160" s="34"/>
      <c r="Z160" s="34"/>
      <c r="AA160" s="34"/>
      <c r="AB160" s="34"/>
      <c r="AC160" s="34"/>
      <c r="AD160" s="34"/>
      <c r="AE160" s="169"/>
      <c r="AF160" s="169"/>
      <c r="AG160" s="169"/>
      <c r="AH160" s="169"/>
    </row>
    <row r="161" spans="1:34" ht="40" customHeight="1" x14ac:dyDescent="0.25">
      <c r="A161" s="204"/>
      <c r="B161" s="50">
        <v>158</v>
      </c>
      <c r="C161" s="200"/>
      <c r="D161" s="57" t="s">
        <v>262</v>
      </c>
      <c r="E161" s="57" t="s">
        <v>263</v>
      </c>
      <c r="F161" s="57" t="s">
        <v>264</v>
      </c>
      <c r="G161" s="57" t="s">
        <v>12</v>
      </c>
      <c r="H161" s="79">
        <v>6.48</v>
      </c>
      <c r="I161" s="16">
        <v>5</v>
      </c>
      <c r="J161" s="144">
        <f t="shared" si="11"/>
        <v>5</v>
      </c>
      <c r="K161" s="145">
        <f t="shared" si="12"/>
        <v>5</v>
      </c>
      <c r="L161" s="146"/>
      <c r="M161" s="147">
        <f t="shared" si="13"/>
        <v>1</v>
      </c>
      <c r="N161" s="146"/>
      <c r="O161" s="146"/>
      <c r="P161" s="146"/>
      <c r="Q161" s="148">
        <f t="shared" si="14"/>
        <v>0</v>
      </c>
      <c r="R161" s="18" t="str">
        <f t="shared" si="5"/>
        <v>OK</v>
      </c>
      <c r="S161" s="47"/>
      <c r="T161" s="47"/>
      <c r="U161" s="47"/>
      <c r="V161" s="47">
        <v>5</v>
      </c>
      <c r="W161" s="47"/>
      <c r="X161" s="34"/>
      <c r="Y161" s="34"/>
      <c r="Z161" s="34"/>
      <c r="AA161" s="34"/>
      <c r="AB161" s="34"/>
      <c r="AC161" s="34"/>
      <c r="AD161" s="34"/>
      <c r="AE161" s="169"/>
      <c r="AF161" s="169"/>
      <c r="AG161" s="169"/>
      <c r="AH161" s="169"/>
    </row>
    <row r="162" spans="1:34" ht="40" customHeight="1" x14ac:dyDescent="0.25">
      <c r="A162" s="204"/>
      <c r="B162" s="50">
        <v>159</v>
      </c>
      <c r="C162" s="200"/>
      <c r="D162" s="57" t="s">
        <v>265</v>
      </c>
      <c r="E162" s="57" t="s">
        <v>266</v>
      </c>
      <c r="F162" s="57" t="s">
        <v>267</v>
      </c>
      <c r="G162" s="57" t="s">
        <v>12</v>
      </c>
      <c r="H162" s="79">
        <v>7.92</v>
      </c>
      <c r="I162" s="16">
        <v>5</v>
      </c>
      <c r="J162" s="144">
        <f t="shared" si="11"/>
        <v>5</v>
      </c>
      <c r="K162" s="145">
        <f t="shared" si="12"/>
        <v>5</v>
      </c>
      <c r="L162" s="146"/>
      <c r="M162" s="147">
        <f t="shared" si="13"/>
        <v>1</v>
      </c>
      <c r="N162" s="146"/>
      <c r="O162" s="146"/>
      <c r="P162" s="146"/>
      <c r="Q162" s="148">
        <f t="shared" si="14"/>
        <v>0</v>
      </c>
      <c r="R162" s="18" t="str">
        <f t="shared" si="5"/>
        <v>OK</v>
      </c>
      <c r="S162" s="47"/>
      <c r="T162" s="47"/>
      <c r="U162" s="47"/>
      <c r="V162" s="47">
        <v>5</v>
      </c>
      <c r="W162" s="47"/>
      <c r="X162" s="34"/>
      <c r="Y162" s="34"/>
      <c r="Z162" s="34"/>
      <c r="AA162" s="34"/>
      <c r="AB162" s="34"/>
      <c r="AC162" s="34"/>
      <c r="AD162" s="34"/>
      <c r="AE162" s="169"/>
      <c r="AF162" s="169"/>
      <c r="AG162" s="169"/>
      <c r="AH162" s="169"/>
    </row>
    <row r="163" spans="1:34" ht="40" customHeight="1" x14ac:dyDescent="0.25">
      <c r="A163" s="204"/>
      <c r="B163" s="50">
        <v>160</v>
      </c>
      <c r="C163" s="200"/>
      <c r="D163" s="57" t="s">
        <v>268</v>
      </c>
      <c r="E163" s="57" t="s">
        <v>269</v>
      </c>
      <c r="F163" s="57" t="s">
        <v>53</v>
      </c>
      <c r="G163" s="57" t="s">
        <v>12</v>
      </c>
      <c r="H163" s="79">
        <v>28.72</v>
      </c>
      <c r="I163" s="16">
        <v>0</v>
      </c>
      <c r="J163" s="144">
        <f t="shared" si="11"/>
        <v>0</v>
      </c>
      <c r="K163" s="145">
        <f t="shared" si="12"/>
        <v>0</v>
      </c>
      <c r="L163" s="146"/>
      <c r="M163" s="147">
        <f t="shared" si="13"/>
        <v>0</v>
      </c>
      <c r="N163" s="146"/>
      <c r="O163" s="146"/>
      <c r="P163" s="146"/>
      <c r="Q163" s="148">
        <f t="shared" si="14"/>
        <v>0</v>
      </c>
      <c r="R163" s="18" t="str">
        <f t="shared" si="5"/>
        <v>OK</v>
      </c>
      <c r="S163" s="47"/>
      <c r="T163" s="47"/>
      <c r="U163" s="47"/>
      <c r="V163" s="47"/>
      <c r="W163" s="47"/>
      <c r="X163" s="34"/>
      <c r="Y163" s="34"/>
      <c r="Z163" s="34"/>
      <c r="AA163" s="34"/>
      <c r="AB163" s="34"/>
      <c r="AC163" s="34"/>
      <c r="AD163" s="34"/>
      <c r="AE163" s="169"/>
      <c r="AF163" s="169"/>
      <c r="AG163" s="169"/>
      <c r="AH163" s="169"/>
    </row>
    <row r="164" spans="1:34" ht="40" customHeight="1" x14ac:dyDescent="0.25">
      <c r="A164" s="204"/>
      <c r="B164" s="50">
        <v>161</v>
      </c>
      <c r="C164" s="200"/>
      <c r="D164" s="57" t="s">
        <v>270</v>
      </c>
      <c r="E164" s="57" t="s">
        <v>271</v>
      </c>
      <c r="F164" s="57" t="s">
        <v>53</v>
      </c>
      <c r="G164" s="57" t="s">
        <v>12</v>
      </c>
      <c r="H164" s="79">
        <v>17.95</v>
      </c>
      <c r="I164" s="16">
        <v>0</v>
      </c>
      <c r="J164" s="144">
        <f t="shared" si="11"/>
        <v>0</v>
      </c>
      <c r="K164" s="145">
        <f t="shared" si="12"/>
        <v>0</v>
      </c>
      <c r="L164" s="146"/>
      <c r="M164" s="147">
        <f t="shared" si="13"/>
        <v>0</v>
      </c>
      <c r="N164" s="146"/>
      <c r="O164" s="146"/>
      <c r="P164" s="146"/>
      <c r="Q164" s="148">
        <f t="shared" si="14"/>
        <v>0</v>
      </c>
      <c r="R164" s="18" t="str">
        <f t="shared" si="5"/>
        <v>OK</v>
      </c>
      <c r="S164" s="47"/>
      <c r="T164" s="47"/>
      <c r="U164" s="47"/>
      <c r="V164" s="47"/>
      <c r="W164" s="47"/>
      <c r="X164" s="34"/>
      <c r="Y164" s="34"/>
      <c r="Z164" s="34"/>
      <c r="AA164" s="34"/>
      <c r="AB164" s="34"/>
      <c r="AC164" s="34"/>
      <c r="AD164" s="34"/>
      <c r="AE164" s="169"/>
      <c r="AF164" s="169"/>
      <c r="AG164" s="169"/>
      <c r="AH164" s="169"/>
    </row>
    <row r="165" spans="1:34" ht="40" customHeight="1" x14ac:dyDescent="0.25">
      <c r="A165" s="204"/>
      <c r="B165" s="50">
        <v>162</v>
      </c>
      <c r="C165" s="199"/>
      <c r="D165" s="57" t="s">
        <v>272</v>
      </c>
      <c r="E165" s="57" t="s">
        <v>273</v>
      </c>
      <c r="F165" s="57" t="s">
        <v>274</v>
      </c>
      <c r="G165" s="57" t="s">
        <v>13</v>
      </c>
      <c r="H165" s="79">
        <v>160</v>
      </c>
      <c r="I165" s="16">
        <v>0</v>
      </c>
      <c r="J165" s="144">
        <f t="shared" si="11"/>
        <v>0</v>
      </c>
      <c r="K165" s="145">
        <f t="shared" si="12"/>
        <v>0</v>
      </c>
      <c r="L165" s="146"/>
      <c r="M165" s="147">
        <f t="shared" si="13"/>
        <v>0</v>
      </c>
      <c r="N165" s="146"/>
      <c r="O165" s="146"/>
      <c r="P165" s="146"/>
      <c r="Q165" s="148">
        <f t="shared" si="14"/>
        <v>0</v>
      </c>
      <c r="R165" s="18" t="str">
        <f t="shared" si="5"/>
        <v>OK</v>
      </c>
      <c r="S165" s="47"/>
      <c r="T165" s="47"/>
      <c r="U165" s="47"/>
      <c r="V165" s="47"/>
      <c r="W165" s="47"/>
      <c r="X165" s="34"/>
      <c r="Y165" s="34"/>
      <c r="Z165" s="34"/>
      <c r="AA165" s="34"/>
      <c r="AB165" s="34"/>
      <c r="AC165" s="34"/>
      <c r="AD165" s="34"/>
      <c r="AE165" s="169"/>
      <c r="AF165" s="169"/>
      <c r="AG165" s="169"/>
      <c r="AH165" s="169"/>
    </row>
    <row r="166" spans="1:34" ht="40" customHeight="1" x14ac:dyDescent="0.25">
      <c r="A166" s="204">
        <v>8</v>
      </c>
      <c r="B166" s="50">
        <v>163</v>
      </c>
      <c r="C166" s="203" t="s">
        <v>637</v>
      </c>
      <c r="D166" s="57" t="s">
        <v>275</v>
      </c>
      <c r="E166" s="57" t="s">
        <v>276</v>
      </c>
      <c r="F166" s="57" t="s">
        <v>11</v>
      </c>
      <c r="G166" s="60" t="s">
        <v>277</v>
      </c>
      <c r="H166" s="79">
        <v>100</v>
      </c>
      <c r="I166" s="16">
        <v>20</v>
      </c>
      <c r="J166" s="144">
        <f t="shared" si="11"/>
        <v>12</v>
      </c>
      <c r="K166" s="145">
        <f t="shared" si="12"/>
        <v>12</v>
      </c>
      <c r="L166" s="146"/>
      <c r="M166" s="147">
        <f t="shared" si="13"/>
        <v>5</v>
      </c>
      <c r="N166" s="146"/>
      <c r="O166" s="146"/>
      <c r="P166" s="146"/>
      <c r="Q166" s="148">
        <f t="shared" si="14"/>
        <v>8</v>
      </c>
      <c r="R166" s="18" t="str">
        <f t="shared" si="5"/>
        <v>OK</v>
      </c>
      <c r="S166" s="47"/>
      <c r="T166" s="47">
        <v>12</v>
      </c>
      <c r="U166" s="47"/>
      <c r="V166" s="47"/>
      <c r="W166" s="47"/>
      <c r="X166" s="34"/>
      <c r="Y166" s="34"/>
      <c r="Z166" s="34"/>
      <c r="AA166" s="34"/>
      <c r="AB166" s="34"/>
      <c r="AC166" s="34"/>
      <c r="AD166" s="34"/>
      <c r="AE166" s="169"/>
      <c r="AF166" s="169"/>
      <c r="AG166" s="169"/>
      <c r="AH166" s="169"/>
    </row>
    <row r="167" spans="1:34" ht="40" customHeight="1" x14ac:dyDescent="0.25">
      <c r="A167" s="204"/>
      <c r="B167" s="50">
        <v>164</v>
      </c>
      <c r="C167" s="200"/>
      <c r="D167" s="57" t="s">
        <v>278</v>
      </c>
      <c r="E167" s="57" t="s">
        <v>279</v>
      </c>
      <c r="F167" s="57" t="s">
        <v>233</v>
      </c>
      <c r="G167" s="57" t="s">
        <v>277</v>
      </c>
      <c r="H167" s="79">
        <v>22.5</v>
      </c>
      <c r="I167" s="16">
        <v>30</v>
      </c>
      <c r="J167" s="144">
        <f t="shared" si="11"/>
        <v>0</v>
      </c>
      <c r="K167" s="145">
        <f t="shared" si="12"/>
        <v>0</v>
      </c>
      <c r="L167" s="146"/>
      <c r="M167" s="147">
        <f t="shared" si="13"/>
        <v>7</v>
      </c>
      <c r="N167" s="146"/>
      <c r="O167" s="146"/>
      <c r="P167" s="146"/>
      <c r="Q167" s="148">
        <f t="shared" si="14"/>
        <v>30</v>
      </c>
      <c r="R167" s="18" t="str">
        <f t="shared" si="5"/>
        <v>OK</v>
      </c>
      <c r="S167" s="47"/>
      <c r="T167" s="47"/>
      <c r="U167" s="47"/>
      <c r="V167" s="47"/>
      <c r="W167" s="47"/>
      <c r="X167" s="34"/>
      <c r="Y167" s="34"/>
      <c r="Z167" s="34"/>
      <c r="AA167" s="34"/>
      <c r="AB167" s="34"/>
      <c r="AC167" s="34"/>
      <c r="AD167" s="34"/>
      <c r="AE167" s="169"/>
      <c r="AF167" s="169"/>
      <c r="AG167" s="169"/>
      <c r="AH167" s="169"/>
    </row>
    <row r="168" spans="1:34" ht="40" customHeight="1" x14ac:dyDescent="0.25">
      <c r="A168" s="204"/>
      <c r="B168" s="50">
        <v>165</v>
      </c>
      <c r="C168" s="200"/>
      <c r="D168" s="57" t="s">
        <v>280</v>
      </c>
      <c r="E168" s="57" t="s">
        <v>281</v>
      </c>
      <c r="F168" s="57" t="s">
        <v>3</v>
      </c>
      <c r="G168" s="57" t="s">
        <v>13</v>
      </c>
      <c r="H168" s="79">
        <v>178</v>
      </c>
      <c r="I168" s="16">
        <v>0</v>
      </c>
      <c r="J168" s="144">
        <f t="shared" si="11"/>
        <v>0</v>
      </c>
      <c r="K168" s="145">
        <f t="shared" si="12"/>
        <v>0</v>
      </c>
      <c r="L168" s="146"/>
      <c r="M168" s="147">
        <f t="shared" si="13"/>
        <v>0</v>
      </c>
      <c r="N168" s="146"/>
      <c r="O168" s="146"/>
      <c r="P168" s="146"/>
      <c r="Q168" s="148">
        <f t="shared" si="14"/>
        <v>0</v>
      </c>
      <c r="R168" s="18" t="str">
        <f t="shared" si="5"/>
        <v>OK</v>
      </c>
      <c r="S168" s="47"/>
      <c r="T168" s="47"/>
      <c r="U168" s="47"/>
      <c r="V168" s="47"/>
      <c r="W168" s="47"/>
      <c r="X168" s="34"/>
      <c r="Y168" s="34"/>
      <c r="Z168" s="34"/>
      <c r="AA168" s="34"/>
      <c r="AB168" s="34"/>
      <c r="AC168" s="34"/>
      <c r="AD168" s="34"/>
      <c r="AE168" s="169"/>
      <c r="AF168" s="169"/>
      <c r="AG168" s="169"/>
      <c r="AH168" s="169"/>
    </row>
    <row r="169" spans="1:34" ht="40" customHeight="1" x14ac:dyDescent="0.25">
      <c r="A169" s="204"/>
      <c r="B169" s="50">
        <v>166</v>
      </c>
      <c r="C169" s="200"/>
      <c r="D169" s="57" t="s">
        <v>282</v>
      </c>
      <c r="E169" s="57" t="s">
        <v>283</v>
      </c>
      <c r="F169" s="57" t="s">
        <v>233</v>
      </c>
      <c r="G169" s="60" t="s">
        <v>277</v>
      </c>
      <c r="H169" s="79">
        <v>119</v>
      </c>
      <c r="I169" s="16">
        <v>8</v>
      </c>
      <c r="J169" s="144">
        <f t="shared" si="11"/>
        <v>8</v>
      </c>
      <c r="K169" s="145">
        <f t="shared" si="12"/>
        <v>8</v>
      </c>
      <c r="L169" s="146"/>
      <c r="M169" s="147">
        <f t="shared" si="13"/>
        <v>2</v>
      </c>
      <c r="N169" s="146"/>
      <c r="O169" s="146"/>
      <c r="P169" s="146"/>
      <c r="Q169" s="148">
        <f t="shared" si="14"/>
        <v>0</v>
      </c>
      <c r="R169" s="18" t="str">
        <f t="shared" si="5"/>
        <v>OK</v>
      </c>
      <c r="S169" s="47"/>
      <c r="T169" s="47">
        <v>8</v>
      </c>
      <c r="U169" s="47"/>
      <c r="V169" s="47"/>
      <c r="W169" s="47"/>
      <c r="X169" s="34"/>
      <c r="Y169" s="34"/>
      <c r="Z169" s="34"/>
      <c r="AA169" s="34"/>
      <c r="AB169" s="34"/>
      <c r="AC169" s="34"/>
      <c r="AD169" s="34"/>
      <c r="AE169" s="169"/>
      <c r="AF169" s="169"/>
      <c r="AG169" s="169"/>
      <c r="AH169" s="169"/>
    </row>
    <row r="170" spans="1:34" ht="40" customHeight="1" x14ac:dyDescent="0.25">
      <c r="A170" s="204"/>
      <c r="B170" s="50">
        <v>167</v>
      </c>
      <c r="C170" s="200"/>
      <c r="D170" s="57" t="s">
        <v>284</v>
      </c>
      <c r="E170" s="57" t="s">
        <v>285</v>
      </c>
      <c r="F170" s="57" t="s">
        <v>11</v>
      </c>
      <c r="G170" s="60" t="s">
        <v>277</v>
      </c>
      <c r="H170" s="79">
        <v>119</v>
      </c>
      <c r="I170" s="16">
        <v>8</v>
      </c>
      <c r="J170" s="144">
        <f t="shared" si="11"/>
        <v>8</v>
      </c>
      <c r="K170" s="145">
        <f t="shared" si="12"/>
        <v>8</v>
      </c>
      <c r="L170" s="146"/>
      <c r="M170" s="147">
        <f t="shared" si="13"/>
        <v>2</v>
      </c>
      <c r="N170" s="146"/>
      <c r="O170" s="146"/>
      <c r="P170" s="146"/>
      <c r="Q170" s="148">
        <f t="shared" si="14"/>
        <v>0</v>
      </c>
      <c r="R170" s="18" t="str">
        <f t="shared" si="5"/>
        <v>OK</v>
      </c>
      <c r="S170" s="47"/>
      <c r="T170" s="47">
        <v>8</v>
      </c>
      <c r="U170" s="47"/>
      <c r="V170" s="47"/>
      <c r="W170" s="47"/>
      <c r="X170" s="34"/>
      <c r="Y170" s="34"/>
      <c r="Z170" s="34"/>
      <c r="AA170" s="34"/>
      <c r="AB170" s="34"/>
      <c r="AC170" s="34"/>
      <c r="AD170" s="34"/>
      <c r="AE170" s="169"/>
      <c r="AF170" s="169"/>
      <c r="AG170" s="169"/>
      <c r="AH170" s="169"/>
    </row>
    <row r="171" spans="1:34" ht="40" customHeight="1" x14ac:dyDescent="0.25">
      <c r="A171" s="204"/>
      <c r="B171" s="50">
        <v>168</v>
      </c>
      <c r="C171" s="200"/>
      <c r="D171" s="57" t="s">
        <v>286</v>
      </c>
      <c r="E171" s="57" t="s">
        <v>287</v>
      </c>
      <c r="F171" s="57" t="s">
        <v>11</v>
      </c>
      <c r="G171" s="57" t="s">
        <v>288</v>
      </c>
      <c r="H171" s="79">
        <v>47.2</v>
      </c>
      <c r="I171" s="16">
        <v>0</v>
      </c>
      <c r="J171" s="144">
        <f t="shared" si="11"/>
        <v>0</v>
      </c>
      <c r="K171" s="145">
        <f t="shared" si="12"/>
        <v>0</v>
      </c>
      <c r="L171" s="146"/>
      <c r="M171" s="147">
        <f t="shared" si="13"/>
        <v>0</v>
      </c>
      <c r="N171" s="146"/>
      <c r="O171" s="146"/>
      <c r="P171" s="146"/>
      <c r="Q171" s="148">
        <f t="shared" si="14"/>
        <v>0</v>
      </c>
      <c r="R171" s="18" t="str">
        <f t="shared" si="5"/>
        <v>OK</v>
      </c>
      <c r="S171" s="47"/>
      <c r="T171" s="47"/>
      <c r="U171" s="47"/>
      <c r="V171" s="47"/>
      <c r="W171" s="47"/>
      <c r="X171" s="34"/>
      <c r="Y171" s="34"/>
      <c r="Z171" s="34"/>
      <c r="AA171" s="34"/>
      <c r="AB171" s="34"/>
      <c r="AC171" s="34"/>
      <c r="AD171" s="34"/>
      <c r="AE171" s="169"/>
      <c r="AF171" s="169"/>
      <c r="AG171" s="169"/>
      <c r="AH171" s="169"/>
    </row>
    <row r="172" spans="1:34" ht="40" customHeight="1" x14ac:dyDescent="0.25">
      <c r="A172" s="204"/>
      <c r="B172" s="50">
        <v>169</v>
      </c>
      <c r="C172" s="199"/>
      <c r="D172" s="57" t="s">
        <v>289</v>
      </c>
      <c r="E172" s="57" t="s">
        <v>290</v>
      </c>
      <c r="F172" s="57" t="s">
        <v>11</v>
      </c>
      <c r="G172" s="57" t="s">
        <v>13</v>
      </c>
      <c r="H172" s="79">
        <v>65</v>
      </c>
      <c r="I172" s="16">
        <v>0</v>
      </c>
      <c r="J172" s="144">
        <f t="shared" si="11"/>
        <v>0</v>
      </c>
      <c r="K172" s="145">
        <f t="shared" si="12"/>
        <v>0</v>
      </c>
      <c r="L172" s="146"/>
      <c r="M172" s="147">
        <f t="shared" si="13"/>
        <v>0</v>
      </c>
      <c r="N172" s="146"/>
      <c r="O172" s="146"/>
      <c r="P172" s="146"/>
      <c r="Q172" s="148">
        <f t="shared" si="14"/>
        <v>0</v>
      </c>
      <c r="R172" s="18" t="str">
        <f t="shared" si="5"/>
        <v>OK</v>
      </c>
      <c r="S172" s="47"/>
      <c r="T172" s="47"/>
      <c r="U172" s="47"/>
      <c r="V172" s="47"/>
      <c r="W172" s="47"/>
      <c r="X172" s="34"/>
      <c r="Y172" s="34"/>
      <c r="Z172" s="34"/>
      <c r="AA172" s="34"/>
      <c r="AB172" s="34"/>
      <c r="AC172" s="34"/>
      <c r="AD172" s="34"/>
      <c r="AE172" s="169"/>
      <c r="AF172" s="169"/>
      <c r="AG172" s="169"/>
      <c r="AH172" s="169"/>
    </row>
    <row r="173" spans="1:34" ht="40" customHeight="1" x14ac:dyDescent="0.25">
      <c r="A173" s="204">
        <v>9</v>
      </c>
      <c r="B173" s="50">
        <v>170</v>
      </c>
      <c r="C173" s="198" t="s">
        <v>637</v>
      </c>
      <c r="D173" s="57" t="s">
        <v>291</v>
      </c>
      <c r="E173" s="57" t="s">
        <v>292</v>
      </c>
      <c r="F173" s="57" t="s">
        <v>11</v>
      </c>
      <c r="G173" s="57" t="s">
        <v>12</v>
      </c>
      <c r="H173" s="79">
        <v>50</v>
      </c>
      <c r="I173" s="16">
        <v>20</v>
      </c>
      <c r="J173" s="144">
        <f t="shared" si="11"/>
        <v>20</v>
      </c>
      <c r="K173" s="145">
        <f t="shared" si="12"/>
        <v>20</v>
      </c>
      <c r="L173" s="146"/>
      <c r="M173" s="147">
        <f t="shared" si="13"/>
        <v>5</v>
      </c>
      <c r="N173" s="146"/>
      <c r="O173" s="146"/>
      <c r="P173" s="146"/>
      <c r="Q173" s="148">
        <f t="shared" si="14"/>
        <v>0</v>
      </c>
      <c r="R173" s="18" t="str">
        <f t="shared" si="5"/>
        <v>OK</v>
      </c>
      <c r="S173" s="47"/>
      <c r="T173" s="47"/>
      <c r="U173" s="47"/>
      <c r="V173" s="47"/>
      <c r="W173" s="47"/>
      <c r="X173" s="34"/>
      <c r="Y173" s="34"/>
      <c r="Z173" s="34"/>
      <c r="AA173" s="34"/>
      <c r="AB173" s="34"/>
      <c r="AC173" s="34"/>
      <c r="AD173" s="34"/>
      <c r="AE173" s="169">
        <v>20</v>
      </c>
      <c r="AF173" s="169"/>
      <c r="AG173" s="169"/>
      <c r="AH173" s="169"/>
    </row>
    <row r="174" spans="1:34" ht="40" customHeight="1" x14ac:dyDescent="0.25">
      <c r="A174" s="204"/>
      <c r="B174" s="50">
        <v>171</v>
      </c>
      <c r="C174" s="200"/>
      <c r="D174" s="57" t="s">
        <v>293</v>
      </c>
      <c r="E174" s="57" t="s">
        <v>294</v>
      </c>
      <c r="F174" s="57" t="s">
        <v>233</v>
      </c>
      <c r="G174" s="60" t="s">
        <v>12</v>
      </c>
      <c r="H174" s="79">
        <v>51.94</v>
      </c>
      <c r="I174" s="16">
        <v>25</v>
      </c>
      <c r="J174" s="144">
        <f t="shared" si="11"/>
        <v>25</v>
      </c>
      <c r="K174" s="145">
        <f t="shared" si="12"/>
        <v>25</v>
      </c>
      <c r="L174" s="146"/>
      <c r="M174" s="147">
        <f t="shared" si="13"/>
        <v>6</v>
      </c>
      <c r="N174" s="146"/>
      <c r="O174" s="146"/>
      <c r="P174" s="146"/>
      <c r="Q174" s="148">
        <f t="shared" si="14"/>
        <v>0</v>
      </c>
      <c r="R174" s="18" t="str">
        <f t="shared" si="5"/>
        <v>OK</v>
      </c>
      <c r="S174" s="47"/>
      <c r="T174" s="47">
        <v>25</v>
      </c>
      <c r="U174" s="47"/>
      <c r="V174" s="47"/>
      <c r="W174" s="47"/>
      <c r="X174" s="34"/>
      <c r="Y174" s="34"/>
      <c r="Z174" s="34"/>
      <c r="AA174" s="34"/>
      <c r="AB174" s="34"/>
      <c r="AC174" s="34"/>
      <c r="AD174" s="34"/>
      <c r="AE174" s="169"/>
      <c r="AF174" s="169"/>
      <c r="AG174" s="169"/>
      <c r="AH174" s="169"/>
    </row>
    <row r="175" spans="1:34" ht="40" customHeight="1" x14ac:dyDescent="0.25">
      <c r="A175" s="204"/>
      <c r="B175" s="50">
        <v>172</v>
      </c>
      <c r="C175" s="200"/>
      <c r="D175" s="57" t="s">
        <v>295</v>
      </c>
      <c r="E175" s="57" t="s">
        <v>296</v>
      </c>
      <c r="F175" s="57" t="s">
        <v>11</v>
      </c>
      <c r="G175" s="57" t="s">
        <v>297</v>
      </c>
      <c r="H175" s="79">
        <v>30.89</v>
      </c>
      <c r="I175" s="16">
        <v>0</v>
      </c>
      <c r="J175" s="144">
        <f t="shared" si="11"/>
        <v>0</v>
      </c>
      <c r="K175" s="145">
        <f t="shared" si="12"/>
        <v>0</v>
      </c>
      <c r="L175" s="146"/>
      <c r="M175" s="147">
        <f t="shared" si="13"/>
        <v>0</v>
      </c>
      <c r="N175" s="146"/>
      <c r="O175" s="146"/>
      <c r="P175" s="146"/>
      <c r="Q175" s="148">
        <f t="shared" si="14"/>
        <v>0</v>
      </c>
      <c r="R175" s="18" t="str">
        <f t="shared" si="5"/>
        <v>OK</v>
      </c>
      <c r="S175" s="47"/>
      <c r="T175" s="47"/>
      <c r="U175" s="47"/>
      <c r="V175" s="47"/>
      <c r="W175" s="47"/>
      <c r="X175" s="34"/>
      <c r="Y175" s="34"/>
      <c r="Z175" s="34"/>
      <c r="AA175" s="34"/>
      <c r="AB175" s="34"/>
      <c r="AC175" s="34"/>
      <c r="AD175" s="34"/>
      <c r="AE175" s="169"/>
      <c r="AF175" s="169"/>
      <c r="AG175" s="169"/>
      <c r="AH175" s="169"/>
    </row>
    <row r="176" spans="1:34" ht="40" customHeight="1" x14ac:dyDescent="0.25">
      <c r="A176" s="204"/>
      <c r="B176" s="50">
        <v>173</v>
      </c>
      <c r="C176" s="200"/>
      <c r="D176" s="57" t="s">
        <v>298</v>
      </c>
      <c r="E176" s="57" t="s">
        <v>299</v>
      </c>
      <c r="F176" s="57" t="s">
        <v>233</v>
      </c>
      <c r="G176" s="60" t="s">
        <v>297</v>
      </c>
      <c r="H176" s="79">
        <v>20.9</v>
      </c>
      <c r="I176" s="16">
        <v>25</v>
      </c>
      <c r="J176" s="144">
        <f t="shared" si="11"/>
        <v>10</v>
      </c>
      <c r="K176" s="145">
        <f t="shared" si="12"/>
        <v>10</v>
      </c>
      <c r="L176" s="146"/>
      <c r="M176" s="147">
        <f t="shared" si="13"/>
        <v>6</v>
      </c>
      <c r="N176" s="146"/>
      <c r="O176" s="146"/>
      <c r="P176" s="146"/>
      <c r="Q176" s="148">
        <f t="shared" si="14"/>
        <v>15</v>
      </c>
      <c r="R176" s="18" t="str">
        <f t="shared" si="5"/>
        <v>OK</v>
      </c>
      <c r="S176" s="47"/>
      <c r="T176" s="47">
        <v>10</v>
      </c>
      <c r="U176" s="47"/>
      <c r="V176" s="47"/>
      <c r="W176" s="47"/>
      <c r="X176" s="34"/>
      <c r="Y176" s="34"/>
      <c r="Z176" s="34"/>
      <c r="AA176" s="34"/>
      <c r="AB176" s="34"/>
      <c r="AC176" s="34"/>
      <c r="AD176" s="34"/>
      <c r="AE176" s="169"/>
      <c r="AF176" s="169"/>
      <c r="AG176" s="169"/>
      <c r="AH176" s="169"/>
    </row>
    <row r="177" spans="1:34" ht="40" customHeight="1" x14ac:dyDescent="0.25">
      <c r="A177" s="204"/>
      <c r="B177" s="50">
        <v>174</v>
      </c>
      <c r="C177" s="200"/>
      <c r="D177" s="57" t="s">
        <v>300</v>
      </c>
      <c r="E177" s="57" t="s">
        <v>301</v>
      </c>
      <c r="F177" s="57" t="s">
        <v>233</v>
      </c>
      <c r="G177" s="60" t="s">
        <v>12</v>
      </c>
      <c r="H177" s="79">
        <v>7.63</v>
      </c>
      <c r="I177" s="16">
        <v>15</v>
      </c>
      <c r="J177" s="144">
        <f t="shared" si="11"/>
        <v>15</v>
      </c>
      <c r="K177" s="145">
        <f t="shared" si="12"/>
        <v>15</v>
      </c>
      <c r="L177" s="146"/>
      <c r="M177" s="147">
        <f t="shared" si="13"/>
        <v>3</v>
      </c>
      <c r="N177" s="146"/>
      <c r="O177" s="146"/>
      <c r="P177" s="146"/>
      <c r="Q177" s="148">
        <f t="shared" si="14"/>
        <v>0</v>
      </c>
      <c r="R177" s="18" t="str">
        <f t="shared" si="5"/>
        <v>OK</v>
      </c>
      <c r="S177" s="47"/>
      <c r="T177" s="47">
        <v>15</v>
      </c>
      <c r="U177" s="47"/>
      <c r="V177" s="47"/>
      <c r="W177" s="47"/>
      <c r="X177" s="34"/>
      <c r="Y177" s="34"/>
      <c r="Z177" s="34"/>
      <c r="AA177" s="34"/>
      <c r="AB177" s="34"/>
      <c r="AC177" s="34"/>
      <c r="AD177" s="34"/>
      <c r="AE177" s="169"/>
      <c r="AF177" s="169"/>
      <c r="AG177" s="169"/>
      <c r="AH177" s="169"/>
    </row>
    <row r="178" spans="1:34" ht="40" customHeight="1" x14ac:dyDescent="0.25">
      <c r="A178" s="204"/>
      <c r="B178" s="50">
        <v>175</v>
      </c>
      <c r="C178" s="200"/>
      <c r="D178" s="57" t="s">
        <v>302</v>
      </c>
      <c r="E178" s="57" t="s">
        <v>303</v>
      </c>
      <c r="F178" s="57" t="s">
        <v>11</v>
      </c>
      <c r="G178" s="57" t="s">
        <v>12</v>
      </c>
      <c r="H178" s="79">
        <v>50.87</v>
      </c>
      <c r="I178" s="16">
        <v>20</v>
      </c>
      <c r="J178" s="144">
        <f t="shared" si="11"/>
        <v>20</v>
      </c>
      <c r="K178" s="145">
        <f t="shared" si="12"/>
        <v>20</v>
      </c>
      <c r="L178" s="146"/>
      <c r="M178" s="147">
        <f t="shared" si="13"/>
        <v>5</v>
      </c>
      <c r="N178" s="146"/>
      <c r="O178" s="146"/>
      <c r="P178" s="146"/>
      <c r="Q178" s="148">
        <f t="shared" si="14"/>
        <v>0</v>
      </c>
      <c r="R178" s="18" t="str">
        <f t="shared" si="5"/>
        <v>OK</v>
      </c>
      <c r="S178" s="47"/>
      <c r="T178" s="47"/>
      <c r="U178" s="47"/>
      <c r="V178" s="47"/>
      <c r="W178" s="47"/>
      <c r="X178" s="34"/>
      <c r="Y178" s="34"/>
      <c r="Z178" s="34"/>
      <c r="AA178" s="34"/>
      <c r="AB178" s="34"/>
      <c r="AC178" s="34"/>
      <c r="AD178" s="34"/>
      <c r="AE178" s="169">
        <v>20</v>
      </c>
      <c r="AF178" s="169"/>
      <c r="AG178" s="169"/>
      <c r="AH178" s="169"/>
    </row>
    <row r="179" spans="1:34" ht="40" customHeight="1" x14ac:dyDescent="0.25">
      <c r="A179" s="204"/>
      <c r="B179" s="50">
        <v>176</v>
      </c>
      <c r="C179" s="199"/>
      <c r="D179" s="57" t="s">
        <v>304</v>
      </c>
      <c r="E179" s="57" t="s">
        <v>305</v>
      </c>
      <c r="F179" s="57" t="s">
        <v>11</v>
      </c>
      <c r="G179" s="57" t="s">
        <v>12</v>
      </c>
      <c r="H179" s="79">
        <v>4.78</v>
      </c>
      <c r="I179" s="16">
        <v>0</v>
      </c>
      <c r="J179" s="144">
        <f t="shared" si="11"/>
        <v>0</v>
      </c>
      <c r="K179" s="145">
        <f t="shared" si="12"/>
        <v>0</v>
      </c>
      <c r="L179" s="146"/>
      <c r="M179" s="147">
        <f t="shared" si="13"/>
        <v>0</v>
      </c>
      <c r="N179" s="146"/>
      <c r="O179" s="146"/>
      <c r="P179" s="146"/>
      <c r="Q179" s="148">
        <f t="shared" si="14"/>
        <v>0</v>
      </c>
      <c r="R179" s="18" t="str">
        <f t="shared" si="5"/>
        <v>OK</v>
      </c>
      <c r="S179" s="47"/>
      <c r="T179" s="47"/>
      <c r="U179" s="47"/>
      <c r="V179" s="47"/>
      <c r="W179" s="47"/>
      <c r="X179" s="34"/>
      <c r="Y179" s="34"/>
      <c r="Z179" s="34"/>
      <c r="AA179" s="34"/>
      <c r="AB179" s="34"/>
      <c r="AC179" s="34"/>
      <c r="AD179" s="34"/>
      <c r="AE179" s="169"/>
      <c r="AF179" s="169"/>
      <c r="AG179" s="169"/>
      <c r="AH179" s="169"/>
    </row>
    <row r="180" spans="1:34" ht="64.5" customHeight="1" x14ac:dyDescent="0.25">
      <c r="A180" s="204">
        <v>10</v>
      </c>
      <c r="B180" s="50">
        <v>177</v>
      </c>
      <c r="C180" s="198" t="s">
        <v>635</v>
      </c>
      <c r="D180" s="57" t="s">
        <v>306</v>
      </c>
      <c r="E180" s="57" t="s">
        <v>307</v>
      </c>
      <c r="F180" s="57" t="s">
        <v>11</v>
      </c>
      <c r="G180" s="84" t="s">
        <v>763</v>
      </c>
      <c r="H180" s="79">
        <v>16</v>
      </c>
      <c r="I180" s="16">
        <v>10</v>
      </c>
      <c r="J180" s="144">
        <f t="shared" si="11"/>
        <v>10</v>
      </c>
      <c r="K180" s="145">
        <f t="shared" si="12"/>
        <v>10</v>
      </c>
      <c r="L180" s="146"/>
      <c r="M180" s="147">
        <f t="shared" si="13"/>
        <v>2</v>
      </c>
      <c r="N180" s="146"/>
      <c r="O180" s="146"/>
      <c r="P180" s="146"/>
      <c r="Q180" s="148">
        <f t="shared" si="14"/>
        <v>0</v>
      </c>
      <c r="R180" s="18" t="str">
        <f t="shared" si="5"/>
        <v>OK</v>
      </c>
      <c r="S180" s="47"/>
      <c r="T180" s="47"/>
      <c r="U180" s="47"/>
      <c r="V180" s="47">
        <v>10</v>
      </c>
      <c r="W180" s="47"/>
      <c r="X180" s="34"/>
      <c r="Y180" s="34"/>
      <c r="Z180" s="34"/>
      <c r="AA180" s="34"/>
      <c r="AB180" s="34"/>
      <c r="AC180" s="34"/>
      <c r="AD180" s="34"/>
      <c r="AE180" s="169"/>
      <c r="AF180" s="169"/>
      <c r="AG180" s="169"/>
      <c r="AH180" s="169"/>
    </row>
    <row r="181" spans="1:34" ht="40" customHeight="1" x14ac:dyDescent="0.25">
      <c r="A181" s="204"/>
      <c r="B181" s="50">
        <v>178</v>
      </c>
      <c r="C181" s="200"/>
      <c r="D181" s="57" t="s">
        <v>309</v>
      </c>
      <c r="E181" s="57" t="s">
        <v>310</v>
      </c>
      <c r="F181" s="57" t="s">
        <v>11</v>
      </c>
      <c r="G181" s="167" t="s">
        <v>754</v>
      </c>
      <c r="H181" s="79">
        <v>15.62</v>
      </c>
      <c r="I181" s="16">
        <v>30</v>
      </c>
      <c r="J181" s="144">
        <f t="shared" si="11"/>
        <v>20</v>
      </c>
      <c r="K181" s="145">
        <f t="shared" si="12"/>
        <v>20</v>
      </c>
      <c r="L181" s="146"/>
      <c r="M181" s="147">
        <f t="shared" si="13"/>
        <v>7</v>
      </c>
      <c r="N181" s="146"/>
      <c r="O181" s="146"/>
      <c r="P181" s="146"/>
      <c r="Q181" s="148">
        <f t="shared" si="14"/>
        <v>10</v>
      </c>
      <c r="R181" s="18" t="str">
        <f t="shared" si="5"/>
        <v>OK</v>
      </c>
      <c r="S181" s="47"/>
      <c r="T181" s="47"/>
      <c r="U181" s="47"/>
      <c r="V181" s="47"/>
      <c r="W181" s="47"/>
      <c r="X181" s="34"/>
      <c r="Y181" s="34"/>
      <c r="Z181" s="34"/>
      <c r="AA181" s="34">
        <v>20</v>
      </c>
      <c r="AB181" s="34"/>
      <c r="AC181" s="34"/>
      <c r="AD181" s="34"/>
      <c r="AE181" s="169"/>
      <c r="AF181" s="169"/>
      <c r="AG181" s="169"/>
      <c r="AH181" s="169"/>
    </row>
    <row r="182" spans="1:34" ht="40" customHeight="1" x14ac:dyDescent="0.25">
      <c r="A182" s="204"/>
      <c r="B182" s="50">
        <v>179</v>
      </c>
      <c r="C182" s="200"/>
      <c r="D182" s="57" t="s">
        <v>311</v>
      </c>
      <c r="E182" s="57" t="s">
        <v>312</v>
      </c>
      <c r="F182" s="57" t="s">
        <v>233</v>
      </c>
      <c r="G182" s="57" t="s">
        <v>12</v>
      </c>
      <c r="H182" s="79">
        <v>4.9400000000000004</v>
      </c>
      <c r="I182" s="16">
        <v>20</v>
      </c>
      <c r="J182" s="144">
        <f t="shared" si="11"/>
        <v>20</v>
      </c>
      <c r="K182" s="145">
        <f t="shared" si="12"/>
        <v>20</v>
      </c>
      <c r="L182" s="146"/>
      <c r="M182" s="147">
        <f t="shared" si="13"/>
        <v>5</v>
      </c>
      <c r="N182" s="146"/>
      <c r="O182" s="146"/>
      <c r="P182" s="146"/>
      <c r="Q182" s="148">
        <f t="shared" si="14"/>
        <v>0</v>
      </c>
      <c r="R182" s="18" t="str">
        <f t="shared" si="5"/>
        <v>OK</v>
      </c>
      <c r="S182" s="47"/>
      <c r="T182" s="47"/>
      <c r="U182" s="47"/>
      <c r="V182" s="47">
        <v>20</v>
      </c>
      <c r="W182" s="47"/>
      <c r="X182" s="34"/>
      <c r="Y182" s="34"/>
      <c r="Z182" s="34"/>
      <c r="AA182" s="34"/>
      <c r="AB182" s="34"/>
      <c r="AC182" s="34"/>
      <c r="AD182" s="34"/>
      <c r="AE182" s="169"/>
      <c r="AF182" s="169"/>
      <c r="AG182" s="169"/>
      <c r="AH182" s="169"/>
    </row>
    <row r="183" spans="1:34" ht="40" customHeight="1" x14ac:dyDescent="0.25">
      <c r="A183" s="204"/>
      <c r="B183" s="50">
        <v>180</v>
      </c>
      <c r="C183" s="200"/>
      <c r="D183" s="57" t="s">
        <v>313</v>
      </c>
      <c r="E183" s="57" t="s">
        <v>314</v>
      </c>
      <c r="F183" s="57" t="s">
        <v>11</v>
      </c>
      <c r="G183" s="57" t="s">
        <v>13</v>
      </c>
      <c r="H183" s="79">
        <v>36.1</v>
      </c>
      <c r="I183" s="16">
        <v>15</v>
      </c>
      <c r="J183" s="144">
        <f t="shared" si="11"/>
        <v>15</v>
      </c>
      <c r="K183" s="145">
        <f t="shared" si="12"/>
        <v>15</v>
      </c>
      <c r="L183" s="146"/>
      <c r="M183" s="147">
        <f t="shared" si="13"/>
        <v>3</v>
      </c>
      <c r="N183" s="146"/>
      <c r="O183" s="146"/>
      <c r="P183" s="146"/>
      <c r="Q183" s="148">
        <f t="shared" si="14"/>
        <v>0</v>
      </c>
      <c r="R183" s="18" t="str">
        <f t="shared" si="5"/>
        <v>OK</v>
      </c>
      <c r="S183" s="47"/>
      <c r="T183" s="47"/>
      <c r="U183" s="47"/>
      <c r="V183" s="47">
        <v>15</v>
      </c>
      <c r="W183" s="47"/>
      <c r="X183" s="34"/>
      <c r="Y183" s="34"/>
      <c r="Z183" s="34"/>
      <c r="AA183" s="34"/>
      <c r="AB183" s="34"/>
      <c r="AC183" s="34"/>
      <c r="AD183" s="34"/>
      <c r="AE183" s="169"/>
      <c r="AF183" s="169"/>
      <c r="AG183" s="169"/>
      <c r="AH183" s="169"/>
    </row>
    <row r="184" spans="1:34" ht="40" customHeight="1" x14ac:dyDescent="0.25">
      <c r="A184" s="204"/>
      <c r="B184" s="50">
        <v>181</v>
      </c>
      <c r="C184" s="200"/>
      <c r="D184" s="57" t="s">
        <v>315</v>
      </c>
      <c r="E184" s="57" t="s">
        <v>316</v>
      </c>
      <c r="F184" s="57" t="s">
        <v>11</v>
      </c>
      <c r="G184" s="57" t="s">
        <v>12</v>
      </c>
      <c r="H184" s="79">
        <v>16.8</v>
      </c>
      <c r="I184" s="16">
        <v>0</v>
      </c>
      <c r="J184" s="144">
        <f t="shared" si="11"/>
        <v>0</v>
      </c>
      <c r="K184" s="145">
        <f t="shared" si="12"/>
        <v>0</v>
      </c>
      <c r="L184" s="146"/>
      <c r="M184" s="147">
        <f t="shared" si="13"/>
        <v>0</v>
      </c>
      <c r="N184" s="146"/>
      <c r="O184" s="146"/>
      <c r="P184" s="146"/>
      <c r="Q184" s="148">
        <f t="shared" si="14"/>
        <v>0</v>
      </c>
      <c r="R184" s="18" t="str">
        <f t="shared" si="5"/>
        <v>OK</v>
      </c>
      <c r="S184" s="47"/>
      <c r="T184" s="47"/>
      <c r="U184" s="47"/>
      <c r="V184" s="47"/>
      <c r="W184" s="47"/>
      <c r="X184" s="34"/>
      <c r="Y184" s="34"/>
      <c r="Z184" s="34"/>
      <c r="AA184" s="34"/>
      <c r="AB184" s="34"/>
      <c r="AC184" s="34"/>
      <c r="AD184" s="34"/>
      <c r="AE184" s="169"/>
      <c r="AF184" s="169"/>
      <c r="AG184" s="169"/>
      <c r="AH184" s="169"/>
    </row>
    <row r="185" spans="1:34" ht="40" customHeight="1" x14ac:dyDescent="0.25">
      <c r="A185" s="204"/>
      <c r="B185" s="50">
        <v>182</v>
      </c>
      <c r="C185" s="200"/>
      <c r="D185" s="57" t="s">
        <v>317</v>
      </c>
      <c r="E185" s="57" t="s">
        <v>318</v>
      </c>
      <c r="F185" s="57" t="s">
        <v>11</v>
      </c>
      <c r="G185" s="57" t="s">
        <v>12</v>
      </c>
      <c r="H185" s="79">
        <v>8.16</v>
      </c>
      <c r="I185" s="16">
        <v>0</v>
      </c>
      <c r="J185" s="144">
        <f t="shared" si="11"/>
        <v>0</v>
      </c>
      <c r="K185" s="145">
        <f t="shared" si="12"/>
        <v>0</v>
      </c>
      <c r="L185" s="146"/>
      <c r="M185" s="147">
        <f t="shared" si="13"/>
        <v>0</v>
      </c>
      <c r="N185" s="146"/>
      <c r="O185" s="146"/>
      <c r="P185" s="146"/>
      <c r="Q185" s="148">
        <f t="shared" si="14"/>
        <v>0</v>
      </c>
      <c r="R185" s="18" t="str">
        <f t="shared" si="5"/>
        <v>OK</v>
      </c>
      <c r="S185" s="47"/>
      <c r="T185" s="47"/>
      <c r="U185" s="47"/>
      <c r="V185" s="47"/>
      <c r="W185" s="47"/>
      <c r="X185" s="34"/>
      <c r="Y185" s="34"/>
      <c r="Z185" s="34"/>
      <c r="AA185" s="34"/>
      <c r="AB185" s="34"/>
      <c r="AC185" s="34"/>
      <c r="AD185" s="34"/>
      <c r="AE185" s="169"/>
      <c r="AF185" s="169"/>
      <c r="AG185" s="169"/>
      <c r="AH185" s="169"/>
    </row>
    <row r="186" spans="1:34" ht="40" customHeight="1" x14ac:dyDescent="0.25">
      <c r="A186" s="204"/>
      <c r="B186" s="50">
        <v>183</v>
      </c>
      <c r="C186" s="200"/>
      <c r="D186" s="57" t="s">
        <v>319</v>
      </c>
      <c r="E186" s="57" t="s">
        <v>320</v>
      </c>
      <c r="F186" s="57" t="s">
        <v>11</v>
      </c>
      <c r="G186" s="57" t="s">
        <v>12</v>
      </c>
      <c r="H186" s="79">
        <v>6.8</v>
      </c>
      <c r="I186" s="16">
        <v>30</v>
      </c>
      <c r="J186" s="144">
        <f t="shared" si="11"/>
        <v>0</v>
      </c>
      <c r="K186" s="145">
        <f t="shared" si="12"/>
        <v>0</v>
      </c>
      <c r="L186" s="146"/>
      <c r="M186" s="147">
        <f t="shared" si="13"/>
        <v>7</v>
      </c>
      <c r="N186" s="146"/>
      <c r="O186" s="146"/>
      <c r="P186" s="146"/>
      <c r="Q186" s="148">
        <f t="shared" si="14"/>
        <v>30</v>
      </c>
      <c r="R186" s="18" t="str">
        <f t="shared" si="5"/>
        <v>OK</v>
      </c>
      <c r="S186" s="47"/>
      <c r="T186" s="47"/>
      <c r="U186" s="47"/>
      <c r="V186" s="47"/>
      <c r="W186" s="47"/>
      <c r="X186" s="34"/>
      <c r="Y186" s="34"/>
      <c r="Z186" s="34"/>
      <c r="AA186" s="34"/>
      <c r="AB186" s="34"/>
      <c r="AC186" s="34"/>
      <c r="AD186" s="34"/>
      <c r="AE186" s="169"/>
      <c r="AF186" s="169"/>
      <c r="AG186" s="169"/>
      <c r="AH186" s="169"/>
    </row>
    <row r="187" spans="1:34" ht="40" customHeight="1" x14ac:dyDescent="0.25">
      <c r="A187" s="204"/>
      <c r="B187" s="50">
        <v>184</v>
      </c>
      <c r="C187" s="200"/>
      <c r="D187" s="57" t="s">
        <v>321</v>
      </c>
      <c r="E187" s="57" t="s">
        <v>322</v>
      </c>
      <c r="F187" s="57" t="s">
        <v>11</v>
      </c>
      <c r="G187" s="57" t="s">
        <v>12</v>
      </c>
      <c r="H187" s="79">
        <v>22.8</v>
      </c>
      <c r="I187" s="16">
        <v>0</v>
      </c>
      <c r="J187" s="144">
        <f t="shared" si="11"/>
        <v>0</v>
      </c>
      <c r="K187" s="145">
        <f t="shared" si="12"/>
        <v>0</v>
      </c>
      <c r="L187" s="146"/>
      <c r="M187" s="147">
        <f t="shared" si="13"/>
        <v>0</v>
      </c>
      <c r="N187" s="146"/>
      <c r="O187" s="146"/>
      <c r="P187" s="146"/>
      <c r="Q187" s="148">
        <f t="shared" si="14"/>
        <v>0</v>
      </c>
      <c r="R187" s="18" t="str">
        <f t="shared" si="5"/>
        <v>OK</v>
      </c>
      <c r="S187" s="47"/>
      <c r="T187" s="47"/>
      <c r="U187" s="47"/>
      <c r="V187" s="47"/>
      <c r="W187" s="47"/>
      <c r="X187" s="34"/>
      <c r="Y187" s="34"/>
      <c r="Z187" s="34"/>
      <c r="AA187" s="34"/>
      <c r="AB187" s="34"/>
      <c r="AC187" s="34"/>
      <c r="AD187" s="34"/>
      <c r="AE187" s="169"/>
      <c r="AF187" s="169"/>
      <c r="AG187" s="169"/>
      <c r="AH187" s="169"/>
    </row>
    <row r="188" spans="1:34" ht="40" customHeight="1" x14ac:dyDescent="0.25">
      <c r="A188" s="204"/>
      <c r="B188" s="50">
        <v>185</v>
      </c>
      <c r="C188" s="200"/>
      <c r="D188" s="57" t="s">
        <v>323</v>
      </c>
      <c r="E188" s="57" t="s">
        <v>324</v>
      </c>
      <c r="F188" s="57" t="s">
        <v>11</v>
      </c>
      <c r="G188" s="57" t="s">
        <v>15</v>
      </c>
      <c r="H188" s="79">
        <v>9.36</v>
      </c>
      <c r="I188" s="16">
        <v>0</v>
      </c>
      <c r="J188" s="144">
        <f t="shared" si="11"/>
        <v>0</v>
      </c>
      <c r="K188" s="145">
        <f t="shared" si="12"/>
        <v>0</v>
      </c>
      <c r="L188" s="146"/>
      <c r="M188" s="147">
        <f t="shared" si="13"/>
        <v>0</v>
      </c>
      <c r="N188" s="146"/>
      <c r="O188" s="146"/>
      <c r="P188" s="146"/>
      <c r="Q188" s="148">
        <f t="shared" si="14"/>
        <v>0</v>
      </c>
      <c r="R188" s="18" t="str">
        <f t="shared" si="5"/>
        <v>OK</v>
      </c>
      <c r="S188" s="47"/>
      <c r="T188" s="47"/>
      <c r="U188" s="47"/>
      <c r="V188" s="47"/>
      <c r="W188" s="47"/>
      <c r="X188" s="34"/>
      <c r="Y188" s="34"/>
      <c r="Z188" s="34"/>
      <c r="AA188" s="34"/>
      <c r="AB188" s="34"/>
      <c r="AC188" s="34"/>
      <c r="AD188" s="34"/>
      <c r="AE188" s="169"/>
      <c r="AF188" s="169"/>
      <c r="AG188" s="169"/>
      <c r="AH188" s="169"/>
    </row>
    <row r="189" spans="1:34" ht="40" customHeight="1" x14ac:dyDescent="0.25">
      <c r="A189" s="204"/>
      <c r="B189" s="50">
        <v>186</v>
      </c>
      <c r="C189" s="200"/>
      <c r="D189" s="57" t="s">
        <v>325</v>
      </c>
      <c r="E189" s="57" t="s">
        <v>326</v>
      </c>
      <c r="F189" s="57" t="s">
        <v>11</v>
      </c>
      <c r="G189" s="57" t="s">
        <v>12</v>
      </c>
      <c r="H189" s="79">
        <v>17.399999999999999</v>
      </c>
      <c r="I189" s="16">
        <v>10</v>
      </c>
      <c r="J189" s="144">
        <f t="shared" si="11"/>
        <v>10</v>
      </c>
      <c r="K189" s="145">
        <f t="shared" si="12"/>
        <v>10</v>
      </c>
      <c r="L189" s="146"/>
      <c r="M189" s="147">
        <f t="shared" si="13"/>
        <v>2</v>
      </c>
      <c r="N189" s="146"/>
      <c r="O189" s="146"/>
      <c r="P189" s="146"/>
      <c r="Q189" s="148">
        <f t="shared" si="14"/>
        <v>0</v>
      </c>
      <c r="R189" s="18" t="str">
        <f t="shared" si="5"/>
        <v>OK</v>
      </c>
      <c r="S189" s="47"/>
      <c r="T189" s="47"/>
      <c r="U189" s="47"/>
      <c r="V189" s="47">
        <v>10</v>
      </c>
      <c r="W189" s="47"/>
      <c r="X189" s="34"/>
      <c r="Y189" s="34"/>
      <c r="Z189" s="34"/>
      <c r="AA189" s="34"/>
      <c r="AB189" s="34"/>
      <c r="AC189" s="34"/>
      <c r="AD189" s="34"/>
      <c r="AE189" s="169"/>
      <c r="AF189" s="169"/>
      <c r="AG189" s="169"/>
      <c r="AH189" s="169"/>
    </row>
    <row r="190" spans="1:34" ht="40" customHeight="1" x14ac:dyDescent="0.25">
      <c r="A190" s="204"/>
      <c r="B190" s="50">
        <v>187</v>
      </c>
      <c r="C190" s="200"/>
      <c r="D190" s="57" t="s">
        <v>327</v>
      </c>
      <c r="E190" s="57" t="s">
        <v>328</v>
      </c>
      <c r="F190" s="57" t="s">
        <v>11</v>
      </c>
      <c r="G190" s="57" t="s">
        <v>12</v>
      </c>
      <c r="H190" s="79">
        <v>16.88</v>
      </c>
      <c r="I190" s="16">
        <v>0</v>
      </c>
      <c r="J190" s="144">
        <f t="shared" si="11"/>
        <v>0</v>
      </c>
      <c r="K190" s="145">
        <f t="shared" si="12"/>
        <v>0</v>
      </c>
      <c r="L190" s="146"/>
      <c r="M190" s="147">
        <f t="shared" si="13"/>
        <v>0</v>
      </c>
      <c r="N190" s="146"/>
      <c r="O190" s="146"/>
      <c r="P190" s="146"/>
      <c r="Q190" s="148">
        <f t="shared" si="14"/>
        <v>0</v>
      </c>
      <c r="R190" s="18" t="str">
        <f t="shared" si="5"/>
        <v>OK</v>
      </c>
      <c r="S190" s="47"/>
      <c r="T190" s="47"/>
      <c r="U190" s="47"/>
      <c r="V190" s="47"/>
      <c r="W190" s="47"/>
      <c r="X190" s="34"/>
      <c r="Y190" s="34"/>
      <c r="Z190" s="34"/>
      <c r="AA190" s="34"/>
      <c r="AB190" s="34"/>
      <c r="AC190" s="34"/>
      <c r="AD190" s="34"/>
      <c r="AE190" s="169"/>
      <c r="AF190" s="169"/>
      <c r="AG190" s="169"/>
      <c r="AH190" s="169"/>
    </row>
    <row r="191" spans="1:34" ht="40" customHeight="1" x14ac:dyDescent="0.25">
      <c r="A191" s="204"/>
      <c r="B191" s="50">
        <v>188</v>
      </c>
      <c r="C191" s="200"/>
      <c r="D191" s="57" t="s">
        <v>329</v>
      </c>
      <c r="E191" s="57" t="s">
        <v>330</v>
      </c>
      <c r="F191" s="57" t="s">
        <v>11</v>
      </c>
      <c r="G191" s="57" t="s">
        <v>12</v>
      </c>
      <c r="H191" s="79">
        <v>15.6</v>
      </c>
      <c r="I191" s="16">
        <v>0</v>
      </c>
      <c r="J191" s="144">
        <f t="shared" si="11"/>
        <v>0</v>
      </c>
      <c r="K191" s="145">
        <f t="shared" si="12"/>
        <v>0</v>
      </c>
      <c r="L191" s="146"/>
      <c r="M191" s="147">
        <f t="shared" si="13"/>
        <v>0</v>
      </c>
      <c r="N191" s="146"/>
      <c r="O191" s="146"/>
      <c r="P191" s="146"/>
      <c r="Q191" s="148">
        <f t="shared" si="14"/>
        <v>0</v>
      </c>
      <c r="R191" s="18" t="str">
        <f t="shared" si="5"/>
        <v>OK</v>
      </c>
      <c r="S191" s="47"/>
      <c r="T191" s="47"/>
      <c r="U191" s="47"/>
      <c r="V191" s="47"/>
      <c r="W191" s="47"/>
      <c r="X191" s="34"/>
      <c r="Y191" s="34"/>
      <c r="Z191" s="34"/>
      <c r="AA191" s="34"/>
      <c r="AB191" s="34"/>
      <c r="AC191" s="34"/>
      <c r="AD191" s="34"/>
      <c r="AE191" s="169"/>
      <c r="AF191" s="169"/>
      <c r="AG191" s="169"/>
      <c r="AH191" s="169"/>
    </row>
    <row r="192" spans="1:34" ht="40" customHeight="1" x14ac:dyDescent="0.25">
      <c r="A192" s="204"/>
      <c r="B192" s="50">
        <v>189</v>
      </c>
      <c r="C192" s="200"/>
      <c r="D192" s="57" t="s">
        <v>331</v>
      </c>
      <c r="E192" s="57" t="s">
        <v>332</v>
      </c>
      <c r="F192" s="57" t="s">
        <v>11</v>
      </c>
      <c r="G192" s="57" t="s">
        <v>12</v>
      </c>
      <c r="H192" s="79">
        <v>16.8</v>
      </c>
      <c r="I192" s="16">
        <v>20</v>
      </c>
      <c r="J192" s="144">
        <f t="shared" si="11"/>
        <v>20</v>
      </c>
      <c r="K192" s="145">
        <f t="shared" si="12"/>
        <v>20</v>
      </c>
      <c r="L192" s="146"/>
      <c r="M192" s="147">
        <f t="shared" si="13"/>
        <v>5</v>
      </c>
      <c r="N192" s="146"/>
      <c r="O192" s="146"/>
      <c r="P192" s="146"/>
      <c r="Q192" s="148">
        <f t="shared" si="14"/>
        <v>0</v>
      </c>
      <c r="R192" s="18" t="str">
        <f t="shared" si="5"/>
        <v>OK</v>
      </c>
      <c r="S192" s="47"/>
      <c r="T192" s="47"/>
      <c r="U192" s="47"/>
      <c r="V192" s="47"/>
      <c r="W192" s="47"/>
      <c r="X192" s="34"/>
      <c r="Y192" s="34"/>
      <c r="Z192" s="34"/>
      <c r="AA192" s="34">
        <v>20</v>
      </c>
      <c r="AB192" s="34"/>
      <c r="AC192" s="34"/>
      <c r="AD192" s="34"/>
      <c r="AE192" s="169"/>
      <c r="AF192" s="169"/>
      <c r="AG192" s="169"/>
      <c r="AH192" s="169"/>
    </row>
    <row r="193" spans="1:34" ht="40" customHeight="1" x14ac:dyDescent="0.25">
      <c r="A193" s="204"/>
      <c r="B193" s="50">
        <v>190</v>
      </c>
      <c r="C193" s="200"/>
      <c r="D193" s="57" t="s">
        <v>333</v>
      </c>
      <c r="E193" s="57" t="s">
        <v>334</v>
      </c>
      <c r="F193" s="57" t="s">
        <v>11</v>
      </c>
      <c r="G193" s="57" t="s">
        <v>15</v>
      </c>
      <c r="H193" s="79">
        <v>24</v>
      </c>
      <c r="I193" s="16">
        <v>0</v>
      </c>
      <c r="J193" s="144">
        <f t="shared" si="11"/>
        <v>0</v>
      </c>
      <c r="K193" s="145">
        <f t="shared" si="12"/>
        <v>0</v>
      </c>
      <c r="L193" s="146"/>
      <c r="M193" s="147">
        <f t="shared" si="13"/>
        <v>0</v>
      </c>
      <c r="N193" s="146"/>
      <c r="O193" s="146"/>
      <c r="P193" s="146"/>
      <c r="Q193" s="148">
        <f t="shared" si="14"/>
        <v>0</v>
      </c>
      <c r="R193" s="18" t="str">
        <f t="shared" si="5"/>
        <v>OK</v>
      </c>
      <c r="S193" s="47"/>
      <c r="T193" s="47"/>
      <c r="U193" s="47"/>
      <c r="V193" s="47"/>
      <c r="W193" s="47"/>
      <c r="X193" s="34"/>
      <c r="Y193" s="34"/>
      <c r="Z193" s="34"/>
      <c r="AA193" s="34"/>
      <c r="AB193" s="34"/>
      <c r="AC193" s="34"/>
      <c r="AD193" s="34"/>
      <c r="AE193" s="169"/>
      <c r="AF193" s="169"/>
      <c r="AG193" s="169"/>
      <c r="AH193" s="169"/>
    </row>
    <row r="194" spans="1:34" ht="40" customHeight="1" x14ac:dyDescent="0.25">
      <c r="A194" s="204"/>
      <c r="B194" s="50">
        <v>191</v>
      </c>
      <c r="C194" s="200"/>
      <c r="D194" s="57" t="s">
        <v>335</v>
      </c>
      <c r="E194" s="57" t="s">
        <v>336</v>
      </c>
      <c r="F194" s="57" t="s">
        <v>11</v>
      </c>
      <c r="G194" s="57" t="s">
        <v>15</v>
      </c>
      <c r="H194" s="79">
        <v>27.6</v>
      </c>
      <c r="I194" s="16">
        <v>0</v>
      </c>
      <c r="J194" s="144">
        <f t="shared" si="11"/>
        <v>0</v>
      </c>
      <c r="K194" s="145">
        <f t="shared" si="12"/>
        <v>0</v>
      </c>
      <c r="L194" s="146"/>
      <c r="M194" s="147">
        <f t="shared" si="13"/>
        <v>0</v>
      </c>
      <c r="N194" s="146"/>
      <c r="O194" s="146"/>
      <c r="P194" s="146"/>
      <c r="Q194" s="148">
        <f t="shared" si="14"/>
        <v>0</v>
      </c>
      <c r="R194" s="18" t="str">
        <f t="shared" si="5"/>
        <v>OK</v>
      </c>
      <c r="S194" s="47"/>
      <c r="T194" s="47"/>
      <c r="U194" s="47"/>
      <c r="V194" s="47"/>
      <c r="W194" s="47"/>
      <c r="X194" s="34"/>
      <c r="Y194" s="34"/>
      <c r="Z194" s="34"/>
      <c r="AA194" s="34"/>
      <c r="AB194" s="34"/>
      <c r="AC194" s="34"/>
      <c r="AD194" s="34"/>
      <c r="AE194" s="169"/>
      <c r="AF194" s="169"/>
      <c r="AG194" s="169"/>
      <c r="AH194" s="169"/>
    </row>
    <row r="195" spans="1:34" ht="40" customHeight="1" x14ac:dyDescent="0.25">
      <c r="A195" s="204"/>
      <c r="B195" s="50">
        <v>192</v>
      </c>
      <c r="C195" s="200"/>
      <c r="D195" s="57" t="s">
        <v>337</v>
      </c>
      <c r="E195" s="57" t="s">
        <v>338</v>
      </c>
      <c r="F195" s="57" t="s">
        <v>11</v>
      </c>
      <c r="G195" s="57" t="s">
        <v>24</v>
      </c>
      <c r="H195" s="79">
        <v>108</v>
      </c>
      <c r="I195" s="16">
        <v>0</v>
      </c>
      <c r="J195" s="144">
        <f t="shared" si="11"/>
        <v>0</v>
      </c>
      <c r="K195" s="145">
        <f t="shared" si="12"/>
        <v>0</v>
      </c>
      <c r="L195" s="146"/>
      <c r="M195" s="147">
        <f t="shared" si="13"/>
        <v>0</v>
      </c>
      <c r="N195" s="146"/>
      <c r="O195" s="146"/>
      <c r="P195" s="146"/>
      <c r="Q195" s="148">
        <f t="shared" si="14"/>
        <v>0</v>
      </c>
      <c r="R195" s="18" t="str">
        <f t="shared" si="5"/>
        <v>OK</v>
      </c>
      <c r="S195" s="47"/>
      <c r="T195" s="47"/>
      <c r="U195" s="47"/>
      <c r="V195" s="47"/>
      <c r="W195" s="47"/>
      <c r="X195" s="34"/>
      <c r="Y195" s="34"/>
      <c r="Z195" s="34"/>
      <c r="AA195" s="34"/>
      <c r="AB195" s="34"/>
      <c r="AC195" s="34"/>
      <c r="AD195" s="34"/>
      <c r="AE195" s="169"/>
      <c r="AF195" s="169"/>
      <c r="AG195" s="169"/>
      <c r="AH195" s="169"/>
    </row>
    <row r="196" spans="1:34" ht="40" customHeight="1" x14ac:dyDescent="0.25">
      <c r="A196" s="204"/>
      <c r="B196" s="50">
        <v>193</v>
      </c>
      <c r="C196" s="200"/>
      <c r="D196" s="57" t="s">
        <v>339</v>
      </c>
      <c r="E196" s="57" t="s">
        <v>340</v>
      </c>
      <c r="F196" s="57" t="s">
        <v>11</v>
      </c>
      <c r="G196" s="57" t="s">
        <v>755</v>
      </c>
      <c r="H196" s="79">
        <v>12</v>
      </c>
      <c r="I196" s="16">
        <v>5</v>
      </c>
      <c r="J196" s="144">
        <f t="shared" si="11"/>
        <v>4</v>
      </c>
      <c r="K196" s="145">
        <f t="shared" si="12"/>
        <v>4</v>
      </c>
      <c r="L196" s="146"/>
      <c r="M196" s="147">
        <f t="shared" si="13"/>
        <v>1</v>
      </c>
      <c r="N196" s="146"/>
      <c r="O196" s="146"/>
      <c r="P196" s="146"/>
      <c r="Q196" s="148">
        <f t="shared" si="14"/>
        <v>1</v>
      </c>
      <c r="R196" s="18" t="str">
        <f t="shared" si="5"/>
        <v>OK</v>
      </c>
      <c r="S196" s="47"/>
      <c r="T196" s="47"/>
      <c r="U196" s="47"/>
      <c r="V196" s="47">
        <v>2</v>
      </c>
      <c r="W196" s="47"/>
      <c r="X196" s="34"/>
      <c r="Y196" s="34"/>
      <c r="Z196" s="34"/>
      <c r="AA196" s="34">
        <v>2</v>
      </c>
      <c r="AB196" s="34"/>
      <c r="AC196" s="34"/>
      <c r="AD196" s="34"/>
      <c r="AE196" s="169"/>
      <c r="AF196" s="169"/>
      <c r="AG196" s="169"/>
      <c r="AH196" s="169"/>
    </row>
    <row r="197" spans="1:34" ht="40" customHeight="1" x14ac:dyDescent="0.25">
      <c r="A197" s="204"/>
      <c r="B197" s="50">
        <v>194</v>
      </c>
      <c r="C197" s="199"/>
      <c r="D197" s="57" t="s">
        <v>341</v>
      </c>
      <c r="E197" s="57" t="s">
        <v>342</v>
      </c>
      <c r="F197" s="57" t="s">
        <v>11</v>
      </c>
      <c r="G197" s="57" t="s">
        <v>288</v>
      </c>
      <c r="H197" s="79">
        <v>7.8</v>
      </c>
      <c r="I197" s="16">
        <v>20</v>
      </c>
      <c r="J197" s="144">
        <f t="shared" ref="J197:J260" si="15">IF(SUM(S197:AJ197)&gt;I197+L197,I197+L197,SUM(S197:AJ197))</f>
        <v>20</v>
      </c>
      <c r="K197" s="145">
        <f t="shared" ref="K197:K260" si="16">(SUM(S197:AJ197))</f>
        <v>20</v>
      </c>
      <c r="L197" s="146"/>
      <c r="M197" s="147">
        <f t="shared" ref="M197:M260" si="17">ROUND(IF(I197*0.25-0.5&lt;0,0,I197*0.25-0.5),0)-P197-N197</f>
        <v>5</v>
      </c>
      <c r="N197" s="146"/>
      <c r="O197" s="146"/>
      <c r="P197" s="146"/>
      <c r="Q197" s="148">
        <f t="shared" si="14"/>
        <v>0</v>
      </c>
      <c r="R197" s="18" t="str">
        <f t="shared" si="5"/>
        <v>OK</v>
      </c>
      <c r="S197" s="47"/>
      <c r="T197" s="47"/>
      <c r="U197" s="47"/>
      <c r="V197" s="47">
        <v>20</v>
      </c>
      <c r="W197" s="47"/>
      <c r="X197" s="34"/>
      <c r="Y197" s="34"/>
      <c r="Z197" s="34"/>
      <c r="AA197" s="34"/>
      <c r="AB197" s="34"/>
      <c r="AC197" s="34"/>
      <c r="AD197" s="34"/>
      <c r="AE197" s="169"/>
      <c r="AF197" s="169"/>
      <c r="AG197" s="169"/>
      <c r="AH197" s="169"/>
    </row>
    <row r="198" spans="1:34" ht="40" customHeight="1" x14ac:dyDescent="0.25">
      <c r="A198" s="204">
        <v>11</v>
      </c>
      <c r="B198" s="50">
        <v>195</v>
      </c>
      <c r="C198" s="202" t="s">
        <v>638</v>
      </c>
      <c r="D198" s="57" t="s">
        <v>343</v>
      </c>
      <c r="E198" s="57" t="s">
        <v>344</v>
      </c>
      <c r="F198" s="57" t="s">
        <v>345</v>
      </c>
      <c r="G198" s="57" t="s">
        <v>12</v>
      </c>
      <c r="H198" s="79">
        <v>280</v>
      </c>
      <c r="I198" s="16">
        <v>20</v>
      </c>
      <c r="J198" s="144">
        <f t="shared" si="15"/>
        <v>20</v>
      </c>
      <c r="K198" s="145">
        <f t="shared" si="16"/>
        <v>20</v>
      </c>
      <c r="L198" s="146"/>
      <c r="M198" s="147">
        <f t="shared" si="17"/>
        <v>5</v>
      </c>
      <c r="N198" s="146"/>
      <c r="O198" s="146"/>
      <c r="P198" s="146"/>
      <c r="Q198" s="148">
        <f t="shared" si="14"/>
        <v>0</v>
      </c>
      <c r="R198" s="18" t="str">
        <f t="shared" si="5"/>
        <v>OK</v>
      </c>
      <c r="S198" s="47"/>
      <c r="T198" s="47"/>
      <c r="U198" s="47"/>
      <c r="V198" s="47"/>
      <c r="W198" s="47"/>
      <c r="X198" s="34"/>
      <c r="Y198" s="34"/>
      <c r="Z198" s="34"/>
      <c r="AA198" s="34"/>
      <c r="AB198" s="34">
        <v>20</v>
      </c>
      <c r="AC198" s="34"/>
      <c r="AD198" s="34"/>
      <c r="AE198" s="169"/>
      <c r="AF198" s="169"/>
      <c r="AG198" s="169"/>
      <c r="AH198" s="169"/>
    </row>
    <row r="199" spans="1:34" ht="105.75" customHeight="1" x14ac:dyDescent="0.25">
      <c r="A199" s="204"/>
      <c r="B199" s="50">
        <v>196</v>
      </c>
      <c r="C199" s="200"/>
      <c r="D199" s="57" t="s">
        <v>761</v>
      </c>
      <c r="E199" s="57" t="s">
        <v>347</v>
      </c>
      <c r="F199" s="57" t="s">
        <v>345</v>
      </c>
      <c r="G199" s="57" t="s">
        <v>12</v>
      </c>
      <c r="H199" s="79">
        <v>355</v>
      </c>
      <c r="I199" s="16">
        <v>20</v>
      </c>
      <c r="J199" s="144">
        <f t="shared" si="15"/>
        <v>16</v>
      </c>
      <c r="K199" s="145">
        <f t="shared" si="16"/>
        <v>16</v>
      </c>
      <c r="L199" s="146"/>
      <c r="M199" s="147">
        <f t="shared" si="17"/>
        <v>5</v>
      </c>
      <c r="N199" s="146"/>
      <c r="O199" s="146"/>
      <c r="P199" s="146"/>
      <c r="Q199" s="148">
        <f t="shared" si="14"/>
        <v>4</v>
      </c>
      <c r="R199" s="18" t="str">
        <f t="shared" si="5"/>
        <v>OK</v>
      </c>
      <c r="S199" s="47"/>
      <c r="T199" s="47"/>
      <c r="U199" s="47"/>
      <c r="V199" s="47"/>
      <c r="W199" s="47"/>
      <c r="X199" s="34">
        <v>10</v>
      </c>
      <c r="Y199" s="34"/>
      <c r="Z199" s="34"/>
      <c r="AA199" s="34"/>
      <c r="AB199" s="34">
        <v>1</v>
      </c>
      <c r="AC199" s="34"/>
      <c r="AD199" s="34">
        <v>5</v>
      </c>
      <c r="AE199" s="169"/>
      <c r="AF199" s="169"/>
      <c r="AG199" s="169"/>
      <c r="AH199" s="169"/>
    </row>
    <row r="200" spans="1:34" ht="40" customHeight="1" x14ac:dyDescent="0.25">
      <c r="A200" s="204"/>
      <c r="B200" s="50">
        <v>197</v>
      </c>
      <c r="C200" s="200"/>
      <c r="D200" s="57" t="s">
        <v>348</v>
      </c>
      <c r="E200" s="57" t="s">
        <v>347</v>
      </c>
      <c r="F200" s="57" t="s">
        <v>345</v>
      </c>
      <c r="G200" s="57" t="s">
        <v>12</v>
      </c>
      <c r="H200" s="79">
        <v>70</v>
      </c>
      <c r="I200" s="16">
        <v>20</v>
      </c>
      <c r="J200" s="144">
        <f t="shared" si="15"/>
        <v>16</v>
      </c>
      <c r="K200" s="145">
        <f t="shared" si="16"/>
        <v>16</v>
      </c>
      <c r="L200" s="146"/>
      <c r="M200" s="147">
        <f t="shared" si="17"/>
        <v>5</v>
      </c>
      <c r="N200" s="146"/>
      <c r="O200" s="146"/>
      <c r="P200" s="146"/>
      <c r="Q200" s="148">
        <f t="shared" si="14"/>
        <v>4</v>
      </c>
      <c r="R200" s="18" t="str">
        <f t="shared" si="5"/>
        <v>OK</v>
      </c>
      <c r="S200" s="47"/>
      <c r="T200" s="47"/>
      <c r="U200" s="47"/>
      <c r="V200" s="47"/>
      <c r="W200" s="47"/>
      <c r="X200" s="34">
        <v>10</v>
      </c>
      <c r="Y200" s="34"/>
      <c r="Z200" s="34"/>
      <c r="AA200" s="34"/>
      <c r="AB200" s="34">
        <v>6</v>
      </c>
      <c r="AC200" s="34"/>
      <c r="AD200" s="34"/>
      <c r="AE200" s="169"/>
      <c r="AF200" s="169"/>
      <c r="AG200" s="169"/>
      <c r="AH200" s="169"/>
    </row>
    <row r="201" spans="1:34" ht="40" customHeight="1" x14ac:dyDescent="0.25">
      <c r="A201" s="204"/>
      <c r="B201" s="50">
        <v>198</v>
      </c>
      <c r="C201" s="200"/>
      <c r="D201" s="57" t="s">
        <v>349</v>
      </c>
      <c r="E201" s="57" t="s">
        <v>347</v>
      </c>
      <c r="F201" s="57" t="s">
        <v>345</v>
      </c>
      <c r="G201" s="57" t="s">
        <v>12</v>
      </c>
      <c r="H201" s="79">
        <v>209.44</v>
      </c>
      <c r="I201" s="16">
        <v>5</v>
      </c>
      <c r="J201" s="144">
        <f t="shared" si="15"/>
        <v>0</v>
      </c>
      <c r="K201" s="145">
        <f t="shared" si="16"/>
        <v>0</v>
      </c>
      <c r="L201" s="146"/>
      <c r="M201" s="147">
        <f t="shared" si="17"/>
        <v>1</v>
      </c>
      <c r="N201" s="146"/>
      <c r="O201" s="146"/>
      <c r="P201" s="146"/>
      <c r="Q201" s="148">
        <f t="shared" si="14"/>
        <v>5</v>
      </c>
      <c r="R201" s="18" t="str">
        <f t="shared" si="5"/>
        <v>OK</v>
      </c>
      <c r="S201" s="47"/>
      <c r="T201" s="47"/>
      <c r="U201" s="47"/>
      <c r="V201" s="47"/>
      <c r="W201" s="47"/>
      <c r="X201" s="34"/>
      <c r="Y201" s="34"/>
      <c r="Z201" s="34"/>
      <c r="AA201" s="34"/>
      <c r="AB201" s="34"/>
      <c r="AC201" s="34"/>
      <c r="AD201" s="34"/>
      <c r="AE201" s="169"/>
      <c r="AF201" s="169"/>
      <c r="AG201" s="169"/>
      <c r="AH201" s="169"/>
    </row>
    <row r="202" spans="1:34" ht="40" customHeight="1" x14ac:dyDescent="0.25">
      <c r="A202" s="204"/>
      <c r="B202" s="50">
        <v>199</v>
      </c>
      <c r="C202" s="200"/>
      <c r="D202" s="57" t="s">
        <v>350</v>
      </c>
      <c r="E202" s="57" t="s">
        <v>347</v>
      </c>
      <c r="F202" s="57" t="s">
        <v>345</v>
      </c>
      <c r="G202" s="57" t="s">
        <v>12</v>
      </c>
      <c r="H202" s="79">
        <v>89</v>
      </c>
      <c r="I202" s="16">
        <v>20</v>
      </c>
      <c r="J202" s="144">
        <f t="shared" si="15"/>
        <v>10</v>
      </c>
      <c r="K202" s="145">
        <f t="shared" si="16"/>
        <v>10</v>
      </c>
      <c r="L202" s="146"/>
      <c r="M202" s="147">
        <f t="shared" si="17"/>
        <v>5</v>
      </c>
      <c r="N202" s="146"/>
      <c r="O202" s="146"/>
      <c r="P202" s="146"/>
      <c r="Q202" s="148">
        <f t="shared" si="14"/>
        <v>10</v>
      </c>
      <c r="R202" s="18" t="str">
        <f t="shared" si="5"/>
        <v>OK</v>
      </c>
      <c r="S202" s="47"/>
      <c r="T202" s="47"/>
      <c r="U202" s="47"/>
      <c r="V202" s="47"/>
      <c r="W202" s="47"/>
      <c r="X202" s="34"/>
      <c r="Y202" s="34"/>
      <c r="Z202" s="34"/>
      <c r="AA202" s="34"/>
      <c r="AB202" s="34">
        <v>10</v>
      </c>
      <c r="AC202" s="34"/>
      <c r="AD202" s="34"/>
      <c r="AE202" s="169"/>
      <c r="AF202" s="169"/>
      <c r="AG202" s="169"/>
      <c r="AH202" s="169"/>
    </row>
    <row r="203" spans="1:34" ht="40" customHeight="1" x14ac:dyDescent="0.25">
      <c r="A203" s="204"/>
      <c r="B203" s="50">
        <v>200</v>
      </c>
      <c r="C203" s="200"/>
      <c r="D203" s="57" t="s">
        <v>351</v>
      </c>
      <c r="E203" s="57" t="s">
        <v>347</v>
      </c>
      <c r="F203" s="57" t="s">
        <v>345</v>
      </c>
      <c r="G203" s="57" t="s">
        <v>12</v>
      </c>
      <c r="H203" s="79">
        <v>80</v>
      </c>
      <c r="I203" s="16">
        <v>20</v>
      </c>
      <c r="J203" s="144">
        <f t="shared" si="15"/>
        <v>20</v>
      </c>
      <c r="K203" s="145">
        <f t="shared" si="16"/>
        <v>20</v>
      </c>
      <c r="L203" s="146"/>
      <c r="M203" s="147">
        <f t="shared" si="17"/>
        <v>5</v>
      </c>
      <c r="N203" s="146"/>
      <c r="O203" s="146"/>
      <c r="P203" s="146"/>
      <c r="Q203" s="148">
        <f t="shared" si="14"/>
        <v>0</v>
      </c>
      <c r="R203" s="18" t="str">
        <f t="shared" si="5"/>
        <v>OK</v>
      </c>
      <c r="S203" s="47"/>
      <c r="T203" s="47"/>
      <c r="U203" s="47"/>
      <c r="V203" s="47"/>
      <c r="W203" s="47"/>
      <c r="X203" s="34">
        <v>20</v>
      </c>
      <c r="Y203" s="34"/>
      <c r="Z203" s="34"/>
      <c r="AA203" s="34"/>
      <c r="AB203" s="34"/>
      <c r="AC203" s="34"/>
      <c r="AD203" s="34"/>
      <c r="AE203" s="169"/>
      <c r="AF203" s="169"/>
      <c r="AG203" s="169"/>
      <c r="AH203" s="169"/>
    </row>
    <row r="204" spans="1:34" ht="40" customHeight="1" x14ac:dyDescent="0.25">
      <c r="A204" s="204"/>
      <c r="B204" s="50">
        <v>201</v>
      </c>
      <c r="C204" s="200"/>
      <c r="D204" s="57" t="s">
        <v>352</v>
      </c>
      <c r="E204" s="57" t="s">
        <v>353</v>
      </c>
      <c r="F204" s="57" t="s">
        <v>354</v>
      </c>
      <c r="G204" s="57" t="s">
        <v>12</v>
      </c>
      <c r="H204" s="79">
        <v>6</v>
      </c>
      <c r="I204" s="16">
        <v>0</v>
      </c>
      <c r="J204" s="144">
        <f t="shared" si="15"/>
        <v>0</v>
      </c>
      <c r="K204" s="145">
        <f t="shared" si="16"/>
        <v>0</v>
      </c>
      <c r="L204" s="146"/>
      <c r="M204" s="147">
        <f t="shared" si="17"/>
        <v>0</v>
      </c>
      <c r="N204" s="146"/>
      <c r="O204" s="146"/>
      <c r="P204" s="146"/>
      <c r="Q204" s="148">
        <f t="shared" si="14"/>
        <v>0</v>
      </c>
      <c r="R204" s="18" t="str">
        <f t="shared" si="5"/>
        <v>OK</v>
      </c>
      <c r="S204" s="47"/>
      <c r="T204" s="47"/>
      <c r="U204" s="47"/>
      <c r="V204" s="47"/>
      <c r="W204" s="47"/>
      <c r="X204" s="34"/>
      <c r="Y204" s="34"/>
      <c r="Z204" s="34"/>
      <c r="AA204" s="34"/>
      <c r="AB204" s="34"/>
      <c r="AC204" s="34"/>
      <c r="AD204" s="34"/>
      <c r="AE204" s="169"/>
      <c r="AF204" s="169"/>
      <c r="AG204" s="169"/>
      <c r="AH204" s="169"/>
    </row>
    <row r="205" spans="1:34" ht="40" customHeight="1" x14ac:dyDescent="0.25">
      <c r="A205" s="204"/>
      <c r="B205" s="50">
        <v>202</v>
      </c>
      <c r="C205" s="200"/>
      <c r="D205" s="57" t="s">
        <v>355</v>
      </c>
      <c r="E205" s="57" t="s">
        <v>356</v>
      </c>
      <c r="F205" s="57" t="s">
        <v>357</v>
      </c>
      <c r="G205" s="57" t="s">
        <v>12</v>
      </c>
      <c r="H205" s="79">
        <v>12</v>
      </c>
      <c r="I205" s="16">
        <v>15</v>
      </c>
      <c r="J205" s="144">
        <f t="shared" si="15"/>
        <v>0</v>
      </c>
      <c r="K205" s="145">
        <f t="shared" si="16"/>
        <v>0</v>
      </c>
      <c r="L205" s="146"/>
      <c r="M205" s="147">
        <f t="shared" si="17"/>
        <v>3</v>
      </c>
      <c r="N205" s="146"/>
      <c r="O205" s="146"/>
      <c r="P205" s="146"/>
      <c r="Q205" s="148">
        <f t="shared" si="14"/>
        <v>15</v>
      </c>
      <c r="R205" s="18" t="str">
        <f t="shared" si="5"/>
        <v>OK</v>
      </c>
      <c r="S205" s="47"/>
      <c r="T205" s="47"/>
      <c r="U205" s="47"/>
      <c r="V205" s="47"/>
      <c r="W205" s="47"/>
      <c r="X205" s="34"/>
      <c r="Y205" s="34"/>
      <c r="Z205" s="34"/>
      <c r="AA205" s="34"/>
      <c r="AB205" s="34"/>
      <c r="AC205" s="34"/>
      <c r="AD205" s="34"/>
      <c r="AE205" s="169"/>
      <c r="AF205" s="169"/>
      <c r="AG205" s="169"/>
      <c r="AH205" s="169"/>
    </row>
    <row r="206" spans="1:34" ht="40" customHeight="1" x14ac:dyDescent="0.25">
      <c r="A206" s="204"/>
      <c r="B206" s="50">
        <v>203</v>
      </c>
      <c r="C206" s="200"/>
      <c r="D206" s="57" t="s">
        <v>358</v>
      </c>
      <c r="E206" s="57" t="s">
        <v>356</v>
      </c>
      <c r="F206" s="57" t="s">
        <v>11</v>
      </c>
      <c r="G206" s="57" t="s">
        <v>12</v>
      </c>
      <c r="H206" s="79">
        <v>12</v>
      </c>
      <c r="I206" s="16">
        <v>10</v>
      </c>
      <c r="J206" s="144">
        <f t="shared" si="15"/>
        <v>0</v>
      </c>
      <c r="K206" s="145">
        <f t="shared" si="16"/>
        <v>0</v>
      </c>
      <c r="L206" s="146"/>
      <c r="M206" s="147">
        <f t="shared" si="17"/>
        <v>2</v>
      </c>
      <c r="N206" s="146"/>
      <c r="O206" s="146"/>
      <c r="P206" s="146"/>
      <c r="Q206" s="148">
        <f t="shared" si="14"/>
        <v>10</v>
      </c>
      <c r="R206" s="18" t="str">
        <f t="shared" si="5"/>
        <v>OK</v>
      </c>
      <c r="S206" s="47"/>
      <c r="T206" s="47"/>
      <c r="U206" s="47"/>
      <c r="V206" s="47"/>
      <c r="W206" s="47"/>
      <c r="X206" s="34"/>
      <c r="Y206" s="34"/>
      <c r="Z206" s="34"/>
      <c r="AA206" s="34"/>
      <c r="AB206" s="34"/>
      <c r="AC206" s="34"/>
      <c r="AD206" s="34"/>
      <c r="AE206" s="169"/>
      <c r="AF206" s="169"/>
      <c r="AG206" s="169"/>
      <c r="AH206" s="169"/>
    </row>
    <row r="207" spans="1:34" ht="40" customHeight="1" x14ac:dyDescent="0.25">
      <c r="A207" s="204"/>
      <c r="B207" s="50">
        <v>204</v>
      </c>
      <c r="C207" s="200"/>
      <c r="D207" s="57" t="s">
        <v>359</v>
      </c>
      <c r="E207" s="57" t="s">
        <v>356</v>
      </c>
      <c r="F207" s="57" t="s">
        <v>11</v>
      </c>
      <c r="G207" s="57" t="s">
        <v>12</v>
      </c>
      <c r="H207" s="79">
        <v>57</v>
      </c>
      <c r="I207" s="16">
        <v>4</v>
      </c>
      <c r="J207" s="144">
        <f t="shared" si="15"/>
        <v>1</v>
      </c>
      <c r="K207" s="145">
        <f t="shared" si="16"/>
        <v>1</v>
      </c>
      <c r="L207" s="146"/>
      <c r="M207" s="147">
        <f t="shared" si="17"/>
        <v>1</v>
      </c>
      <c r="N207" s="146"/>
      <c r="O207" s="146"/>
      <c r="P207" s="146"/>
      <c r="Q207" s="148">
        <f t="shared" si="14"/>
        <v>3</v>
      </c>
      <c r="R207" s="18" t="str">
        <f t="shared" si="5"/>
        <v>OK</v>
      </c>
      <c r="S207" s="47"/>
      <c r="T207" s="47"/>
      <c r="U207" s="47"/>
      <c r="V207" s="47"/>
      <c r="W207" s="47"/>
      <c r="X207" s="34"/>
      <c r="Y207" s="34"/>
      <c r="Z207" s="34"/>
      <c r="AA207" s="34"/>
      <c r="AB207" s="34">
        <v>1</v>
      </c>
      <c r="AC207" s="34"/>
      <c r="AD207" s="34"/>
      <c r="AE207" s="169"/>
      <c r="AF207" s="169"/>
      <c r="AG207" s="169"/>
      <c r="AH207" s="169"/>
    </row>
    <row r="208" spans="1:34" ht="40" customHeight="1" x14ac:dyDescent="0.25">
      <c r="A208" s="204"/>
      <c r="B208" s="50">
        <v>205</v>
      </c>
      <c r="C208" s="200"/>
      <c r="D208" s="57" t="s">
        <v>360</v>
      </c>
      <c r="E208" s="57" t="s">
        <v>361</v>
      </c>
      <c r="F208" s="57" t="s">
        <v>11</v>
      </c>
      <c r="G208" s="57" t="s">
        <v>12</v>
      </c>
      <c r="H208" s="79">
        <v>15</v>
      </c>
      <c r="I208" s="16">
        <v>10</v>
      </c>
      <c r="J208" s="144">
        <f t="shared" si="15"/>
        <v>10</v>
      </c>
      <c r="K208" s="145">
        <f t="shared" si="16"/>
        <v>10</v>
      </c>
      <c r="L208" s="146"/>
      <c r="M208" s="147">
        <f t="shared" si="17"/>
        <v>2</v>
      </c>
      <c r="N208" s="146"/>
      <c r="O208" s="146"/>
      <c r="P208" s="146"/>
      <c r="Q208" s="148">
        <f t="shared" si="14"/>
        <v>0</v>
      </c>
      <c r="R208" s="18" t="str">
        <f t="shared" si="5"/>
        <v>OK</v>
      </c>
      <c r="S208" s="47"/>
      <c r="T208" s="47"/>
      <c r="U208" s="47"/>
      <c r="V208" s="47"/>
      <c r="W208" s="47"/>
      <c r="X208" s="34">
        <v>6</v>
      </c>
      <c r="Y208" s="34"/>
      <c r="Z208" s="34"/>
      <c r="AA208" s="34"/>
      <c r="AB208" s="34">
        <v>4</v>
      </c>
      <c r="AC208" s="34"/>
      <c r="AD208" s="34"/>
      <c r="AE208" s="169"/>
      <c r="AF208" s="169"/>
      <c r="AG208" s="169"/>
      <c r="AH208" s="169"/>
    </row>
    <row r="209" spans="1:34" ht="40" customHeight="1" x14ac:dyDescent="0.25">
      <c r="A209" s="204"/>
      <c r="B209" s="50">
        <v>206</v>
      </c>
      <c r="C209" s="200"/>
      <c r="D209" s="57" t="s">
        <v>362</v>
      </c>
      <c r="E209" s="57" t="s">
        <v>347</v>
      </c>
      <c r="F209" s="57" t="s">
        <v>345</v>
      </c>
      <c r="G209" s="57" t="s">
        <v>12</v>
      </c>
      <c r="H209" s="79">
        <v>35</v>
      </c>
      <c r="I209" s="16">
        <v>5</v>
      </c>
      <c r="J209" s="144">
        <f t="shared" si="15"/>
        <v>5</v>
      </c>
      <c r="K209" s="145">
        <f t="shared" si="16"/>
        <v>5</v>
      </c>
      <c r="L209" s="146"/>
      <c r="M209" s="147">
        <f t="shared" si="17"/>
        <v>1</v>
      </c>
      <c r="N209" s="146"/>
      <c r="O209" s="146"/>
      <c r="P209" s="146"/>
      <c r="Q209" s="148">
        <f t="shared" si="14"/>
        <v>0</v>
      </c>
      <c r="R209" s="18" t="str">
        <f t="shared" si="5"/>
        <v>OK</v>
      </c>
      <c r="S209" s="47"/>
      <c r="T209" s="47"/>
      <c r="U209" s="47"/>
      <c r="V209" s="47"/>
      <c r="W209" s="47"/>
      <c r="X209" s="34">
        <v>5</v>
      </c>
      <c r="Y209" s="34"/>
      <c r="Z209" s="34"/>
      <c r="AA209" s="34"/>
      <c r="AB209" s="34"/>
      <c r="AC209" s="34"/>
      <c r="AD209" s="34"/>
      <c r="AE209" s="169"/>
      <c r="AF209" s="169"/>
      <c r="AG209" s="169"/>
      <c r="AH209" s="169"/>
    </row>
    <row r="210" spans="1:34" ht="40" customHeight="1" x14ac:dyDescent="0.25">
      <c r="A210" s="204"/>
      <c r="B210" s="50">
        <v>207</v>
      </c>
      <c r="C210" s="200"/>
      <c r="D210" s="57" t="s">
        <v>363</v>
      </c>
      <c r="E210" s="57" t="s">
        <v>347</v>
      </c>
      <c r="F210" s="57" t="s">
        <v>233</v>
      </c>
      <c r="G210" s="57" t="s">
        <v>12</v>
      </c>
      <c r="H210" s="79">
        <v>100</v>
      </c>
      <c r="I210" s="16">
        <v>10</v>
      </c>
      <c r="J210" s="144">
        <f t="shared" si="15"/>
        <v>5</v>
      </c>
      <c r="K210" s="145">
        <f t="shared" si="16"/>
        <v>5</v>
      </c>
      <c r="L210" s="146"/>
      <c r="M210" s="147">
        <f t="shared" si="17"/>
        <v>2</v>
      </c>
      <c r="N210" s="146"/>
      <c r="O210" s="146"/>
      <c r="P210" s="146"/>
      <c r="Q210" s="148">
        <f t="shared" si="14"/>
        <v>5</v>
      </c>
      <c r="R210" s="18" t="str">
        <f t="shared" si="5"/>
        <v>OK</v>
      </c>
      <c r="S210" s="47"/>
      <c r="T210" s="47"/>
      <c r="U210" s="47"/>
      <c r="V210" s="47"/>
      <c r="W210" s="47"/>
      <c r="X210" s="34"/>
      <c r="Y210" s="34"/>
      <c r="Z210" s="34"/>
      <c r="AA210" s="34"/>
      <c r="AB210" s="34">
        <v>5</v>
      </c>
      <c r="AC210" s="34"/>
      <c r="AD210" s="34"/>
      <c r="AE210" s="169"/>
      <c r="AF210" s="169"/>
      <c r="AG210" s="169"/>
      <c r="AH210" s="169"/>
    </row>
    <row r="211" spans="1:34" ht="40" customHeight="1" x14ac:dyDescent="0.25">
      <c r="A211" s="204"/>
      <c r="B211" s="50">
        <v>208</v>
      </c>
      <c r="C211" s="200"/>
      <c r="D211" s="57" t="s">
        <v>364</v>
      </c>
      <c r="E211" s="57" t="s">
        <v>365</v>
      </c>
      <c r="F211" s="57" t="s">
        <v>11</v>
      </c>
      <c r="G211" s="57" t="s">
        <v>366</v>
      </c>
      <c r="H211" s="79">
        <v>38</v>
      </c>
      <c r="I211" s="16">
        <v>0</v>
      </c>
      <c r="J211" s="144">
        <f t="shared" si="15"/>
        <v>0</v>
      </c>
      <c r="K211" s="145">
        <f t="shared" si="16"/>
        <v>0</v>
      </c>
      <c r="L211" s="146"/>
      <c r="M211" s="147">
        <f t="shared" si="17"/>
        <v>0</v>
      </c>
      <c r="N211" s="146"/>
      <c r="O211" s="146"/>
      <c r="P211" s="146"/>
      <c r="Q211" s="148">
        <f t="shared" si="14"/>
        <v>0</v>
      </c>
      <c r="R211" s="18" t="str">
        <f t="shared" si="5"/>
        <v>OK</v>
      </c>
      <c r="S211" s="47"/>
      <c r="T211" s="47"/>
      <c r="U211" s="47"/>
      <c r="V211" s="47"/>
      <c r="W211" s="47"/>
      <c r="X211" s="34"/>
      <c r="Y211" s="34"/>
      <c r="Z211" s="34"/>
      <c r="AA211" s="34"/>
      <c r="AB211" s="34"/>
      <c r="AC211" s="34"/>
      <c r="AD211" s="34"/>
      <c r="AE211" s="169"/>
      <c r="AF211" s="169"/>
      <c r="AG211" s="169"/>
      <c r="AH211" s="169"/>
    </row>
    <row r="212" spans="1:34" ht="40" customHeight="1" x14ac:dyDescent="0.25">
      <c r="A212" s="204"/>
      <c r="B212" s="50">
        <v>209</v>
      </c>
      <c r="C212" s="200"/>
      <c r="D212" s="57" t="s">
        <v>367</v>
      </c>
      <c r="E212" s="57" t="s">
        <v>39</v>
      </c>
      <c r="F212" s="57" t="s">
        <v>11</v>
      </c>
      <c r="G212" s="57" t="s">
        <v>12</v>
      </c>
      <c r="H212" s="79">
        <v>6.75</v>
      </c>
      <c r="I212" s="16">
        <v>0</v>
      </c>
      <c r="J212" s="144">
        <f t="shared" si="15"/>
        <v>0</v>
      </c>
      <c r="K212" s="145">
        <f t="shared" si="16"/>
        <v>0</v>
      </c>
      <c r="L212" s="146"/>
      <c r="M212" s="147">
        <f t="shared" si="17"/>
        <v>0</v>
      </c>
      <c r="N212" s="146"/>
      <c r="O212" s="146"/>
      <c r="P212" s="146"/>
      <c r="Q212" s="148">
        <f t="shared" si="14"/>
        <v>0</v>
      </c>
      <c r="R212" s="18" t="str">
        <f t="shared" si="5"/>
        <v>OK</v>
      </c>
      <c r="S212" s="47"/>
      <c r="T212" s="47"/>
      <c r="U212" s="47"/>
      <c r="V212" s="47"/>
      <c r="W212" s="47"/>
      <c r="X212" s="34"/>
      <c r="Y212" s="34"/>
      <c r="Z212" s="34"/>
      <c r="AA212" s="34"/>
      <c r="AB212" s="34"/>
      <c r="AC212" s="34"/>
      <c r="AD212" s="34"/>
      <c r="AE212" s="169"/>
      <c r="AF212" s="169"/>
      <c r="AG212" s="169"/>
      <c r="AH212" s="169"/>
    </row>
    <row r="213" spans="1:34" ht="40" customHeight="1" x14ac:dyDescent="0.25">
      <c r="A213" s="204"/>
      <c r="B213" s="50">
        <v>210</v>
      </c>
      <c r="C213" s="200"/>
      <c r="D213" s="57" t="s">
        <v>368</v>
      </c>
      <c r="E213" s="57" t="s">
        <v>369</v>
      </c>
      <c r="F213" s="57" t="s">
        <v>11</v>
      </c>
      <c r="G213" s="57" t="s">
        <v>13</v>
      </c>
      <c r="H213" s="79">
        <v>8.8000000000000007</v>
      </c>
      <c r="I213" s="16">
        <v>0</v>
      </c>
      <c r="J213" s="144">
        <f t="shared" si="15"/>
        <v>0</v>
      </c>
      <c r="K213" s="145">
        <f t="shared" si="16"/>
        <v>0</v>
      </c>
      <c r="L213" s="146"/>
      <c r="M213" s="147">
        <f t="shared" si="17"/>
        <v>0</v>
      </c>
      <c r="N213" s="146"/>
      <c r="O213" s="146"/>
      <c r="P213" s="146"/>
      <c r="Q213" s="148">
        <f t="shared" si="14"/>
        <v>0</v>
      </c>
      <c r="R213" s="18" t="str">
        <f t="shared" si="5"/>
        <v>OK</v>
      </c>
      <c r="S213" s="47"/>
      <c r="T213" s="47"/>
      <c r="U213" s="47"/>
      <c r="V213" s="47"/>
      <c r="W213" s="47"/>
      <c r="X213" s="34"/>
      <c r="Y213" s="34"/>
      <c r="Z213" s="34"/>
      <c r="AA213" s="34"/>
      <c r="AB213" s="34"/>
      <c r="AC213" s="34"/>
      <c r="AD213" s="34"/>
      <c r="AE213" s="169"/>
      <c r="AF213" s="169"/>
      <c r="AG213" s="169"/>
      <c r="AH213" s="169"/>
    </row>
    <row r="214" spans="1:34" ht="40" customHeight="1" x14ac:dyDescent="0.25">
      <c r="A214" s="204"/>
      <c r="B214" s="50">
        <v>211</v>
      </c>
      <c r="C214" s="200"/>
      <c r="D214" s="57" t="s">
        <v>370</v>
      </c>
      <c r="E214" s="57" t="s">
        <v>371</v>
      </c>
      <c r="F214" s="57" t="s">
        <v>11</v>
      </c>
      <c r="G214" s="57" t="s">
        <v>12</v>
      </c>
      <c r="H214" s="79">
        <v>1.96</v>
      </c>
      <c r="I214" s="16">
        <v>10</v>
      </c>
      <c r="J214" s="144">
        <f t="shared" si="15"/>
        <v>10</v>
      </c>
      <c r="K214" s="145">
        <f t="shared" si="16"/>
        <v>10</v>
      </c>
      <c r="L214" s="146"/>
      <c r="M214" s="147">
        <f t="shared" si="17"/>
        <v>2</v>
      </c>
      <c r="N214" s="146"/>
      <c r="O214" s="146"/>
      <c r="P214" s="146"/>
      <c r="Q214" s="148">
        <f t="shared" si="14"/>
        <v>0</v>
      </c>
      <c r="R214" s="18" t="str">
        <f t="shared" si="5"/>
        <v>OK</v>
      </c>
      <c r="S214" s="47"/>
      <c r="T214" s="47"/>
      <c r="U214" s="47"/>
      <c r="V214" s="47"/>
      <c r="W214" s="47"/>
      <c r="X214" s="34">
        <v>10</v>
      </c>
      <c r="Y214" s="34"/>
      <c r="Z214" s="34"/>
      <c r="AA214" s="34"/>
      <c r="AB214" s="34"/>
      <c r="AC214" s="34"/>
      <c r="AD214" s="34"/>
      <c r="AE214" s="169"/>
      <c r="AF214" s="169"/>
      <c r="AG214" s="169"/>
      <c r="AH214" s="169"/>
    </row>
    <row r="215" spans="1:34" ht="40" customHeight="1" x14ac:dyDescent="0.25">
      <c r="A215" s="204"/>
      <c r="B215" s="50">
        <v>212</v>
      </c>
      <c r="C215" s="200"/>
      <c r="D215" s="57" t="s">
        <v>372</v>
      </c>
      <c r="E215" s="57" t="s">
        <v>369</v>
      </c>
      <c r="F215" s="57" t="s">
        <v>11</v>
      </c>
      <c r="G215" s="57" t="s">
        <v>12</v>
      </c>
      <c r="H215" s="79">
        <v>3.29</v>
      </c>
      <c r="I215" s="16">
        <v>20</v>
      </c>
      <c r="J215" s="144">
        <f t="shared" si="15"/>
        <v>0</v>
      </c>
      <c r="K215" s="145">
        <f t="shared" si="16"/>
        <v>0</v>
      </c>
      <c r="L215" s="146"/>
      <c r="M215" s="147">
        <f t="shared" si="17"/>
        <v>5</v>
      </c>
      <c r="N215" s="146"/>
      <c r="O215" s="146"/>
      <c r="P215" s="146"/>
      <c r="Q215" s="148">
        <f t="shared" si="14"/>
        <v>20</v>
      </c>
      <c r="R215" s="18" t="str">
        <f t="shared" si="5"/>
        <v>OK</v>
      </c>
      <c r="S215" s="47"/>
      <c r="T215" s="47"/>
      <c r="U215" s="47"/>
      <c r="V215" s="47"/>
      <c r="W215" s="47"/>
      <c r="X215" s="34"/>
      <c r="Y215" s="34"/>
      <c r="Z215" s="34"/>
      <c r="AA215" s="34"/>
      <c r="AB215" s="34"/>
      <c r="AC215" s="34"/>
      <c r="AD215" s="34"/>
      <c r="AE215" s="169"/>
      <c r="AF215" s="169"/>
      <c r="AG215" s="169"/>
      <c r="AH215" s="169"/>
    </row>
    <row r="216" spans="1:34" ht="40" customHeight="1" x14ac:dyDescent="0.25">
      <c r="A216" s="204"/>
      <c r="B216" s="50">
        <v>213</v>
      </c>
      <c r="C216" s="200"/>
      <c r="D216" s="57" t="s">
        <v>373</v>
      </c>
      <c r="E216" s="57" t="s">
        <v>369</v>
      </c>
      <c r="F216" s="57" t="s">
        <v>11</v>
      </c>
      <c r="G216" s="57" t="s">
        <v>12</v>
      </c>
      <c r="H216" s="79">
        <v>14.95</v>
      </c>
      <c r="I216" s="16">
        <v>20</v>
      </c>
      <c r="J216" s="144">
        <f t="shared" si="15"/>
        <v>0</v>
      </c>
      <c r="K216" s="145">
        <f t="shared" si="16"/>
        <v>0</v>
      </c>
      <c r="L216" s="146"/>
      <c r="M216" s="147">
        <f t="shared" si="17"/>
        <v>5</v>
      </c>
      <c r="N216" s="146"/>
      <c r="O216" s="146"/>
      <c r="P216" s="146"/>
      <c r="Q216" s="148">
        <f t="shared" si="14"/>
        <v>20</v>
      </c>
      <c r="R216" s="18" t="str">
        <f t="shared" si="5"/>
        <v>OK</v>
      </c>
      <c r="S216" s="47"/>
      <c r="T216" s="47"/>
      <c r="U216" s="47"/>
      <c r="V216" s="47"/>
      <c r="W216" s="47"/>
      <c r="X216" s="34"/>
      <c r="Y216" s="34"/>
      <c r="Z216" s="34"/>
      <c r="AA216" s="34"/>
      <c r="AB216" s="34"/>
      <c r="AC216" s="34"/>
      <c r="AD216" s="34"/>
      <c r="AE216" s="169"/>
      <c r="AF216" s="169"/>
      <c r="AG216" s="169"/>
      <c r="AH216" s="169"/>
    </row>
    <row r="217" spans="1:34" ht="40" customHeight="1" x14ac:dyDescent="0.25">
      <c r="A217" s="204"/>
      <c r="B217" s="50">
        <v>214</v>
      </c>
      <c r="C217" s="200"/>
      <c r="D217" s="57" t="s">
        <v>374</v>
      </c>
      <c r="E217" s="57" t="s">
        <v>369</v>
      </c>
      <c r="F217" s="57" t="s">
        <v>11</v>
      </c>
      <c r="G217" s="57" t="s">
        <v>12</v>
      </c>
      <c r="H217" s="79">
        <v>5.44</v>
      </c>
      <c r="I217" s="16">
        <v>30</v>
      </c>
      <c r="J217" s="144">
        <f t="shared" si="15"/>
        <v>30</v>
      </c>
      <c r="K217" s="145">
        <f t="shared" si="16"/>
        <v>30</v>
      </c>
      <c r="L217" s="146"/>
      <c r="M217" s="147">
        <f t="shared" si="17"/>
        <v>7</v>
      </c>
      <c r="N217" s="146"/>
      <c r="O217" s="146"/>
      <c r="P217" s="146"/>
      <c r="Q217" s="148">
        <f t="shared" si="14"/>
        <v>0</v>
      </c>
      <c r="R217" s="18" t="str">
        <f t="shared" si="5"/>
        <v>OK</v>
      </c>
      <c r="S217" s="47"/>
      <c r="T217" s="47"/>
      <c r="U217" s="47"/>
      <c r="V217" s="47"/>
      <c r="W217" s="47"/>
      <c r="X217" s="34">
        <v>30</v>
      </c>
      <c r="Y217" s="34"/>
      <c r="Z217" s="34"/>
      <c r="AA217" s="34"/>
      <c r="AB217" s="34"/>
      <c r="AC217" s="34"/>
      <c r="AD217" s="34"/>
      <c r="AE217" s="169"/>
      <c r="AF217" s="169"/>
      <c r="AG217" s="169"/>
      <c r="AH217" s="169"/>
    </row>
    <row r="218" spans="1:34" ht="40" customHeight="1" x14ac:dyDescent="0.25">
      <c r="A218" s="204"/>
      <c r="B218" s="50">
        <v>215</v>
      </c>
      <c r="C218" s="200"/>
      <c r="D218" s="57" t="s">
        <v>375</v>
      </c>
      <c r="E218" s="57" t="s">
        <v>369</v>
      </c>
      <c r="F218" s="57" t="s">
        <v>11</v>
      </c>
      <c r="G218" s="57" t="s">
        <v>12</v>
      </c>
      <c r="H218" s="79">
        <v>20</v>
      </c>
      <c r="I218" s="16">
        <v>20</v>
      </c>
      <c r="J218" s="144">
        <f t="shared" si="15"/>
        <v>20</v>
      </c>
      <c r="K218" s="145">
        <f t="shared" si="16"/>
        <v>20</v>
      </c>
      <c r="L218" s="146"/>
      <c r="M218" s="147">
        <f t="shared" si="17"/>
        <v>5</v>
      </c>
      <c r="N218" s="146"/>
      <c r="O218" s="146"/>
      <c r="P218" s="146"/>
      <c r="Q218" s="148">
        <f t="shared" si="14"/>
        <v>0</v>
      </c>
      <c r="R218" s="18" t="str">
        <f t="shared" si="5"/>
        <v>OK</v>
      </c>
      <c r="S218" s="47"/>
      <c r="T218" s="47"/>
      <c r="U218" s="47"/>
      <c r="V218" s="47"/>
      <c r="W218" s="47"/>
      <c r="X218" s="34">
        <v>20</v>
      </c>
      <c r="Y218" s="34"/>
      <c r="Z218" s="34"/>
      <c r="AA218" s="34"/>
      <c r="AB218" s="34"/>
      <c r="AC218" s="34"/>
      <c r="AD218" s="34"/>
      <c r="AE218" s="169"/>
      <c r="AF218" s="169"/>
      <c r="AG218" s="169"/>
      <c r="AH218" s="169"/>
    </row>
    <row r="219" spans="1:34" ht="40" customHeight="1" x14ac:dyDescent="0.25">
      <c r="A219" s="204"/>
      <c r="B219" s="50">
        <v>216</v>
      </c>
      <c r="C219" s="200"/>
      <c r="D219" s="57" t="s">
        <v>376</v>
      </c>
      <c r="E219" s="57" t="s">
        <v>369</v>
      </c>
      <c r="F219" s="57" t="s">
        <v>233</v>
      </c>
      <c r="G219" s="57" t="s">
        <v>12</v>
      </c>
      <c r="H219" s="79">
        <v>5.9</v>
      </c>
      <c r="I219" s="16">
        <v>25</v>
      </c>
      <c r="J219" s="144">
        <f t="shared" si="15"/>
        <v>25</v>
      </c>
      <c r="K219" s="145">
        <f t="shared" si="16"/>
        <v>25</v>
      </c>
      <c r="L219" s="146"/>
      <c r="M219" s="147">
        <f t="shared" si="17"/>
        <v>6</v>
      </c>
      <c r="N219" s="146"/>
      <c r="O219" s="146"/>
      <c r="P219" s="146"/>
      <c r="Q219" s="148">
        <f t="shared" si="14"/>
        <v>0</v>
      </c>
      <c r="R219" s="18" t="str">
        <f t="shared" si="5"/>
        <v>OK</v>
      </c>
      <c r="S219" s="47"/>
      <c r="T219" s="47"/>
      <c r="U219" s="47"/>
      <c r="V219" s="47"/>
      <c r="W219" s="47"/>
      <c r="X219" s="34">
        <v>25</v>
      </c>
      <c r="Y219" s="34"/>
      <c r="Z219" s="34"/>
      <c r="AA219" s="34"/>
      <c r="AB219" s="34"/>
      <c r="AC219" s="34"/>
      <c r="AD219" s="34"/>
      <c r="AE219" s="169"/>
      <c r="AF219" s="169"/>
      <c r="AG219" s="169"/>
      <c r="AH219" s="169"/>
    </row>
    <row r="220" spans="1:34" ht="40" customHeight="1" x14ac:dyDescent="0.25">
      <c r="A220" s="204"/>
      <c r="B220" s="50">
        <v>217</v>
      </c>
      <c r="C220" s="200"/>
      <c r="D220" s="57" t="s">
        <v>377</v>
      </c>
      <c r="E220" s="57" t="s">
        <v>371</v>
      </c>
      <c r="F220" s="57" t="s">
        <v>11</v>
      </c>
      <c r="G220" s="57" t="s">
        <v>12</v>
      </c>
      <c r="H220" s="79">
        <v>5.68</v>
      </c>
      <c r="I220" s="16">
        <v>25</v>
      </c>
      <c r="J220" s="144">
        <f t="shared" si="15"/>
        <v>0</v>
      </c>
      <c r="K220" s="145">
        <f t="shared" si="16"/>
        <v>0</v>
      </c>
      <c r="L220" s="146"/>
      <c r="M220" s="147">
        <f t="shared" si="17"/>
        <v>6</v>
      </c>
      <c r="N220" s="146"/>
      <c r="O220" s="146"/>
      <c r="P220" s="146"/>
      <c r="Q220" s="148">
        <f t="shared" si="14"/>
        <v>25</v>
      </c>
      <c r="R220" s="18" t="str">
        <f t="shared" si="5"/>
        <v>OK</v>
      </c>
      <c r="S220" s="47"/>
      <c r="T220" s="47"/>
      <c r="U220" s="47"/>
      <c r="V220" s="47"/>
      <c r="W220" s="47"/>
      <c r="X220" s="34"/>
      <c r="Y220" s="34"/>
      <c r="Z220" s="34"/>
      <c r="AA220" s="34"/>
      <c r="AB220" s="34"/>
      <c r="AC220" s="34"/>
      <c r="AD220" s="34"/>
      <c r="AE220" s="169"/>
      <c r="AF220" s="169"/>
      <c r="AG220" s="169"/>
      <c r="AH220" s="169"/>
    </row>
    <row r="221" spans="1:34" ht="40" customHeight="1" x14ac:dyDescent="0.25">
      <c r="A221" s="204"/>
      <c r="B221" s="50">
        <v>218</v>
      </c>
      <c r="C221" s="200"/>
      <c r="D221" s="57" t="s">
        <v>378</v>
      </c>
      <c r="E221" s="57" t="s">
        <v>371</v>
      </c>
      <c r="F221" s="57" t="s">
        <v>11</v>
      </c>
      <c r="G221" s="57" t="s">
        <v>12</v>
      </c>
      <c r="H221" s="79">
        <v>9.57</v>
      </c>
      <c r="I221" s="16">
        <v>25</v>
      </c>
      <c r="J221" s="144">
        <f t="shared" si="15"/>
        <v>15</v>
      </c>
      <c r="K221" s="145">
        <f t="shared" si="16"/>
        <v>15</v>
      </c>
      <c r="L221" s="146"/>
      <c r="M221" s="147">
        <f t="shared" si="17"/>
        <v>6</v>
      </c>
      <c r="N221" s="146"/>
      <c r="O221" s="146"/>
      <c r="P221" s="146"/>
      <c r="Q221" s="148">
        <f t="shared" si="14"/>
        <v>10</v>
      </c>
      <c r="R221" s="18" t="str">
        <f t="shared" si="5"/>
        <v>OK</v>
      </c>
      <c r="S221" s="47"/>
      <c r="T221" s="47"/>
      <c r="U221" s="47"/>
      <c r="V221" s="47"/>
      <c r="W221" s="47"/>
      <c r="X221" s="34"/>
      <c r="Y221" s="34"/>
      <c r="Z221" s="34"/>
      <c r="AA221" s="34"/>
      <c r="AB221" s="34">
        <v>15</v>
      </c>
      <c r="AC221" s="34"/>
      <c r="AD221" s="34"/>
      <c r="AE221" s="169"/>
      <c r="AF221" s="169"/>
      <c r="AG221" s="169"/>
      <c r="AH221" s="169"/>
    </row>
    <row r="222" spans="1:34" ht="40" customHeight="1" x14ac:dyDescent="0.25">
      <c r="A222" s="204"/>
      <c r="B222" s="50">
        <v>219</v>
      </c>
      <c r="C222" s="200"/>
      <c r="D222" s="57" t="s">
        <v>379</v>
      </c>
      <c r="E222" s="57" t="s">
        <v>371</v>
      </c>
      <c r="F222" s="57" t="s">
        <v>11</v>
      </c>
      <c r="G222" s="57" t="s">
        <v>12</v>
      </c>
      <c r="H222" s="79">
        <v>23.13</v>
      </c>
      <c r="I222" s="16">
        <v>0</v>
      </c>
      <c r="J222" s="144">
        <f t="shared" si="15"/>
        <v>0</v>
      </c>
      <c r="K222" s="145">
        <f t="shared" si="16"/>
        <v>0</v>
      </c>
      <c r="L222" s="146"/>
      <c r="M222" s="147">
        <f t="shared" si="17"/>
        <v>0</v>
      </c>
      <c r="N222" s="146"/>
      <c r="O222" s="146"/>
      <c r="P222" s="146"/>
      <c r="Q222" s="148">
        <f t="shared" si="14"/>
        <v>0</v>
      </c>
      <c r="R222" s="18" t="str">
        <f t="shared" si="5"/>
        <v>OK</v>
      </c>
      <c r="S222" s="47"/>
      <c r="T222" s="47"/>
      <c r="U222" s="47"/>
      <c r="V222" s="47"/>
      <c r="W222" s="47"/>
      <c r="X222" s="34"/>
      <c r="Y222" s="34"/>
      <c r="Z222" s="34"/>
      <c r="AA222" s="34"/>
      <c r="AB222" s="34"/>
      <c r="AC222" s="34"/>
      <c r="AD222" s="34"/>
      <c r="AE222" s="169"/>
      <c r="AF222" s="169"/>
      <c r="AG222" s="169"/>
      <c r="AH222" s="169"/>
    </row>
    <row r="223" spans="1:34" ht="40" customHeight="1" x14ac:dyDescent="0.25">
      <c r="A223" s="204"/>
      <c r="B223" s="50">
        <v>220</v>
      </c>
      <c r="C223" s="199"/>
      <c r="D223" s="57" t="s">
        <v>380</v>
      </c>
      <c r="E223" s="57" t="s">
        <v>371</v>
      </c>
      <c r="F223" s="57" t="s">
        <v>233</v>
      </c>
      <c r="G223" s="57" t="s">
        <v>12</v>
      </c>
      <c r="H223" s="79">
        <v>6.6</v>
      </c>
      <c r="I223" s="16">
        <v>10</v>
      </c>
      <c r="J223" s="144">
        <f t="shared" si="15"/>
        <v>10</v>
      </c>
      <c r="K223" s="145">
        <f t="shared" si="16"/>
        <v>10</v>
      </c>
      <c r="L223" s="146"/>
      <c r="M223" s="147">
        <f t="shared" si="17"/>
        <v>2</v>
      </c>
      <c r="N223" s="146"/>
      <c r="O223" s="146"/>
      <c r="P223" s="146"/>
      <c r="Q223" s="148">
        <f t="shared" si="14"/>
        <v>0</v>
      </c>
      <c r="R223" s="18" t="str">
        <f t="shared" si="5"/>
        <v>OK</v>
      </c>
      <c r="S223" s="47"/>
      <c r="T223" s="47"/>
      <c r="U223" s="47"/>
      <c r="V223" s="47"/>
      <c r="W223" s="47"/>
      <c r="X223" s="34">
        <v>10</v>
      </c>
      <c r="Y223" s="34"/>
      <c r="Z223" s="34"/>
      <c r="AA223" s="34"/>
      <c r="AB223" s="34"/>
      <c r="AC223" s="34"/>
      <c r="AD223" s="34"/>
      <c r="AE223" s="169"/>
      <c r="AF223" s="169"/>
      <c r="AG223" s="169"/>
      <c r="AH223" s="169"/>
    </row>
    <row r="224" spans="1:34" ht="40" customHeight="1" x14ac:dyDescent="0.25">
      <c r="A224" s="204">
        <v>12</v>
      </c>
      <c r="B224" s="50">
        <v>221</v>
      </c>
      <c r="C224" s="198" t="s">
        <v>638</v>
      </c>
      <c r="D224" s="57" t="s">
        <v>381</v>
      </c>
      <c r="E224" s="57" t="s">
        <v>382</v>
      </c>
      <c r="F224" s="57" t="s">
        <v>233</v>
      </c>
      <c r="G224" s="57" t="s">
        <v>12</v>
      </c>
      <c r="H224" s="79">
        <v>490</v>
      </c>
      <c r="I224" s="16">
        <v>0</v>
      </c>
      <c r="J224" s="144">
        <f t="shared" si="15"/>
        <v>0</v>
      </c>
      <c r="K224" s="145">
        <f t="shared" si="16"/>
        <v>0</v>
      </c>
      <c r="L224" s="146"/>
      <c r="M224" s="147">
        <f t="shared" si="17"/>
        <v>0</v>
      </c>
      <c r="N224" s="146"/>
      <c r="O224" s="146"/>
      <c r="P224" s="146"/>
      <c r="Q224" s="148">
        <f t="shared" ref="Q224:Q287" si="18">I224-(SUM(S224:AH224))+L224</f>
        <v>0</v>
      </c>
      <c r="R224" s="18" t="str">
        <f t="shared" si="5"/>
        <v>OK</v>
      </c>
      <c r="S224" s="47"/>
      <c r="T224" s="47"/>
      <c r="U224" s="47"/>
      <c r="V224" s="47"/>
      <c r="W224" s="47"/>
      <c r="X224" s="34"/>
      <c r="Y224" s="34"/>
      <c r="Z224" s="34"/>
      <c r="AA224" s="34"/>
      <c r="AB224" s="34"/>
      <c r="AC224" s="34"/>
      <c r="AD224" s="34"/>
      <c r="AE224" s="169"/>
      <c r="AF224" s="169"/>
      <c r="AG224" s="169"/>
      <c r="AH224" s="169"/>
    </row>
    <row r="225" spans="1:34" ht="40" customHeight="1" x14ac:dyDescent="0.25">
      <c r="A225" s="204"/>
      <c r="B225" s="50">
        <v>222</v>
      </c>
      <c r="C225" s="200"/>
      <c r="D225" s="57" t="s">
        <v>383</v>
      </c>
      <c r="E225" s="57" t="s">
        <v>347</v>
      </c>
      <c r="F225" s="57" t="s">
        <v>384</v>
      </c>
      <c r="G225" s="57" t="s">
        <v>12</v>
      </c>
      <c r="H225" s="79">
        <v>160</v>
      </c>
      <c r="I225" s="16">
        <v>0</v>
      </c>
      <c r="J225" s="144">
        <f t="shared" si="15"/>
        <v>0</v>
      </c>
      <c r="K225" s="145">
        <f t="shared" si="16"/>
        <v>0</v>
      </c>
      <c r="L225" s="146"/>
      <c r="M225" s="147">
        <f t="shared" si="17"/>
        <v>0</v>
      </c>
      <c r="N225" s="146"/>
      <c r="O225" s="146"/>
      <c r="P225" s="146"/>
      <c r="Q225" s="148">
        <f t="shared" si="18"/>
        <v>0</v>
      </c>
      <c r="R225" s="18" t="str">
        <f t="shared" si="5"/>
        <v>OK</v>
      </c>
      <c r="S225" s="47"/>
      <c r="T225" s="47"/>
      <c r="U225" s="47"/>
      <c r="V225" s="47"/>
      <c r="W225" s="47"/>
      <c r="X225" s="34"/>
      <c r="Y225" s="34"/>
      <c r="Z225" s="34"/>
      <c r="AA225" s="34"/>
      <c r="AB225" s="34"/>
      <c r="AC225" s="34"/>
      <c r="AD225" s="34"/>
      <c r="AE225" s="169"/>
      <c r="AF225" s="169"/>
      <c r="AG225" s="169"/>
      <c r="AH225" s="169"/>
    </row>
    <row r="226" spans="1:34" ht="40" customHeight="1" x14ac:dyDescent="0.25">
      <c r="A226" s="204"/>
      <c r="B226" s="50">
        <v>223</v>
      </c>
      <c r="C226" s="200"/>
      <c r="D226" s="57" t="s">
        <v>385</v>
      </c>
      <c r="E226" s="57" t="s">
        <v>386</v>
      </c>
      <c r="F226" s="57" t="s">
        <v>387</v>
      </c>
      <c r="G226" s="57" t="s">
        <v>12</v>
      </c>
      <c r="H226" s="79">
        <v>46.4</v>
      </c>
      <c r="I226" s="16">
        <v>0</v>
      </c>
      <c r="J226" s="144">
        <f t="shared" si="15"/>
        <v>0</v>
      </c>
      <c r="K226" s="145">
        <f t="shared" si="16"/>
        <v>0</v>
      </c>
      <c r="L226" s="146"/>
      <c r="M226" s="147">
        <f t="shared" si="17"/>
        <v>0</v>
      </c>
      <c r="N226" s="146"/>
      <c r="O226" s="146"/>
      <c r="P226" s="146"/>
      <c r="Q226" s="148">
        <f t="shared" si="18"/>
        <v>0</v>
      </c>
      <c r="R226" s="18" t="str">
        <f t="shared" si="5"/>
        <v>OK</v>
      </c>
      <c r="S226" s="47"/>
      <c r="T226" s="47"/>
      <c r="U226" s="47"/>
      <c r="V226" s="47"/>
      <c r="W226" s="47"/>
      <c r="X226" s="34"/>
      <c r="Y226" s="34"/>
      <c r="Z226" s="34"/>
      <c r="AA226" s="34"/>
      <c r="AB226" s="34"/>
      <c r="AC226" s="34"/>
      <c r="AD226" s="34"/>
      <c r="AE226" s="169"/>
      <c r="AF226" s="169"/>
      <c r="AG226" s="169"/>
      <c r="AH226" s="169"/>
    </row>
    <row r="227" spans="1:34" ht="40" customHeight="1" x14ac:dyDescent="0.25">
      <c r="A227" s="204"/>
      <c r="B227" s="50">
        <v>224</v>
      </c>
      <c r="C227" s="200"/>
      <c r="D227" s="57" t="s">
        <v>388</v>
      </c>
      <c r="E227" s="57" t="s">
        <v>386</v>
      </c>
      <c r="F227" s="57" t="s">
        <v>387</v>
      </c>
      <c r="G227" s="57" t="s">
        <v>12</v>
      </c>
      <c r="H227" s="79">
        <v>60</v>
      </c>
      <c r="I227" s="16">
        <v>0</v>
      </c>
      <c r="J227" s="144">
        <f t="shared" si="15"/>
        <v>0</v>
      </c>
      <c r="K227" s="145">
        <f t="shared" si="16"/>
        <v>0</v>
      </c>
      <c r="L227" s="146"/>
      <c r="M227" s="147">
        <f t="shared" si="17"/>
        <v>0</v>
      </c>
      <c r="N227" s="146"/>
      <c r="O227" s="146"/>
      <c r="P227" s="146"/>
      <c r="Q227" s="148">
        <f t="shared" si="18"/>
        <v>0</v>
      </c>
      <c r="R227" s="18" t="str">
        <f t="shared" si="5"/>
        <v>OK</v>
      </c>
      <c r="S227" s="47"/>
      <c r="T227" s="47"/>
      <c r="U227" s="47"/>
      <c r="V227" s="47"/>
      <c r="W227" s="47"/>
      <c r="X227" s="34"/>
      <c r="Y227" s="34"/>
      <c r="Z227" s="34"/>
      <c r="AA227" s="34"/>
      <c r="AB227" s="34"/>
      <c r="AC227" s="34"/>
      <c r="AD227" s="34"/>
      <c r="AE227" s="169"/>
      <c r="AF227" s="169"/>
      <c r="AG227" s="169"/>
      <c r="AH227" s="169"/>
    </row>
    <row r="228" spans="1:34" ht="40" customHeight="1" x14ac:dyDescent="0.25">
      <c r="A228" s="204"/>
      <c r="B228" s="50">
        <v>225</v>
      </c>
      <c r="C228" s="199"/>
      <c r="D228" s="57" t="s">
        <v>389</v>
      </c>
      <c r="E228" s="57" t="s">
        <v>344</v>
      </c>
      <c r="F228" s="57" t="s">
        <v>345</v>
      </c>
      <c r="G228" s="57" t="s">
        <v>12</v>
      </c>
      <c r="H228" s="79">
        <v>297</v>
      </c>
      <c r="I228" s="16">
        <v>0</v>
      </c>
      <c r="J228" s="144">
        <f t="shared" si="15"/>
        <v>0</v>
      </c>
      <c r="K228" s="145">
        <f t="shared" si="16"/>
        <v>0</v>
      </c>
      <c r="L228" s="146"/>
      <c r="M228" s="147">
        <f t="shared" si="17"/>
        <v>0</v>
      </c>
      <c r="N228" s="146"/>
      <c r="O228" s="146"/>
      <c r="P228" s="146"/>
      <c r="Q228" s="148">
        <f t="shared" si="18"/>
        <v>0</v>
      </c>
      <c r="R228" s="18" t="str">
        <f t="shared" si="5"/>
        <v>OK</v>
      </c>
      <c r="S228" s="47"/>
      <c r="T228" s="47"/>
      <c r="U228" s="47"/>
      <c r="V228" s="47"/>
      <c r="W228" s="47"/>
      <c r="X228" s="34"/>
      <c r="Y228" s="34"/>
      <c r="Z228" s="34"/>
      <c r="AA228" s="34"/>
      <c r="AB228" s="34"/>
      <c r="AC228" s="34"/>
      <c r="AD228" s="34"/>
      <c r="AE228" s="169"/>
      <c r="AF228" s="169"/>
      <c r="AG228" s="169"/>
      <c r="AH228" s="169"/>
    </row>
    <row r="229" spans="1:34" ht="40" customHeight="1" x14ac:dyDescent="0.25">
      <c r="A229" s="204">
        <v>14</v>
      </c>
      <c r="B229" s="50">
        <v>236</v>
      </c>
      <c r="C229" s="198" t="s">
        <v>635</v>
      </c>
      <c r="D229" s="57" t="s">
        <v>390</v>
      </c>
      <c r="E229" s="57" t="s">
        <v>391</v>
      </c>
      <c r="F229" s="57" t="s">
        <v>11</v>
      </c>
      <c r="G229" s="57" t="s">
        <v>13</v>
      </c>
      <c r="H229" s="79">
        <v>8.4</v>
      </c>
      <c r="I229" s="16">
        <v>2</v>
      </c>
      <c r="J229" s="144">
        <f t="shared" si="15"/>
        <v>2</v>
      </c>
      <c r="K229" s="145">
        <f t="shared" si="16"/>
        <v>2</v>
      </c>
      <c r="L229" s="146"/>
      <c r="M229" s="147">
        <f t="shared" si="17"/>
        <v>0</v>
      </c>
      <c r="N229" s="146"/>
      <c r="O229" s="146"/>
      <c r="P229" s="146"/>
      <c r="Q229" s="148">
        <f t="shared" si="18"/>
        <v>0</v>
      </c>
      <c r="R229" s="18" t="str">
        <f t="shared" si="5"/>
        <v>OK</v>
      </c>
      <c r="S229" s="47"/>
      <c r="T229" s="47"/>
      <c r="U229" s="47"/>
      <c r="V229" s="47">
        <v>2</v>
      </c>
      <c r="W229" s="47"/>
      <c r="X229" s="34"/>
      <c r="Y229" s="34"/>
      <c r="Z229" s="34"/>
      <c r="AA229" s="34"/>
      <c r="AB229" s="34"/>
      <c r="AC229" s="34"/>
      <c r="AD229" s="34"/>
      <c r="AE229" s="169"/>
      <c r="AF229" s="169"/>
      <c r="AG229" s="169"/>
      <c r="AH229" s="169"/>
    </row>
    <row r="230" spans="1:34" ht="40" customHeight="1" x14ac:dyDescent="0.25">
      <c r="A230" s="204"/>
      <c r="B230" s="50">
        <v>237</v>
      </c>
      <c r="C230" s="200"/>
      <c r="D230" s="57" t="s">
        <v>392</v>
      </c>
      <c r="E230" s="57" t="s">
        <v>393</v>
      </c>
      <c r="F230" s="57" t="s">
        <v>233</v>
      </c>
      <c r="G230" s="57" t="s">
        <v>13</v>
      </c>
      <c r="H230" s="79">
        <v>16.39</v>
      </c>
      <c r="I230" s="16">
        <v>5</v>
      </c>
      <c r="J230" s="144">
        <f t="shared" si="15"/>
        <v>5</v>
      </c>
      <c r="K230" s="145">
        <f t="shared" si="16"/>
        <v>5</v>
      </c>
      <c r="L230" s="146"/>
      <c r="M230" s="147">
        <f t="shared" si="17"/>
        <v>1</v>
      </c>
      <c r="N230" s="146"/>
      <c r="O230" s="146"/>
      <c r="P230" s="146"/>
      <c r="Q230" s="148">
        <f t="shared" si="18"/>
        <v>0</v>
      </c>
      <c r="R230" s="18" t="str">
        <f t="shared" si="5"/>
        <v>OK</v>
      </c>
      <c r="S230" s="47"/>
      <c r="T230" s="47"/>
      <c r="U230" s="47"/>
      <c r="V230" s="47">
        <v>5</v>
      </c>
      <c r="W230" s="47"/>
      <c r="X230" s="34"/>
      <c r="Y230" s="34"/>
      <c r="Z230" s="34"/>
      <c r="AA230" s="34"/>
      <c r="AB230" s="34"/>
      <c r="AC230" s="34"/>
      <c r="AD230" s="34"/>
      <c r="AE230" s="169"/>
      <c r="AF230" s="169"/>
      <c r="AG230" s="169"/>
      <c r="AH230" s="169"/>
    </row>
    <row r="231" spans="1:34" ht="40" customHeight="1" x14ac:dyDescent="0.25">
      <c r="A231" s="204"/>
      <c r="B231" s="50">
        <v>238</v>
      </c>
      <c r="C231" s="200"/>
      <c r="D231" s="57" t="s">
        <v>394</v>
      </c>
      <c r="E231" s="57" t="s">
        <v>395</v>
      </c>
      <c r="F231" s="57" t="s">
        <v>396</v>
      </c>
      <c r="G231" s="57" t="s">
        <v>13</v>
      </c>
      <c r="H231" s="79">
        <v>13.69</v>
      </c>
      <c r="I231" s="16">
        <v>0</v>
      </c>
      <c r="J231" s="144">
        <f t="shared" si="15"/>
        <v>0</v>
      </c>
      <c r="K231" s="145">
        <f t="shared" si="16"/>
        <v>0</v>
      </c>
      <c r="L231" s="146"/>
      <c r="M231" s="147">
        <f t="shared" si="17"/>
        <v>0</v>
      </c>
      <c r="N231" s="146"/>
      <c r="O231" s="146"/>
      <c r="P231" s="146"/>
      <c r="Q231" s="148">
        <f t="shared" si="18"/>
        <v>0</v>
      </c>
      <c r="R231" s="18" t="str">
        <f t="shared" si="5"/>
        <v>OK</v>
      </c>
      <c r="S231" s="47"/>
      <c r="T231" s="47"/>
      <c r="U231" s="47"/>
      <c r="V231" s="47"/>
      <c r="W231" s="47"/>
      <c r="X231" s="34"/>
      <c r="Y231" s="34"/>
      <c r="Z231" s="34"/>
      <c r="AA231" s="34"/>
      <c r="AB231" s="34"/>
      <c r="AC231" s="34"/>
      <c r="AD231" s="34"/>
      <c r="AE231" s="169"/>
      <c r="AF231" s="169"/>
      <c r="AG231" s="169"/>
      <c r="AH231" s="169"/>
    </row>
    <row r="232" spans="1:34" ht="40" customHeight="1" x14ac:dyDescent="0.25">
      <c r="A232" s="204"/>
      <c r="B232" s="50">
        <v>239</v>
      </c>
      <c r="C232" s="200"/>
      <c r="D232" s="57" t="s">
        <v>397</v>
      </c>
      <c r="E232" s="57" t="s">
        <v>398</v>
      </c>
      <c r="F232" s="57" t="s">
        <v>11</v>
      </c>
      <c r="G232" s="57" t="s">
        <v>15</v>
      </c>
      <c r="H232" s="79">
        <v>12</v>
      </c>
      <c r="I232" s="16">
        <v>0</v>
      </c>
      <c r="J232" s="144">
        <f t="shared" si="15"/>
        <v>0</v>
      </c>
      <c r="K232" s="145">
        <f t="shared" si="16"/>
        <v>0</v>
      </c>
      <c r="L232" s="146"/>
      <c r="M232" s="147">
        <f t="shared" si="17"/>
        <v>0</v>
      </c>
      <c r="N232" s="146"/>
      <c r="O232" s="146"/>
      <c r="P232" s="146"/>
      <c r="Q232" s="148">
        <f t="shared" si="18"/>
        <v>0</v>
      </c>
      <c r="R232" s="18" t="str">
        <f t="shared" si="5"/>
        <v>OK</v>
      </c>
      <c r="S232" s="47"/>
      <c r="T232" s="47"/>
      <c r="U232" s="47"/>
      <c r="V232" s="47"/>
      <c r="W232" s="47"/>
      <c r="X232" s="34"/>
      <c r="Y232" s="34"/>
      <c r="Z232" s="34"/>
      <c r="AA232" s="34"/>
      <c r="AB232" s="34"/>
      <c r="AC232" s="34"/>
      <c r="AD232" s="34"/>
      <c r="AE232" s="169"/>
      <c r="AF232" s="169"/>
      <c r="AG232" s="169"/>
      <c r="AH232" s="169"/>
    </row>
    <row r="233" spans="1:34" ht="40" customHeight="1" x14ac:dyDescent="0.25">
      <c r="A233" s="204"/>
      <c r="B233" s="50">
        <v>240</v>
      </c>
      <c r="C233" s="200"/>
      <c r="D233" s="57" t="s">
        <v>399</v>
      </c>
      <c r="E233" s="57" t="s">
        <v>400</v>
      </c>
      <c r="F233" s="57" t="s">
        <v>11</v>
      </c>
      <c r="G233" s="57" t="s">
        <v>15</v>
      </c>
      <c r="H233" s="79">
        <v>8.83</v>
      </c>
      <c r="I233" s="16">
        <v>0</v>
      </c>
      <c r="J233" s="144">
        <f t="shared" si="15"/>
        <v>0</v>
      </c>
      <c r="K233" s="145">
        <f t="shared" si="16"/>
        <v>0</v>
      </c>
      <c r="L233" s="146"/>
      <c r="M233" s="147">
        <f t="shared" si="17"/>
        <v>0</v>
      </c>
      <c r="N233" s="146"/>
      <c r="O233" s="146"/>
      <c r="P233" s="146"/>
      <c r="Q233" s="148">
        <f t="shared" si="18"/>
        <v>0</v>
      </c>
      <c r="R233" s="18" t="str">
        <f t="shared" si="5"/>
        <v>OK</v>
      </c>
      <c r="S233" s="47"/>
      <c r="T233" s="47"/>
      <c r="U233" s="47"/>
      <c r="V233" s="47"/>
      <c r="W233" s="47"/>
      <c r="X233" s="34"/>
      <c r="Y233" s="34"/>
      <c r="Z233" s="34"/>
      <c r="AA233" s="34"/>
      <c r="AB233" s="34"/>
      <c r="AC233" s="34"/>
      <c r="AD233" s="34"/>
      <c r="AE233" s="169"/>
      <c r="AF233" s="169"/>
      <c r="AG233" s="169"/>
      <c r="AH233" s="169"/>
    </row>
    <row r="234" spans="1:34" ht="40" customHeight="1" x14ac:dyDescent="0.25">
      <c r="A234" s="204"/>
      <c r="B234" s="50">
        <v>241</v>
      </c>
      <c r="C234" s="200"/>
      <c r="D234" s="57" t="s">
        <v>401</v>
      </c>
      <c r="E234" s="57" t="s">
        <v>402</v>
      </c>
      <c r="F234" s="57" t="s">
        <v>11</v>
      </c>
      <c r="G234" s="57" t="s">
        <v>15</v>
      </c>
      <c r="H234" s="79">
        <v>28.68</v>
      </c>
      <c r="I234" s="16">
        <v>0</v>
      </c>
      <c r="J234" s="144">
        <f t="shared" si="15"/>
        <v>0</v>
      </c>
      <c r="K234" s="145">
        <f t="shared" si="16"/>
        <v>0</v>
      </c>
      <c r="L234" s="146"/>
      <c r="M234" s="147">
        <f t="shared" si="17"/>
        <v>0</v>
      </c>
      <c r="N234" s="146"/>
      <c r="O234" s="146"/>
      <c r="P234" s="146"/>
      <c r="Q234" s="148">
        <f t="shared" si="18"/>
        <v>0</v>
      </c>
      <c r="R234" s="18" t="str">
        <f t="shared" si="5"/>
        <v>OK</v>
      </c>
      <c r="S234" s="47"/>
      <c r="T234" s="47"/>
      <c r="U234" s="47"/>
      <c r="V234" s="47"/>
      <c r="W234" s="47"/>
      <c r="X234" s="34"/>
      <c r="Y234" s="34"/>
      <c r="Z234" s="34"/>
      <c r="AA234" s="34"/>
      <c r="AB234" s="34"/>
      <c r="AC234" s="34"/>
      <c r="AD234" s="34"/>
      <c r="AE234" s="169"/>
      <c r="AF234" s="169"/>
      <c r="AG234" s="169"/>
      <c r="AH234" s="169"/>
    </row>
    <row r="235" spans="1:34" ht="40" customHeight="1" x14ac:dyDescent="0.25">
      <c r="A235" s="204"/>
      <c r="B235" s="50">
        <v>242</v>
      </c>
      <c r="C235" s="200"/>
      <c r="D235" s="57" t="s">
        <v>403</v>
      </c>
      <c r="E235" s="57" t="s">
        <v>404</v>
      </c>
      <c r="F235" s="57" t="s">
        <v>11</v>
      </c>
      <c r="G235" s="57" t="s">
        <v>15</v>
      </c>
      <c r="H235" s="79">
        <v>46.34</v>
      </c>
      <c r="I235" s="16">
        <v>0</v>
      </c>
      <c r="J235" s="144">
        <f t="shared" si="15"/>
        <v>0</v>
      </c>
      <c r="K235" s="145">
        <f t="shared" si="16"/>
        <v>0</v>
      </c>
      <c r="L235" s="146"/>
      <c r="M235" s="147">
        <f t="shared" si="17"/>
        <v>0</v>
      </c>
      <c r="N235" s="146"/>
      <c r="O235" s="146"/>
      <c r="P235" s="146"/>
      <c r="Q235" s="148">
        <f t="shared" si="18"/>
        <v>0</v>
      </c>
      <c r="R235" s="18" t="str">
        <f t="shared" si="5"/>
        <v>OK</v>
      </c>
      <c r="S235" s="47"/>
      <c r="T235" s="47"/>
      <c r="U235" s="47"/>
      <c r="V235" s="47"/>
      <c r="W235" s="47"/>
      <c r="X235" s="34"/>
      <c r="Y235" s="34"/>
      <c r="Z235" s="34"/>
      <c r="AA235" s="34"/>
      <c r="AB235" s="34"/>
      <c r="AC235" s="34"/>
      <c r="AD235" s="34"/>
      <c r="AE235" s="169"/>
      <c r="AF235" s="169"/>
      <c r="AG235" s="169"/>
      <c r="AH235" s="169"/>
    </row>
    <row r="236" spans="1:34" ht="40" customHeight="1" x14ac:dyDescent="0.25">
      <c r="A236" s="204"/>
      <c r="B236" s="50">
        <v>243</v>
      </c>
      <c r="C236" s="200"/>
      <c r="D236" s="57" t="s">
        <v>405</v>
      </c>
      <c r="E236" s="57" t="s">
        <v>406</v>
      </c>
      <c r="F236" s="57" t="s">
        <v>11</v>
      </c>
      <c r="G236" s="57" t="s">
        <v>13</v>
      </c>
      <c r="H236" s="79">
        <v>39.6</v>
      </c>
      <c r="I236" s="16">
        <v>0</v>
      </c>
      <c r="J236" s="144">
        <f t="shared" si="15"/>
        <v>0</v>
      </c>
      <c r="K236" s="145">
        <f t="shared" si="16"/>
        <v>0</v>
      </c>
      <c r="L236" s="146"/>
      <c r="M236" s="147">
        <f t="shared" si="17"/>
        <v>0</v>
      </c>
      <c r="N236" s="146"/>
      <c r="O236" s="146"/>
      <c r="P236" s="146"/>
      <c r="Q236" s="148">
        <f t="shared" si="18"/>
        <v>0</v>
      </c>
      <c r="R236" s="18" t="str">
        <f t="shared" si="5"/>
        <v>OK</v>
      </c>
      <c r="S236" s="47"/>
      <c r="T236" s="47"/>
      <c r="U236" s="47"/>
      <c r="V236" s="47"/>
      <c r="W236" s="47"/>
      <c r="X236" s="34"/>
      <c r="Y236" s="34"/>
      <c r="Z236" s="34"/>
      <c r="AA236" s="34"/>
      <c r="AB236" s="34"/>
      <c r="AC236" s="34"/>
      <c r="AD236" s="34"/>
      <c r="AE236" s="169"/>
      <c r="AF236" s="169"/>
      <c r="AG236" s="169"/>
      <c r="AH236" s="169"/>
    </row>
    <row r="237" spans="1:34" ht="40" customHeight="1" x14ac:dyDescent="0.25">
      <c r="A237" s="204"/>
      <c r="B237" s="50">
        <v>244</v>
      </c>
      <c r="C237" s="200"/>
      <c r="D237" s="57" t="s">
        <v>407</v>
      </c>
      <c r="E237" s="57" t="s">
        <v>408</v>
      </c>
      <c r="F237" s="57" t="s">
        <v>11</v>
      </c>
      <c r="G237" s="57" t="s">
        <v>13</v>
      </c>
      <c r="H237" s="79">
        <v>70.8</v>
      </c>
      <c r="I237" s="16">
        <v>0</v>
      </c>
      <c r="J237" s="144">
        <f t="shared" si="15"/>
        <v>0</v>
      </c>
      <c r="K237" s="145">
        <f t="shared" si="16"/>
        <v>0</v>
      </c>
      <c r="L237" s="146"/>
      <c r="M237" s="147">
        <f t="shared" si="17"/>
        <v>0</v>
      </c>
      <c r="N237" s="146"/>
      <c r="O237" s="146"/>
      <c r="P237" s="146"/>
      <c r="Q237" s="148">
        <f t="shared" si="18"/>
        <v>0</v>
      </c>
      <c r="R237" s="18" t="str">
        <f t="shared" si="5"/>
        <v>OK</v>
      </c>
      <c r="S237" s="47"/>
      <c r="T237" s="47"/>
      <c r="U237" s="47"/>
      <c r="V237" s="47"/>
      <c r="W237" s="47"/>
      <c r="X237" s="34"/>
      <c r="Y237" s="34"/>
      <c r="Z237" s="34"/>
      <c r="AA237" s="34"/>
      <c r="AB237" s="34"/>
      <c r="AC237" s="34"/>
      <c r="AD237" s="34"/>
      <c r="AE237" s="169"/>
      <c r="AF237" s="169"/>
      <c r="AG237" s="169"/>
      <c r="AH237" s="169"/>
    </row>
    <row r="238" spans="1:34" ht="40" customHeight="1" x14ac:dyDescent="0.25">
      <c r="A238" s="204"/>
      <c r="B238" s="50">
        <v>245</v>
      </c>
      <c r="C238" s="200"/>
      <c r="D238" s="57" t="s">
        <v>409</v>
      </c>
      <c r="E238" s="57" t="s">
        <v>410</v>
      </c>
      <c r="F238" s="57" t="s">
        <v>11</v>
      </c>
      <c r="G238" s="57" t="s">
        <v>13</v>
      </c>
      <c r="H238" s="79">
        <v>28.8</v>
      </c>
      <c r="I238" s="16">
        <v>0</v>
      </c>
      <c r="J238" s="144">
        <f t="shared" si="15"/>
        <v>0</v>
      </c>
      <c r="K238" s="145">
        <f t="shared" si="16"/>
        <v>0</v>
      </c>
      <c r="L238" s="146"/>
      <c r="M238" s="147">
        <f t="shared" si="17"/>
        <v>0</v>
      </c>
      <c r="N238" s="146"/>
      <c r="O238" s="146"/>
      <c r="P238" s="146"/>
      <c r="Q238" s="148">
        <f t="shared" si="18"/>
        <v>0</v>
      </c>
      <c r="R238" s="18" t="str">
        <f t="shared" si="5"/>
        <v>OK</v>
      </c>
      <c r="S238" s="47"/>
      <c r="T238" s="47"/>
      <c r="U238" s="47"/>
      <c r="V238" s="47"/>
      <c r="W238" s="47"/>
      <c r="X238" s="34"/>
      <c r="Y238" s="34"/>
      <c r="Z238" s="34"/>
      <c r="AA238" s="34"/>
      <c r="AB238" s="34"/>
      <c r="AC238" s="34"/>
      <c r="AD238" s="34"/>
      <c r="AE238" s="169"/>
      <c r="AF238" s="169"/>
      <c r="AG238" s="169"/>
      <c r="AH238" s="169"/>
    </row>
    <row r="239" spans="1:34" ht="40" customHeight="1" x14ac:dyDescent="0.25">
      <c r="A239" s="204"/>
      <c r="B239" s="50">
        <v>246</v>
      </c>
      <c r="C239" s="200"/>
      <c r="D239" s="57" t="s">
        <v>411</v>
      </c>
      <c r="E239" s="57" t="s">
        <v>412</v>
      </c>
      <c r="F239" s="57" t="s">
        <v>11</v>
      </c>
      <c r="G239" s="57" t="s">
        <v>13</v>
      </c>
      <c r="H239" s="79">
        <v>10.33</v>
      </c>
      <c r="I239" s="16">
        <v>0</v>
      </c>
      <c r="J239" s="144">
        <f t="shared" si="15"/>
        <v>0</v>
      </c>
      <c r="K239" s="145">
        <f t="shared" si="16"/>
        <v>0</v>
      </c>
      <c r="L239" s="146"/>
      <c r="M239" s="147">
        <f t="shared" si="17"/>
        <v>0</v>
      </c>
      <c r="N239" s="146"/>
      <c r="O239" s="146"/>
      <c r="P239" s="146"/>
      <c r="Q239" s="148">
        <f t="shared" si="18"/>
        <v>0</v>
      </c>
      <c r="R239" s="18" t="str">
        <f t="shared" ref="R239:R302" si="19">IF(Q239&lt;0,"ATENÇÃO","OK")</f>
        <v>OK</v>
      </c>
      <c r="S239" s="47"/>
      <c r="T239" s="47"/>
      <c r="U239" s="47"/>
      <c r="V239" s="47"/>
      <c r="W239" s="47"/>
      <c r="X239" s="34"/>
      <c r="Y239" s="34"/>
      <c r="Z239" s="34"/>
      <c r="AA239" s="34"/>
      <c r="AB239" s="34"/>
      <c r="AC239" s="34"/>
      <c r="AD239" s="34"/>
      <c r="AE239" s="169"/>
      <c r="AF239" s="169"/>
      <c r="AG239" s="169"/>
      <c r="AH239" s="169"/>
    </row>
    <row r="240" spans="1:34" ht="40" customHeight="1" x14ac:dyDescent="0.25">
      <c r="A240" s="204"/>
      <c r="B240" s="50">
        <v>247</v>
      </c>
      <c r="C240" s="200"/>
      <c r="D240" s="57" t="s">
        <v>413</v>
      </c>
      <c r="E240" s="57" t="s">
        <v>414</v>
      </c>
      <c r="F240" s="57" t="s">
        <v>11</v>
      </c>
      <c r="G240" s="57" t="s">
        <v>13</v>
      </c>
      <c r="H240" s="79">
        <v>22.8</v>
      </c>
      <c r="I240" s="16">
        <v>3</v>
      </c>
      <c r="J240" s="144">
        <f t="shared" si="15"/>
        <v>3</v>
      </c>
      <c r="K240" s="145">
        <f t="shared" si="16"/>
        <v>3</v>
      </c>
      <c r="L240" s="146"/>
      <c r="M240" s="147">
        <f t="shared" si="17"/>
        <v>0</v>
      </c>
      <c r="N240" s="146"/>
      <c r="O240" s="146"/>
      <c r="P240" s="146"/>
      <c r="Q240" s="148">
        <f t="shared" si="18"/>
        <v>0</v>
      </c>
      <c r="R240" s="18" t="str">
        <f t="shared" si="19"/>
        <v>OK</v>
      </c>
      <c r="S240" s="47"/>
      <c r="T240" s="47"/>
      <c r="U240" s="47"/>
      <c r="V240" s="47">
        <v>3</v>
      </c>
      <c r="W240" s="47"/>
      <c r="X240" s="34"/>
      <c r="Y240" s="34"/>
      <c r="Z240" s="34"/>
      <c r="AA240" s="34"/>
      <c r="AB240" s="34"/>
      <c r="AC240" s="34"/>
      <c r="AD240" s="34"/>
      <c r="AE240" s="169"/>
      <c r="AF240" s="169"/>
      <c r="AG240" s="169"/>
      <c r="AH240" s="169"/>
    </row>
    <row r="241" spans="1:34" ht="40" customHeight="1" x14ac:dyDescent="0.25">
      <c r="A241" s="204"/>
      <c r="B241" s="50">
        <v>248</v>
      </c>
      <c r="C241" s="200"/>
      <c r="D241" s="57" t="s">
        <v>415</v>
      </c>
      <c r="E241" s="57" t="s">
        <v>416</v>
      </c>
      <c r="F241" s="57" t="s">
        <v>11</v>
      </c>
      <c r="G241" s="57" t="s">
        <v>13</v>
      </c>
      <c r="H241" s="79">
        <v>31.14</v>
      </c>
      <c r="I241" s="16">
        <v>0</v>
      </c>
      <c r="J241" s="144">
        <f t="shared" si="15"/>
        <v>0</v>
      </c>
      <c r="K241" s="145">
        <f t="shared" si="16"/>
        <v>0</v>
      </c>
      <c r="L241" s="146"/>
      <c r="M241" s="147">
        <f t="shared" si="17"/>
        <v>0</v>
      </c>
      <c r="N241" s="146"/>
      <c r="O241" s="146"/>
      <c r="P241" s="146"/>
      <c r="Q241" s="148">
        <f t="shared" si="18"/>
        <v>0</v>
      </c>
      <c r="R241" s="18" t="str">
        <f t="shared" si="19"/>
        <v>OK</v>
      </c>
      <c r="S241" s="47"/>
      <c r="T241" s="47"/>
      <c r="U241" s="47"/>
      <c r="V241" s="47"/>
      <c r="W241" s="47"/>
      <c r="X241" s="34"/>
      <c r="Y241" s="34"/>
      <c r="Z241" s="34"/>
      <c r="AA241" s="34"/>
      <c r="AB241" s="34"/>
      <c r="AC241" s="34"/>
      <c r="AD241" s="34"/>
      <c r="AE241" s="169"/>
      <c r="AF241" s="169"/>
      <c r="AG241" s="169"/>
      <c r="AH241" s="169"/>
    </row>
    <row r="242" spans="1:34" ht="40" customHeight="1" x14ac:dyDescent="0.25">
      <c r="A242" s="204"/>
      <c r="B242" s="50">
        <v>249</v>
      </c>
      <c r="C242" s="200"/>
      <c r="D242" s="57" t="s">
        <v>417</v>
      </c>
      <c r="E242" s="57" t="s">
        <v>418</v>
      </c>
      <c r="F242" s="57" t="s">
        <v>419</v>
      </c>
      <c r="G242" s="57" t="s">
        <v>15</v>
      </c>
      <c r="H242" s="79">
        <v>2.23</v>
      </c>
      <c r="I242" s="16">
        <v>0</v>
      </c>
      <c r="J242" s="144">
        <f t="shared" si="15"/>
        <v>0</v>
      </c>
      <c r="K242" s="145">
        <f t="shared" si="16"/>
        <v>0</v>
      </c>
      <c r="L242" s="146"/>
      <c r="M242" s="147">
        <f t="shared" si="17"/>
        <v>0</v>
      </c>
      <c r="N242" s="146"/>
      <c r="O242" s="146"/>
      <c r="P242" s="146"/>
      <c r="Q242" s="148">
        <f t="shared" si="18"/>
        <v>0</v>
      </c>
      <c r="R242" s="18" t="str">
        <f t="shared" si="19"/>
        <v>OK</v>
      </c>
      <c r="S242" s="47"/>
      <c r="T242" s="47"/>
      <c r="U242" s="47"/>
      <c r="V242" s="47"/>
      <c r="W242" s="47"/>
      <c r="X242" s="34"/>
      <c r="Y242" s="34"/>
      <c r="Z242" s="34"/>
      <c r="AA242" s="34"/>
      <c r="AB242" s="34"/>
      <c r="AC242" s="34"/>
      <c r="AD242" s="34"/>
      <c r="AE242" s="169"/>
      <c r="AF242" s="169"/>
      <c r="AG242" s="169"/>
      <c r="AH242" s="169"/>
    </row>
    <row r="243" spans="1:34" ht="40" customHeight="1" x14ac:dyDescent="0.25">
      <c r="A243" s="204"/>
      <c r="B243" s="50">
        <v>250</v>
      </c>
      <c r="C243" s="200"/>
      <c r="D243" s="57" t="s">
        <v>420</v>
      </c>
      <c r="E243" s="57" t="s">
        <v>421</v>
      </c>
      <c r="F243" s="57" t="s">
        <v>11</v>
      </c>
      <c r="G243" s="57" t="s">
        <v>13</v>
      </c>
      <c r="H243" s="79">
        <v>73.400000000000006</v>
      </c>
      <c r="I243" s="16">
        <v>0</v>
      </c>
      <c r="J243" s="144">
        <f t="shared" si="15"/>
        <v>0</v>
      </c>
      <c r="K243" s="145">
        <f t="shared" si="16"/>
        <v>0</v>
      </c>
      <c r="L243" s="146"/>
      <c r="M243" s="147">
        <f t="shared" si="17"/>
        <v>0</v>
      </c>
      <c r="N243" s="146"/>
      <c r="O243" s="146"/>
      <c r="P243" s="146"/>
      <c r="Q243" s="148">
        <f t="shared" si="18"/>
        <v>0</v>
      </c>
      <c r="R243" s="18" t="str">
        <f t="shared" si="19"/>
        <v>OK</v>
      </c>
      <c r="S243" s="47"/>
      <c r="T243" s="47"/>
      <c r="U243" s="47"/>
      <c r="V243" s="47"/>
      <c r="W243" s="47"/>
      <c r="X243" s="34"/>
      <c r="Y243" s="34"/>
      <c r="Z243" s="34"/>
      <c r="AA243" s="34"/>
      <c r="AB243" s="34"/>
      <c r="AC243" s="34"/>
      <c r="AD243" s="34"/>
      <c r="AE243" s="169"/>
      <c r="AF243" s="169"/>
      <c r="AG243" s="169"/>
      <c r="AH243" s="169"/>
    </row>
    <row r="244" spans="1:34" ht="40" customHeight="1" x14ac:dyDescent="0.25">
      <c r="A244" s="204"/>
      <c r="B244" s="50">
        <v>251</v>
      </c>
      <c r="C244" s="200"/>
      <c r="D244" s="57" t="s">
        <v>422</v>
      </c>
      <c r="E244" s="57" t="s">
        <v>423</v>
      </c>
      <c r="F244" s="57" t="s">
        <v>11</v>
      </c>
      <c r="G244" s="57" t="s">
        <v>13</v>
      </c>
      <c r="H244" s="79">
        <v>35.68</v>
      </c>
      <c r="I244" s="16">
        <v>3</v>
      </c>
      <c r="J244" s="144">
        <f t="shared" si="15"/>
        <v>0</v>
      </c>
      <c r="K244" s="145">
        <f t="shared" si="16"/>
        <v>0</v>
      </c>
      <c r="L244" s="146"/>
      <c r="M244" s="147">
        <f t="shared" si="17"/>
        <v>0</v>
      </c>
      <c r="N244" s="146"/>
      <c r="O244" s="146"/>
      <c r="P244" s="146"/>
      <c r="Q244" s="148">
        <f t="shared" si="18"/>
        <v>3</v>
      </c>
      <c r="R244" s="18" t="str">
        <f t="shared" si="19"/>
        <v>OK</v>
      </c>
      <c r="S244" s="47"/>
      <c r="T244" s="47"/>
      <c r="U244" s="47"/>
      <c r="V244" s="47"/>
      <c r="W244" s="47"/>
      <c r="X244" s="34"/>
      <c r="Y244" s="34"/>
      <c r="Z244" s="34"/>
      <c r="AA244" s="34"/>
      <c r="AB244" s="34"/>
      <c r="AC244" s="34"/>
      <c r="AD244" s="34"/>
      <c r="AE244" s="169"/>
      <c r="AF244" s="169"/>
      <c r="AG244" s="169"/>
      <c r="AH244" s="169"/>
    </row>
    <row r="245" spans="1:34" ht="40" customHeight="1" x14ac:dyDescent="0.25">
      <c r="A245" s="204"/>
      <c r="B245" s="50">
        <v>252</v>
      </c>
      <c r="C245" s="200"/>
      <c r="D245" s="57" t="s">
        <v>424</v>
      </c>
      <c r="E245" s="57" t="s">
        <v>425</v>
      </c>
      <c r="F245" s="57" t="s">
        <v>11</v>
      </c>
      <c r="G245" s="57" t="s">
        <v>13</v>
      </c>
      <c r="H245" s="79">
        <v>100.8</v>
      </c>
      <c r="I245" s="16">
        <v>1</v>
      </c>
      <c r="J245" s="144">
        <f t="shared" si="15"/>
        <v>1</v>
      </c>
      <c r="K245" s="145">
        <f t="shared" si="16"/>
        <v>1</v>
      </c>
      <c r="L245" s="146"/>
      <c r="M245" s="147">
        <f t="shared" si="17"/>
        <v>0</v>
      </c>
      <c r="N245" s="146"/>
      <c r="O245" s="146"/>
      <c r="P245" s="146"/>
      <c r="Q245" s="148">
        <f t="shared" si="18"/>
        <v>0</v>
      </c>
      <c r="R245" s="18" t="str">
        <f t="shared" si="19"/>
        <v>OK</v>
      </c>
      <c r="S245" s="47"/>
      <c r="T245" s="47"/>
      <c r="U245" s="47"/>
      <c r="V245" s="47">
        <v>1</v>
      </c>
      <c r="W245" s="47"/>
      <c r="X245" s="34"/>
      <c r="Y245" s="34"/>
      <c r="Z245" s="34"/>
      <c r="AA245" s="34"/>
      <c r="AB245" s="34"/>
      <c r="AC245" s="34"/>
      <c r="AD245" s="34"/>
      <c r="AE245" s="169"/>
      <c r="AF245" s="169"/>
      <c r="AG245" s="169"/>
      <c r="AH245" s="169"/>
    </row>
    <row r="246" spans="1:34" ht="40" customHeight="1" x14ac:dyDescent="0.25">
      <c r="A246" s="204"/>
      <c r="B246" s="50">
        <v>253</v>
      </c>
      <c r="C246" s="200"/>
      <c r="D246" s="57" t="s">
        <v>426</v>
      </c>
      <c r="E246" s="57" t="s">
        <v>427</v>
      </c>
      <c r="F246" s="57" t="s">
        <v>11</v>
      </c>
      <c r="G246" s="57" t="s">
        <v>13</v>
      </c>
      <c r="H246" s="79">
        <v>47.9</v>
      </c>
      <c r="I246" s="16">
        <v>0</v>
      </c>
      <c r="J246" s="144">
        <f t="shared" si="15"/>
        <v>0</v>
      </c>
      <c r="K246" s="145">
        <f t="shared" si="16"/>
        <v>0</v>
      </c>
      <c r="L246" s="146"/>
      <c r="M246" s="147">
        <f t="shared" si="17"/>
        <v>0</v>
      </c>
      <c r="N246" s="146"/>
      <c r="O246" s="146"/>
      <c r="P246" s="146"/>
      <c r="Q246" s="148">
        <f t="shared" si="18"/>
        <v>0</v>
      </c>
      <c r="R246" s="18" t="str">
        <f t="shared" si="19"/>
        <v>OK</v>
      </c>
      <c r="S246" s="47"/>
      <c r="T246" s="47"/>
      <c r="U246" s="47"/>
      <c r="V246" s="47"/>
      <c r="W246" s="47"/>
      <c r="X246" s="34"/>
      <c r="Y246" s="34"/>
      <c r="Z246" s="34"/>
      <c r="AA246" s="34"/>
      <c r="AB246" s="34"/>
      <c r="AC246" s="34"/>
      <c r="AD246" s="34"/>
      <c r="AE246" s="169"/>
      <c r="AF246" s="169"/>
      <c r="AG246" s="169"/>
      <c r="AH246" s="169"/>
    </row>
    <row r="247" spans="1:34" ht="40" customHeight="1" x14ac:dyDescent="0.25">
      <c r="A247" s="204"/>
      <c r="B247" s="50">
        <v>254</v>
      </c>
      <c r="C247" s="200"/>
      <c r="D247" s="57" t="s">
        <v>428</v>
      </c>
      <c r="E247" s="57" t="s">
        <v>429</v>
      </c>
      <c r="F247" s="57" t="s">
        <v>11</v>
      </c>
      <c r="G247" s="57" t="s">
        <v>13</v>
      </c>
      <c r="H247" s="79">
        <v>13.2</v>
      </c>
      <c r="I247" s="16">
        <v>0</v>
      </c>
      <c r="J247" s="144">
        <f t="shared" si="15"/>
        <v>0</v>
      </c>
      <c r="K247" s="145">
        <f t="shared" si="16"/>
        <v>0</v>
      </c>
      <c r="L247" s="146"/>
      <c r="M247" s="147">
        <f t="shared" si="17"/>
        <v>0</v>
      </c>
      <c r="N247" s="146"/>
      <c r="O247" s="146"/>
      <c r="P247" s="146"/>
      <c r="Q247" s="148">
        <f t="shared" si="18"/>
        <v>0</v>
      </c>
      <c r="R247" s="18" t="str">
        <f t="shared" si="19"/>
        <v>OK</v>
      </c>
      <c r="S247" s="47"/>
      <c r="T247" s="47"/>
      <c r="U247" s="47"/>
      <c r="V247" s="47"/>
      <c r="W247" s="47"/>
      <c r="X247" s="34"/>
      <c r="Y247" s="34"/>
      <c r="Z247" s="34"/>
      <c r="AA247" s="34"/>
      <c r="AB247" s="34"/>
      <c r="AC247" s="34"/>
      <c r="AD247" s="34"/>
      <c r="AE247" s="169"/>
      <c r="AF247" s="169"/>
      <c r="AG247" s="169"/>
      <c r="AH247" s="169"/>
    </row>
    <row r="248" spans="1:34" ht="40" customHeight="1" x14ac:dyDescent="0.25">
      <c r="A248" s="204"/>
      <c r="B248" s="50">
        <v>255</v>
      </c>
      <c r="C248" s="200"/>
      <c r="D248" s="57" t="s">
        <v>430</v>
      </c>
      <c r="E248" s="57" t="s">
        <v>431</v>
      </c>
      <c r="F248" s="57" t="s">
        <v>11</v>
      </c>
      <c r="G248" s="57" t="s">
        <v>13</v>
      </c>
      <c r="H248" s="79">
        <v>149.9</v>
      </c>
      <c r="I248" s="16">
        <v>0</v>
      </c>
      <c r="J248" s="144">
        <f t="shared" si="15"/>
        <v>0</v>
      </c>
      <c r="K248" s="145">
        <f t="shared" si="16"/>
        <v>0</v>
      </c>
      <c r="L248" s="146"/>
      <c r="M248" s="147">
        <f t="shared" si="17"/>
        <v>0</v>
      </c>
      <c r="N248" s="146"/>
      <c r="O248" s="146"/>
      <c r="P248" s="146"/>
      <c r="Q248" s="148">
        <f t="shared" si="18"/>
        <v>0</v>
      </c>
      <c r="R248" s="18" t="str">
        <f t="shared" si="19"/>
        <v>OK</v>
      </c>
      <c r="S248" s="47"/>
      <c r="T248" s="47"/>
      <c r="U248" s="47"/>
      <c r="V248" s="47"/>
      <c r="W248" s="47"/>
      <c r="X248" s="34"/>
      <c r="Y248" s="34"/>
      <c r="Z248" s="34"/>
      <c r="AA248" s="34"/>
      <c r="AB248" s="34"/>
      <c r="AC248" s="34"/>
      <c r="AD248" s="34"/>
      <c r="AE248" s="169"/>
      <c r="AF248" s="169"/>
      <c r="AG248" s="169"/>
      <c r="AH248" s="169"/>
    </row>
    <row r="249" spans="1:34" ht="40" customHeight="1" x14ac:dyDescent="0.25">
      <c r="A249" s="204"/>
      <c r="B249" s="50">
        <v>256</v>
      </c>
      <c r="C249" s="200"/>
      <c r="D249" s="57" t="s">
        <v>432</v>
      </c>
      <c r="E249" s="57" t="s">
        <v>433</v>
      </c>
      <c r="F249" s="57" t="s">
        <v>11</v>
      </c>
      <c r="G249" s="57" t="s">
        <v>13</v>
      </c>
      <c r="H249" s="79">
        <v>36.19</v>
      </c>
      <c r="I249" s="16">
        <v>0</v>
      </c>
      <c r="J249" s="144">
        <f t="shared" si="15"/>
        <v>0</v>
      </c>
      <c r="K249" s="145">
        <f t="shared" si="16"/>
        <v>0</v>
      </c>
      <c r="L249" s="146"/>
      <c r="M249" s="147">
        <f t="shared" si="17"/>
        <v>0</v>
      </c>
      <c r="N249" s="146"/>
      <c r="O249" s="146"/>
      <c r="P249" s="146"/>
      <c r="Q249" s="148">
        <f t="shared" si="18"/>
        <v>0</v>
      </c>
      <c r="R249" s="18" t="str">
        <f t="shared" si="19"/>
        <v>OK</v>
      </c>
      <c r="S249" s="47"/>
      <c r="T249" s="47"/>
      <c r="U249" s="47"/>
      <c r="V249" s="47"/>
      <c r="W249" s="47"/>
      <c r="X249" s="34"/>
      <c r="Y249" s="34"/>
      <c r="Z249" s="34"/>
      <c r="AA249" s="34"/>
      <c r="AB249" s="34"/>
      <c r="AC249" s="34"/>
      <c r="AD249" s="34"/>
      <c r="AE249" s="169"/>
      <c r="AF249" s="169"/>
      <c r="AG249" s="169"/>
      <c r="AH249" s="169"/>
    </row>
    <row r="250" spans="1:34" ht="40" customHeight="1" x14ac:dyDescent="0.25">
      <c r="A250" s="204"/>
      <c r="B250" s="50">
        <v>257</v>
      </c>
      <c r="C250" s="200"/>
      <c r="D250" s="57" t="s">
        <v>434</v>
      </c>
      <c r="E250" s="57" t="s">
        <v>435</v>
      </c>
      <c r="F250" s="57" t="s">
        <v>11</v>
      </c>
      <c r="G250" s="57" t="s">
        <v>13</v>
      </c>
      <c r="H250" s="79">
        <v>28.39</v>
      </c>
      <c r="I250" s="16">
        <v>0</v>
      </c>
      <c r="J250" s="144">
        <f t="shared" si="15"/>
        <v>0</v>
      </c>
      <c r="K250" s="145">
        <f t="shared" si="16"/>
        <v>0</v>
      </c>
      <c r="L250" s="146"/>
      <c r="M250" s="147">
        <f t="shared" si="17"/>
        <v>0</v>
      </c>
      <c r="N250" s="146"/>
      <c r="O250" s="146"/>
      <c r="P250" s="146"/>
      <c r="Q250" s="148">
        <f t="shared" si="18"/>
        <v>0</v>
      </c>
      <c r="R250" s="18" t="str">
        <f t="shared" si="19"/>
        <v>OK</v>
      </c>
      <c r="S250" s="47"/>
      <c r="T250" s="47"/>
      <c r="U250" s="47"/>
      <c r="V250" s="47"/>
      <c r="W250" s="47"/>
      <c r="X250" s="34"/>
      <c r="Y250" s="34"/>
      <c r="Z250" s="34"/>
      <c r="AA250" s="34"/>
      <c r="AB250" s="34"/>
      <c r="AC250" s="34"/>
      <c r="AD250" s="34"/>
      <c r="AE250" s="169"/>
      <c r="AF250" s="169"/>
      <c r="AG250" s="169"/>
      <c r="AH250" s="169"/>
    </row>
    <row r="251" spans="1:34" ht="40" customHeight="1" x14ac:dyDescent="0.25">
      <c r="A251" s="204"/>
      <c r="B251" s="50">
        <v>258</v>
      </c>
      <c r="C251" s="200"/>
      <c r="D251" s="57" t="s">
        <v>436</v>
      </c>
      <c r="E251" s="57" t="s">
        <v>437</v>
      </c>
      <c r="F251" s="57" t="s">
        <v>11</v>
      </c>
      <c r="G251" s="57" t="s">
        <v>15</v>
      </c>
      <c r="H251" s="79">
        <v>1.94</v>
      </c>
      <c r="I251" s="16">
        <v>0</v>
      </c>
      <c r="J251" s="144">
        <f t="shared" si="15"/>
        <v>0</v>
      </c>
      <c r="K251" s="145">
        <f t="shared" si="16"/>
        <v>0</v>
      </c>
      <c r="L251" s="146"/>
      <c r="M251" s="147">
        <f t="shared" si="17"/>
        <v>0</v>
      </c>
      <c r="N251" s="146"/>
      <c r="O251" s="146"/>
      <c r="P251" s="146"/>
      <c r="Q251" s="148">
        <f t="shared" si="18"/>
        <v>0</v>
      </c>
      <c r="R251" s="18" t="str">
        <f t="shared" si="19"/>
        <v>OK</v>
      </c>
      <c r="S251" s="47"/>
      <c r="T251" s="47"/>
      <c r="U251" s="47"/>
      <c r="V251" s="47"/>
      <c r="W251" s="47"/>
      <c r="X251" s="34"/>
      <c r="Y251" s="34"/>
      <c r="Z251" s="34"/>
      <c r="AA251" s="34"/>
      <c r="AB251" s="34"/>
      <c r="AC251" s="34"/>
      <c r="AD251" s="34"/>
      <c r="AE251" s="169"/>
      <c r="AF251" s="169"/>
      <c r="AG251" s="169"/>
      <c r="AH251" s="169"/>
    </row>
    <row r="252" spans="1:34" ht="40" customHeight="1" x14ac:dyDescent="0.25">
      <c r="A252" s="204"/>
      <c r="B252" s="50">
        <v>259</v>
      </c>
      <c r="C252" s="200"/>
      <c r="D252" s="57" t="s">
        <v>438</v>
      </c>
      <c r="E252" s="57" t="s">
        <v>439</v>
      </c>
      <c r="F252" s="57" t="s">
        <v>11</v>
      </c>
      <c r="G252" s="57" t="s">
        <v>13</v>
      </c>
      <c r="H252" s="79">
        <v>11.04</v>
      </c>
      <c r="I252" s="16">
        <v>0</v>
      </c>
      <c r="J252" s="144">
        <f t="shared" si="15"/>
        <v>0</v>
      </c>
      <c r="K252" s="145">
        <f t="shared" si="16"/>
        <v>0</v>
      </c>
      <c r="L252" s="146"/>
      <c r="M252" s="147">
        <f t="shared" si="17"/>
        <v>0</v>
      </c>
      <c r="N252" s="146"/>
      <c r="O252" s="146"/>
      <c r="P252" s="146"/>
      <c r="Q252" s="148">
        <f t="shared" si="18"/>
        <v>0</v>
      </c>
      <c r="R252" s="18" t="str">
        <f t="shared" si="19"/>
        <v>OK</v>
      </c>
      <c r="S252" s="47"/>
      <c r="T252" s="47"/>
      <c r="U252" s="47"/>
      <c r="V252" s="47"/>
      <c r="W252" s="47"/>
      <c r="X252" s="34"/>
      <c r="Y252" s="34"/>
      <c r="Z252" s="34"/>
      <c r="AA252" s="34"/>
      <c r="AB252" s="34"/>
      <c r="AC252" s="34"/>
      <c r="AD252" s="34"/>
      <c r="AE252" s="169"/>
      <c r="AF252" s="169"/>
      <c r="AG252" s="169"/>
      <c r="AH252" s="169"/>
    </row>
    <row r="253" spans="1:34" ht="40" customHeight="1" x14ac:dyDescent="0.25">
      <c r="A253" s="204"/>
      <c r="B253" s="50">
        <v>260</v>
      </c>
      <c r="C253" s="200"/>
      <c r="D253" s="57" t="s">
        <v>440</v>
      </c>
      <c r="E253" s="57" t="s">
        <v>441</v>
      </c>
      <c r="F253" s="57" t="s">
        <v>11</v>
      </c>
      <c r="G253" s="57" t="s">
        <v>13</v>
      </c>
      <c r="H253" s="79">
        <v>31.2</v>
      </c>
      <c r="I253" s="16">
        <v>0</v>
      </c>
      <c r="J253" s="144">
        <f t="shared" si="15"/>
        <v>0</v>
      </c>
      <c r="K253" s="145">
        <f t="shared" si="16"/>
        <v>0</v>
      </c>
      <c r="L253" s="146"/>
      <c r="M253" s="147">
        <f t="shared" si="17"/>
        <v>0</v>
      </c>
      <c r="N253" s="146"/>
      <c r="O253" s="146"/>
      <c r="P253" s="146"/>
      <c r="Q253" s="148">
        <f t="shared" si="18"/>
        <v>0</v>
      </c>
      <c r="R253" s="18" t="str">
        <f t="shared" si="19"/>
        <v>OK</v>
      </c>
      <c r="S253" s="47"/>
      <c r="T253" s="47"/>
      <c r="U253" s="47"/>
      <c r="V253" s="47"/>
      <c r="W253" s="47"/>
      <c r="X253" s="34"/>
      <c r="Y253" s="34"/>
      <c r="Z253" s="34"/>
      <c r="AA253" s="34"/>
      <c r="AB253" s="34"/>
      <c r="AC253" s="34"/>
      <c r="AD253" s="34"/>
      <c r="AE253" s="169"/>
      <c r="AF253" s="169"/>
      <c r="AG253" s="169"/>
      <c r="AH253" s="169"/>
    </row>
    <row r="254" spans="1:34" ht="40" customHeight="1" x14ac:dyDescent="0.25">
      <c r="A254" s="204"/>
      <c r="B254" s="50">
        <v>261</v>
      </c>
      <c r="C254" s="200"/>
      <c r="D254" s="57" t="s">
        <v>442</v>
      </c>
      <c r="E254" s="57" t="s">
        <v>443</v>
      </c>
      <c r="F254" s="57" t="s">
        <v>11</v>
      </c>
      <c r="G254" s="57" t="s">
        <v>13</v>
      </c>
      <c r="H254" s="79">
        <v>66.17</v>
      </c>
      <c r="I254" s="16">
        <v>0</v>
      </c>
      <c r="J254" s="144">
        <f t="shared" si="15"/>
        <v>0</v>
      </c>
      <c r="K254" s="145">
        <f t="shared" si="16"/>
        <v>0</v>
      </c>
      <c r="L254" s="146"/>
      <c r="M254" s="147">
        <f t="shared" si="17"/>
        <v>0</v>
      </c>
      <c r="N254" s="146"/>
      <c r="O254" s="146"/>
      <c r="P254" s="146"/>
      <c r="Q254" s="148">
        <f t="shared" si="18"/>
        <v>0</v>
      </c>
      <c r="R254" s="18" t="str">
        <f t="shared" si="19"/>
        <v>OK</v>
      </c>
      <c r="S254" s="47"/>
      <c r="T254" s="47"/>
      <c r="U254" s="47"/>
      <c r="V254" s="47"/>
      <c r="W254" s="47"/>
      <c r="X254" s="34"/>
      <c r="Y254" s="34"/>
      <c r="Z254" s="34"/>
      <c r="AA254" s="34"/>
      <c r="AB254" s="34"/>
      <c r="AC254" s="34"/>
      <c r="AD254" s="34"/>
      <c r="AE254" s="169"/>
      <c r="AF254" s="169"/>
      <c r="AG254" s="169"/>
      <c r="AH254" s="169"/>
    </row>
    <row r="255" spans="1:34" ht="40" customHeight="1" x14ac:dyDescent="0.25">
      <c r="A255" s="204"/>
      <c r="B255" s="50">
        <v>262</v>
      </c>
      <c r="C255" s="200"/>
      <c r="D255" s="57" t="s">
        <v>444</v>
      </c>
      <c r="E255" s="57" t="s">
        <v>445</v>
      </c>
      <c r="F255" s="57" t="s">
        <v>11</v>
      </c>
      <c r="G255" s="57" t="s">
        <v>13</v>
      </c>
      <c r="H255" s="79">
        <v>70.38</v>
      </c>
      <c r="I255" s="16">
        <v>0</v>
      </c>
      <c r="J255" s="144">
        <f t="shared" si="15"/>
        <v>0</v>
      </c>
      <c r="K255" s="145">
        <f t="shared" si="16"/>
        <v>0</v>
      </c>
      <c r="L255" s="146"/>
      <c r="M255" s="147">
        <f t="shared" si="17"/>
        <v>0</v>
      </c>
      <c r="N255" s="146"/>
      <c r="O255" s="146"/>
      <c r="P255" s="146"/>
      <c r="Q255" s="148">
        <f t="shared" si="18"/>
        <v>0</v>
      </c>
      <c r="R255" s="18" t="str">
        <f t="shared" si="19"/>
        <v>OK</v>
      </c>
      <c r="S255" s="47"/>
      <c r="T255" s="47"/>
      <c r="U255" s="47"/>
      <c r="V255" s="47"/>
      <c r="W255" s="47"/>
      <c r="X255" s="34"/>
      <c r="Y255" s="34"/>
      <c r="Z255" s="34"/>
      <c r="AA255" s="34"/>
      <c r="AB255" s="34"/>
      <c r="AC255" s="34"/>
      <c r="AD255" s="34"/>
      <c r="AE255" s="169"/>
      <c r="AF255" s="169"/>
      <c r="AG255" s="169"/>
      <c r="AH255" s="169"/>
    </row>
    <row r="256" spans="1:34" ht="40" customHeight="1" x14ac:dyDescent="0.25">
      <c r="A256" s="204"/>
      <c r="B256" s="50">
        <v>263</v>
      </c>
      <c r="C256" s="200"/>
      <c r="D256" s="57" t="s">
        <v>446</v>
      </c>
      <c r="E256" s="57" t="s">
        <v>447</v>
      </c>
      <c r="F256" s="57" t="s">
        <v>11</v>
      </c>
      <c r="G256" s="57" t="s">
        <v>13</v>
      </c>
      <c r="H256" s="79">
        <v>34.799999999999997</v>
      </c>
      <c r="I256" s="16">
        <v>0</v>
      </c>
      <c r="J256" s="144">
        <f t="shared" si="15"/>
        <v>0</v>
      </c>
      <c r="K256" s="145">
        <f t="shared" si="16"/>
        <v>0</v>
      </c>
      <c r="L256" s="146"/>
      <c r="M256" s="147">
        <f t="shared" si="17"/>
        <v>0</v>
      </c>
      <c r="N256" s="146"/>
      <c r="O256" s="146"/>
      <c r="P256" s="146"/>
      <c r="Q256" s="148">
        <f t="shared" si="18"/>
        <v>0</v>
      </c>
      <c r="R256" s="18" t="str">
        <f t="shared" si="19"/>
        <v>OK</v>
      </c>
      <c r="S256" s="47"/>
      <c r="T256" s="47"/>
      <c r="U256" s="47"/>
      <c r="V256" s="47"/>
      <c r="W256" s="47"/>
      <c r="X256" s="34"/>
      <c r="Y256" s="34"/>
      <c r="Z256" s="34"/>
      <c r="AA256" s="34"/>
      <c r="AB256" s="34"/>
      <c r="AC256" s="34"/>
      <c r="AD256" s="34"/>
      <c r="AE256" s="169"/>
      <c r="AF256" s="169"/>
      <c r="AG256" s="169"/>
      <c r="AH256" s="169"/>
    </row>
    <row r="257" spans="1:34" ht="40" customHeight="1" x14ac:dyDescent="0.25">
      <c r="A257" s="204"/>
      <c r="B257" s="50">
        <v>264</v>
      </c>
      <c r="C257" s="200"/>
      <c r="D257" s="57" t="s">
        <v>448</v>
      </c>
      <c r="E257" s="57" t="s">
        <v>449</v>
      </c>
      <c r="F257" s="57" t="s">
        <v>11</v>
      </c>
      <c r="G257" s="57" t="s">
        <v>13</v>
      </c>
      <c r="H257" s="79">
        <v>162.38999999999999</v>
      </c>
      <c r="I257" s="16">
        <v>0</v>
      </c>
      <c r="J257" s="144">
        <f t="shared" si="15"/>
        <v>0</v>
      </c>
      <c r="K257" s="145">
        <f t="shared" si="16"/>
        <v>0</v>
      </c>
      <c r="L257" s="146"/>
      <c r="M257" s="147">
        <f t="shared" si="17"/>
        <v>0</v>
      </c>
      <c r="N257" s="146"/>
      <c r="O257" s="146"/>
      <c r="P257" s="146"/>
      <c r="Q257" s="148">
        <f t="shared" si="18"/>
        <v>0</v>
      </c>
      <c r="R257" s="18" t="str">
        <f t="shared" si="19"/>
        <v>OK</v>
      </c>
      <c r="S257" s="47"/>
      <c r="T257" s="47"/>
      <c r="U257" s="47"/>
      <c r="V257" s="47"/>
      <c r="W257" s="47"/>
      <c r="X257" s="34"/>
      <c r="Y257" s="34"/>
      <c r="Z257" s="34"/>
      <c r="AA257" s="34"/>
      <c r="AB257" s="34"/>
      <c r="AC257" s="34"/>
      <c r="AD257" s="34"/>
      <c r="AE257" s="169"/>
      <c r="AF257" s="169"/>
      <c r="AG257" s="169"/>
      <c r="AH257" s="169"/>
    </row>
    <row r="258" spans="1:34" ht="40" customHeight="1" x14ac:dyDescent="0.25">
      <c r="A258" s="204"/>
      <c r="B258" s="50">
        <v>265</v>
      </c>
      <c r="C258" s="200"/>
      <c r="D258" s="57" t="s">
        <v>450</v>
      </c>
      <c r="E258" s="57" t="s">
        <v>451</v>
      </c>
      <c r="F258" s="57" t="s">
        <v>11</v>
      </c>
      <c r="G258" s="57" t="s">
        <v>13</v>
      </c>
      <c r="H258" s="79">
        <v>37.200000000000003</v>
      </c>
      <c r="I258" s="16">
        <v>2</v>
      </c>
      <c r="J258" s="144">
        <f t="shared" si="15"/>
        <v>2</v>
      </c>
      <c r="K258" s="145">
        <f t="shared" si="16"/>
        <v>2</v>
      </c>
      <c r="L258" s="146"/>
      <c r="M258" s="147">
        <f t="shared" si="17"/>
        <v>0</v>
      </c>
      <c r="N258" s="146"/>
      <c r="O258" s="146"/>
      <c r="P258" s="146"/>
      <c r="Q258" s="148">
        <f t="shared" si="18"/>
        <v>0</v>
      </c>
      <c r="R258" s="18" t="str">
        <f t="shared" si="19"/>
        <v>OK</v>
      </c>
      <c r="S258" s="47"/>
      <c r="T258" s="47"/>
      <c r="U258" s="47"/>
      <c r="V258" s="47">
        <v>2</v>
      </c>
      <c r="W258" s="47"/>
      <c r="X258" s="34"/>
      <c r="Y258" s="34"/>
      <c r="Z258" s="34"/>
      <c r="AA258" s="34"/>
      <c r="AB258" s="34"/>
      <c r="AC258" s="34"/>
      <c r="AD258" s="34"/>
      <c r="AE258" s="169"/>
      <c r="AF258" s="169"/>
      <c r="AG258" s="169"/>
      <c r="AH258" s="169"/>
    </row>
    <row r="259" spans="1:34" ht="40" customHeight="1" x14ac:dyDescent="0.25">
      <c r="A259" s="204"/>
      <c r="B259" s="50">
        <v>266</v>
      </c>
      <c r="C259" s="200"/>
      <c r="D259" s="57" t="s">
        <v>452</v>
      </c>
      <c r="E259" s="57" t="s">
        <v>453</v>
      </c>
      <c r="F259" s="57" t="s">
        <v>11</v>
      </c>
      <c r="G259" s="57" t="s">
        <v>13</v>
      </c>
      <c r="H259" s="79">
        <v>18</v>
      </c>
      <c r="I259" s="16">
        <v>0</v>
      </c>
      <c r="J259" s="144">
        <f t="shared" si="15"/>
        <v>0</v>
      </c>
      <c r="K259" s="145">
        <f t="shared" si="16"/>
        <v>0</v>
      </c>
      <c r="L259" s="146"/>
      <c r="M259" s="147">
        <f t="shared" si="17"/>
        <v>0</v>
      </c>
      <c r="N259" s="146"/>
      <c r="O259" s="146"/>
      <c r="P259" s="146"/>
      <c r="Q259" s="148">
        <f t="shared" si="18"/>
        <v>0</v>
      </c>
      <c r="R259" s="18" t="str">
        <f t="shared" si="19"/>
        <v>OK</v>
      </c>
      <c r="S259" s="47"/>
      <c r="T259" s="47"/>
      <c r="U259" s="47"/>
      <c r="V259" s="47"/>
      <c r="W259" s="47"/>
      <c r="X259" s="34"/>
      <c r="Y259" s="34"/>
      <c r="Z259" s="34"/>
      <c r="AA259" s="34"/>
      <c r="AB259" s="34"/>
      <c r="AC259" s="34"/>
      <c r="AD259" s="34"/>
      <c r="AE259" s="169"/>
      <c r="AF259" s="169"/>
      <c r="AG259" s="169"/>
      <c r="AH259" s="169"/>
    </row>
    <row r="260" spans="1:34" ht="40" customHeight="1" x14ac:dyDescent="0.25">
      <c r="A260" s="204"/>
      <c r="B260" s="50">
        <v>267</v>
      </c>
      <c r="C260" s="200"/>
      <c r="D260" s="57" t="s">
        <v>454</v>
      </c>
      <c r="E260" s="57" t="s">
        <v>455</v>
      </c>
      <c r="F260" s="57" t="s">
        <v>11</v>
      </c>
      <c r="G260" s="57" t="s">
        <v>13</v>
      </c>
      <c r="H260" s="79">
        <v>26.4</v>
      </c>
      <c r="I260" s="16">
        <v>0</v>
      </c>
      <c r="J260" s="144">
        <f t="shared" si="15"/>
        <v>0</v>
      </c>
      <c r="K260" s="145">
        <f t="shared" si="16"/>
        <v>0</v>
      </c>
      <c r="L260" s="146"/>
      <c r="M260" s="147">
        <f t="shared" si="17"/>
        <v>0</v>
      </c>
      <c r="N260" s="146"/>
      <c r="O260" s="146"/>
      <c r="P260" s="146"/>
      <c r="Q260" s="148">
        <f t="shared" si="18"/>
        <v>0</v>
      </c>
      <c r="R260" s="18" t="str">
        <f t="shared" si="19"/>
        <v>OK</v>
      </c>
      <c r="S260" s="47"/>
      <c r="T260" s="47"/>
      <c r="U260" s="47"/>
      <c r="V260" s="47"/>
      <c r="W260" s="47"/>
      <c r="X260" s="34"/>
      <c r="Y260" s="34"/>
      <c r="Z260" s="34"/>
      <c r="AA260" s="34"/>
      <c r="AB260" s="34"/>
      <c r="AC260" s="34"/>
      <c r="AD260" s="34"/>
      <c r="AE260" s="169"/>
      <c r="AF260" s="169"/>
      <c r="AG260" s="169"/>
      <c r="AH260" s="169"/>
    </row>
    <row r="261" spans="1:34" ht="40" customHeight="1" x14ac:dyDescent="0.25">
      <c r="A261" s="204"/>
      <c r="B261" s="50">
        <v>268</v>
      </c>
      <c r="C261" s="200"/>
      <c r="D261" s="57" t="s">
        <v>456</v>
      </c>
      <c r="E261" s="57" t="s">
        <v>457</v>
      </c>
      <c r="F261" s="57" t="s">
        <v>233</v>
      </c>
      <c r="G261" s="57" t="s">
        <v>13</v>
      </c>
      <c r="H261" s="79">
        <v>95</v>
      </c>
      <c r="I261" s="16">
        <v>2</v>
      </c>
      <c r="J261" s="144">
        <f t="shared" ref="J261:J324" si="20">IF(SUM(S261:AJ261)&gt;I261+L261,I261+L261,SUM(S261:AJ261))</f>
        <v>2</v>
      </c>
      <c r="K261" s="145">
        <f t="shared" ref="K261:K324" si="21">(SUM(S261:AJ261))</f>
        <v>2</v>
      </c>
      <c r="L261" s="146"/>
      <c r="M261" s="147">
        <f t="shared" ref="M261:M324" si="22">ROUND(IF(I261*0.25-0.5&lt;0,0,I261*0.25-0.5),0)-P261-N261</f>
        <v>0</v>
      </c>
      <c r="N261" s="146"/>
      <c r="O261" s="146"/>
      <c r="P261" s="146"/>
      <c r="Q261" s="148">
        <f t="shared" si="18"/>
        <v>0</v>
      </c>
      <c r="R261" s="18" t="str">
        <f t="shared" si="19"/>
        <v>OK</v>
      </c>
      <c r="S261" s="47"/>
      <c r="T261" s="47"/>
      <c r="U261" s="47"/>
      <c r="V261" s="47">
        <v>2</v>
      </c>
      <c r="W261" s="47"/>
      <c r="X261" s="34"/>
      <c r="Y261" s="34"/>
      <c r="Z261" s="34"/>
      <c r="AA261" s="34"/>
      <c r="AB261" s="34"/>
      <c r="AC261" s="34"/>
      <c r="AD261" s="34"/>
      <c r="AE261" s="169"/>
      <c r="AF261" s="169"/>
      <c r="AG261" s="169"/>
      <c r="AH261" s="169"/>
    </row>
    <row r="262" spans="1:34" ht="40" customHeight="1" x14ac:dyDescent="0.25">
      <c r="A262" s="204"/>
      <c r="B262" s="50">
        <v>269</v>
      </c>
      <c r="C262" s="200"/>
      <c r="D262" s="57" t="s">
        <v>458</v>
      </c>
      <c r="E262" s="57" t="s">
        <v>459</v>
      </c>
      <c r="F262" s="57" t="s">
        <v>11</v>
      </c>
      <c r="G262" s="57" t="s">
        <v>13</v>
      </c>
      <c r="H262" s="79">
        <v>124.84</v>
      </c>
      <c r="I262" s="16">
        <v>0</v>
      </c>
      <c r="J262" s="144">
        <f t="shared" si="20"/>
        <v>0</v>
      </c>
      <c r="K262" s="145">
        <f t="shared" si="21"/>
        <v>0</v>
      </c>
      <c r="L262" s="146"/>
      <c r="M262" s="147">
        <f t="shared" si="22"/>
        <v>0</v>
      </c>
      <c r="N262" s="146"/>
      <c r="O262" s="146"/>
      <c r="P262" s="146"/>
      <c r="Q262" s="148">
        <f t="shared" si="18"/>
        <v>0</v>
      </c>
      <c r="R262" s="18" t="str">
        <f t="shared" si="19"/>
        <v>OK</v>
      </c>
      <c r="S262" s="47"/>
      <c r="T262" s="47"/>
      <c r="U262" s="47"/>
      <c r="V262" s="47"/>
      <c r="W262" s="47"/>
      <c r="X262" s="34"/>
      <c r="Y262" s="34"/>
      <c r="Z262" s="34"/>
      <c r="AA262" s="34"/>
      <c r="AB262" s="34"/>
      <c r="AC262" s="34"/>
      <c r="AD262" s="34"/>
      <c r="AE262" s="169"/>
      <c r="AF262" s="169"/>
      <c r="AG262" s="169"/>
      <c r="AH262" s="169"/>
    </row>
    <row r="263" spans="1:34" ht="40" customHeight="1" x14ac:dyDescent="0.25">
      <c r="A263" s="204"/>
      <c r="B263" s="50">
        <v>270</v>
      </c>
      <c r="C263" s="199"/>
      <c r="D263" s="57" t="s">
        <v>460</v>
      </c>
      <c r="E263" s="57" t="s">
        <v>461</v>
      </c>
      <c r="F263" s="57" t="s">
        <v>11</v>
      </c>
      <c r="G263" s="57" t="s">
        <v>13</v>
      </c>
      <c r="H263" s="79">
        <v>32.18</v>
      </c>
      <c r="I263" s="16">
        <v>0</v>
      </c>
      <c r="J263" s="144">
        <f t="shared" si="20"/>
        <v>0</v>
      </c>
      <c r="K263" s="145">
        <f t="shared" si="21"/>
        <v>0</v>
      </c>
      <c r="L263" s="146"/>
      <c r="M263" s="147">
        <f t="shared" si="22"/>
        <v>0</v>
      </c>
      <c r="N263" s="146"/>
      <c r="O263" s="146"/>
      <c r="P263" s="146"/>
      <c r="Q263" s="148">
        <f t="shared" si="18"/>
        <v>0</v>
      </c>
      <c r="R263" s="18" t="str">
        <f t="shared" si="19"/>
        <v>OK</v>
      </c>
      <c r="S263" s="47"/>
      <c r="T263" s="47"/>
      <c r="U263" s="47"/>
      <c r="V263" s="47"/>
      <c r="W263" s="47"/>
      <c r="X263" s="34"/>
      <c r="Y263" s="34"/>
      <c r="Z263" s="34"/>
      <c r="AA263" s="34"/>
      <c r="AB263" s="34"/>
      <c r="AC263" s="34"/>
      <c r="AD263" s="34"/>
      <c r="AE263" s="169"/>
      <c r="AF263" s="169"/>
      <c r="AG263" s="169"/>
      <c r="AH263" s="169"/>
    </row>
    <row r="264" spans="1:34" ht="40" customHeight="1" x14ac:dyDescent="0.25">
      <c r="A264" s="50">
        <v>15</v>
      </c>
      <c r="B264" s="50">
        <v>271</v>
      </c>
      <c r="C264" s="66" t="s">
        <v>637</v>
      </c>
      <c r="D264" s="57" t="s">
        <v>462</v>
      </c>
      <c r="E264" s="57" t="s">
        <v>463</v>
      </c>
      <c r="F264" s="57" t="s">
        <v>11</v>
      </c>
      <c r="G264" s="60" t="s">
        <v>297</v>
      </c>
      <c r="H264" s="79">
        <v>134.69</v>
      </c>
      <c r="I264" s="16">
        <v>4</v>
      </c>
      <c r="J264" s="144">
        <f t="shared" si="20"/>
        <v>4</v>
      </c>
      <c r="K264" s="145">
        <f t="shared" si="21"/>
        <v>4</v>
      </c>
      <c r="L264" s="146"/>
      <c r="M264" s="147">
        <f t="shared" si="22"/>
        <v>1</v>
      </c>
      <c r="N264" s="146"/>
      <c r="O264" s="146"/>
      <c r="P264" s="146"/>
      <c r="Q264" s="148">
        <f t="shared" si="18"/>
        <v>0</v>
      </c>
      <c r="R264" s="18" t="str">
        <f t="shared" si="19"/>
        <v>OK</v>
      </c>
      <c r="S264" s="47"/>
      <c r="T264" s="47">
        <v>4</v>
      </c>
      <c r="U264" s="47"/>
      <c r="V264" s="47"/>
      <c r="W264" s="47"/>
      <c r="X264" s="34"/>
      <c r="Y264" s="34"/>
      <c r="Z264" s="34"/>
      <c r="AA264" s="34"/>
      <c r="AB264" s="34"/>
      <c r="AC264" s="34"/>
      <c r="AD264" s="34"/>
      <c r="AE264" s="169"/>
      <c r="AF264" s="169"/>
      <c r="AG264" s="169"/>
      <c r="AH264" s="169"/>
    </row>
    <row r="265" spans="1:34" ht="40" customHeight="1" x14ac:dyDescent="0.25">
      <c r="A265" s="204">
        <v>16</v>
      </c>
      <c r="B265" s="50">
        <v>272</v>
      </c>
      <c r="C265" s="198" t="s">
        <v>634</v>
      </c>
      <c r="D265" s="57" t="s">
        <v>464</v>
      </c>
      <c r="E265" s="57" t="s">
        <v>465</v>
      </c>
      <c r="F265" s="57" t="s">
        <v>11</v>
      </c>
      <c r="G265" s="57" t="s">
        <v>25</v>
      </c>
      <c r="H265" s="79">
        <v>545.74</v>
      </c>
      <c r="I265" s="16">
        <v>0</v>
      </c>
      <c r="J265" s="144">
        <f t="shared" si="20"/>
        <v>0</v>
      </c>
      <c r="K265" s="145">
        <f t="shared" si="21"/>
        <v>0</v>
      </c>
      <c r="L265" s="146"/>
      <c r="M265" s="147">
        <f t="shared" si="22"/>
        <v>0</v>
      </c>
      <c r="N265" s="146"/>
      <c r="O265" s="146"/>
      <c r="P265" s="146"/>
      <c r="Q265" s="148">
        <f t="shared" si="18"/>
        <v>0</v>
      </c>
      <c r="R265" s="18" t="str">
        <f t="shared" si="19"/>
        <v>OK</v>
      </c>
      <c r="S265" s="47"/>
      <c r="T265" s="47"/>
      <c r="U265" s="47"/>
      <c r="V265" s="47"/>
      <c r="W265" s="47"/>
      <c r="X265" s="34"/>
      <c r="Y265" s="34"/>
      <c r="Z265" s="34"/>
      <c r="AA265" s="34"/>
      <c r="AB265" s="34"/>
      <c r="AC265" s="34"/>
      <c r="AD265" s="34"/>
      <c r="AE265" s="169"/>
      <c r="AF265" s="169"/>
      <c r="AG265" s="169"/>
      <c r="AH265" s="169"/>
    </row>
    <row r="266" spans="1:34" ht="40" customHeight="1" x14ac:dyDescent="0.25">
      <c r="A266" s="204"/>
      <c r="B266" s="50">
        <v>273</v>
      </c>
      <c r="C266" s="200"/>
      <c r="D266" s="57" t="s">
        <v>466</v>
      </c>
      <c r="E266" s="57" t="s">
        <v>39</v>
      </c>
      <c r="F266" s="57" t="s">
        <v>11</v>
      </c>
      <c r="G266" s="57" t="s">
        <v>467</v>
      </c>
      <c r="H266" s="79">
        <v>423.86</v>
      </c>
      <c r="I266" s="16">
        <v>0</v>
      </c>
      <c r="J266" s="144">
        <f t="shared" si="20"/>
        <v>0</v>
      </c>
      <c r="K266" s="145">
        <f t="shared" si="21"/>
        <v>0</v>
      </c>
      <c r="L266" s="146"/>
      <c r="M266" s="147">
        <f t="shared" si="22"/>
        <v>0</v>
      </c>
      <c r="N266" s="146"/>
      <c r="O266" s="146"/>
      <c r="P266" s="146"/>
      <c r="Q266" s="148">
        <f t="shared" si="18"/>
        <v>0</v>
      </c>
      <c r="R266" s="18" t="str">
        <f t="shared" si="19"/>
        <v>OK</v>
      </c>
      <c r="S266" s="47"/>
      <c r="T266" s="47"/>
      <c r="U266" s="47"/>
      <c r="V266" s="47"/>
      <c r="W266" s="47"/>
      <c r="X266" s="34"/>
      <c r="Y266" s="34"/>
      <c r="Z266" s="34"/>
      <c r="AA266" s="34"/>
      <c r="AB266" s="34"/>
      <c r="AC266" s="34"/>
      <c r="AD266" s="34"/>
      <c r="AE266" s="169"/>
      <c r="AF266" s="169"/>
      <c r="AG266" s="169"/>
      <c r="AH266" s="169"/>
    </row>
    <row r="267" spans="1:34" ht="40" customHeight="1" x14ac:dyDescent="0.25">
      <c r="A267" s="204"/>
      <c r="B267" s="50">
        <v>274</v>
      </c>
      <c r="C267" s="200"/>
      <c r="D267" s="57" t="s">
        <v>468</v>
      </c>
      <c r="E267" s="57" t="s">
        <v>39</v>
      </c>
      <c r="F267" s="57" t="s">
        <v>11</v>
      </c>
      <c r="G267" s="57" t="s">
        <v>25</v>
      </c>
      <c r="H267" s="79">
        <v>576.80999999999995</v>
      </c>
      <c r="I267" s="16">
        <v>0</v>
      </c>
      <c r="J267" s="144">
        <f t="shared" si="20"/>
        <v>0</v>
      </c>
      <c r="K267" s="145">
        <f t="shared" si="21"/>
        <v>0</v>
      </c>
      <c r="L267" s="146"/>
      <c r="M267" s="147">
        <f t="shared" si="22"/>
        <v>0</v>
      </c>
      <c r="N267" s="146"/>
      <c r="O267" s="146"/>
      <c r="P267" s="146"/>
      <c r="Q267" s="148">
        <f t="shared" si="18"/>
        <v>0</v>
      </c>
      <c r="R267" s="18" t="str">
        <f t="shared" si="19"/>
        <v>OK</v>
      </c>
      <c r="S267" s="47"/>
      <c r="T267" s="47"/>
      <c r="U267" s="47"/>
      <c r="V267" s="47"/>
      <c r="W267" s="47"/>
      <c r="X267" s="34"/>
      <c r="Y267" s="34"/>
      <c r="Z267" s="34"/>
      <c r="AA267" s="34"/>
      <c r="AB267" s="34"/>
      <c r="AC267" s="34"/>
      <c r="AD267" s="34"/>
      <c r="AE267" s="169"/>
      <c r="AF267" s="169"/>
      <c r="AG267" s="169"/>
      <c r="AH267" s="169"/>
    </row>
    <row r="268" spans="1:34" ht="40" customHeight="1" x14ac:dyDescent="0.25">
      <c r="A268" s="204"/>
      <c r="B268" s="50">
        <v>275</v>
      </c>
      <c r="C268" s="200"/>
      <c r="D268" s="57" t="s">
        <v>469</v>
      </c>
      <c r="E268" s="57" t="s">
        <v>39</v>
      </c>
      <c r="F268" s="57" t="s">
        <v>11</v>
      </c>
      <c r="G268" s="57" t="s">
        <v>25</v>
      </c>
      <c r="H268" s="79">
        <v>741.45</v>
      </c>
      <c r="I268" s="16">
        <v>0</v>
      </c>
      <c r="J268" s="144">
        <f t="shared" si="20"/>
        <v>0</v>
      </c>
      <c r="K268" s="145">
        <f t="shared" si="21"/>
        <v>0</v>
      </c>
      <c r="L268" s="146"/>
      <c r="M268" s="147">
        <f t="shared" si="22"/>
        <v>0</v>
      </c>
      <c r="N268" s="146"/>
      <c r="O268" s="146"/>
      <c r="P268" s="146"/>
      <c r="Q268" s="148">
        <f t="shared" si="18"/>
        <v>0</v>
      </c>
      <c r="R268" s="18" t="str">
        <f t="shared" si="19"/>
        <v>OK</v>
      </c>
      <c r="S268" s="47"/>
      <c r="T268" s="47"/>
      <c r="U268" s="47"/>
      <c r="V268" s="47"/>
      <c r="W268" s="47"/>
      <c r="X268" s="34"/>
      <c r="Y268" s="34"/>
      <c r="Z268" s="34"/>
      <c r="AA268" s="34"/>
      <c r="AB268" s="34"/>
      <c r="AC268" s="34"/>
      <c r="AD268" s="34"/>
      <c r="AE268" s="169"/>
      <c r="AF268" s="169"/>
      <c r="AG268" s="169"/>
      <c r="AH268" s="169"/>
    </row>
    <row r="269" spans="1:34" ht="40" customHeight="1" x14ac:dyDescent="0.25">
      <c r="A269" s="204"/>
      <c r="B269" s="50">
        <v>276</v>
      </c>
      <c r="C269" s="200"/>
      <c r="D269" s="57" t="s">
        <v>470</v>
      </c>
      <c r="E269" s="57" t="s">
        <v>465</v>
      </c>
      <c r="F269" s="57" t="s">
        <v>11</v>
      </c>
      <c r="G269" s="57" t="s">
        <v>25</v>
      </c>
      <c r="H269" s="79">
        <v>717.17</v>
      </c>
      <c r="I269" s="16">
        <v>0</v>
      </c>
      <c r="J269" s="144">
        <f t="shared" si="20"/>
        <v>0</v>
      </c>
      <c r="K269" s="145">
        <f t="shared" si="21"/>
        <v>0</v>
      </c>
      <c r="L269" s="146"/>
      <c r="M269" s="147">
        <f t="shared" si="22"/>
        <v>0</v>
      </c>
      <c r="N269" s="146"/>
      <c r="O269" s="146"/>
      <c r="P269" s="146"/>
      <c r="Q269" s="148">
        <f t="shared" si="18"/>
        <v>0</v>
      </c>
      <c r="R269" s="18" t="str">
        <f t="shared" si="19"/>
        <v>OK</v>
      </c>
      <c r="S269" s="47"/>
      <c r="T269" s="47"/>
      <c r="U269" s="47"/>
      <c r="V269" s="47"/>
      <c r="W269" s="47"/>
      <c r="X269" s="34"/>
      <c r="Y269" s="34"/>
      <c r="Z269" s="34"/>
      <c r="AA269" s="34"/>
      <c r="AB269" s="34"/>
      <c r="AC269" s="34"/>
      <c r="AD269" s="34"/>
      <c r="AE269" s="169"/>
      <c r="AF269" s="169"/>
      <c r="AG269" s="169"/>
      <c r="AH269" s="169"/>
    </row>
    <row r="270" spans="1:34" ht="40" customHeight="1" x14ac:dyDescent="0.25">
      <c r="A270" s="204"/>
      <c r="B270" s="50">
        <v>277</v>
      </c>
      <c r="C270" s="200"/>
      <c r="D270" s="57" t="s">
        <v>471</v>
      </c>
      <c r="E270" s="57" t="s">
        <v>39</v>
      </c>
      <c r="F270" s="57" t="s">
        <v>11</v>
      </c>
      <c r="G270" s="57" t="s">
        <v>472</v>
      </c>
      <c r="H270" s="79">
        <v>426.17</v>
      </c>
      <c r="I270" s="16">
        <v>0</v>
      </c>
      <c r="J270" s="144">
        <f t="shared" si="20"/>
        <v>0</v>
      </c>
      <c r="K270" s="145">
        <f t="shared" si="21"/>
        <v>0</v>
      </c>
      <c r="L270" s="146"/>
      <c r="M270" s="147">
        <f t="shared" si="22"/>
        <v>0</v>
      </c>
      <c r="N270" s="146"/>
      <c r="O270" s="146"/>
      <c r="P270" s="146"/>
      <c r="Q270" s="148">
        <f t="shared" si="18"/>
        <v>0</v>
      </c>
      <c r="R270" s="18" t="str">
        <f t="shared" si="19"/>
        <v>OK</v>
      </c>
      <c r="S270" s="47"/>
      <c r="T270" s="47"/>
      <c r="U270" s="47"/>
      <c r="V270" s="47"/>
      <c r="W270" s="47"/>
      <c r="X270" s="34"/>
      <c r="Y270" s="34"/>
      <c r="Z270" s="34"/>
      <c r="AA270" s="34"/>
      <c r="AB270" s="34"/>
      <c r="AC270" s="34"/>
      <c r="AD270" s="34"/>
      <c r="AE270" s="169"/>
      <c r="AF270" s="169"/>
      <c r="AG270" s="169"/>
      <c r="AH270" s="169"/>
    </row>
    <row r="271" spans="1:34" ht="40" customHeight="1" x14ac:dyDescent="0.25">
      <c r="A271" s="204"/>
      <c r="B271" s="50">
        <v>278</v>
      </c>
      <c r="C271" s="200"/>
      <c r="D271" s="57" t="s">
        <v>473</v>
      </c>
      <c r="E271" s="57" t="s">
        <v>474</v>
      </c>
      <c r="F271" s="57" t="s">
        <v>11</v>
      </c>
      <c r="G271" s="57" t="s">
        <v>472</v>
      </c>
      <c r="H271" s="79">
        <v>284.66000000000003</v>
      </c>
      <c r="I271" s="16">
        <v>0</v>
      </c>
      <c r="J271" s="144">
        <f t="shared" si="20"/>
        <v>0</v>
      </c>
      <c r="K271" s="145">
        <f t="shared" si="21"/>
        <v>0</v>
      </c>
      <c r="L271" s="146"/>
      <c r="M271" s="147">
        <f t="shared" si="22"/>
        <v>0</v>
      </c>
      <c r="N271" s="146"/>
      <c r="O271" s="146"/>
      <c r="P271" s="146"/>
      <c r="Q271" s="148">
        <f t="shared" si="18"/>
        <v>0</v>
      </c>
      <c r="R271" s="18" t="str">
        <f t="shared" si="19"/>
        <v>OK</v>
      </c>
      <c r="S271" s="47"/>
      <c r="T271" s="47"/>
      <c r="U271" s="47"/>
      <c r="V271" s="47"/>
      <c r="W271" s="47"/>
      <c r="X271" s="34"/>
      <c r="Y271" s="34"/>
      <c r="Z271" s="34"/>
      <c r="AA271" s="34"/>
      <c r="AB271" s="34"/>
      <c r="AC271" s="34"/>
      <c r="AD271" s="34"/>
      <c r="AE271" s="169"/>
      <c r="AF271" s="169"/>
      <c r="AG271" s="169"/>
      <c r="AH271" s="169"/>
    </row>
    <row r="272" spans="1:34" ht="40" customHeight="1" x14ac:dyDescent="0.25">
      <c r="A272" s="204"/>
      <c r="B272" s="50">
        <v>279</v>
      </c>
      <c r="C272" s="200"/>
      <c r="D272" s="57" t="s">
        <v>475</v>
      </c>
      <c r="E272" s="57" t="s">
        <v>476</v>
      </c>
      <c r="F272" s="57" t="s">
        <v>11</v>
      </c>
      <c r="G272" s="57" t="s">
        <v>25</v>
      </c>
      <c r="H272" s="79">
        <v>611.96</v>
      </c>
      <c r="I272" s="16">
        <v>0</v>
      </c>
      <c r="J272" s="144">
        <f t="shared" si="20"/>
        <v>0</v>
      </c>
      <c r="K272" s="145">
        <f t="shared" si="21"/>
        <v>0</v>
      </c>
      <c r="L272" s="146"/>
      <c r="M272" s="147">
        <f t="shared" si="22"/>
        <v>0</v>
      </c>
      <c r="N272" s="146"/>
      <c r="O272" s="146"/>
      <c r="P272" s="146"/>
      <c r="Q272" s="148">
        <f t="shared" si="18"/>
        <v>0</v>
      </c>
      <c r="R272" s="18" t="str">
        <f t="shared" si="19"/>
        <v>OK</v>
      </c>
      <c r="S272" s="47"/>
      <c r="T272" s="47"/>
      <c r="U272" s="47"/>
      <c r="V272" s="47"/>
      <c r="W272" s="47"/>
      <c r="X272" s="34"/>
      <c r="Y272" s="34"/>
      <c r="Z272" s="34"/>
      <c r="AA272" s="34"/>
      <c r="AB272" s="34"/>
      <c r="AC272" s="34"/>
      <c r="AD272" s="34"/>
      <c r="AE272" s="169"/>
      <c r="AF272" s="169"/>
      <c r="AG272" s="169"/>
      <c r="AH272" s="169"/>
    </row>
    <row r="273" spans="1:34" ht="40" customHeight="1" x14ac:dyDescent="0.25">
      <c r="A273" s="204"/>
      <c r="B273" s="50">
        <v>280</v>
      </c>
      <c r="C273" s="200"/>
      <c r="D273" s="57" t="s">
        <v>477</v>
      </c>
      <c r="E273" s="57" t="s">
        <v>189</v>
      </c>
      <c r="F273" s="57" t="s">
        <v>11</v>
      </c>
      <c r="G273" s="57" t="s">
        <v>25</v>
      </c>
      <c r="H273" s="79">
        <v>2394.2800000000002</v>
      </c>
      <c r="I273" s="16">
        <v>0</v>
      </c>
      <c r="J273" s="144">
        <f t="shared" si="20"/>
        <v>0</v>
      </c>
      <c r="K273" s="145">
        <f t="shared" si="21"/>
        <v>0</v>
      </c>
      <c r="L273" s="146"/>
      <c r="M273" s="147">
        <f t="shared" si="22"/>
        <v>0</v>
      </c>
      <c r="N273" s="146"/>
      <c r="O273" s="146"/>
      <c r="P273" s="146"/>
      <c r="Q273" s="148">
        <f t="shared" si="18"/>
        <v>0</v>
      </c>
      <c r="R273" s="18" t="str">
        <f t="shared" si="19"/>
        <v>OK</v>
      </c>
      <c r="S273" s="47"/>
      <c r="T273" s="47"/>
      <c r="U273" s="47"/>
      <c r="V273" s="47"/>
      <c r="W273" s="47"/>
      <c r="X273" s="34"/>
      <c r="Y273" s="34"/>
      <c r="Z273" s="34"/>
      <c r="AA273" s="34"/>
      <c r="AB273" s="34"/>
      <c r="AC273" s="34"/>
      <c r="AD273" s="34"/>
      <c r="AE273" s="169"/>
      <c r="AF273" s="169"/>
      <c r="AG273" s="169"/>
      <c r="AH273" s="169"/>
    </row>
    <row r="274" spans="1:34" ht="40" customHeight="1" x14ac:dyDescent="0.25">
      <c r="A274" s="204"/>
      <c r="B274" s="50">
        <v>281</v>
      </c>
      <c r="C274" s="200"/>
      <c r="D274" s="57" t="s">
        <v>478</v>
      </c>
      <c r="E274" s="57" t="s">
        <v>465</v>
      </c>
      <c r="F274" s="57" t="s">
        <v>11</v>
      </c>
      <c r="G274" s="57" t="s">
        <v>25</v>
      </c>
      <c r="H274" s="79">
        <v>781</v>
      </c>
      <c r="I274" s="16">
        <v>0</v>
      </c>
      <c r="J274" s="144">
        <f t="shared" si="20"/>
        <v>0</v>
      </c>
      <c r="K274" s="145">
        <f t="shared" si="21"/>
        <v>0</v>
      </c>
      <c r="L274" s="146"/>
      <c r="M274" s="147">
        <f t="shared" si="22"/>
        <v>0</v>
      </c>
      <c r="N274" s="146"/>
      <c r="O274" s="146"/>
      <c r="P274" s="146"/>
      <c r="Q274" s="148">
        <f t="shared" si="18"/>
        <v>0</v>
      </c>
      <c r="R274" s="18" t="str">
        <f t="shared" si="19"/>
        <v>OK</v>
      </c>
      <c r="S274" s="47"/>
      <c r="T274" s="47"/>
      <c r="U274" s="47"/>
      <c r="V274" s="47"/>
      <c r="W274" s="47"/>
      <c r="X274" s="34"/>
      <c r="Y274" s="34"/>
      <c r="Z274" s="34"/>
      <c r="AA274" s="34"/>
      <c r="AB274" s="34"/>
      <c r="AC274" s="34"/>
      <c r="AD274" s="34"/>
      <c r="AE274" s="169"/>
      <c r="AF274" s="169"/>
      <c r="AG274" s="169"/>
      <c r="AH274" s="169"/>
    </row>
    <row r="275" spans="1:34" ht="40" customHeight="1" x14ac:dyDescent="0.25">
      <c r="A275" s="204"/>
      <c r="B275" s="50">
        <v>282</v>
      </c>
      <c r="C275" s="200"/>
      <c r="D275" s="57" t="s">
        <v>479</v>
      </c>
      <c r="E275" s="57" t="s">
        <v>198</v>
      </c>
      <c r="F275" s="57" t="s">
        <v>11</v>
      </c>
      <c r="G275" s="57" t="s">
        <v>25</v>
      </c>
      <c r="H275" s="79">
        <v>859.26</v>
      </c>
      <c r="I275" s="16">
        <v>0</v>
      </c>
      <c r="J275" s="144">
        <f t="shared" si="20"/>
        <v>0</v>
      </c>
      <c r="K275" s="145">
        <f t="shared" si="21"/>
        <v>0</v>
      </c>
      <c r="L275" s="146"/>
      <c r="M275" s="147">
        <f t="shared" si="22"/>
        <v>0</v>
      </c>
      <c r="N275" s="146"/>
      <c r="O275" s="146"/>
      <c r="P275" s="146"/>
      <c r="Q275" s="148">
        <f t="shared" si="18"/>
        <v>0</v>
      </c>
      <c r="R275" s="18" t="str">
        <f t="shared" si="19"/>
        <v>OK</v>
      </c>
      <c r="S275" s="47"/>
      <c r="T275" s="47"/>
      <c r="U275" s="47"/>
      <c r="V275" s="47"/>
      <c r="W275" s="47"/>
      <c r="X275" s="34"/>
      <c r="Y275" s="34"/>
      <c r="Z275" s="34"/>
      <c r="AA275" s="34"/>
      <c r="AB275" s="34"/>
      <c r="AC275" s="34"/>
      <c r="AD275" s="34"/>
      <c r="AE275" s="169"/>
      <c r="AF275" s="169"/>
      <c r="AG275" s="169"/>
      <c r="AH275" s="169"/>
    </row>
    <row r="276" spans="1:34" ht="40" customHeight="1" x14ac:dyDescent="0.25">
      <c r="A276" s="204"/>
      <c r="B276" s="50">
        <v>283</v>
      </c>
      <c r="C276" s="200"/>
      <c r="D276" s="57" t="s">
        <v>480</v>
      </c>
      <c r="E276" s="57" t="s">
        <v>39</v>
      </c>
      <c r="F276" s="57" t="s">
        <v>11</v>
      </c>
      <c r="G276" s="57" t="s">
        <v>25</v>
      </c>
      <c r="H276" s="79">
        <v>266.14999999999998</v>
      </c>
      <c r="I276" s="16">
        <v>0</v>
      </c>
      <c r="J276" s="144">
        <f t="shared" si="20"/>
        <v>0</v>
      </c>
      <c r="K276" s="145">
        <f t="shared" si="21"/>
        <v>0</v>
      </c>
      <c r="L276" s="146"/>
      <c r="M276" s="147">
        <f t="shared" si="22"/>
        <v>0</v>
      </c>
      <c r="N276" s="146"/>
      <c r="O276" s="146"/>
      <c r="P276" s="146"/>
      <c r="Q276" s="148">
        <f t="shared" si="18"/>
        <v>0</v>
      </c>
      <c r="R276" s="18" t="str">
        <f t="shared" si="19"/>
        <v>OK</v>
      </c>
      <c r="S276" s="47"/>
      <c r="T276" s="47"/>
      <c r="U276" s="47"/>
      <c r="V276" s="47"/>
      <c r="W276" s="47"/>
      <c r="X276" s="34"/>
      <c r="Y276" s="34"/>
      <c r="Z276" s="34"/>
      <c r="AA276" s="34"/>
      <c r="AB276" s="34"/>
      <c r="AC276" s="34"/>
      <c r="AD276" s="34"/>
      <c r="AE276" s="169"/>
      <c r="AF276" s="169"/>
      <c r="AG276" s="169"/>
      <c r="AH276" s="169"/>
    </row>
    <row r="277" spans="1:34" ht="40" customHeight="1" x14ac:dyDescent="0.25">
      <c r="A277" s="204"/>
      <c r="B277" s="50">
        <v>284</v>
      </c>
      <c r="C277" s="200"/>
      <c r="D277" s="57" t="s">
        <v>27</v>
      </c>
      <c r="E277" s="57" t="s">
        <v>198</v>
      </c>
      <c r="F277" s="57" t="s">
        <v>11</v>
      </c>
      <c r="G277" s="57" t="s">
        <v>25</v>
      </c>
      <c r="H277" s="79">
        <v>299.06</v>
      </c>
      <c r="I277" s="16">
        <v>0</v>
      </c>
      <c r="J277" s="144">
        <f t="shared" si="20"/>
        <v>0</v>
      </c>
      <c r="K277" s="145">
        <f t="shared" si="21"/>
        <v>0</v>
      </c>
      <c r="L277" s="146"/>
      <c r="M277" s="147">
        <f t="shared" si="22"/>
        <v>0</v>
      </c>
      <c r="N277" s="146"/>
      <c r="O277" s="146"/>
      <c r="P277" s="146"/>
      <c r="Q277" s="148">
        <f t="shared" si="18"/>
        <v>0</v>
      </c>
      <c r="R277" s="18" t="str">
        <f t="shared" si="19"/>
        <v>OK</v>
      </c>
      <c r="S277" s="47"/>
      <c r="T277" s="47"/>
      <c r="U277" s="47"/>
      <c r="V277" s="47"/>
      <c r="W277" s="47"/>
      <c r="X277" s="34"/>
      <c r="Y277" s="34"/>
      <c r="Z277" s="34"/>
      <c r="AA277" s="34"/>
      <c r="AB277" s="34"/>
      <c r="AC277" s="34"/>
      <c r="AD277" s="34"/>
      <c r="AE277" s="169"/>
      <c r="AF277" s="169"/>
      <c r="AG277" s="169"/>
      <c r="AH277" s="169"/>
    </row>
    <row r="278" spans="1:34" ht="40" customHeight="1" x14ac:dyDescent="0.25">
      <c r="A278" s="204"/>
      <c r="B278" s="50">
        <v>285</v>
      </c>
      <c r="C278" s="200"/>
      <c r="D278" s="57" t="s">
        <v>481</v>
      </c>
      <c r="E278" s="57" t="s">
        <v>482</v>
      </c>
      <c r="F278" s="57" t="s">
        <v>11</v>
      </c>
      <c r="G278" s="57" t="s">
        <v>25</v>
      </c>
      <c r="H278" s="79">
        <v>614.84</v>
      </c>
      <c r="I278" s="16">
        <v>0</v>
      </c>
      <c r="J278" s="144">
        <f t="shared" si="20"/>
        <v>0</v>
      </c>
      <c r="K278" s="145">
        <f t="shared" si="21"/>
        <v>0</v>
      </c>
      <c r="L278" s="146"/>
      <c r="M278" s="147">
        <f t="shared" si="22"/>
        <v>0</v>
      </c>
      <c r="N278" s="146"/>
      <c r="O278" s="146"/>
      <c r="P278" s="146"/>
      <c r="Q278" s="148">
        <f t="shared" si="18"/>
        <v>0</v>
      </c>
      <c r="R278" s="18" t="str">
        <f t="shared" si="19"/>
        <v>OK</v>
      </c>
      <c r="S278" s="47"/>
      <c r="T278" s="47"/>
      <c r="U278" s="47"/>
      <c r="V278" s="47"/>
      <c r="W278" s="47"/>
      <c r="X278" s="34"/>
      <c r="Y278" s="34"/>
      <c r="Z278" s="34"/>
      <c r="AA278" s="34"/>
      <c r="AB278" s="34"/>
      <c r="AC278" s="34"/>
      <c r="AD278" s="34"/>
      <c r="AE278" s="169"/>
      <c r="AF278" s="169"/>
      <c r="AG278" s="169"/>
      <c r="AH278" s="169"/>
    </row>
    <row r="279" spans="1:34" ht="40" customHeight="1" x14ac:dyDescent="0.25">
      <c r="A279" s="204"/>
      <c r="B279" s="50">
        <v>286</v>
      </c>
      <c r="C279" s="200"/>
      <c r="D279" s="57" t="s">
        <v>483</v>
      </c>
      <c r="E279" s="57" t="s">
        <v>39</v>
      </c>
      <c r="F279" s="57" t="s">
        <v>484</v>
      </c>
      <c r="G279" s="57" t="s">
        <v>25</v>
      </c>
      <c r="H279" s="79">
        <v>463.76</v>
      </c>
      <c r="I279" s="16">
        <v>0</v>
      </c>
      <c r="J279" s="144">
        <f t="shared" si="20"/>
        <v>0</v>
      </c>
      <c r="K279" s="145">
        <f t="shared" si="21"/>
        <v>0</v>
      </c>
      <c r="L279" s="146"/>
      <c r="M279" s="147">
        <f t="shared" si="22"/>
        <v>0</v>
      </c>
      <c r="N279" s="146"/>
      <c r="O279" s="146"/>
      <c r="P279" s="146"/>
      <c r="Q279" s="148">
        <f t="shared" si="18"/>
        <v>0</v>
      </c>
      <c r="R279" s="18" t="str">
        <f t="shared" si="19"/>
        <v>OK</v>
      </c>
      <c r="S279" s="47"/>
      <c r="T279" s="47"/>
      <c r="U279" s="47"/>
      <c r="V279" s="47"/>
      <c r="W279" s="47"/>
      <c r="X279" s="34"/>
      <c r="Y279" s="34"/>
      <c r="Z279" s="34"/>
      <c r="AA279" s="34"/>
      <c r="AB279" s="34"/>
      <c r="AC279" s="34"/>
      <c r="AD279" s="34"/>
      <c r="AE279" s="169"/>
      <c r="AF279" s="169"/>
      <c r="AG279" s="169"/>
      <c r="AH279" s="169"/>
    </row>
    <row r="280" spans="1:34" ht="40" customHeight="1" x14ac:dyDescent="0.25">
      <c r="A280" s="204"/>
      <c r="B280" s="50">
        <v>287</v>
      </c>
      <c r="C280" s="199"/>
      <c r="D280" s="57" t="s">
        <v>485</v>
      </c>
      <c r="E280" s="57" t="s">
        <v>198</v>
      </c>
      <c r="F280" s="57" t="s">
        <v>11</v>
      </c>
      <c r="G280" s="57" t="s">
        <v>25</v>
      </c>
      <c r="H280" s="79">
        <v>429</v>
      </c>
      <c r="I280" s="16">
        <v>0</v>
      </c>
      <c r="J280" s="144">
        <f t="shared" si="20"/>
        <v>0</v>
      </c>
      <c r="K280" s="145">
        <f t="shared" si="21"/>
        <v>0</v>
      </c>
      <c r="L280" s="146"/>
      <c r="M280" s="147">
        <f t="shared" si="22"/>
        <v>0</v>
      </c>
      <c r="N280" s="146"/>
      <c r="O280" s="146"/>
      <c r="P280" s="146"/>
      <c r="Q280" s="148">
        <f t="shared" si="18"/>
        <v>0</v>
      </c>
      <c r="R280" s="18" t="str">
        <f t="shared" si="19"/>
        <v>OK</v>
      </c>
      <c r="S280" s="47"/>
      <c r="T280" s="47"/>
      <c r="U280" s="47"/>
      <c r="V280" s="47"/>
      <c r="W280" s="47"/>
      <c r="X280" s="34"/>
      <c r="Y280" s="34"/>
      <c r="Z280" s="34"/>
      <c r="AA280" s="34"/>
      <c r="AB280" s="34"/>
      <c r="AC280" s="34"/>
      <c r="AD280" s="34"/>
      <c r="AE280" s="169"/>
      <c r="AF280" s="169"/>
      <c r="AG280" s="169"/>
      <c r="AH280" s="169"/>
    </row>
    <row r="281" spans="1:34" ht="40" customHeight="1" x14ac:dyDescent="0.25">
      <c r="A281" s="204">
        <v>17</v>
      </c>
      <c r="B281" s="50">
        <v>288</v>
      </c>
      <c r="C281" s="198" t="s">
        <v>638</v>
      </c>
      <c r="D281" s="57" t="s">
        <v>486</v>
      </c>
      <c r="E281" s="57" t="s">
        <v>487</v>
      </c>
      <c r="F281" s="57" t="s">
        <v>250</v>
      </c>
      <c r="G281" s="57" t="s">
        <v>12</v>
      </c>
      <c r="H281" s="79">
        <v>3.43</v>
      </c>
      <c r="I281" s="16">
        <v>10</v>
      </c>
      <c r="J281" s="144">
        <f t="shared" si="20"/>
        <v>0</v>
      </c>
      <c r="K281" s="145">
        <f t="shared" si="21"/>
        <v>0</v>
      </c>
      <c r="L281" s="146"/>
      <c r="M281" s="147">
        <f t="shared" si="22"/>
        <v>2</v>
      </c>
      <c r="N281" s="146"/>
      <c r="O281" s="146"/>
      <c r="P281" s="146"/>
      <c r="Q281" s="148">
        <f t="shared" si="18"/>
        <v>10</v>
      </c>
      <c r="R281" s="18" t="str">
        <f t="shared" si="19"/>
        <v>OK</v>
      </c>
      <c r="S281" s="47"/>
      <c r="T281" s="47"/>
      <c r="U281" s="47"/>
      <c r="V281" s="47"/>
      <c r="W281" s="47"/>
      <c r="X281" s="34"/>
      <c r="Y281" s="34"/>
      <c r="Z281" s="34"/>
      <c r="AA281" s="34"/>
      <c r="AB281" s="34"/>
      <c r="AC281" s="34"/>
      <c r="AD281" s="34"/>
      <c r="AE281" s="169"/>
      <c r="AF281" s="169"/>
      <c r="AG281" s="169"/>
      <c r="AH281" s="169"/>
    </row>
    <row r="282" spans="1:34" ht="40" customHeight="1" x14ac:dyDescent="0.25">
      <c r="A282" s="204"/>
      <c r="B282" s="50">
        <v>289</v>
      </c>
      <c r="C282" s="200"/>
      <c r="D282" s="57" t="s">
        <v>488</v>
      </c>
      <c r="E282" s="57" t="s">
        <v>489</v>
      </c>
      <c r="F282" s="57" t="s">
        <v>490</v>
      </c>
      <c r="G282" s="57" t="s">
        <v>12</v>
      </c>
      <c r="H282" s="79">
        <v>19.34</v>
      </c>
      <c r="I282" s="16">
        <v>0</v>
      </c>
      <c r="J282" s="144">
        <f t="shared" si="20"/>
        <v>0</v>
      </c>
      <c r="K282" s="145">
        <f t="shared" si="21"/>
        <v>0</v>
      </c>
      <c r="L282" s="146"/>
      <c r="M282" s="147">
        <f t="shared" si="22"/>
        <v>0</v>
      </c>
      <c r="N282" s="146"/>
      <c r="O282" s="146"/>
      <c r="P282" s="146"/>
      <c r="Q282" s="148">
        <f t="shared" si="18"/>
        <v>0</v>
      </c>
      <c r="R282" s="18" t="str">
        <f t="shared" si="19"/>
        <v>OK</v>
      </c>
      <c r="S282" s="47"/>
      <c r="T282" s="47"/>
      <c r="U282" s="47"/>
      <c r="V282" s="47"/>
      <c r="W282" s="47"/>
      <c r="X282" s="34"/>
      <c r="Y282" s="34"/>
      <c r="Z282" s="34"/>
      <c r="AA282" s="34"/>
      <c r="AB282" s="34"/>
      <c r="AC282" s="34"/>
      <c r="AD282" s="34"/>
      <c r="AE282" s="169"/>
      <c r="AF282" s="169"/>
      <c r="AG282" s="169"/>
      <c r="AH282" s="169"/>
    </row>
    <row r="283" spans="1:34" ht="40" customHeight="1" x14ac:dyDescent="0.25">
      <c r="A283" s="204"/>
      <c r="B283" s="50">
        <v>290</v>
      </c>
      <c r="C283" s="200"/>
      <c r="D283" s="57" t="s">
        <v>491</v>
      </c>
      <c r="E283" s="57" t="s">
        <v>489</v>
      </c>
      <c r="F283" s="57" t="s">
        <v>492</v>
      </c>
      <c r="G283" s="57" t="s">
        <v>12</v>
      </c>
      <c r="H283" s="79">
        <v>51.92</v>
      </c>
      <c r="I283" s="16">
        <v>0</v>
      </c>
      <c r="J283" s="144">
        <f t="shared" si="20"/>
        <v>0</v>
      </c>
      <c r="K283" s="145">
        <f t="shared" si="21"/>
        <v>0</v>
      </c>
      <c r="L283" s="146"/>
      <c r="M283" s="147">
        <f t="shared" si="22"/>
        <v>0</v>
      </c>
      <c r="N283" s="146"/>
      <c r="O283" s="146"/>
      <c r="P283" s="146"/>
      <c r="Q283" s="148">
        <f t="shared" si="18"/>
        <v>0</v>
      </c>
      <c r="R283" s="18" t="str">
        <f t="shared" si="19"/>
        <v>OK</v>
      </c>
      <c r="S283" s="47"/>
      <c r="T283" s="47"/>
      <c r="U283" s="47"/>
      <c r="V283" s="47"/>
      <c r="W283" s="47"/>
      <c r="X283" s="34"/>
      <c r="Y283" s="34"/>
      <c r="Z283" s="34"/>
      <c r="AA283" s="34"/>
      <c r="AB283" s="34"/>
      <c r="AC283" s="34"/>
      <c r="AD283" s="34"/>
      <c r="AE283" s="169"/>
      <c r="AF283" s="169"/>
      <c r="AG283" s="169"/>
      <c r="AH283" s="169"/>
    </row>
    <row r="284" spans="1:34" ht="40" customHeight="1" x14ac:dyDescent="0.25">
      <c r="A284" s="204"/>
      <c r="B284" s="50">
        <v>291</v>
      </c>
      <c r="C284" s="200"/>
      <c r="D284" s="57" t="s">
        <v>493</v>
      </c>
      <c r="E284" s="57" t="s">
        <v>494</v>
      </c>
      <c r="F284" s="57" t="s">
        <v>11</v>
      </c>
      <c r="G284" s="57" t="s">
        <v>13</v>
      </c>
      <c r="H284" s="79">
        <v>10.31</v>
      </c>
      <c r="I284" s="16">
        <v>0</v>
      </c>
      <c r="J284" s="144">
        <f t="shared" si="20"/>
        <v>0</v>
      </c>
      <c r="K284" s="145">
        <f t="shared" si="21"/>
        <v>0</v>
      </c>
      <c r="L284" s="146"/>
      <c r="M284" s="147">
        <f t="shared" si="22"/>
        <v>0</v>
      </c>
      <c r="N284" s="146"/>
      <c r="O284" s="146"/>
      <c r="P284" s="146"/>
      <c r="Q284" s="148">
        <f t="shared" si="18"/>
        <v>0</v>
      </c>
      <c r="R284" s="18" t="str">
        <f t="shared" si="19"/>
        <v>OK</v>
      </c>
      <c r="S284" s="47"/>
      <c r="T284" s="47"/>
      <c r="U284" s="47"/>
      <c r="V284" s="47"/>
      <c r="W284" s="47"/>
      <c r="X284" s="34"/>
      <c r="Y284" s="34"/>
      <c r="Z284" s="34"/>
      <c r="AA284" s="34"/>
      <c r="AB284" s="34"/>
      <c r="AC284" s="34"/>
      <c r="AD284" s="34"/>
      <c r="AE284" s="169"/>
      <c r="AF284" s="169"/>
      <c r="AG284" s="169"/>
      <c r="AH284" s="169"/>
    </row>
    <row r="285" spans="1:34" ht="40" customHeight="1" x14ac:dyDescent="0.25">
      <c r="A285" s="204"/>
      <c r="B285" s="50">
        <v>292</v>
      </c>
      <c r="C285" s="200"/>
      <c r="D285" s="57" t="s">
        <v>495</v>
      </c>
      <c r="E285" s="57" t="s">
        <v>494</v>
      </c>
      <c r="F285" s="57" t="s">
        <v>11</v>
      </c>
      <c r="G285" s="57" t="s">
        <v>12</v>
      </c>
      <c r="H285" s="79">
        <v>9.93</v>
      </c>
      <c r="I285" s="16">
        <v>0</v>
      </c>
      <c r="J285" s="144">
        <f t="shared" si="20"/>
        <v>0</v>
      </c>
      <c r="K285" s="145">
        <f t="shared" si="21"/>
        <v>0</v>
      </c>
      <c r="L285" s="146"/>
      <c r="M285" s="147">
        <f t="shared" si="22"/>
        <v>0</v>
      </c>
      <c r="N285" s="146"/>
      <c r="O285" s="146"/>
      <c r="P285" s="146"/>
      <c r="Q285" s="148">
        <f t="shared" si="18"/>
        <v>0</v>
      </c>
      <c r="R285" s="18" t="str">
        <f t="shared" si="19"/>
        <v>OK</v>
      </c>
      <c r="S285" s="47"/>
      <c r="T285" s="47"/>
      <c r="U285" s="47"/>
      <c r="V285" s="47"/>
      <c r="W285" s="47"/>
      <c r="X285" s="34"/>
      <c r="Y285" s="34"/>
      <c r="Z285" s="34"/>
      <c r="AA285" s="34"/>
      <c r="AB285" s="34"/>
      <c r="AC285" s="34"/>
      <c r="AD285" s="34"/>
      <c r="AE285" s="169"/>
      <c r="AF285" s="169"/>
      <c r="AG285" s="169"/>
      <c r="AH285" s="169"/>
    </row>
    <row r="286" spans="1:34" ht="40" customHeight="1" x14ac:dyDescent="0.25">
      <c r="A286" s="204"/>
      <c r="B286" s="50">
        <v>293</v>
      </c>
      <c r="C286" s="200"/>
      <c r="D286" s="57" t="s">
        <v>496</v>
      </c>
      <c r="E286" s="57" t="s">
        <v>494</v>
      </c>
      <c r="F286" s="57" t="s">
        <v>11</v>
      </c>
      <c r="G286" s="57" t="s">
        <v>13</v>
      </c>
      <c r="H286" s="79">
        <v>8.67</v>
      </c>
      <c r="I286" s="16">
        <v>0</v>
      </c>
      <c r="J286" s="144">
        <f t="shared" si="20"/>
        <v>0</v>
      </c>
      <c r="K286" s="145">
        <f t="shared" si="21"/>
        <v>0</v>
      </c>
      <c r="L286" s="146"/>
      <c r="M286" s="147">
        <f t="shared" si="22"/>
        <v>0</v>
      </c>
      <c r="N286" s="146"/>
      <c r="O286" s="146"/>
      <c r="P286" s="146"/>
      <c r="Q286" s="148">
        <f t="shared" si="18"/>
        <v>0</v>
      </c>
      <c r="R286" s="18" t="str">
        <f t="shared" si="19"/>
        <v>OK</v>
      </c>
      <c r="S286" s="47"/>
      <c r="T286" s="47"/>
      <c r="U286" s="47"/>
      <c r="V286" s="47"/>
      <c r="W286" s="47"/>
      <c r="X286" s="34"/>
      <c r="Y286" s="34"/>
      <c r="Z286" s="34"/>
      <c r="AA286" s="34"/>
      <c r="AB286" s="34"/>
      <c r="AC286" s="34"/>
      <c r="AD286" s="34"/>
      <c r="AE286" s="169"/>
      <c r="AF286" s="169"/>
      <c r="AG286" s="169"/>
      <c r="AH286" s="169"/>
    </row>
    <row r="287" spans="1:34" ht="40" customHeight="1" x14ac:dyDescent="0.25">
      <c r="A287" s="204"/>
      <c r="B287" s="50">
        <v>294</v>
      </c>
      <c r="C287" s="200"/>
      <c r="D287" s="57" t="s">
        <v>497</v>
      </c>
      <c r="E287" s="57" t="s">
        <v>494</v>
      </c>
      <c r="F287" s="57" t="s">
        <v>11</v>
      </c>
      <c r="G287" s="57" t="s">
        <v>13</v>
      </c>
      <c r="H287" s="79">
        <v>10.83</v>
      </c>
      <c r="I287" s="16">
        <v>0</v>
      </c>
      <c r="J287" s="144">
        <f t="shared" si="20"/>
        <v>0</v>
      </c>
      <c r="K287" s="145">
        <f t="shared" si="21"/>
        <v>0</v>
      </c>
      <c r="L287" s="146"/>
      <c r="M287" s="147">
        <f t="shared" si="22"/>
        <v>0</v>
      </c>
      <c r="N287" s="146"/>
      <c r="O287" s="146"/>
      <c r="P287" s="146"/>
      <c r="Q287" s="148">
        <f t="shared" si="18"/>
        <v>0</v>
      </c>
      <c r="R287" s="18" t="str">
        <f t="shared" si="19"/>
        <v>OK</v>
      </c>
      <c r="S287" s="47"/>
      <c r="T287" s="47"/>
      <c r="U287" s="47"/>
      <c r="V287" s="47"/>
      <c r="W287" s="47"/>
      <c r="X287" s="34"/>
      <c r="Y287" s="34"/>
      <c r="Z287" s="34"/>
      <c r="AA287" s="34"/>
      <c r="AB287" s="34"/>
      <c r="AC287" s="34"/>
      <c r="AD287" s="34"/>
      <c r="AE287" s="169"/>
      <c r="AF287" s="169"/>
      <c r="AG287" s="169"/>
      <c r="AH287" s="169"/>
    </row>
    <row r="288" spans="1:34" ht="40" customHeight="1" x14ac:dyDescent="0.25">
      <c r="A288" s="204"/>
      <c r="B288" s="50">
        <v>295</v>
      </c>
      <c r="C288" s="200"/>
      <c r="D288" s="57" t="s">
        <v>498</v>
      </c>
      <c r="E288" s="57" t="s">
        <v>494</v>
      </c>
      <c r="F288" s="57" t="s">
        <v>11</v>
      </c>
      <c r="G288" s="57" t="s">
        <v>13</v>
      </c>
      <c r="H288" s="79">
        <v>10.96</v>
      </c>
      <c r="I288" s="16">
        <v>0</v>
      </c>
      <c r="J288" s="144">
        <f t="shared" si="20"/>
        <v>0</v>
      </c>
      <c r="K288" s="145">
        <f t="shared" si="21"/>
        <v>0</v>
      </c>
      <c r="L288" s="146"/>
      <c r="M288" s="147">
        <f t="shared" si="22"/>
        <v>0</v>
      </c>
      <c r="N288" s="146"/>
      <c r="O288" s="146"/>
      <c r="P288" s="146"/>
      <c r="Q288" s="148">
        <f t="shared" ref="Q288:Q351" si="23">I288-(SUM(S288:AH288))+L288</f>
        <v>0</v>
      </c>
      <c r="R288" s="18" t="str">
        <f t="shared" si="19"/>
        <v>OK</v>
      </c>
      <c r="S288" s="47"/>
      <c r="T288" s="47"/>
      <c r="U288" s="47"/>
      <c r="V288" s="47"/>
      <c r="W288" s="47"/>
      <c r="X288" s="34"/>
      <c r="Y288" s="34"/>
      <c r="Z288" s="34"/>
      <c r="AA288" s="34"/>
      <c r="AB288" s="34"/>
      <c r="AC288" s="34"/>
      <c r="AD288" s="34"/>
      <c r="AE288" s="169"/>
      <c r="AF288" s="169"/>
      <c r="AG288" s="169"/>
      <c r="AH288" s="169"/>
    </row>
    <row r="289" spans="1:34" ht="40" customHeight="1" x14ac:dyDescent="0.25">
      <c r="A289" s="204"/>
      <c r="B289" s="50">
        <v>296</v>
      </c>
      <c r="C289" s="199"/>
      <c r="D289" s="57" t="s">
        <v>499</v>
      </c>
      <c r="E289" s="57" t="s">
        <v>500</v>
      </c>
      <c r="F289" s="57" t="s">
        <v>492</v>
      </c>
      <c r="G289" s="57" t="s">
        <v>12</v>
      </c>
      <c r="H289" s="79">
        <v>58.04</v>
      </c>
      <c r="I289" s="16">
        <v>0</v>
      </c>
      <c r="J289" s="144">
        <f t="shared" si="20"/>
        <v>0</v>
      </c>
      <c r="K289" s="145">
        <f t="shared" si="21"/>
        <v>0</v>
      </c>
      <c r="L289" s="146"/>
      <c r="M289" s="147">
        <f t="shared" si="22"/>
        <v>0</v>
      </c>
      <c r="N289" s="146"/>
      <c r="O289" s="146"/>
      <c r="P289" s="146"/>
      <c r="Q289" s="148">
        <f t="shared" si="23"/>
        <v>0</v>
      </c>
      <c r="R289" s="18" t="str">
        <f t="shared" si="19"/>
        <v>OK</v>
      </c>
      <c r="S289" s="47"/>
      <c r="T289" s="47"/>
      <c r="U289" s="47"/>
      <c r="V289" s="47"/>
      <c r="W289" s="47"/>
      <c r="X289" s="34"/>
      <c r="Y289" s="34"/>
      <c r="Z289" s="34"/>
      <c r="AA289" s="34"/>
      <c r="AB289" s="34"/>
      <c r="AC289" s="34"/>
      <c r="AD289" s="34"/>
      <c r="AE289" s="169"/>
      <c r="AF289" s="169"/>
      <c r="AG289" s="169"/>
      <c r="AH289" s="169"/>
    </row>
    <row r="290" spans="1:34" ht="40" customHeight="1" x14ac:dyDescent="0.25">
      <c r="A290" s="169">
        <v>18</v>
      </c>
      <c r="B290" s="50">
        <v>297</v>
      </c>
      <c r="C290" s="66" t="s">
        <v>639</v>
      </c>
      <c r="D290" s="57" t="s">
        <v>501</v>
      </c>
      <c r="E290" s="57" t="s">
        <v>502</v>
      </c>
      <c r="F290" s="57" t="s">
        <v>202</v>
      </c>
      <c r="G290" s="57" t="s">
        <v>12</v>
      </c>
      <c r="H290" s="79">
        <v>78.11</v>
      </c>
      <c r="I290" s="16">
        <v>0</v>
      </c>
      <c r="J290" s="144">
        <f t="shared" si="20"/>
        <v>0</v>
      </c>
      <c r="K290" s="145">
        <f t="shared" si="21"/>
        <v>0</v>
      </c>
      <c r="L290" s="146"/>
      <c r="M290" s="147">
        <f t="shared" si="22"/>
        <v>0</v>
      </c>
      <c r="N290" s="146"/>
      <c r="O290" s="146"/>
      <c r="P290" s="146"/>
      <c r="Q290" s="148">
        <f t="shared" si="23"/>
        <v>0</v>
      </c>
      <c r="R290" s="18" t="str">
        <f t="shared" si="19"/>
        <v>OK</v>
      </c>
      <c r="S290" s="47"/>
      <c r="T290" s="47"/>
      <c r="U290" s="47"/>
      <c r="V290" s="47"/>
      <c r="W290" s="47"/>
      <c r="X290" s="34"/>
      <c r="Y290" s="34"/>
      <c r="Z290" s="34"/>
      <c r="AA290" s="34"/>
      <c r="AB290" s="34"/>
      <c r="AC290" s="34"/>
      <c r="AD290" s="34"/>
      <c r="AE290" s="169"/>
      <c r="AF290" s="169"/>
      <c r="AG290" s="169"/>
      <c r="AH290" s="169"/>
    </row>
    <row r="291" spans="1:34" ht="40" customHeight="1" x14ac:dyDescent="0.25">
      <c r="A291" s="169">
        <v>19</v>
      </c>
      <c r="B291" s="50">
        <v>298</v>
      </c>
      <c r="C291" s="66" t="s">
        <v>637</v>
      </c>
      <c r="D291" s="57" t="s">
        <v>503</v>
      </c>
      <c r="E291" s="57" t="s">
        <v>504</v>
      </c>
      <c r="F291" s="57" t="s">
        <v>11</v>
      </c>
      <c r="G291" s="57" t="s">
        <v>12</v>
      </c>
      <c r="H291" s="79">
        <v>444.28</v>
      </c>
      <c r="I291" s="16">
        <v>0</v>
      </c>
      <c r="J291" s="144">
        <f t="shared" si="20"/>
        <v>0</v>
      </c>
      <c r="K291" s="145">
        <f t="shared" si="21"/>
        <v>0</v>
      </c>
      <c r="L291" s="146"/>
      <c r="M291" s="147">
        <f t="shared" si="22"/>
        <v>0</v>
      </c>
      <c r="N291" s="146"/>
      <c r="O291" s="146"/>
      <c r="P291" s="146"/>
      <c r="Q291" s="148">
        <f t="shared" si="23"/>
        <v>0</v>
      </c>
      <c r="R291" s="18" t="str">
        <f t="shared" si="19"/>
        <v>OK</v>
      </c>
      <c r="S291" s="47"/>
      <c r="T291" s="47"/>
      <c r="U291" s="47"/>
      <c r="V291" s="47"/>
      <c r="W291" s="47"/>
      <c r="X291" s="34"/>
      <c r="Y291" s="34"/>
      <c r="Z291" s="34"/>
      <c r="AA291" s="34"/>
      <c r="AB291" s="34"/>
      <c r="AC291" s="34"/>
      <c r="AD291" s="34"/>
      <c r="AE291" s="169"/>
      <c r="AF291" s="169"/>
      <c r="AG291" s="169"/>
      <c r="AH291" s="169"/>
    </row>
    <row r="292" spans="1:34" ht="40" customHeight="1" x14ac:dyDescent="0.25">
      <c r="A292" s="169">
        <v>20</v>
      </c>
      <c r="B292" s="50">
        <v>299</v>
      </c>
      <c r="C292" s="66" t="s">
        <v>637</v>
      </c>
      <c r="D292" s="57" t="s">
        <v>505</v>
      </c>
      <c r="E292" s="57" t="s">
        <v>506</v>
      </c>
      <c r="F292" s="57" t="s">
        <v>11</v>
      </c>
      <c r="G292" s="57" t="s">
        <v>507</v>
      </c>
      <c r="H292" s="79">
        <v>980</v>
      </c>
      <c r="I292" s="16">
        <v>0</v>
      </c>
      <c r="J292" s="144">
        <f t="shared" si="20"/>
        <v>0</v>
      </c>
      <c r="K292" s="145">
        <f t="shared" si="21"/>
        <v>0</v>
      </c>
      <c r="L292" s="146"/>
      <c r="M292" s="147">
        <f t="shared" si="22"/>
        <v>0</v>
      </c>
      <c r="N292" s="146"/>
      <c r="O292" s="146"/>
      <c r="P292" s="146"/>
      <c r="Q292" s="148">
        <f t="shared" si="23"/>
        <v>0</v>
      </c>
      <c r="R292" s="18" t="str">
        <f t="shared" si="19"/>
        <v>OK</v>
      </c>
      <c r="S292" s="47"/>
      <c r="T292" s="47"/>
      <c r="U292" s="47"/>
      <c r="V292" s="47"/>
      <c r="W292" s="47"/>
      <c r="X292" s="34"/>
      <c r="Y292" s="34"/>
      <c r="Z292" s="34"/>
      <c r="AA292" s="34"/>
      <c r="AB292" s="34"/>
      <c r="AC292" s="34"/>
      <c r="AD292" s="34"/>
      <c r="AE292" s="169"/>
      <c r="AF292" s="169"/>
      <c r="AG292" s="169"/>
      <c r="AH292" s="169"/>
    </row>
    <row r="293" spans="1:34" ht="40" customHeight="1" x14ac:dyDescent="0.25">
      <c r="A293" s="169">
        <v>21</v>
      </c>
      <c r="B293" s="50">
        <v>300</v>
      </c>
      <c r="C293" s="66" t="s">
        <v>640</v>
      </c>
      <c r="D293" s="57" t="s">
        <v>508</v>
      </c>
      <c r="E293" s="57" t="s">
        <v>509</v>
      </c>
      <c r="F293" s="57" t="s">
        <v>11</v>
      </c>
      <c r="G293" s="168" t="s">
        <v>756</v>
      </c>
      <c r="H293" s="79">
        <v>224.28</v>
      </c>
      <c r="I293" s="16">
        <v>10</v>
      </c>
      <c r="J293" s="144">
        <f t="shared" si="20"/>
        <v>8</v>
      </c>
      <c r="K293" s="145">
        <f t="shared" si="21"/>
        <v>8</v>
      </c>
      <c r="L293" s="146"/>
      <c r="M293" s="147">
        <f t="shared" si="22"/>
        <v>2</v>
      </c>
      <c r="N293" s="146"/>
      <c r="O293" s="146"/>
      <c r="P293" s="146"/>
      <c r="Q293" s="148">
        <f t="shared" si="23"/>
        <v>2</v>
      </c>
      <c r="R293" s="18" t="str">
        <f t="shared" si="19"/>
        <v>OK</v>
      </c>
      <c r="S293" s="47"/>
      <c r="T293" s="47"/>
      <c r="U293" s="47"/>
      <c r="V293" s="47"/>
      <c r="W293" s="47"/>
      <c r="X293" s="34"/>
      <c r="Y293" s="34"/>
      <c r="Z293" s="34">
        <v>8</v>
      </c>
      <c r="AA293" s="34"/>
      <c r="AB293" s="34"/>
      <c r="AC293" s="34"/>
      <c r="AD293" s="34"/>
      <c r="AE293" s="169"/>
      <c r="AF293" s="169"/>
      <c r="AG293" s="169"/>
      <c r="AH293" s="169"/>
    </row>
    <row r="294" spans="1:34" ht="40" customHeight="1" x14ac:dyDescent="0.25">
      <c r="A294" s="169">
        <v>23</v>
      </c>
      <c r="B294" s="50">
        <v>308</v>
      </c>
      <c r="C294" s="66" t="s">
        <v>635</v>
      </c>
      <c r="D294" s="57" t="s">
        <v>510</v>
      </c>
      <c r="E294" s="57" t="s">
        <v>511</v>
      </c>
      <c r="F294" s="57" t="s">
        <v>11</v>
      </c>
      <c r="G294" s="57" t="s">
        <v>512</v>
      </c>
      <c r="H294" s="79">
        <v>464.16</v>
      </c>
      <c r="I294" s="16">
        <v>0</v>
      </c>
      <c r="J294" s="144">
        <f t="shared" si="20"/>
        <v>0</v>
      </c>
      <c r="K294" s="145">
        <f t="shared" si="21"/>
        <v>0</v>
      </c>
      <c r="L294" s="146"/>
      <c r="M294" s="147">
        <f t="shared" si="22"/>
        <v>0</v>
      </c>
      <c r="N294" s="146"/>
      <c r="O294" s="146"/>
      <c r="P294" s="146"/>
      <c r="Q294" s="148">
        <f t="shared" si="23"/>
        <v>0</v>
      </c>
      <c r="R294" s="18" t="str">
        <f t="shared" si="19"/>
        <v>OK</v>
      </c>
      <c r="S294" s="47"/>
      <c r="T294" s="47"/>
      <c r="U294" s="47"/>
      <c r="V294" s="47"/>
      <c r="W294" s="47"/>
      <c r="X294" s="34"/>
      <c r="Y294" s="34"/>
      <c r="Z294" s="34"/>
      <c r="AA294" s="34"/>
      <c r="AB294" s="34"/>
      <c r="AC294" s="34"/>
      <c r="AD294" s="34"/>
      <c r="AE294" s="169"/>
      <c r="AF294" s="169"/>
      <c r="AG294" s="169"/>
      <c r="AH294" s="169"/>
    </row>
    <row r="295" spans="1:34" ht="40" customHeight="1" x14ac:dyDescent="0.25">
      <c r="A295" s="204">
        <v>24</v>
      </c>
      <c r="B295" s="50">
        <v>309</v>
      </c>
      <c r="C295" s="198" t="s">
        <v>634</v>
      </c>
      <c r="D295" s="57" t="s">
        <v>513</v>
      </c>
      <c r="E295" s="57" t="s">
        <v>39</v>
      </c>
      <c r="F295" s="57" t="s">
        <v>11</v>
      </c>
      <c r="G295" s="57" t="s">
        <v>13</v>
      </c>
      <c r="H295" s="79">
        <v>14.61</v>
      </c>
      <c r="I295" s="16">
        <v>0</v>
      </c>
      <c r="J295" s="144">
        <f t="shared" si="20"/>
        <v>0</v>
      </c>
      <c r="K295" s="145">
        <f t="shared" si="21"/>
        <v>0</v>
      </c>
      <c r="L295" s="146"/>
      <c r="M295" s="147">
        <f t="shared" si="22"/>
        <v>0</v>
      </c>
      <c r="N295" s="146"/>
      <c r="O295" s="146"/>
      <c r="P295" s="146"/>
      <c r="Q295" s="148">
        <f t="shared" si="23"/>
        <v>0</v>
      </c>
      <c r="R295" s="18" t="str">
        <f t="shared" si="19"/>
        <v>OK</v>
      </c>
      <c r="S295" s="47"/>
      <c r="T295" s="47"/>
      <c r="U295" s="47"/>
      <c r="V295" s="47"/>
      <c r="W295" s="47"/>
      <c r="X295" s="34"/>
      <c r="Y295" s="34"/>
      <c r="Z295" s="34"/>
      <c r="AA295" s="34"/>
      <c r="AB295" s="34"/>
      <c r="AC295" s="34"/>
      <c r="AD295" s="34"/>
      <c r="AE295" s="169"/>
      <c r="AF295" s="169"/>
      <c r="AG295" s="169"/>
      <c r="AH295" s="169"/>
    </row>
    <row r="296" spans="1:34" ht="40" customHeight="1" x14ac:dyDescent="0.25">
      <c r="A296" s="204"/>
      <c r="B296" s="50">
        <v>310</v>
      </c>
      <c r="C296" s="200"/>
      <c r="D296" s="57" t="s">
        <v>514</v>
      </c>
      <c r="E296" s="57" t="s">
        <v>39</v>
      </c>
      <c r="F296" s="57" t="s">
        <v>11</v>
      </c>
      <c r="G296" s="57" t="s">
        <v>13</v>
      </c>
      <c r="H296" s="79">
        <v>70.709999999999994</v>
      </c>
      <c r="I296" s="16">
        <v>0</v>
      </c>
      <c r="J296" s="144">
        <f t="shared" si="20"/>
        <v>0</v>
      </c>
      <c r="K296" s="145">
        <f t="shared" si="21"/>
        <v>0</v>
      </c>
      <c r="L296" s="146"/>
      <c r="M296" s="147">
        <f t="shared" si="22"/>
        <v>0</v>
      </c>
      <c r="N296" s="146"/>
      <c r="O296" s="146"/>
      <c r="P296" s="146"/>
      <c r="Q296" s="148">
        <f t="shared" si="23"/>
        <v>0</v>
      </c>
      <c r="R296" s="18" t="str">
        <f t="shared" si="19"/>
        <v>OK</v>
      </c>
      <c r="S296" s="47"/>
      <c r="T296" s="47"/>
      <c r="U296" s="47"/>
      <c r="V296" s="47"/>
      <c r="W296" s="47"/>
      <c r="X296" s="34"/>
      <c r="Y296" s="34"/>
      <c r="Z296" s="34"/>
      <c r="AA296" s="34"/>
      <c r="AB296" s="34"/>
      <c r="AC296" s="34"/>
      <c r="AD296" s="34"/>
      <c r="AE296" s="169"/>
      <c r="AF296" s="169"/>
      <c r="AG296" s="169"/>
      <c r="AH296" s="169"/>
    </row>
    <row r="297" spans="1:34" ht="40" customHeight="1" x14ac:dyDescent="0.25">
      <c r="A297" s="204"/>
      <c r="B297" s="50">
        <v>311</v>
      </c>
      <c r="C297" s="200"/>
      <c r="D297" s="57" t="s">
        <v>515</v>
      </c>
      <c r="E297" s="57" t="s">
        <v>39</v>
      </c>
      <c r="F297" s="57" t="s">
        <v>11</v>
      </c>
      <c r="G297" s="57" t="s">
        <v>13</v>
      </c>
      <c r="H297" s="79">
        <v>139.68</v>
      </c>
      <c r="I297" s="16">
        <v>0</v>
      </c>
      <c r="J297" s="144">
        <f t="shared" si="20"/>
        <v>0</v>
      </c>
      <c r="K297" s="145">
        <f t="shared" si="21"/>
        <v>0</v>
      </c>
      <c r="L297" s="146"/>
      <c r="M297" s="147">
        <f t="shared" si="22"/>
        <v>0</v>
      </c>
      <c r="N297" s="146"/>
      <c r="O297" s="146"/>
      <c r="P297" s="146"/>
      <c r="Q297" s="148">
        <f t="shared" si="23"/>
        <v>0</v>
      </c>
      <c r="R297" s="18" t="str">
        <f t="shared" si="19"/>
        <v>OK</v>
      </c>
      <c r="S297" s="47"/>
      <c r="T297" s="47"/>
      <c r="U297" s="47"/>
      <c r="V297" s="47"/>
      <c r="W297" s="47"/>
      <c r="X297" s="34"/>
      <c r="Y297" s="34"/>
      <c r="Z297" s="34"/>
      <c r="AA297" s="34"/>
      <c r="AB297" s="34"/>
      <c r="AC297" s="34"/>
      <c r="AD297" s="34"/>
      <c r="AE297" s="169"/>
      <c r="AF297" s="169"/>
      <c r="AG297" s="169"/>
      <c r="AH297" s="169"/>
    </row>
    <row r="298" spans="1:34" ht="40" customHeight="1" x14ac:dyDescent="0.25">
      <c r="A298" s="204"/>
      <c r="B298" s="50">
        <v>312</v>
      </c>
      <c r="C298" s="200"/>
      <c r="D298" s="57" t="s">
        <v>516</v>
      </c>
      <c r="E298" s="57" t="s">
        <v>39</v>
      </c>
      <c r="F298" s="57" t="s">
        <v>11</v>
      </c>
      <c r="G298" s="57" t="s">
        <v>13</v>
      </c>
      <c r="H298" s="79">
        <v>40.78</v>
      </c>
      <c r="I298" s="16">
        <v>0</v>
      </c>
      <c r="J298" s="144">
        <f t="shared" si="20"/>
        <v>0</v>
      </c>
      <c r="K298" s="145">
        <f t="shared" si="21"/>
        <v>0</v>
      </c>
      <c r="L298" s="146"/>
      <c r="M298" s="147">
        <f t="shared" si="22"/>
        <v>0</v>
      </c>
      <c r="N298" s="146"/>
      <c r="O298" s="146"/>
      <c r="P298" s="146"/>
      <c r="Q298" s="148">
        <f t="shared" si="23"/>
        <v>0</v>
      </c>
      <c r="R298" s="18" t="str">
        <f t="shared" si="19"/>
        <v>OK</v>
      </c>
      <c r="S298" s="47"/>
      <c r="T298" s="47"/>
      <c r="U298" s="47"/>
      <c r="V298" s="47"/>
      <c r="W298" s="47"/>
      <c r="X298" s="34"/>
      <c r="Y298" s="34"/>
      <c r="Z298" s="34"/>
      <c r="AA298" s="34"/>
      <c r="AB298" s="34"/>
      <c r="AC298" s="34"/>
      <c r="AD298" s="34"/>
      <c r="AE298" s="169"/>
      <c r="AF298" s="169"/>
      <c r="AG298" s="169"/>
      <c r="AH298" s="169"/>
    </row>
    <row r="299" spans="1:34" ht="40" customHeight="1" x14ac:dyDescent="0.25">
      <c r="A299" s="204"/>
      <c r="B299" s="50">
        <v>313</v>
      </c>
      <c r="C299" s="200"/>
      <c r="D299" s="57" t="s">
        <v>517</v>
      </c>
      <c r="E299" s="57" t="s">
        <v>39</v>
      </c>
      <c r="F299" s="57" t="s">
        <v>11</v>
      </c>
      <c r="G299" s="57" t="s">
        <v>13</v>
      </c>
      <c r="H299" s="79">
        <v>1140.3800000000001</v>
      </c>
      <c r="I299" s="16">
        <v>0</v>
      </c>
      <c r="J299" s="144">
        <f t="shared" si="20"/>
        <v>0</v>
      </c>
      <c r="K299" s="145">
        <f t="shared" si="21"/>
        <v>0</v>
      </c>
      <c r="L299" s="146"/>
      <c r="M299" s="147">
        <f t="shared" si="22"/>
        <v>0</v>
      </c>
      <c r="N299" s="146"/>
      <c r="O299" s="146"/>
      <c r="P299" s="146"/>
      <c r="Q299" s="148">
        <f t="shared" si="23"/>
        <v>0</v>
      </c>
      <c r="R299" s="18" t="str">
        <f t="shared" si="19"/>
        <v>OK</v>
      </c>
      <c r="S299" s="47"/>
      <c r="T299" s="47"/>
      <c r="U299" s="47"/>
      <c r="V299" s="47"/>
      <c r="W299" s="47"/>
      <c r="X299" s="34"/>
      <c r="Y299" s="34"/>
      <c r="Z299" s="34"/>
      <c r="AA299" s="34"/>
      <c r="AB299" s="34"/>
      <c r="AC299" s="34"/>
      <c r="AD299" s="34"/>
      <c r="AE299" s="169"/>
      <c r="AF299" s="169"/>
      <c r="AG299" s="169"/>
      <c r="AH299" s="169"/>
    </row>
    <row r="300" spans="1:34" ht="40" customHeight="1" x14ac:dyDescent="0.25">
      <c r="A300" s="204"/>
      <c r="B300" s="50">
        <v>314</v>
      </c>
      <c r="C300" s="200"/>
      <c r="D300" s="57" t="s">
        <v>518</v>
      </c>
      <c r="E300" s="57" t="s">
        <v>39</v>
      </c>
      <c r="F300" s="57" t="s">
        <v>11</v>
      </c>
      <c r="G300" s="57" t="s">
        <v>519</v>
      </c>
      <c r="H300" s="79">
        <v>586</v>
      </c>
      <c r="I300" s="16">
        <v>0</v>
      </c>
      <c r="J300" s="144">
        <f t="shared" si="20"/>
        <v>0</v>
      </c>
      <c r="K300" s="145">
        <f t="shared" si="21"/>
        <v>0</v>
      </c>
      <c r="L300" s="146"/>
      <c r="M300" s="147">
        <f t="shared" si="22"/>
        <v>0</v>
      </c>
      <c r="N300" s="146"/>
      <c r="O300" s="146"/>
      <c r="P300" s="146"/>
      <c r="Q300" s="148">
        <f t="shared" si="23"/>
        <v>0</v>
      </c>
      <c r="R300" s="18" t="str">
        <f t="shared" si="19"/>
        <v>OK</v>
      </c>
      <c r="S300" s="47"/>
      <c r="T300" s="47"/>
      <c r="U300" s="47"/>
      <c r="V300" s="47"/>
      <c r="W300" s="47"/>
      <c r="X300" s="34"/>
      <c r="Y300" s="34"/>
      <c r="Z300" s="34"/>
      <c r="AA300" s="34"/>
      <c r="AB300" s="34"/>
      <c r="AC300" s="34"/>
      <c r="AD300" s="34"/>
      <c r="AE300" s="169"/>
      <c r="AF300" s="169"/>
      <c r="AG300" s="169"/>
      <c r="AH300" s="169"/>
    </row>
    <row r="301" spans="1:34" ht="40" customHeight="1" x14ac:dyDescent="0.25">
      <c r="A301" s="204"/>
      <c r="B301" s="50">
        <v>315</v>
      </c>
      <c r="C301" s="199"/>
      <c r="D301" s="57" t="s">
        <v>520</v>
      </c>
      <c r="E301" s="57" t="s">
        <v>39</v>
      </c>
      <c r="F301" s="57" t="s">
        <v>11</v>
      </c>
      <c r="G301" s="57" t="s">
        <v>13</v>
      </c>
      <c r="H301" s="79">
        <v>297.02</v>
      </c>
      <c r="I301" s="16">
        <v>0</v>
      </c>
      <c r="J301" s="144">
        <f t="shared" si="20"/>
        <v>0</v>
      </c>
      <c r="K301" s="145">
        <f t="shared" si="21"/>
        <v>0</v>
      </c>
      <c r="L301" s="146"/>
      <c r="M301" s="147">
        <f t="shared" si="22"/>
        <v>0</v>
      </c>
      <c r="N301" s="146"/>
      <c r="O301" s="146"/>
      <c r="P301" s="146"/>
      <c r="Q301" s="148">
        <f t="shared" si="23"/>
        <v>0</v>
      </c>
      <c r="R301" s="18" t="str">
        <f t="shared" si="19"/>
        <v>OK</v>
      </c>
      <c r="S301" s="47"/>
      <c r="T301" s="47"/>
      <c r="U301" s="47"/>
      <c r="V301" s="47"/>
      <c r="W301" s="47"/>
      <c r="X301" s="34"/>
      <c r="Y301" s="34"/>
      <c r="Z301" s="34"/>
      <c r="AA301" s="34"/>
      <c r="AB301" s="34"/>
      <c r="AC301" s="34"/>
      <c r="AD301" s="34"/>
      <c r="AE301" s="169"/>
      <c r="AF301" s="169"/>
      <c r="AG301" s="169"/>
      <c r="AH301" s="169"/>
    </row>
    <row r="302" spans="1:34" ht="40" customHeight="1" x14ac:dyDescent="0.25">
      <c r="A302" s="204">
        <v>25</v>
      </c>
      <c r="B302" s="50">
        <v>316</v>
      </c>
      <c r="C302" s="198" t="s">
        <v>634</v>
      </c>
      <c r="D302" s="57" t="s">
        <v>521</v>
      </c>
      <c r="E302" s="57" t="s">
        <v>522</v>
      </c>
      <c r="F302" s="57" t="s">
        <v>11</v>
      </c>
      <c r="G302" s="57" t="s">
        <v>467</v>
      </c>
      <c r="H302" s="79">
        <v>492.16</v>
      </c>
      <c r="I302" s="16">
        <v>0</v>
      </c>
      <c r="J302" s="144">
        <f t="shared" si="20"/>
        <v>0</v>
      </c>
      <c r="K302" s="145">
        <f t="shared" si="21"/>
        <v>0</v>
      </c>
      <c r="L302" s="146"/>
      <c r="M302" s="147">
        <f t="shared" si="22"/>
        <v>0</v>
      </c>
      <c r="N302" s="146"/>
      <c r="O302" s="146"/>
      <c r="P302" s="146"/>
      <c r="Q302" s="148">
        <f t="shared" si="23"/>
        <v>0</v>
      </c>
      <c r="R302" s="18" t="str">
        <f t="shared" si="19"/>
        <v>OK</v>
      </c>
      <c r="S302" s="47"/>
      <c r="T302" s="47"/>
      <c r="U302" s="47"/>
      <c r="V302" s="47"/>
      <c r="W302" s="47"/>
      <c r="X302" s="34"/>
      <c r="Y302" s="34"/>
      <c r="Z302" s="34"/>
      <c r="AA302" s="34"/>
      <c r="AB302" s="34"/>
      <c r="AC302" s="34"/>
      <c r="AD302" s="34"/>
      <c r="AE302" s="169"/>
      <c r="AF302" s="169"/>
      <c r="AG302" s="169"/>
      <c r="AH302" s="169"/>
    </row>
    <row r="303" spans="1:34" ht="40" customHeight="1" x14ac:dyDescent="0.25">
      <c r="A303" s="204"/>
      <c r="B303" s="50">
        <v>317</v>
      </c>
      <c r="C303" s="199"/>
      <c r="D303" s="57" t="s">
        <v>523</v>
      </c>
      <c r="E303" s="57" t="s">
        <v>524</v>
      </c>
      <c r="F303" s="57" t="s">
        <v>11</v>
      </c>
      <c r="G303" s="57" t="s">
        <v>467</v>
      </c>
      <c r="H303" s="79">
        <v>228.03</v>
      </c>
      <c r="I303" s="16">
        <v>0</v>
      </c>
      <c r="J303" s="144">
        <f t="shared" si="20"/>
        <v>0</v>
      </c>
      <c r="K303" s="145">
        <f t="shared" si="21"/>
        <v>0</v>
      </c>
      <c r="L303" s="146"/>
      <c r="M303" s="147">
        <f t="shared" si="22"/>
        <v>0</v>
      </c>
      <c r="N303" s="146"/>
      <c r="O303" s="146"/>
      <c r="P303" s="146"/>
      <c r="Q303" s="148">
        <f t="shared" si="23"/>
        <v>0</v>
      </c>
      <c r="R303" s="18" t="str">
        <f t="shared" ref="R303:R360" si="24">IF(Q303&lt;0,"ATENÇÃO","OK")</f>
        <v>OK</v>
      </c>
      <c r="S303" s="47"/>
      <c r="T303" s="47"/>
      <c r="U303" s="47"/>
      <c r="V303" s="47"/>
      <c r="W303" s="47"/>
      <c r="X303" s="34"/>
      <c r="Y303" s="34"/>
      <c r="Z303" s="34"/>
      <c r="AA303" s="34"/>
      <c r="AB303" s="34"/>
      <c r="AC303" s="34"/>
      <c r="AD303" s="34"/>
      <c r="AE303" s="169"/>
      <c r="AF303" s="169"/>
      <c r="AG303" s="169"/>
      <c r="AH303" s="169"/>
    </row>
    <row r="304" spans="1:34" ht="40" customHeight="1" x14ac:dyDescent="0.25">
      <c r="A304" s="204">
        <v>26</v>
      </c>
      <c r="B304" s="50">
        <v>318</v>
      </c>
      <c r="C304" s="198" t="s">
        <v>634</v>
      </c>
      <c r="D304" s="57" t="s">
        <v>525</v>
      </c>
      <c r="E304" s="57" t="s">
        <v>526</v>
      </c>
      <c r="F304" s="57" t="s">
        <v>11</v>
      </c>
      <c r="G304" s="57" t="s">
        <v>297</v>
      </c>
      <c r="H304" s="79">
        <v>70.58</v>
      </c>
      <c r="I304" s="16">
        <v>0</v>
      </c>
      <c r="J304" s="144">
        <f t="shared" si="20"/>
        <v>0</v>
      </c>
      <c r="K304" s="145">
        <f t="shared" si="21"/>
        <v>0</v>
      </c>
      <c r="L304" s="146"/>
      <c r="M304" s="147">
        <f t="shared" si="22"/>
        <v>0</v>
      </c>
      <c r="N304" s="146"/>
      <c r="O304" s="146"/>
      <c r="P304" s="146"/>
      <c r="Q304" s="148">
        <f t="shared" si="23"/>
        <v>0</v>
      </c>
      <c r="R304" s="18" t="str">
        <f t="shared" si="24"/>
        <v>OK</v>
      </c>
      <c r="S304" s="47"/>
      <c r="T304" s="47"/>
      <c r="U304" s="47"/>
      <c r="V304" s="47"/>
      <c r="W304" s="47"/>
      <c r="X304" s="34"/>
      <c r="Y304" s="34"/>
      <c r="Z304" s="34"/>
      <c r="AA304" s="34"/>
      <c r="AB304" s="34"/>
      <c r="AC304" s="34"/>
      <c r="AD304" s="34"/>
      <c r="AE304" s="169"/>
      <c r="AF304" s="169"/>
      <c r="AG304" s="169"/>
      <c r="AH304" s="169"/>
    </row>
    <row r="305" spans="1:34" ht="40" customHeight="1" x14ac:dyDescent="0.25">
      <c r="A305" s="204"/>
      <c r="B305" s="50">
        <v>319</v>
      </c>
      <c r="C305" s="200"/>
      <c r="D305" s="57" t="s">
        <v>527</v>
      </c>
      <c r="E305" s="57" t="s">
        <v>528</v>
      </c>
      <c r="F305" s="57" t="s">
        <v>11</v>
      </c>
      <c r="G305" s="57" t="s">
        <v>297</v>
      </c>
      <c r="H305" s="79">
        <v>78.95</v>
      </c>
      <c r="I305" s="16">
        <v>0</v>
      </c>
      <c r="J305" s="144">
        <f t="shared" si="20"/>
        <v>0</v>
      </c>
      <c r="K305" s="145">
        <f t="shared" si="21"/>
        <v>0</v>
      </c>
      <c r="L305" s="146"/>
      <c r="M305" s="147">
        <f t="shared" si="22"/>
        <v>0</v>
      </c>
      <c r="N305" s="146"/>
      <c r="O305" s="146"/>
      <c r="P305" s="146"/>
      <c r="Q305" s="148">
        <f t="shared" si="23"/>
        <v>0</v>
      </c>
      <c r="R305" s="18" t="str">
        <f t="shared" si="24"/>
        <v>OK</v>
      </c>
      <c r="S305" s="47"/>
      <c r="T305" s="47"/>
      <c r="U305" s="47"/>
      <c r="V305" s="47"/>
      <c r="W305" s="47"/>
      <c r="X305" s="34"/>
      <c r="Y305" s="34"/>
      <c r="Z305" s="34"/>
      <c r="AA305" s="34"/>
      <c r="AB305" s="34"/>
      <c r="AC305" s="34"/>
      <c r="AD305" s="34"/>
      <c r="AE305" s="169"/>
      <c r="AF305" s="169"/>
      <c r="AG305" s="169"/>
      <c r="AH305" s="169"/>
    </row>
    <row r="306" spans="1:34" ht="40" customHeight="1" x14ac:dyDescent="0.25">
      <c r="A306" s="204"/>
      <c r="B306" s="50">
        <v>320</v>
      </c>
      <c r="C306" s="199"/>
      <c r="D306" s="57" t="s">
        <v>529</v>
      </c>
      <c r="E306" s="57" t="s">
        <v>528</v>
      </c>
      <c r="F306" s="57" t="s">
        <v>11</v>
      </c>
      <c r="G306" s="57" t="s">
        <v>297</v>
      </c>
      <c r="H306" s="79">
        <v>105.42</v>
      </c>
      <c r="I306" s="16">
        <v>0</v>
      </c>
      <c r="J306" s="144">
        <f t="shared" si="20"/>
        <v>0</v>
      </c>
      <c r="K306" s="145">
        <f t="shared" si="21"/>
        <v>0</v>
      </c>
      <c r="L306" s="146"/>
      <c r="M306" s="147">
        <f t="shared" si="22"/>
        <v>0</v>
      </c>
      <c r="N306" s="146"/>
      <c r="O306" s="146"/>
      <c r="P306" s="146"/>
      <c r="Q306" s="148">
        <f t="shared" si="23"/>
        <v>0</v>
      </c>
      <c r="R306" s="18" t="str">
        <f t="shared" si="24"/>
        <v>OK</v>
      </c>
      <c r="S306" s="47"/>
      <c r="T306" s="47"/>
      <c r="U306" s="47"/>
      <c r="V306" s="47"/>
      <c r="W306" s="47"/>
      <c r="X306" s="34"/>
      <c r="Y306" s="34"/>
      <c r="Z306" s="34"/>
      <c r="AA306" s="34"/>
      <c r="AB306" s="34"/>
      <c r="AC306" s="34"/>
      <c r="AD306" s="34"/>
      <c r="AE306" s="169"/>
      <c r="AF306" s="169"/>
      <c r="AG306" s="169"/>
      <c r="AH306" s="169"/>
    </row>
    <row r="307" spans="1:34" ht="40" customHeight="1" x14ac:dyDescent="0.25">
      <c r="A307" s="204">
        <v>27</v>
      </c>
      <c r="B307" s="50">
        <v>321</v>
      </c>
      <c r="C307" s="198" t="s">
        <v>641</v>
      </c>
      <c r="D307" s="57" t="s">
        <v>530</v>
      </c>
      <c r="E307" s="57" t="s">
        <v>531</v>
      </c>
      <c r="F307" s="57" t="s">
        <v>11</v>
      </c>
      <c r="G307" s="57" t="s">
        <v>12</v>
      </c>
      <c r="H307" s="79">
        <v>14.07</v>
      </c>
      <c r="I307" s="16">
        <v>0</v>
      </c>
      <c r="J307" s="144">
        <f t="shared" si="20"/>
        <v>0</v>
      </c>
      <c r="K307" s="145">
        <f t="shared" si="21"/>
        <v>0</v>
      </c>
      <c r="L307" s="146"/>
      <c r="M307" s="147">
        <f t="shared" si="22"/>
        <v>0</v>
      </c>
      <c r="N307" s="146"/>
      <c r="O307" s="146"/>
      <c r="P307" s="146"/>
      <c r="Q307" s="148">
        <f t="shared" si="23"/>
        <v>0</v>
      </c>
      <c r="R307" s="18" t="str">
        <f t="shared" si="24"/>
        <v>OK</v>
      </c>
      <c r="S307" s="47"/>
      <c r="T307" s="47"/>
      <c r="U307" s="47"/>
      <c r="V307" s="47"/>
      <c r="W307" s="47"/>
      <c r="X307" s="34"/>
      <c r="Y307" s="34"/>
      <c r="Z307" s="34"/>
      <c r="AA307" s="34"/>
      <c r="AB307" s="34"/>
      <c r="AC307" s="34"/>
      <c r="AD307" s="34"/>
      <c r="AE307" s="169"/>
      <c r="AF307" s="169"/>
      <c r="AG307" s="169"/>
      <c r="AH307" s="169"/>
    </row>
    <row r="308" spans="1:34" ht="40" customHeight="1" x14ac:dyDescent="0.25">
      <c r="A308" s="204"/>
      <c r="B308" s="50">
        <v>322</v>
      </c>
      <c r="C308" s="199"/>
      <c r="D308" s="57" t="s">
        <v>532</v>
      </c>
      <c r="E308" s="57" t="s">
        <v>533</v>
      </c>
      <c r="F308" s="57" t="s">
        <v>11</v>
      </c>
      <c r="G308" s="57" t="s">
        <v>12</v>
      </c>
      <c r="H308" s="79">
        <v>14.07</v>
      </c>
      <c r="I308" s="16">
        <v>0</v>
      </c>
      <c r="J308" s="144">
        <f t="shared" si="20"/>
        <v>0</v>
      </c>
      <c r="K308" s="145">
        <f t="shared" si="21"/>
        <v>0</v>
      </c>
      <c r="L308" s="146"/>
      <c r="M308" s="147">
        <f t="shared" si="22"/>
        <v>0</v>
      </c>
      <c r="N308" s="146"/>
      <c r="O308" s="146"/>
      <c r="P308" s="146"/>
      <c r="Q308" s="148">
        <f t="shared" si="23"/>
        <v>0</v>
      </c>
      <c r="R308" s="18" t="str">
        <f t="shared" si="24"/>
        <v>OK</v>
      </c>
      <c r="S308" s="47"/>
      <c r="T308" s="47"/>
      <c r="U308" s="47"/>
      <c r="V308" s="47"/>
      <c r="W308" s="47"/>
      <c r="X308" s="34"/>
      <c r="Y308" s="34"/>
      <c r="Z308" s="34"/>
      <c r="AA308" s="34"/>
      <c r="AB308" s="34"/>
      <c r="AC308" s="34"/>
      <c r="AD308" s="34"/>
      <c r="AE308" s="169"/>
      <c r="AF308" s="169"/>
      <c r="AG308" s="169"/>
      <c r="AH308" s="169"/>
    </row>
    <row r="309" spans="1:34" ht="40" customHeight="1" x14ac:dyDescent="0.25">
      <c r="A309" s="204">
        <v>28</v>
      </c>
      <c r="B309" s="50">
        <v>323</v>
      </c>
      <c r="C309" s="201" t="s">
        <v>641</v>
      </c>
      <c r="D309" s="57" t="s">
        <v>534</v>
      </c>
      <c r="E309" s="57" t="s">
        <v>535</v>
      </c>
      <c r="F309" s="57" t="s">
        <v>11</v>
      </c>
      <c r="G309" s="57" t="s">
        <v>536</v>
      </c>
      <c r="H309" s="79">
        <v>265.33</v>
      </c>
      <c r="I309" s="16">
        <v>0</v>
      </c>
      <c r="J309" s="144">
        <f t="shared" si="20"/>
        <v>0</v>
      </c>
      <c r="K309" s="145">
        <f t="shared" si="21"/>
        <v>0</v>
      </c>
      <c r="L309" s="146"/>
      <c r="M309" s="147">
        <f t="shared" si="22"/>
        <v>0</v>
      </c>
      <c r="N309" s="146"/>
      <c r="O309" s="146"/>
      <c r="P309" s="146"/>
      <c r="Q309" s="148">
        <f t="shared" si="23"/>
        <v>0</v>
      </c>
      <c r="R309" s="18" t="str">
        <f t="shared" si="24"/>
        <v>OK</v>
      </c>
      <c r="S309" s="47"/>
      <c r="T309" s="47"/>
      <c r="U309" s="47"/>
      <c r="V309" s="47"/>
      <c r="W309" s="47"/>
      <c r="X309" s="34"/>
      <c r="Y309" s="34"/>
      <c r="Z309" s="34"/>
      <c r="AA309" s="34"/>
      <c r="AB309" s="34"/>
      <c r="AC309" s="34"/>
      <c r="AD309" s="34"/>
      <c r="AE309" s="169"/>
      <c r="AF309" s="169"/>
      <c r="AG309" s="169"/>
      <c r="AH309" s="169"/>
    </row>
    <row r="310" spans="1:34" ht="40" customHeight="1" x14ac:dyDescent="0.25">
      <c r="A310" s="204"/>
      <c r="B310" s="50">
        <v>324</v>
      </c>
      <c r="C310" s="200"/>
      <c r="D310" s="57" t="s">
        <v>537</v>
      </c>
      <c r="E310" s="57" t="s">
        <v>538</v>
      </c>
      <c r="F310" s="57" t="s">
        <v>11</v>
      </c>
      <c r="G310" s="57" t="s">
        <v>536</v>
      </c>
      <c r="H310" s="79">
        <v>7.57</v>
      </c>
      <c r="I310" s="16">
        <v>0</v>
      </c>
      <c r="J310" s="144">
        <f t="shared" si="20"/>
        <v>0</v>
      </c>
      <c r="K310" s="145">
        <f t="shared" si="21"/>
        <v>0</v>
      </c>
      <c r="L310" s="146"/>
      <c r="M310" s="147">
        <f t="shared" si="22"/>
        <v>0</v>
      </c>
      <c r="N310" s="146"/>
      <c r="O310" s="146"/>
      <c r="P310" s="146"/>
      <c r="Q310" s="148">
        <f t="shared" si="23"/>
        <v>0</v>
      </c>
      <c r="R310" s="18" t="str">
        <f t="shared" si="24"/>
        <v>OK</v>
      </c>
      <c r="S310" s="47"/>
      <c r="T310" s="47"/>
      <c r="U310" s="47"/>
      <c r="V310" s="47"/>
      <c r="W310" s="47"/>
      <c r="X310" s="34"/>
      <c r="Y310" s="34"/>
      <c r="Z310" s="34"/>
      <c r="AA310" s="34"/>
      <c r="AB310" s="34"/>
      <c r="AC310" s="34"/>
      <c r="AD310" s="34"/>
      <c r="AE310" s="169"/>
      <c r="AF310" s="169"/>
      <c r="AG310" s="169"/>
      <c r="AH310" s="169"/>
    </row>
    <row r="311" spans="1:34" ht="40" customHeight="1" x14ac:dyDescent="0.25">
      <c r="A311" s="204"/>
      <c r="B311" s="50">
        <v>325</v>
      </c>
      <c r="C311" s="199"/>
      <c r="D311" s="57" t="s">
        <v>539</v>
      </c>
      <c r="E311" s="57" t="s">
        <v>538</v>
      </c>
      <c r="F311" s="57" t="s">
        <v>11</v>
      </c>
      <c r="G311" s="57" t="s">
        <v>536</v>
      </c>
      <c r="H311" s="79">
        <v>7.56</v>
      </c>
      <c r="I311" s="16">
        <v>0</v>
      </c>
      <c r="J311" s="144">
        <f t="shared" si="20"/>
        <v>0</v>
      </c>
      <c r="K311" s="145">
        <f t="shared" si="21"/>
        <v>0</v>
      </c>
      <c r="L311" s="146"/>
      <c r="M311" s="147">
        <f t="shared" si="22"/>
        <v>0</v>
      </c>
      <c r="N311" s="146"/>
      <c r="O311" s="146"/>
      <c r="P311" s="146"/>
      <c r="Q311" s="148">
        <f t="shared" si="23"/>
        <v>0</v>
      </c>
      <c r="R311" s="18" t="str">
        <f t="shared" si="24"/>
        <v>OK</v>
      </c>
      <c r="S311" s="47"/>
      <c r="T311" s="47"/>
      <c r="U311" s="47"/>
      <c r="V311" s="47"/>
      <c r="W311" s="47"/>
      <c r="X311" s="34"/>
      <c r="Y311" s="34"/>
      <c r="Z311" s="34"/>
      <c r="AA311" s="34"/>
      <c r="AB311" s="34"/>
      <c r="AC311" s="34"/>
      <c r="AD311" s="34"/>
      <c r="AE311" s="169"/>
      <c r="AF311" s="169"/>
      <c r="AG311" s="169"/>
      <c r="AH311" s="169"/>
    </row>
    <row r="312" spans="1:34" ht="40" customHeight="1" x14ac:dyDescent="0.25">
      <c r="A312" s="204">
        <v>29</v>
      </c>
      <c r="B312" s="50">
        <v>326</v>
      </c>
      <c r="C312" s="198" t="s">
        <v>642</v>
      </c>
      <c r="D312" s="57" t="s">
        <v>540</v>
      </c>
      <c r="E312" s="57" t="s">
        <v>541</v>
      </c>
      <c r="F312" s="57" t="s">
        <v>11</v>
      </c>
      <c r="G312" s="57" t="s">
        <v>536</v>
      </c>
      <c r="H312" s="79">
        <v>111.53</v>
      </c>
      <c r="I312" s="16">
        <v>0</v>
      </c>
      <c r="J312" s="144">
        <f t="shared" si="20"/>
        <v>0</v>
      </c>
      <c r="K312" s="145">
        <f t="shared" si="21"/>
        <v>0</v>
      </c>
      <c r="L312" s="146"/>
      <c r="M312" s="147">
        <f t="shared" si="22"/>
        <v>0</v>
      </c>
      <c r="N312" s="146"/>
      <c r="O312" s="146"/>
      <c r="P312" s="146"/>
      <c r="Q312" s="148">
        <f t="shared" si="23"/>
        <v>0</v>
      </c>
      <c r="R312" s="18" t="str">
        <f t="shared" si="24"/>
        <v>OK</v>
      </c>
      <c r="S312" s="47"/>
      <c r="T312" s="47"/>
      <c r="U312" s="47"/>
      <c r="V312" s="47"/>
      <c r="W312" s="47"/>
      <c r="X312" s="34"/>
      <c r="Y312" s="34"/>
      <c r="Z312" s="34"/>
      <c r="AA312" s="34"/>
      <c r="AB312" s="34"/>
      <c r="AC312" s="34"/>
      <c r="AD312" s="34"/>
      <c r="AE312" s="169"/>
      <c r="AF312" s="169"/>
      <c r="AG312" s="169"/>
      <c r="AH312" s="169"/>
    </row>
    <row r="313" spans="1:34" ht="40" customHeight="1" x14ac:dyDescent="0.25">
      <c r="A313" s="204"/>
      <c r="B313" s="50">
        <v>327</v>
      </c>
      <c r="C313" s="199"/>
      <c r="D313" s="57" t="s">
        <v>542</v>
      </c>
      <c r="E313" s="57" t="s">
        <v>541</v>
      </c>
      <c r="F313" s="57" t="s">
        <v>11</v>
      </c>
      <c r="G313" s="57" t="s">
        <v>536</v>
      </c>
      <c r="H313" s="79">
        <v>111.53</v>
      </c>
      <c r="I313" s="16">
        <v>0</v>
      </c>
      <c r="J313" s="144">
        <f t="shared" si="20"/>
        <v>0</v>
      </c>
      <c r="K313" s="145">
        <f t="shared" si="21"/>
        <v>0</v>
      </c>
      <c r="L313" s="146"/>
      <c r="M313" s="147">
        <f t="shared" si="22"/>
        <v>0</v>
      </c>
      <c r="N313" s="146"/>
      <c r="O313" s="146"/>
      <c r="P313" s="146"/>
      <c r="Q313" s="148">
        <f t="shared" si="23"/>
        <v>0</v>
      </c>
      <c r="R313" s="18" t="str">
        <f t="shared" si="24"/>
        <v>OK</v>
      </c>
      <c r="S313" s="47"/>
      <c r="T313" s="47"/>
      <c r="U313" s="47"/>
      <c r="V313" s="47"/>
      <c r="W313" s="47"/>
      <c r="X313" s="34"/>
      <c r="Y313" s="34"/>
      <c r="Z313" s="34"/>
      <c r="AA313" s="34"/>
      <c r="AB313" s="34"/>
      <c r="AC313" s="34"/>
      <c r="AD313" s="34"/>
      <c r="AE313" s="169"/>
      <c r="AF313" s="169"/>
      <c r="AG313" s="169"/>
      <c r="AH313" s="169"/>
    </row>
    <row r="314" spans="1:34" ht="40" customHeight="1" x14ac:dyDescent="0.25">
      <c r="A314" s="204">
        <v>30</v>
      </c>
      <c r="B314" s="50">
        <v>328</v>
      </c>
      <c r="C314" s="198" t="s">
        <v>635</v>
      </c>
      <c r="D314" s="57" t="s">
        <v>543</v>
      </c>
      <c r="E314" s="57" t="s">
        <v>544</v>
      </c>
      <c r="F314" s="57" t="s">
        <v>11</v>
      </c>
      <c r="G314" s="57" t="s">
        <v>13</v>
      </c>
      <c r="H314" s="79">
        <v>39.6</v>
      </c>
      <c r="I314" s="16">
        <v>0</v>
      </c>
      <c r="J314" s="144">
        <f t="shared" si="20"/>
        <v>0</v>
      </c>
      <c r="K314" s="145">
        <f t="shared" si="21"/>
        <v>0</v>
      </c>
      <c r="L314" s="146"/>
      <c r="M314" s="147">
        <f t="shared" si="22"/>
        <v>0</v>
      </c>
      <c r="N314" s="146"/>
      <c r="O314" s="146"/>
      <c r="P314" s="146"/>
      <c r="Q314" s="148">
        <f t="shared" si="23"/>
        <v>0</v>
      </c>
      <c r="R314" s="18" t="str">
        <f t="shared" si="24"/>
        <v>OK</v>
      </c>
      <c r="S314" s="47"/>
      <c r="T314" s="47"/>
      <c r="U314" s="47"/>
      <c r="V314" s="47"/>
      <c r="W314" s="47"/>
      <c r="X314" s="34"/>
      <c r="Y314" s="34"/>
      <c r="Z314" s="34"/>
      <c r="AA314" s="34"/>
      <c r="AB314" s="34"/>
      <c r="AC314" s="34"/>
      <c r="AD314" s="34"/>
      <c r="AE314" s="169"/>
      <c r="AF314" s="169"/>
      <c r="AG314" s="169"/>
      <c r="AH314" s="169"/>
    </row>
    <row r="315" spans="1:34" ht="40" customHeight="1" x14ac:dyDescent="0.25">
      <c r="A315" s="204"/>
      <c r="B315" s="50">
        <v>329</v>
      </c>
      <c r="C315" s="200"/>
      <c r="D315" s="57" t="s">
        <v>545</v>
      </c>
      <c r="E315" s="57" t="s">
        <v>546</v>
      </c>
      <c r="F315" s="57" t="s">
        <v>233</v>
      </c>
      <c r="G315" s="57" t="s">
        <v>13</v>
      </c>
      <c r="H315" s="79">
        <v>88.26</v>
      </c>
      <c r="I315" s="16">
        <v>0</v>
      </c>
      <c r="J315" s="144">
        <f t="shared" si="20"/>
        <v>0</v>
      </c>
      <c r="K315" s="145">
        <f t="shared" si="21"/>
        <v>0</v>
      </c>
      <c r="L315" s="146"/>
      <c r="M315" s="147">
        <f t="shared" si="22"/>
        <v>0</v>
      </c>
      <c r="N315" s="146"/>
      <c r="O315" s="146"/>
      <c r="P315" s="146"/>
      <c r="Q315" s="148">
        <f t="shared" si="23"/>
        <v>0</v>
      </c>
      <c r="R315" s="18" t="str">
        <f t="shared" si="24"/>
        <v>OK</v>
      </c>
      <c r="S315" s="47"/>
      <c r="T315" s="47"/>
      <c r="U315" s="47"/>
      <c r="V315" s="47"/>
      <c r="W315" s="47"/>
      <c r="X315" s="34"/>
      <c r="Y315" s="34"/>
      <c r="Z315" s="34"/>
      <c r="AA315" s="34"/>
      <c r="AB315" s="34"/>
      <c r="AC315" s="34"/>
      <c r="AD315" s="34"/>
      <c r="AE315" s="169"/>
      <c r="AF315" s="169"/>
      <c r="AG315" s="169"/>
      <c r="AH315" s="169"/>
    </row>
    <row r="316" spans="1:34" ht="40" customHeight="1" x14ac:dyDescent="0.25">
      <c r="A316" s="204"/>
      <c r="B316" s="50">
        <v>330</v>
      </c>
      <c r="C316" s="200"/>
      <c r="D316" s="57" t="s">
        <v>547</v>
      </c>
      <c r="E316" s="57" t="s">
        <v>548</v>
      </c>
      <c r="F316" s="57" t="s">
        <v>11</v>
      </c>
      <c r="G316" s="57" t="s">
        <v>12</v>
      </c>
      <c r="H316" s="79">
        <v>2.69</v>
      </c>
      <c r="I316" s="16">
        <v>20</v>
      </c>
      <c r="J316" s="144">
        <f t="shared" si="20"/>
        <v>20</v>
      </c>
      <c r="K316" s="145">
        <f t="shared" si="21"/>
        <v>20</v>
      </c>
      <c r="L316" s="146"/>
      <c r="M316" s="147">
        <f t="shared" si="22"/>
        <v>5</v>
      </c>
      <c r="N316" s="146"/>
      <c r="O316" s="146"/>
      <c r="P316" s="146"/>
      <c r="Q316" s="148">
        <f t="shared" si="23"/>
        <v>0</v>
      </c>
      <c r="R316" s="18" t="str">
        <f t="shared" si="24"/>
        <v>OK</v>
      </c>
      <c r="S316" s="47"/>
      <c r="T316" s="47"/>
      <c r="U316" s="47"/>
      <c r="V316" s="47">
        <v>20</v>
      </c>
      <c r="W316" s="47"/>
      <c r="X316" s="34"/>
      <c r="Y316" s="34"/>
      <c r="Z316" s="34"/>
      <c r="AA316" s="34"/>
      <c r="AB316" s="34"/>
      <c r="AC316" s="34"/>
      <c r="AD316" s="34"/>
      <c r="AE316" s="169"/>
      <c r="AF316" s="169"/>
      <c r="AG316" s="169"/>
      <c r="AH316" s="169"/>
    </row>
    <row r="317" spans="1:34" ht="40" customHeight="1" x14ac:dyDescent="0.25">
      <c r="A317" s="204"/>
      <c r="B317" s="50">
        <v>331</v>
      </c>
      <c r="C317" s="200"/>
      <c r="D317" s="57" t="s">
        <v>549</v>
      </c>
      <c r="E317" s="57" t="s">
        <v>550</v>
      </c>
      <c r="F317" s="57" t="s">
        <v>3</v>
      </c>
      <c r="G317" s="57" t="s">
        <v>12</v>
      </c>
      <c r="H317" s="79">
        <v>114</v>
      </c>
      <c r="I317" s="16">
        <v>0</v>
      </c>
      <c r="J317" s="144">
        <f t="shared" si="20"/>
        <v>0</v>
      </c>
      <c r="K317" s="145">
        <f t="shared" si="21"/>
        <v>0</v>
      </c>
      <c r="L317" s="146"/>
      <c r="M317" s="147">
        <f t="shared" si="22"/>
        <v>0</v>
      </c>
      <c r="N317" s="146"/>
      <c r="O317" s="146"/>
      <c r="P317" s="146"/>
      <c r="Q317" s="148">
        <f t="shared" si="23"/>
        <v>0</v>
      </c>
      <c r="R317" s="18" t="str">
        <f t="shared" si="24"/>
        <v>OK</v>
      </c>
      <c r="S317" s="47"/>
      <c r="T317" s="47"/>
      <c r="U317" s="47"/>
      <c r="V317" s="47"/>
      <c r="W317" s="47"/>
      <c r="X317" s="34"/>
      <c r="Y317" s="34"/>
      <c r="Z317" s="34"/>
      <c r="AA317" s="34"/>
      <c r="AB317" s="34"/>
      <c r="AC317" s="34"/>
      <c r="AD317" s="34"/>
      <c r="AE317" s="169"/>
      <c r="AF317" s="169"/>
      <c r="AG317" s="169"/>
      <c r="AH317" s="169"/>
    </row>
    <row r="318" spans="1:34" ht="40" customHeight="1" x14ac:dyDescent="0.25">
      <c r="A318" s="204"/>
      <c r="B318" s="50">
        <v>332</v>
      </c>
      <c r="C318" s="200"/>
      <c r="D318" s="57" t="s">
        <v>551</v>
      </c>
      <c r="E318" s="57" t="s">
        <v>552</v>
      </c>
      <c r="F318" s="57" t="s">
        <v>11</v>
      </c>
      <c r="G318" s="57" t="s">
        <v>13</v>
      </c>
      <c r="H318" s="79">
        <v>11.47</v>
      </c>
      <c r="I318" s="16">
        <v>0</v>
      </c>
      <c r="J318" s="144">
        <f t="shared" si="20"/>
        <v>0</v>
      </c>
      <c r="K318" s="145">
        <f t="shared" si="21"/>
        <v>0</v>
      </c>
      <c r="L318" s="146"/>
      <c r="M318" s="147">
        <f t="shared" si="22"/>
        <v>0</v>
      </c>
      <c r="N318" s="146"/>
      <c r="O318" s="146"/>
      <c r="P318" s="146"/>
      <c r="Q318" s="148">
        <f t="shared" si="23"/>
        <v>0</v>
      </c>
      <c r="R318" s="18" t="str">
        <f t="shared" si="24"/>
        <v>OK</v>
      </c>
      <c r="S318" s="47"/>
      <c r="T318" s="47"/>
      <c r="U318" s="47"/>
      <c r="V318" s="47"/>
      <c r="W318" s="47"/>
      <c r="X318" s="34"/>
      <c r="Y318" s="34"/>
      <c r="Z318" s="34"/>
      <c r="AA318" s="34"/>
      <c r="AB318" s="34"/>
      <c r="AC318" s="34"/>
      <c r="AD318" s="34"/>
      <c r="AE318" s="169"/>
      <c r="AF318" s="169"/>
      <c r="AG318" s="169"/>
      <c r="AH318" s="169"/>
    </row>
    <row r="319" spans="1:34" ht="40" customHeight="1" x14ac:dyDescent="0.25">
      <c r="A319" s="204"/>
      <c r="B319" s="50">
        <v>333</v>
      </c>
      <c r="C319" s="200"/>
      <c r="D319" s="57" t="s">
        <v>553</v>
      </c>
      <c r="E319" s="57" t="s">
        <v>554</v>
      </c>
      <c r="F319" s="57" t="s">
        <v>11</v>
      </c>
      <c r="G319" s="57" t="s">
        <v>555</v>
      </c>
      <c r="H319" s="79">
        <v>128.4</v>
      </c>
      <c r="I319" s="16">
        <v>0</v>
      </c>
      <c r="J319" s="144">
        <f t="shared" si="20"/>
        <v>0</v>
      </c>
      <c r="K319" s="145">
        <f t="shared" si="21"/>
        <v>0</v>
      </c>
      <c r="L319" s="146"/>
      <c r="M319" s="147">
        <f t="shared" si="22"/>
        <v>0</v>
      </c>
      <c r="N319" s="146"/>
      <c r="O319" s="146"/>
      <c r="P319" s="146"/>
      <c r="Q319" s="148">
        <f t="shared" si="23"/>
        <v>0</v>
      </c>
      <c r="R319" s="18" t="str">
        <f t="shared" si="24"/>
        <v>OK</v>
      </c>
      <c r="S319" s="47"/>
      <c r="T319" s="47"/>
      <c r="U319" s="47"/>
      <c r="V319" s="47"/>
      <c r="W319" s="47"/>
      <c r="X319" s="34"/>
      <c r="Y319" s="34"/>
      <c r="Z319" s="34"/>
      <c r="AA319" s="34"/>
      <c r="AB319" s="34"/>
      <c r="AC319" s="34"/>
      <c r="AD319" s="34"/>
      <c r="AE319" s="169"/>
      <c r="AF319" s="169"/>
      <c r="AG319" s="169"/>
      <c r="AH319" s="169"/>
    </row>
    <row r="320" spans="1:34" ht="40" customHeight="1" x14ac:dyDescent="0.25">
      <c r="A320" s="204"/>
      <c r="B320" s="50">
        <v>334</v>
      </c>
      <c r="C320" s="200"/>
      <c r="D320" s="57" t="s">
        <v>556</v>
      </c>
      <c r="E320" s="57" t="s">
        <v>557</v>
      </c>
      <c r="F320" s="57" t="s">
        <v>11</v>
      </c>
      <c r="G320" s="57" t="s">
        <v>13</v>
      </c>
      <c r="H320" s="79">
        <v>41.21</v>
      </c>
      <c r="I320" s="16">
        <v>0</v>
      </c>
      <c r="J320" s="144">
        <f t="shared" si="20"/>
        <v>0</v>
      </c>
      <c r="K320" s="145">
        <f t="shared" si="21"/>
        <v>0</v>
      </c>
      <c r="L320" s="146"/>
      <c r="M320" s="147">
        <f t="shared" si="22"/>
        <v>0</v>
      </c>
      <c r="N320" s="146"/>
      <c r="O320" s="146"/>
      <c r="P320" s="146"/>
      <c r="Q320" s="148">
        <f t="shared" si="23"/>
        <v>0</v>
      </c>
      <c r="R320" s="18" t="str">
        <f t="shared" si="24"/>
        <v>OK</v>
      </c>
      <c r="S320" s="47"/>
      <c r="T320" s="47"/>
      <c r="U320" s="47"/>
      <c r="V320" s="47"/>
      <c r="W320" s="47"/>
      <c r="X320" s="34"/>
      <c r="Y320" s="34"/>
      <c r="Z320" s="34"/>
      <c r="AA320" s="34"/>
      <c r="AB320" s="34"/>
      <c r="AC320" s="34"/>
      <c r="AD320" s="34"/>
      <c r="AE320" s="169"/>
      <c r="AF320" s="169"/>
      <c r="AG320" s="169"/>
      <c r="AH320" s="169"/>
    </row>
    <row r="321" spans="1:34" ht="40" customHeight="1" x14ac:dyDescent="0.25">
      <c r="A321" s="204"/>
      <c r="B321" s="50">
        <v>335</v>
      </c>
      <c r="C321" s="200"/>
      <c r="D321" s="57" t="s">
        <v>558</v>
      </c>
      <c r="E321" s="57" t="s">
        <v>559</v>
      </c>
      <c r="F321" s="57" t="s">
        <v>11</v>
      </c>
      <c r="G321" s="57" t="s">
        <v>13</v>
      </c>
      <c r="H321" s="79">
        <v>328.8</v>
      </c>
      <c r="I321" s="16">
        <v>0</v>
      </c>
      <c r="J321" s="144">
        <f t="shared" si="20"/>
        <v>0</v>
      </c>
      <c r="K321" s="145">
        <f t="shared" si="21"/>
        <v>0</v>
      </c>
      <c r="L321" s="146"/>
      <c r="M321" s="147">
        <f t="shared" si="22"/>
        <v>0</v>
      </c>
      <c r="N321" s="146"/>
      <c r="O321" s="146"/>
      <c r="P321" s="146"/>
      <c r="Q321" s="148">
        <f t="shared" si="23"/>
        <v>0</v>
      </c>
      <c r="R321" s="18" t="str">
        <f t="shared" si="24"/>
        <v>OK</v>
      </c>
      <c r="S321" s="47"/>
      <c r="T321" s="47"/>
      <c r="U321" s="47"/>
      <c r="V321" s="47"/>
      <c r="W321" s="47"/>
      <c r="X321" s="34"/>
      <c r="Y321" s="34"/>
      <c r="Z321" s="34"/>
      <c r="AA321" s="34"/>
      <c r="AB321" s="34"/>
      <c r="AC321" s="34"/>
      <c r="AD321" s="34"/>
      <c r="AE321" s="169"/>
      <c r="AF321" s="169"/>
      <c r="AG321" s="169"/>
      <c r="AH321" s="169"/>
    </row>
    <row r="322" spans="1:34" ht="40" customHeight="1" x14ac:dyDescent="0.25">
      <c r="A322" s="204"/>
      <c r="B322" s="50">
        <v>336</v>
      </c>
      <c r="C322" s="199"/>
      <c r="D322" s="57" t="s">
        <v>560</v>
      </c>
      <c r="E322" s="57" t="s">
        <v>561</v>
      </c>
      <c r="F322" s="57" t="s">
        <v>11</v>
      </c>
      <c r="G322" s="57" t="s">
        <v>555</v>
      </c>
      <c r="H322" s="79">
        <v>310.81</v>
      </c>
      <c r="I322" s="16">
        <v>0</v>
      </c>
      <c r="J322" s="144">
        <f t="shared" si="20"/>
        <v>0</v>
      </c>
      <c r="K322" s="145">
        <f t="shared" si="21"/>
        <v>0</v>
      </c>
      <c r="L322" s="146"/>
      <c r="M322" s="147">
        <f t="shared" si="22"/>
        <v>0</v>
      </c>
      <c r="N322" s="146"/>
      <c r="O322" s="146"/>
      <c r="P322" s="146"/>
      <c r="Q322" s="148">
        <f t="shared" si="23"/>
        <v>0</v>
      </c>
      <c r="R322" s="18" t="str">
        <f t="shared" si="24"/>
        <v>OK</v>
      </c>
      <c r="S322" s="47"/>
      <c r="T322" s="47"/>
      <c r="U322" s="47"/>
      <c r="V322" s="47"/>
      <c r="W322" s="47"/>
      <c r="X322" s="34"/>
      <c r="Y322" s="34"/>
      <c r="Z322" s="34"/>
      <c r="AA322" s="34"/>
      <c r="AB322" s="34"/>
      <c r="AC322" s="34"/>
      <c r="AD322" s="34"/>
      <c r="AE322" s="169"/>
      <c r="AF322" s="169"/>
      <c r="AG322" s="169"/>
      <c r="AH322" s="169"/>
    </row>
    <row r="323" spans="1:34" ht="40" customHeight="1" x14ac:dyDescent="0.25">
      <c r="A323" s="204">
        <v>31</v>
      </c>
      <c r="B323" s="50">
        <v>337</v>
      </c>
      <c r="C323" s="198" t="s">
        <v>634</v>
      </c>
      <c r="D323" s="57" t="s">
        <v>562</v>
      </c>
      <c r="E323" s="57" t="s">
        <v>563</v>
      </c>
      <c r="F323" s="57" t="s">
        <v>11</v>
      </c>
      <c r="G323" s="57" t="s">
        <v>13</v>
      </c>
      <c r="H323" s="79">
        <v>1100.48</v>
      </c>
      <c r="I323" s="16">
        <v>0</v>
      </c>
      <c r="J323" s="144">
        <f t="shared" si="20"/>
        <v>0</v>
      </c>
      <c r="K323" s="145">
        <f t="shared" si="21"/>
        <v>0</v>
      </c>
      <c r="L323" s="146"/>
      <c r="M323" s="147">
        <f t="shared" si="22"/>
        <v>0</v>
      </c>
      <c r="N323" s="146"/>
      <c r="O323" s="146"/>
      <c r="P323" s="146"/>
      <c r="Q323" s="148">
        <f t="shared" si="23"/>
        <v>0</v>
      </c>
      <c r="R323" s="18" t="str">
        <f t="shared" si="24"/>
        <v>OK</v>
      </c>
      <c r="S323" s="47"/>
      <c r="T323" s="47"/>
      <c r="U323" s="47"/>
      <c r="V323" s="47"/>
      <c r="W323" s="47"/>
      <c r="X323" s="34"/>
      <c r="Y323" s="34"/>
      <c r="Z323" s="34"/>
      <c r="AA323" s="34"/>
      <c r="AB323" s="34"/>
      <c r="AC323" s="34"/>
      <c r="AD323" s="34"/>
      <c r="AE323" s="169"/>
      <c r="AF323" s="169"/>
      <c r="AG323" s="169"/>
      <c r="AH323" s="169"/>
    </row>
    <row r="324" spans="1:34" ht="40" customHeight="1" x14ac:dyDescent="0.25">
      <c r="A324" s="204"/>
      <c r="B324" s="50">
        <v>338</v>
      </c>
      <c r="C324" s="200"/>
      <c r="D324" s="57" t="s">
        <v>564</v>
      </c>
      <c r="E324" s="57" t="s">
        <v>39</v>
      </c>
      <c r="F324" s="57" t="s">
        <v>11</v>
      </c>
      <c r="G324" s="57" t="s">
        <v>15</v>
      </c>
      <c r="H324" s="79">
        <v>168</v>
      </c>
      <c r="I324" s="16">
        <v>0</v>
      </c>
      <c r="J324" s="144">
        <f t="shared" si="20"/>
        <v>0</v>
      </c>
      <c r="K324" s="145">
        <f t="shared" si="21"/>
        <v>0</v>
      </c>
      <c r="L324" s="146"/>
      <c r="M324" s="147">
        <f t="shared" si="22"/>
        <v>0</v>
      </c>
      <c r="N324" s="146"/>
      <c r="O324" s="146"/>
      <c r="P324" s="146"/>
      <c r="Q324" s="148">
        <f t="shared" si="23"/>
        <v>0</v>
      </c>
      <c r="R324" s="18" t="str">
        <f t="shared" si="24"/>
        <v>OK</v>
      </c>
      <c r="S324" s="47"/>
      <c r="T324" s="47"/>
      <c r="U324" s="47"/>
      <c r="V324" s="47"/>
      <c r="W324" s="47"/>
      <c r="X324" s="34"/>
      <c r="Y324" s="34"/>
      <c r="Z324" s="34"/>
      <c r="AA324" s="34"/>
      <c r="AB324" s="34"/>
      <c r="AC324" s="34"/>
      <c r="AD324" s="34"/>
      <c r="AE324" s="169"/>
      <c r="AF324" s="169"/>
      <c r="AG324" s="169"/>
      <c r="AH324" s="169"/>
    </row>
    <row r="325" spans="1:34" ht="40" customHeight="1" x14ac:dyDescent="0.25">
      <c r="A325" s="204"/>
      <c r="B325" s="50">
        <v>339</v>
      </c>
      <c r="C325" s="200"/>
      <c r="D325" s="57" t="s">
        <v>565</v>
      </c>
      <c r="E325" s="57" t="s">
        <v>39</v>
      </c>
      <c r="F325" s="57" t="s">
        <v>11</v>
      </c>
      <c r="G325" s="57" t="s">
        <v>15</v>
      </c>
      <c r="H325" s="79">
        <v>167.03</v>
      </c>
      <c r="I325" s="16">
        <v>0</v>
      </c>
      <c r="J325" s="144">
        <f t="shared" ref="J325:J360" si="25">IF(SUM(S325:AJ325)&gt;I325+L325,I325+L325,SUM(S325:AJ325))</f>
        <v>0</v>
      </c>
      <c r="K325" s="145">
        <f t="shared" ref="K325:K360" si="26">(SUM(S325:AJ325))</f>
        <v>0</v>
      </c>
      <c r="L325" s="146"/>
      <c r="M325" s="147">
        <f t="shared" ref="M325:M360" si="27">ROUND(IF(I325*0.25-0.5&lt;0,0,I325*0.25-0.5),0)-P325-N325</f>
        <v>0</v>
      </c>
      <c r="N325" s="146"/>
      <c r="O325" s="146"/>
      <c r="P325" s="146"/>
      <c r="Q325" s="148">
        <f t="shared" si="23"/>
        <v>0</v>
      </c>
      <c r="R325" s="18" t="str">
        <f t="shared" si="24"/>
        <v>OK</v>
      </c>
      <c r="S325" s="47"/>
      <c r="T325" s="47"/>
      <c r="U325" s="47"/>
      <c r="V325" s="47"/>
      <c r="W325" s="47"/>
      <c r="X325" s="34"/>
      <c r="Y325" s="34"/>
      <c r="Z325" s="34"/>
      <c r="AA325" s="34"/>
      <c r="AB325" s="34"/>
      <c r="AC325" s="34"/>
      <c r="AD325" s="34"/>
      <c r="AE325" s="169"/>
      <c r="AF325" s="169"/>
      <c r="AG325" s="169"/>
      <c r="AH325" s="169"/>
    </row>
    <row r="326" spans="1:34" ht="40" customHeight="1" x14ac:dyDescent="0.25">
      <c r="A326" s="204"/>
      <c r="B326" s="50">
        <v>340</v>
      </c>
      <c r="C326" s="200"/>
      <c r="D326" s="57" t="s">
        <v>566</v>
      </c>
      <c r="E326" s="57" t="s">
        <v>39</v>
      </c>
      <c r="F326" s="57" t="s">
        <v>11</v>
      </c>
      <c r="G326" s="57" t="s">
        <v>15</v>
      </c>
      <c r="H326" s="79">
        <v>450</v>
      </c>
      <c r="I326" s="16">
        <v>0</v>
      </c>
      <c r="J326" s="144">
        <f t="shared" si="25"/>
        <v>0</v>
      </c>
      <c r="K326" s="145">
        <f t="shared" si="26"/>
        <v>0</v>
      </c>
      <c r="L326" s="146"/>
      <c r="M326" s="147">
        <f t="shared" si="27"/>
        <v>0</v>
      </c>
      <c r="N326" s="146"/>
      <c r="O326" s="146"/>
      <c r="P326" s="146"/>
      <c r="Q326" s="148">
        <f t="shared" si="23"/>
        <v>0</v>
      </c>
      <c r="R326" s="18" t="str">
        <f t="shared" si="24"/>
        <v>OK</v>
      </c>
      <c r="S326" s="47"/>
      <c r="T326" s="47"/>
      <c r="U326" s="47"/>
      <c r="V326" s="47"/>
      <c r="W326" s="47"/>
      <c r="X326" s="34"/>
      <c r="Y326" s="34"/>
      <c r="Z326" s="34"/>
      <c r="AA326" s="34"/>
      <c r="AB326" s="34"/>
      <c r="AC326" s="34"/>
      <c r="AD326" s="34"/>
      <c r="AE326" s="169"/>
      <c r="AF326" s="169"/>
      <c r="AG326" s="169"/>
      <c r="AH326" s="169"/>
    </row>
    <row r="327" spans="1:34" ht="40" customHeight="1" x14ac:dyDescent="0.25">
      <c r="A327" s="204"/>
      <c r="B327" s="50">
        <v>341</v>
      </c>
      <c r="C327" s="200"/>
      <c r="D327" s="57" t="s">
        <v>567</v>
      </c>
      <c r="E327" s="57" t="s">
        <v>568</v>
      </c>
      <c r="F327" s="57" t="s">
        <v>11</v>
      </c>
      <c r="G327" s="57" t="s">
        <v>555</v>
      </c>
      <c r="H327" s="79">
        <v>600</v>
      </c>
      <c r="I327" s="16">
        <v>0</v>
      </c>
      <c r="J327" s="144">
        <f t="shared" si="25"/>
        <v>0</v>
      </c>
      <c r="K327" s="145">
        <f t="shared" si="26"/>
        <v>0</v>
      </c>
      <c r="L327" s="146"/>
      <c r="M327" s="147">
        <f t="shared" si="27"/>
        <v>0</v>
      </c>
      <c r="N327" s="146"/>
      <c r="O327" s="146"/>
      <c r="P327" s="146"/>
      <c r="Q327" s="148">
        <f t="shared" si="23"/>
        <v>0</v>
      </c>
      <c r="R327" s="18" t="str">
        <f t="shared" si="24"/>
        <v>OK</v>
      </c>
      <c r="S327" s="47"/>
      <c r="T327" s="47"/>
      <c r="U327" s="47"/>
      <c r="V327" s="47"/>
      <c r="W327" s="47"/>
      <c r="X327" s="34"/>
      <c r="Y327" s="34"/>
      <c r="Z327" s="34"/>
      <c r="AA327" s="34"/>
      <c r="AB327" s="34"/>
      <c r="AC327" s="34"/>
      <c r="AD327" s="34"/>
      <c r="AE327" s="169"/>
      <c r="AF327" s="169"/>
      <c r="AG327" s="169"/>
      <c r="AH327" s="169"/>
    </row>
    <row r="328" spans="1:34" ht="40" customHeight="1" x14ac:dyDescent="0.25">
      <c r="A328" s="204"/>
      <c r="B328" s="50">
        <v>342</v>
      </c>
      <c r="C328" s="200"/>
      <c r="D328" s="57" t="s">
        <v>569</v>
      </c>
      <c r="E328" s="57" t="s">
        <v>570</v>
      </c>
      <c r="F328" s="57" t="s">
        <v>11</v>
      </c>
      <c r="G328" s="57" t="s">
        <v>277</v>
      </c>
      <c r="H328" s="79">
        <v>50</v>
      </c>
      <c r="I328" s="16">
        <v>0</v>
      </c>
      <c r="J328" s="144">
        <f t="shared" si="25"/>
        <v>0</v>
      </c>
      <c r="K328" s="145">
        <f t="shared" si="26"/>
        <v>0</v>
      </c>
      <c r="L328" s="146"/>
      <c r="M328" s="147">
        <f t="shared" si="27"/>
        <v>0</v>
      </c>
      <c r="N328" s="146"/>
      <c r="O328" s="146"/>
      <c r="P328" s="146"/>
      <c r="Q328" s="148">
        <f t="shared" si="23"/>
        <v>0</v>
      </c>
      <c r="R328" s="18" t="str">
        <f t="shared" si="24"/>
        <v>OK</v>
      </c>
      <c r="S328" s="47"/>
      <c r="T328" s="47"/>
      <c r="U328" s="47"/>
      <c r="V328" s="47"/>
      <c r="W328" s="47"/>
      <c r="X328" s="34"/>
      <c r="Y328" s="34"/>
      <c r="Z328" s="34"/>
      <c r="AA328" s="34"/>
      <c r="AB328" s="34"/>
      <c r="AC328" s="34"/>
      <c r="AD328" s="34"/>
      <c r="AE328" s="169"/>
      <c r="AF328" s="169"/>
      <c r="AG328" s="169"/>
      <c r="AH328" s="169"/>
    </row>
    <row r="329" spans="1:34" ht="40" customHeight="1" x14ac:dyDescent="0.25">
      <c r="A329" s="204"/>
      <c r="B329" s="50">
        <v>343</v>
      </c>
      <c r="C329" s="200"/>
      <c r="D329" s="57" t="s">
        <v>571</v>
      </c>
      <c r="E329" s="57" t="s">
        <v>570</v>
      </c>
      <c r="F329" s="57" t="s">
        <v>11</v>
      </c>
      <c r="G329" s="57" t="s">
        <v>13</v>
      </c>
      <c r="H329" s="79">
        <v>30</v>
      </c>
      <c r="I329" s="16">
        <v>0</v>
      </c>
      <c r="J329" s="144">
        <f t="shared" si="25"/>
        <v>0</v>
      </c>
      <c r="K329" s="145">
        <f t="shared" si="26"/>
        <v>0</v>
      </c>
      <c r="L329" s="146"/>
      <c r="M329" s="147">
        <f t="shared" si="27"/>
        <v>0</v>
      </c>
      <c r="N329" s="146"/>
      <c r="O329" s="146"/>
      <c r="P329" s="146"/>
      <c r="Q329" s="148">
        <f t="shared" si="23"/>
        <v>0</v>
      </c>
      <c r="R329" s="18" t="str">
        <f t="shared" si="24"/>
        <v>OK</v>
      </c>
      <c r="S329" s="47"/>
      <c r="T329" s="47"/>
      <c r="U329" s="47"/>
      <c r="V329" s="47"/>
      <c r="W329" s="47"/>
      <c r="X329" s="34"/>
      <c r="Y329" s="34"/>
      <c r="Z329" s="34"/>
      <c r="AA329" s="34"/>
      <c r="AB329" s="34"/>
      <c r="AC329" s="34"/>
      <c r="AD329" s="34"/>
      <c r="AE329" s="169"/>
      <c r="AF329" s="169"/>
      <c r="AG329" s="169"/>
      <c r="AH329" s="169"/>
    </row>
    <row r="330" spans="1:34" ht="40" customHeight="1" x14ac:dyDescent="0.25">
      <c r="A330" s="204"/>
      <c r="B330" s="50">
        <v>344</v>
      </c>
      <c r="C330" s="200"/>
      <c r="D330" s="57" t="s">
        <v>572</v>
      </c>
      <c r="E330" s="57" t="s">
        <v>570</v>
      </c>
      <c r="F330" s="57" t="s">
        <v>11</v>
      </c>
      <c r="G330" s="57" t="s">
        <v>13</v>
      </c>
      <c r="H330" s="79">
        <v>30</v>
      </c>
      <c r="I330" s="16">
        <v>0</v>
      </c>
      <c r="J330" s="144">
        <f t="shared" si="25"/>
        <v>0</v>
      </c>
      <c r="K330" s="145">
        <f t="shared" si="26"/>
        <v>0</v>
      </c>
      <c r="L330" s="146"/>
      <c r="M330" s="147">
        <f t="shared" si="27"/>
        <v>0</v>
      </c>
      <c r="N330" s="146"/>
      <c r="O330" s="146"/>
      <c r="P330" s="146"/>
      <c r="Q330" s="148">
        <f t="shared" si="23"/>
        <v>0</v>
      </c>
      <c r="R330" s="18" t="str">
        <f t="shared" si="24"/>
        <v>OK</v>
      </c>
      <c r="S330" s="47"/>
      <c r="T330" s="47"/>
      <c r="U330" s="47"/>
      <c r="V330" s="47"/>
      <c r="W330" s="47"/>
      <c r="X330" s="34"/>
      <c r="Y330" s="34"/>
      <c r="Z330" s="34"/>
      <c r="AA330" s="34"/>
      <c r="AB330" s="34"/>
      <c r="AC330" s="34"/>
      <c r="AD330" s="34"/>
      <c r="AE330" s="169"/>
      <c r="AF330" s="169"/>
      <c r="AG330" s="169"/>
      <c r="AH330" s="169"/>
    </row>
    <row r="331" spans="1:34" ht="40" customHeight="1" x14ac:dyDescent="0.25">
      <c r="A331" s="204"/>
      <c r="B331" s="50">
        <v>345</v>
      </c>
      <c r="C331" s="200"/>
      <c r="D331" s="57" t="s">
        <v>573</v>
      </c>
      <c r="E331" s="57" t="s">
        <v>570</v>
      </c>
      <c r="F331" s="57" t="s">
        <v>11</v>
      </c>
      <c r="G331" s="57" t="s">
        <v>288</v>
      </c>
      <c r="H331" s="79">
        <v>20</v>
      </c>
      <c r="I331" s="16">
        <v>0</v>
      </c>
      <c r="J331" s="144">
        <f t="shared" si="25"/>
        <v>0</v>
      </c>
      <c r="K331" s="145">
        <f t="shared" si="26"/>
        <v>0</v>
      </c>
      <c r="L331" s="146"/>
      <c r="M331" s="147">
        <f t="shared" si="27"/>
        <v>0</v>
      </c>
      <c r="N331" s="146"/>
      <c r="O331" s="146"/>
      <c r="P331" s="146"/>
      <c r="Q331" s="148">
        <f t="shared" si="23"/>
        <v>0</v>
      </c>
      <c r="R331" s="18" t="str">
        <f t="shared" si="24"/>
        <v>OK</v>
      </c>
      <c r="S331" s="47"/>
      <c r="T331" s="47"/>
      <c r="U331" s="47"/>
      <c r="V331" s="47"/>
      <c r="W331" s="47"/>
      <c r="X331" s="34"/>
      <c r="Y331" s="34"/>
      <c r="Z331" s="34"/>
      <c r="AA331" s="34"/>
      <c r="AB331" s="34"/>
      <c r="AC331" s="34"/>
      <c r="AD331" s="34"/>
      <c r="AE331" s="169"/>
      <c r="AF331" s="169"/>
      <c r="AG331" s="169"/>
      <c r="AH331" s="169"/>
    </row>
    <row r="332" spans="1:34" ht="40" customHeight="1" x14ac:dyDescent="0.25">
      <c r="A332" s="204"/>
      <c r="B332" s="50">
        <v>346</v>
      </c>
      <c r="C332" s="200"/>
      <c r="D332" s="57" t="s">
        <v>574</v>
      </c>
      <c r="E332" s="57" t="s">
        <v>570</v>
      </c>
      <c r="F332" s="57" t="s">
        <v>11</v>
      </c>
      <c r="G332" s="57" t="s">
        <v>575</v>
      </c>
      <c r="H332" s="79">
        <v>50</v>
      </c>
      <c r="I332" s="16">
        <v>0</v>
      </c>
      <c r="J332" s="144">
        <f t="shared" si="25"/>
        <v>0</v>
      </c>
      <c r="K332" s="145">
        <f t="shared" si="26"/>
        <v>0</v>
      </c>
      <c r="L332" s="146"/>
      <c r="M332" s="147">
        <f t="shared" si="27"/>
        <v>0</v>
      </c>
      <c r="N332" s="146"/>
      <c r="O332" s="146"/>
      <c r="P332" s="146"/>
      <c r="Q332" s="148">
        <f t="shared" si="23"/>
        <v>0</v>
      </c>
      <c r="R332" s="18" t="str">
        <f t="shared" si="24"/>
        <v>OK</v>
      </c>
      <c r="S332" s="47"/>
      <c r="T332" s="47"/>
      <c r="U332" s="47"/>
      <c r="V332" s="47"/>
      <c r="W332" s="47"/>
      <c r="X332" s="34"/>
      <c r="Y332" s="34"/>
      <c r="Z332" s="34"/>
      <c r="AA332" s="34"/>
      <c r="AB332" s="34"/>
      <c r="AC332" s="34"/>
      <c r="AD332" s="34"/>
      <c r="AE332" s="169"/>
      <c r="AF332" s="169"/>
      <c r="AG332" s="169"/>
      <c r="AH332" s="169"/>
    </row>
    <row r="333" spans="1:34" ht="40" customHeight="1" x14ac:dyDescent="0.25">
      <c r="A333" s="204"/>
      <c r="B333" s="50">
        <v>347</v>
      </c>
      <c r="C333" s="199"/>
      <c r="D333" s="57" t="s">
        <v>576</v>
      </c>
      <c r="E333" s="57" t="s">
        <v>570</v>
      </c>
      <c r="F333" s="57" t="s">
        <v>11</v>
      </c>
      <c r="G333" s="57" t="s">
        <v>575</v>
      </c>
      <c r="H333" s="79">
        <v>40</v>
      </c>
      <c r="I333" s="16">
        <v>0</v>
      </c>
      <c r="J333" s="144">
        <f t="shared" si="25"/>
        <v>0</v>
      </c>
      <c r="K333" s="145">
        <f t="shared" si="26"/>
        <v>0</v>
      </c>
      <c r="L333" s="146"/>
      <c r="M333" s="147">
        <f t="shared" si="27"/>
        <v>0</v>
      </c>
      <c r="N333" s="146"/>
      <c r="O333" s="146"/>
      <c r="P333" s="146"/>
      <c r="Q333" s="148">
        <f t="shared" si="23"/>
        <v>0</v>
      </c>
      <c r="R333" s="18" t="str">
        <f t="shared" si="24"/>
        <v>OK</v>
      </c>
      <c r="S333" s="47"/>
      <c r="T333" s="47"/>
      <c r="U333" s="47"/>
      <c r="V333" s="47"/>
      <c r="W333" s="47"/>
      <c r="X333" s="34"/>
      <c r="Y333" s="34"/>
      <c r="Z333" s="34"/>
      <c r="AA333" s="34"/>
      <c r="AB333" s="34"/>
      <c r="AC333" s="34"/>
      <c r="AD333" s="34"/>
      <c r="AE333" s="169"/>
      <c r="AF333" s="169"/>
      <c r="AG333" s="169"/>
      <c r="AH333" s="169"/>
    </row>
    <row r="334" spans="1:34" ht="40" customHeight="1" x14ac:dyDescent="0.25">
      <c r="A334" s="204">
        <v>32</v>
      </c>
      <c r="B334" s="50">
        <v>348</v>
      </c>
      <c r="C334" s="198" t="s">
        <v>641</v>
      </c>
      <c r="D334" s="57" t="s">
        <v>577</v>
      </c>
      <c r="E334" s="57" t="s">
        <v>578</v>
      </c>
      <c r="F334" s="57" t="s">
        <v>233</v>
      </c>
      <c r="G334" s="57" t="s">
        <v>579</v>
      </c>
      <c r="H334" s="79">
        <v>164.96</v>
      </c>
      <c r="I334" s="16">
        <v>0</v>
      </c>
      <c r="J334" s="144">
        <f t="shared" si="25"/>
        <v>0</v>
      </c>
      <c r="K334" s="145">
        <f t="shared" si="26"/>
        <v>0</v>
      </c>
      <c r="L334" s="146"/>
      <c r="M334" s="147">
        <f t="shared" si="27"/>
        <v>0</v>
      </c>
      <c r="N334" s="146"/>
      <c r="O334" s="146"/>
      <c r="P334" s="146"/>
      <c r="Q334" s="148">
        <f t="shared" si="23"/>
        <v>0</v>
      </c>
      <c r="R334" s="18" t="str">
        <f t="shared" si="24"/>
        <v>OK</v>
      </c>
      <c r="S334" s="47"/>
      <c r="T334" s="47"/>
      <c r="U334" s="47"/>
      <c r="V334" s="47"/>
      <c r="W334" s="47"/>
      <c r="X334" s="34"/>
      <c r="Y334" s="34"/>
      <c r="Z334" s="34"/>
      <c r="AA334" s="34"/>
      <c r="AB334" s="34"/>
      <c r="AC334" s="34"/>
      <c r="AD334" s="34"/>
      <c r="AE334" s="169"/>
      <c r="AF334" s="169"/>
      <c r="AG334" s="169"/>
      <c r="AH334" s="169"/>
    </row>
    <row r="335" spans="1:34" ht="40" customHeight="1" x14ac:dyDescent="0.25">
      <c r="A335" s="204"/>
      <c r="B335" s="50">
        <v>349</v>
      </c>
      <c r="C335" s="200"/>
      <c r="D335" s="57" t="s">
        <v>580</v>
      </c>
      <c r="E335" s="57" t="s">
        <v>581</v>
      </c>
      <c r="F335" s="57" t="s">
        <v>233</v>
      </c>
      <c r="G335" s="57" t="s">
        <v>579</v>
      </c>
      <c r="H335" s="79">
        <v>87.33</v>
      </c>
      <c r="I335" s="16">
        <v>0</v>
      </c>
      <c r="J335" s="144">
        <f t="shared" si="25"/>
        <v>0</v>
      </c>
      <c r="K335" s="145">
        <f t="shared" si="26"/>
        <v>0</v>
      </c>
      <c r="L335" s="146"/>
      <c r="M335" s="147">
        <f t="shared" si="27"/>
        <v>0</v>
      </c>
      <c r="N335" s="146"/>
      <c r="O335" s="146"/>
      <c r="P335" s="146"/>
      <c r="Q335" s="148">
        <f t="shared" si="23"/>
        <v>0</v>
      </c>
      <c r="R335" s="18" t="str">
        <f t="shared" si="24"/>
        <v>OK</v>
      </c>
      <c r="S335" s="47"/>
      <c r="T335" s="47"/>
      <c r="U335" s="47"/>
      <c r="V335" s="47"/>
      <c r="W335" s="47"/>
      <c r="X335" s="34"/>
      <c r="Y335" s="34"/>
      <c r="Z335" s="34"/>
      <c r="AA335" s="34"/>
      <c r="AB335" s="34"/>
      <c r="AC335" s="34"/>
      <c r="AD335" s="34"/>
      <c r="AE335" s="169"/>
      <c r="AF335" s="169"/>
      <c r="AG335" s="169"/>
      <c r="AH335" s="169"/>
    </row>
    <row r="336" spans="1:34" ht="54.75" customHeight="1" x14ac:dyDescent="0.25">
      <c r="A336" s="204"/>
      <c r="B336" s="50">
        <v>350</v>
      </c>
      <c r="C336" s="200"/>
      <c r="D336" s="57" t="s">
        <v>582</v>
      </c>
      <c r="E336" s="57" t="s">
        <v>583</v>
      </c>
      <c r="F336" s="57" t="s">
        <v>11</v>
      </c>
      <c r="G336" s="57" t="s">
        <v>12</v>
      </c>
      <c r="H336" s="79">
        <v>16.11</v>
      </c>
      <c r="I336" s="16">
        <v>50</v>
      </c>
      <c r="J336" s="144">
        <f t="shared" si="25"/>
        <v>50</v>
      </c>
      <c r="K336" s="145">
        <f t="shared" si="26"/>
        <v>50</v>
      </c>
      <c r="L336" s="146"/>
      <c r="M336" s="147">
        <f t="shared" si="27"/>
        <v>12</v>
      </c>
      <c r="N336" s="146"/>
      <c r="O336" s="146"/>
      <c r="P336" s="146"/>
      <c r="Q336" s="148">
        <f t="shared" si="23"/>
        <v>0</v>
      </c>
      <c r="R336" s="18" t="str">
        <f t="shared" si="24"/>
        <v>OK</v>
      </c>
      <c r="S336" s="47">
        <v>50</v>
      </c>
      <c r="T336" s="47"/>
      <c r="U336" s="47"/>
      <c r="V336" s="47"/>
      <c r="W336" s="47"/>
      <c r="X336" s="34"/>
      <c r="Y336" s="34"/>
      <c r="Z336" s="34"/>
      <c r="AA336" s="34"/>
      <c r="AB336" s="34"/>
      <c r="AC336" s="34"/>
      <c r="AD336" s="34"/>
      <c r="AE336" s="169"/>
      <c r="AF336" s="169"/>
      <c r="AG336" s="169"/>
      <c r="AH336" s="169"/>
    </row>
    <row r="337" spans="1:34" ht="40" customHeight="1" x14ac:dyDescent="0.25">
      <c r="A337" s="204"/>
      <c r="B337" s="50">
        <v>351</v>
      </c>
      <c r="C337" s="200"/>
      <c r="D337" s="57" t="s">
        <v>584</v>
      </c>
      <c r="E337" s="57" t="s">
        <v>585</v>
      </c>
      <c r="F337" s="57" t="s">
        <v>11</v>
      </c>
      <c r="G337" s="57" t="s">
        <v>12</v>
      </c>
      <c r="H337" s="79">
        <v>115.55</v>
      </c>
      <c r="I337" s="16">
        <v>0</v>
      </c>
      <c r="J337" s="144">
        <f t="shared" si="25"/>
        <v>0</v>
      </c>
      <c r="K337" s="145">
        <f t="shared" si="26"/>
        <v>0</v>
      </c>
      <c r="L337" s="146"/>
      <c r="M337" s="147">
        <f t="shared" si="27"/>
        <v>0</v>
      </c>
      <c r="N337" s="146"/>
      <c r="O337" s="146"/>
      <c r="P337" s="146"/>
      <c r="Q337" s="148">
        <f t="shared" si="23"/>
        <v>0</v>
      </c>
      <c r="R337" s="18" t="str">
        <f t="shared" si="24"/>
        <v>OK</v>
      </c>
      <c r="S337" s="47"/>
      <c r="T337" s="47"/>
      <c r="U337" s="47"/>
      <c r="V337" s="47"/>
      <c r="W337" s="47"/>
      <c r="X337" s="34"/>
      <c r="Y337" s="34"/>
      <c r="Z337" s="34"/>
      <c r="AA337" s="34"/>
      <c r="AB337" s="34"/>
      <c r="AC337" s="34"/>
      <c r="AD337" s="34"/>
      <c r="AE337" s="169"/>
      <c r="AF337" s="169"/>
      <c r="AG337" s="169"/>
      <c r="AH337" s="169"/>
    </row>
    <row r="338" spans="1:34" ht="40" customHeight="1" x14ac:dyDescent="0.25">
      <c r="A338" s="204"/>
      <c r="B338" s="50">
        <v>352</v>
      </c>
      <c r="C338" s="200"/>
      <c r="D338" s="57" t="s">
        <v>586</v>
      </c>
      <c r="E338" s="57" t="s">
        <v>587</v>
      </c>
      <c r="F338" s="57" t="s">
        <v>11</v>
      </c>
      <c r="G338" s="57" t="s">
        <v>12</v>
      </c>
      <c r="H338" s="79">
        <v>50.3</v>
      </c>
      <c r="I338" s="16">
        <v>0</v>
      </c>
      <c r="J338" s="144">
        <f t="shared" si="25"/>
        <v>0</v>
      </c>
      <c r="K338" s="145">
        <f t="shared" si="26"/>
        <v>0</v>
      </c>
      <c r="L338" s="146"/>
      <c r="M338" s="147">
        <f t="shared" si="27"/>
        <v>0</v>
      </c>
      <c r="N338" s="146"/>
      <c r="O338" s="146"/>
      <c r="P338" s="146"/>
      <c r="Q338" s="148">
        <f t="shared" si="23"/>
        <v>0</v>
      </c>
      <c r="R338" s="18" t="str">
        <f t="shared" si="24"/>
        <v>OK</v>
      </c>
      <c r="S338" s="47"/>
      <c r="T338" s="47"/>
      <c r="U338" s="47"/>
      <c r="V338" s="47"/>
      <c r="W338" s="47"/>
      <c r="X338" s="34"/>
      <c r="Y338" s="34"/>
      <c r="Z338" s="34"/>
      <c r="AA338" s="34"/>
      <c r="AB338" s="34"/>
      <c r="AC338" s="34"/>
      <c r="AD338" s="34"/>
      <c r="AE338" s="169"/>
      <c r="AF338" s="169"/>
      <c r="AG338" s="169"/>
      <c r="AH338" s="169"/>
    </row>
    <row r="339" spans="1:34" ht="40" customHeight="1" x14ac:dyDescent="0.25">
      <c r="A339" s="204"/>
      <c r="B339" s="50">
        <v>353</v>
      </c>
      <c r="C339" s="200"/>
      <c r="D339" s="57" t="s">
        <v>588</v>
      </c>
      <c r="E339" s="57" t="s">
        <v>589</v>
      </c>
      <c r="F339" s="57" t="s">
        <v>11</v>
      </c>
      <c r="G339" s="57" t="s">
        <v>12</v>
      </c>
      <c r="H339" s="79">
        <v>14.69</v>
      </c>
      <c r="I339" s="16">
        <v>0</v>
      </c>
      <c r="J339" s="144">
        <f t="shared" si="25"/>
        <v>0</v>
      </c>
      <c r="K339" s="145">
        <f t="shared" si="26"/>
        <v>0</v>
      </c>
      <c r="L339" s="146"/>
      <c r="M339" s="147">
        <f t="shared" si="27"/>
        <v>0</v>
      </c>
      <c r="N339" s="146"/>
      <c r="O339" s="146"/>
      <c r="P339" s="146"/>
      <c r="Q339" s="148">
        <f t="shared" si="23"/>
        <v>0</v>
      </c>
      <c r="R339" s="18" t="str">
        <f t="shared" si="24"/>
        <v>OK</v>
      </c>
      <c r="S339" s="47"/>
      <c r="T339" s="47"/>
      <c r="U339" s="47"/>
      <c r="V339" s="47"/>
      <c r="W339" s="47"/>
      <c r="X339" s="34"/>
      <c r="Y339" s="34"/>
      <c r="Z339" s="34"/>
      <c r="AA339" s="34"/>
      <c r="AB339" s="34"/>
      <c r="AC339" s="34"/>
      <c r="AD339" s="34"/>
      <c r="AE339" s="169"/>
      <c r="AF339" s="169"/>
      <c r="AG339" s="169"/>
      <c r="AH339" s="169"/>
    </row>
    <row r="340" spans="1:34" ht="40" customHeight="1" x14ac:dyDescent="0.25">
      <c r="A340" s="204"/>
      <c r="B340" s="50">
        <v>354</v>
      </c>
      <c r="C340" s="200"/>
      <c r="D340" s="57" t="s">
        <v>590</v>
      </c>
      <c r="E340" s="57" t="s">
        <v>589</v>
      </c>
      <c r="F340" s="57" t="s">
        <v>11</v>
      </c>
      <c r="G340" s="57" t="s">
        <v>591</v>
      </c>
      <c r="H340" s="79">
        <v>12.85</v>
      </c>
      <c r="I340" s="16">
        <v>0</v>
      </c>
      <c r="J340" s="144">
        <f t="shared" si="25"/>
        <v>0</v>
      </c>
      <c r="K340" s="145">
        <f t="shared" si="26"/>
        <v>0</v>
      </c>
      <c r="L340" s="146"/>
      <c r="M340" s="147">
        <f t="shared" si="27"/>
        <v>0</v>
      </c>
      <c r="N340" s="146"/>
      <c r="O340" s="146"/>
      <c r="P340" s="146"/>
      <c r="Q340" s="148">
        <f t="shared" si="23"/>
        <v>0</v>
      </c>
      <c r="R340" s="18" t="str">
        <f t="shared" si="24"/>
        <v>OK</v>
      </c>
      <c r="S340" s="47"/>
      <c r="T340" s="47"/>
      <c r="U340" s="47"/>
      <c r="V340" s="47"/>
      <c r="W340" s="47"/>
      <c r="X340" s="34"/>
      <c r="Y340" s="34"/>
      <c r="Z340" s="34"/>
      <c r="AA340" s="34"/>
      <c r="AB340" s="34"/>
      <c r="AC340" s="34"/>
      <c r="AD340" s="34"/>
      <c r="AE340" s="169"/>
      <c r="AF340" s="169"/>
      <c r="AG340" s="169"/>
      <c r="AH340" s="169"/>
    </row>
    <row r="341" spans="1:34" ht="40" customHeight="1" x14ac:dyDescent="0.25">
      <c r="A341" s="204"/>
      <c r="B341" s="50">
        <v>355</v>
      </c>
      <c r="C341" s="200"/>
      <c r="D341" s="57" t="s">
        <v>592</v>
      </c>
      <c r="E341" s="57" t="s">
        <v>593</v>
      </c>
      <c r="F341" s="57" t="s">
        <v>3</v>
      </c>
      <c r="G341" s="57" t="s">
        <v>591</v>
      </c>
      <c r="H341" s="79">
        <v>10.35</v>
      </c>
      <c r="I341" s="16">
        <v>20</v>
      </c>
      <c r="J341" s="144">
        <f t="shared" si="25"/>
        <v>20</v>
      </c>
      <c r="K341" s="145">
        <f t="shared" si="26"/>
        <v>20</v>
      </c>
      <c r="L341" s="146"/>
      <c r="M341" s="147">
        <f t="shared" si="27"/>
        <v>5</v>
      </c>
      <c r="N341" s="146"/>
      <c r="O341" s="146"/>
      <c r="P341" s="146"/>
      <c r="Q341" s="148">
        <f t="shared" si="23"/>
        <v>0</v>
      </c>
      <c r="R341" s="18" t="str">
        <f t="shared" si="24"/>
        <v>OK</v>
      </c>
      <c r="S341" s="47">
        <v>20</v>
      </c>
      <c r="T341" s="47"/>
      <c r="U341" s="47"/>
      <c r="V341" s="47"/>
      <c r="W341" s="47"/>
      <c r="X341" s="34"/>
      <c r="Y341" s="34"/>
      <c r="Z341" s="34"/>
      <c r="AA341" s="34"/>
      <c r="AB341" s="34"/>
      <c r="AC341" s="34"/>
      <c r="AD341" s="34"/>
      <c r="AE341" s="169"/>
      <c r="AF341" s="169"/>
      <c r="AG341" s="169"/>
      <c r="AH341" s="169"/>
    </row>
    <row r="342" spans="1:34" ht="40" customHeight="1" x14ac:dyDescent="0.25">
      <c r="A342" s="204"/>
      <c r="B342" s="50">
        <v>356</v>
      </c>
      <c r="C342" s="199"/>
      <c r="D342" s="57" t="s">
        <v>594</v>
      </c>
      <c r="E342" s="57" t="s">
        <v>595</v>
      </c>
      <c r="F342" s="57" t="s">
        <v>11</v>
      </c>
      <c r="G342" s="57" t="s">
        <v>12</v>
      </c>
      <c r="H342" s="79">
        <v>68.7</v>
      </c>
      <c r="I342" s="16">
        <v>0</v>
      </c>
      <c r="J342" s="144">
        <f t="shared" si="25"/>
        <v>0</v>
      </c>
      <c r="K342" s="145">
        <f t="shared" si="26"/>
        <v>0</v>
      </c>
      <c r="L342" s="146"/>
      <c r="M342" s="147">
        <f t="shared" si="27"/>
        <v>0</v>
      </c>
      <c r="N342" s="146"/>
      <c r="O342" s="146"/>
      <c r="P342" s="146"/>
      <c r="Q342" s="148">
        <f t="shared" si="23"/>
        <v>0</v>
      </c>
      <c r="R342" s="18" t="str">
        <f t="shared" si="24"/>
        <v>OK</v>
      </c>
      <c r="S342" s="47"/>
      <c r="T342" s="47"/>
      <c r="U342" s="47"/>
      <c r="V342" s="47"/>
      <c r="W342" s="47"/>
      <c r="X342" s="34"/>
      <c r="Y342" s="34"/>
      <c r="Z342" s="34"/>
      <c r="AA342" s="34"/>
      <c r="AB342" s="34"/>
      <c r="AC342" s="34"/>
      <c r="AD342" s="34"/>
      <c r="AE342" s="169"/>
      <c r="AF342" s="169"/>
      <c r="AG342" s="169"/>
      <c r="AH342" s="169"/>
    </row>
    <row r="343" spans="1:34" ht="40" customHeight="1" x14ac:dyDescent="0.25">
      <c r="A343" s="204">
        <v>34</v>
      </c>
      <c r="B343" s="50">
        <v>364</v>
      </c>
      <c r="C343" s="198" t="s">
        <v>635</v>
      </c>
      <c r="D343" s="57" t="s">
        <v>596</v>
      </c>
      <c r="E343" s="57" t="s">
        <v>597</v>
      </c>
      <c r="F343" s="57" t="s">
        <v>598</v>
      </c>
      <c r="G343" s="57" t="s">
        <v>599</v>
      </c>
      <c r="H343" s="79">
        <v>40.9</v>
      </c>
      <c r="I343" s="16">
        <v>0</v>
      </c>
      <c r="J343" s="144">
        <f t="shared" si="25"/>
        <v>0</v>
      </c>
      <c r="K343" s="145">
        <f t="shared" si="26"/>
        <v>0</v>
      </c>
      <c r="L343" s="146"/>
      <c r="M343" s="147">
        <f t="shared" si="27"/>
        <v>0</v>
      </c>
      <c r="N343" s="146"/>
      <c r="O343" s="146"/>
      <c r="P343" s="146"/>
      <c r="Q343" s="148">
        <f t="shared" si="23"/>
        <v>0</v>
      </c>
      <c r="R343" s="18" t="str">
        <f t="shared" si="24"/>
        <v>OK</v>
      </c>
      <c r="S343" s="47"/>
      <c r="T343" s="47"/>
      <c r="U343" s="47"/>
      <c r="V343" s="47"/>
      <c r="W343" s="47"/>
      <c r="X343" s="34"/>
      <c r="Y343" s="34"/>
      <c r="Z343" s="34"/>
      <c r="AA343" s="34"/>
      <c r="AB343" s="34"/>
      <c r="AC343" s="34"/>
      <c r="AD343" s="34"/>
      <c r="AE343" s="169"/>
      <c r="AF343" s="169"/>
      <c r="AG343" s="169"/>
      <c r="AH343" s="169"/>
    </row>
    <row r="344" spans="1:34" ht="40" customHeight="1" x14ac:dyDescent="0.25">
      <c r="A344" s="204"/>
      <c r="B344" s="50">
        <v>365</v>
      </c>
      <c r="C344" s="199"/>
      <c r="D344" s="57" t="s">
        <v>600</v>
      </c>
      <c r="E344" s="57" t="s">
        <v>601</v>
      </c>
      <c r="F344" s="57" t="s">
        <v>195</v>
      </c>
      <c r="G344" s="57" t="s">
        <v>599</v>
      </c>
      <c r="H344" s="79">
        <v>307.2</v>
      </c>
      <c r="I344" s="16">
        <v>0</v>
      </c>
      <c r="J344" s="144">
        <f t="shared" si="25"/>
        <v>0</v>
      </c>
      <c r="K344" s="145">
        <f t="shared" si="26"/>
        <v>0</v>
      </c>
      <c r="L344" s="146"/>
      <c r="M344" s="147">
        <f t="shared" si="27"/>
        <v>0</v>
      </c>
      <c r="N344" s="146"/>
      <c r="O344" s="146"/>
      <c r="P344" s="146"/>
      <c r="Q344" s="148">
        <f t="shared" si="23"/>
        <v>0</v>
      </c>
      <c r="R344" s="18" t="str">
        <f t="shared" si="24"/>
        <v>OK</v>
      </c>
      <c r="S344" s="47"/>
      <c r="T344" s="47"/>
      <c r="U344" s="47"/>
      <c r="V344" s="47"/>
      <c r="W344" s="47"/>
      <c r="X344" s="34"/>
      <c r="Y344" s="34"/>
      <c r="Z344" s="34"/>
      <c r="AA344" s="34"/>
      <c r="AB344" s="34"/>
      <c r="AC344" s="34"/>
      <c r="AD344" s="34"/>
      <c r="AE344" s="169"/>
      <c r="AF344" s="169"/>
      <c r="AG344" s="169"/>
      <c r="AH344" s="169"/>
    </row>
    <row r="345" spans="1:34" ht="40" customHeight="1" x14ac:dyDescent="0.25">
      <c r="A345" s="204">
        <v>35</v>
      </c>
      <c r="B345" s="50">
        <v>366</v>
      </c>
      <c r="C345" s="198" t="s">
        <v>634</v>
      </c>
      <c r="D345" s="57" t="s">
        <v>602</v>
      </c>
      <c r="E345" s="57" t="s">
        <v>39</v>
      </c>
      <c r="F345" s="57" t="s">
        <v>195</v>
      </c>
      <c r="G345" s="57" t="s">
        <v>13</v>
      </c>
      <c r="H345" s="79">
        <v>35.119999999999997</v>
      </c>
      <c r="I345" s="16">
        <v>0</v>
      </c>
      <c r="J345" s="144">
        <f t="shared" si="25"/>
        <v>0</v>
      </c>
      <c r="K345" s="145">
        <f t="shared" si="26"/>
        <v>0</v>
      </c>
      <c r="L345" s="146"/>
      <c r="M345" s="147">
        <f t="shared" si="27"/>
        <v>0</v>
      </c>
      <c r="N345" s="146"/>
      <c r="O345" s="146"/>
      <c r="P345" s="146"/>
      <c r="Q345" s="148">
        <f t="shared" si="23"/>
        <v>0</v>
      </c>
      <c r="R345" s="18" t="str">
        <f t="shared" si="24"/>
        <v>OK</v>
      </c>
      <c r="S345" s="47"/>
      <c r="T345" s="47"/>
      <c r="U345" s="47"/>
      <c r="V345" s="47"/>
      <c r="W345" s="47"/>
      <c r="X345" s="34"/>
      <c r="Y345" s="34"/>
      <c r="Z345" s="34"/>
      <c r="AA345" s="34"/>
      <c r="AB345" s="34"/>
      <c r="AC345" s="34"/>
      <c r="AD345" s="34"/>
      <c r="AE345" s="169"/>
      <c r="AF345" s="169"/>
      <c r="AG345" s="169"/>
      <c r="AH345" s="169"/>
    </row>
    <row r="346" spans="1:34" ht="40" customHeight="1" x14ac:dyDescent="0.25">
      <c r="A346" s="204"/>
      <c r="B346" s="50">
        <v>367</v>
      </c>
      <c r="C346" s="200"/>
      <c r="D346" s="57" t="s">
        <v>603</v>
      </c>
      <c r="E346" s="57" t="s">
        <v>39</v>
      </c>
      <c r="F346" s="57" t="s">
        <v>484</v>
      </c>
      <c r="G346" s="57" t="s">
        <v>604</v>
      </c>
      <c r="H346" s="79">
        <v>24.1</v>
      </c>
      <c r="I346" s="16">
        <v>0</v>
      </c>
      <c r="J346" s="144">
        <f t="shared" si="25"/>
        <v>0</v>
      </c>
      <c r="K346" s="145">
        <f t="shared" si="26"/>
        <v>0</v>
      </c>
      <c r="L346" s="146"/>
      <c r="M346" s="147">
        <f t="shared" si="27"/>
        <v>0</v>
      </c>
      <c r="N346" s="146"/>
      <c r="O346" s="146"/>
      <c r="P346" s="146"/>
      <c r="Q346" s="148">
        <f t="shared" si="23"/>
        <v>0</v>
      </c>
      <c r="R346" s="18" t="str">
        <f t="shared" si="24"/>
        <v>OK</v>
      </c>
      <c r="S346" s="47"/>
      <c r="T346" s="47"/>
      <c r="U346" s="47"/>
      <c r="V346" s="47"/>
      <c r="W346" s="47"/>
      <c r="X346" s="34"/>
      <c r="Y346" s="34"/>
      <c r="Z346" s="34"/>
      <c r="AA346" s="34"/>
      <c r="AB346" s="34"/>
      <c r="AC346" s="34"/>
      <c r="AD346" s="34"/>
      <c r="AE346" s="169"/>
      <c r="AF346" s="169"/>
      <c r="AG346" s="169"/>
      <c r="AH346" s="169"/>
    </row>
    <row r="347" spans="1:34" ht="40" customHeight="1" x14ac:dyDescent="0.25">
      <c r="A347" s="204"/>
      <c r="B347" s="50">
        <v>368</v>
      </c>
      <c r="C347" s="200"/>
      <c r="D347" s="57" t="s">
        <v>605</v>
      </c>
      <c r="E347" s="57" t="s">
        <v>606</v>
      </c>
      <c r="F347" s="57" t="s">
        <v>11</v>
      </c>
      <c r="G347" s="57" t="s">
        <v>604</v>
      </c>
      <c r="H347" s="79">
        <v>40</v>
      </c>
      <c r="I347" s="16">
        <v>0</v>
      </c>
      <c r="J347" s="144">
        <f t="shared" si="25"/>
        <v>0</v>
      </c>
      <c r="K347" s="145">
        <f t="shared" si="26"/>
        <v>0</v>
      </c>
      <c r="L347" s="146"/>
      <c r="M347" s="147">
        <f t="shared" si="27"/>
        <v>0</v>
      </c>
      <c r="N347" s="146"/>
      <c r="O347" s="146"/>
      <c r="P347" s="146"/>
      <c r="Q347" s="148">
        <f t="shared" si="23"/>
        <v>0</v>
      </c>
      <c r="R347" s="18" t="str">
        <f t="shared" si="24"/>
        <v>OK</v>
      </c>
      <c r="S347" s="47"/>
      <c r="T347" s="47"/>
      <c r="U347" s="47"/>
      <c r="V347" s="47"/>
      <c r="W347" s="47"/>
      <c r="X347" s="34"/>
      <c r="Y347" s="34"/>
      <c r="Z347" s="34"/>
      <c r="AA347" s="34"/>
      <c r="AB347" s="34"/>
      <c r="AC347" s="34"/>
      <c r="AD347" s="34"/>
      <c r="AE347" s="169"/>
      <c r="AF347" s="169"/>
      <c r="AG347" s="169"/>
      <c r="AH347" s="169"/>
    </row>
    <row r="348" spans="1:34" ht="40" customHeight="1" x14ac:dyDescent="0.25">
      <c r="A348" s="204"/>
      <c r="B348" s="50">
        <v>369</v>
      </c>
      <c r="C348" s="200"/>
      <c r="D348" s="57" t="s">
        <v>607</v>
      </c>
      <c r="E348" s="57" t="s">
        <v>608</v>
      </c>
      <c r="F348" s="57" t="s">
        <v>11</v>
      </c>
      <c r="G348" s="57" t="s">
        <v>604</v>
      </c>
      <c r="H348" s="79">
        <v>72.2</v>
      </c>
      <c r="I348" s="16">
        <v>0</v>
      </c>
      <c r="J348" s="144">
        <f t="shared" si="25"/>
        <v>0</v>
      </c>
      <c r="K348" s="145">
        <f t="shared" si="26"/>
        <v>0</v>
      </c>
      <c r="L348" s="146"/>
      <c r="M348" s="147">
        <f t="shared" si="27"/>
        <v>0</v>
      </c>
      <c r="N348" s="146"/>
      <c r="O348" s="146"/>
      <c r="P348" s="146"/>
      <c r="Q348" s="148">
        <f t="shared" si="23"/>
        <v>0</v>
      </c>
      <c r="R348" s="18" t="str">
        <f t="shared" si="24"/>
        <v>OK</v>
      </c>
      <c r="S348" s="47"/>
      <c r="T348" s="47"/>
      <c r="U348" s="47"/>
      <c r="V348" s="47"/>
      <c r="W348" s="47"/>
      <c r="X348" s="34"/>
      <c r="Y348" s="34"/>
      <c r="Z348" s="34"/>
      <c r="AA348" s="34"/>
      <c r="AB348" s="34"/>
      <c r="AC348" s="34"/>
      <c r="AD348" s="34"/>
      <c r="AE348" s="169"/>
      <c r="AF348" s="169"/>
      <c r="AG348" s="169"/>
      <c r="AH348" s="169"/>
    </row>
    <row r="349" spans="1:34" ht="40" customHeight="1" x14ac:dyDescent="0.25">
      <c r="A349" s="204"/>
      <c r="B349" s="50">
        <v>370</v>
      </c>
      <c r="C349" s="200"/>
      <c r="D349" s="57" t="s">
        <v>609</v>
      </c>
      <c r="E349" s="57" t="s">
        <v>610</v>
      </c>
      <c r="F349" s="57" t="s">
        <v>11</v>
      </c>
      <c r="G349" s="57" t="s">
        <v>13</v>
      </c>
      <c r="H349" s="79">
        <v>175.56</v>
      </c>
      <c r="I349" s="16">
        <v>0</v>
      </c>
      <c r="J349" s="144">
        <f t="shared" si="25"/>
        <v>0</v>
      </c>
      <c r="K349" s="145">
        <f t="shared" si="26"/>
        <v>0</v>
      </c>
      <c r="L349" s="146"/>
      <c r="M349" s="147">
        <f t="shared" si="27"/>
        <v>0</v>
      </c>
      <c r="N349" s="146"/>
      <c r="O349" s="146"/>
      <c r="P349" s="146"/>
      <c r="Q349" s="148">
        <f t="shared" si="23"/>
        <v>0</v>
      </c>
      <c r="R349" s="18" t="str">
        <f t="shared" si="24"/>
        <v>OK</v>
      </c>
      <c r="S349" s="47"/>
      <c r="T349" s="47"/>
      <c r="U349" s="47"/>
      <c r="V349" s="47"/>
      <c r="W349" s="47"/>
      <c r="X349" s="34"/>
      <c r="Y349" s="34"/>
      <c r="Z349" s="34"/>
      <c r="AA349" s="34"/>
      <c r="AB349" s="34"/>
      <c r="AC349" s="34"/>
      <c r="AD349" s="34"/>
      <c r="AE349" s="169"/>
      <c r="AF349" s="169"/>
      <c r="AG349" s="169"/>
      <c r="AH349" s="169"/>
    </row>
    <row r="350" spans="1:34" ht="40" customHeight="1" x14ac:dyDescent="0.25">
      <c r="A350" s="204"/>
      <c r="B350" s="50">
        <v>371</v>
      </c>
      <c r="C350" s="200"/>
      <c r="D350" s="57" t="s">
        <v>611</v>
      </c>
      <c r="E350" s="57" t="s">
        <v>612</v>
      </c>
      <c r="F350" s="57" t="s">
        <v>613</v>
      </c>
      <c r="G350" s="57" t="s">
        <v>604</v>
      </c>
      <c r="H350" s="79">
        <v>98.95</v>
      </c>
      <c r="I350" s="16">
        <v>0</v>
      </c>
      <c r="J350" s="144">
        <f t="shared" si="25"/>
        <v>0</v>
      </c>
      <c r="K350" s="145">
        <f t="shared" si="26"/>
        <v>0</v>
      </c>
      <c r="L350" s="146"/>
      <c r="M350" s="147">
        <f t="shared" si="27"/>
        <v>0</v>
      </c>
      <c r="N350" s="146"/>
      <c r="O350" s="146"/>
      <c r="P350" s="146"/>
      <c r="Q350" s="148">
        <f t="shared" si="23"/>
        <v>0</v>
      </c>
      <c r="R350" s="18" t="str">
        <f t="shared" si="24"/>
        <v>OK</v>
      </c>
      <c r="S350" s="47"/>
      <c r="T350" s="47"/>
      <c r="U350" s="47"/>
      <c r="V350" s="47"/>
      <c r="W350" s="47"/>
      <c r="X350" s="34"/>
      <c r="Y350" s="34"/>
      <c r="Z350" s="34"/>
      <c r="AA350" s="34"/>
      <c r="AB350" s="34"/>
      <c r="AC350" s="34"/>
      <c r="AD350" s="34"/>
      <c r="AE350" s="169"/>
      <c r="AF350" s="169"/>
      <c r="AG350" s="169"/>
      <c r="AH350" s="169"/>
    </row>
    <row r="351" spans="1:34" ht="40" customHeight="1" x14ac:dyDescent="0.25">
      <c r="A351" s="204"/>
      <c r="B351" s="50">
        <v>372</v>
      </c>
      <c r="C351" s="199"/>
      <c r="D351" s="57" t="s">
        <v>614</v>
      </c>
      <c r="E351" s="57" t="s">
        <v>39</v>
      </c>
      <c r="F351" s="57" t="s">
        <v>11</v>
      </c>
      <c r="G351" s="57" t="s">
        <v>604</v>
      </c>
      <c r="H351" s="79">
        <v>34.28</v>
      </c>
      <c r="I351" s="16">
        <v>0</v>
      </c>
      <c r="J351" s="144">
        <f t="shared" si="25"/>
        <v>0</v>
      </c>
      <c r="K351" s="145">
        <f t="shared" si="26"/>
        <v>0</v>
      </c>
      <c r="L351" s="146"/>
      <c r="M351" s="147">
        <f t="shared" si="27"/>
        <v>0</v>
      </c>
      <c r="N351" s="146"/>
      <c r="O351" s="146"/>
      <c r="P351" s="146"/>
      <c r="Q351" s="148">
        <f t="shared" si="23"/>
        <v>0</v>
      </c>
      <c r="R351" s="18" t="str">
        <f t="shared" si="24"/>
        <v>OK</v>
      </c>
      <c r="S351" s="47"/>
      <c r="T351" s="47"/>
      <c r="U351" s="47"/>
      <c r="V351" s="47"/>
      <c r="W351" s="47"/>
      <c r="X351" s="34"/>
      <c r="Y351" s="34"/>
      <c r="Z351" s="34"/>
      <c r="AA351" s="34"/>
      <c r="AB351" s="34"/>
      <c r="AC351" s="34"/>
      <c r="AD351" s="34"/>
      <c r="AE351" s="169"/>
      <c r="AF351" s="169"/>
      <c r="AG351" s="169"/>
      <c r="AH351" s="169"/>
    </row>
    <row r="352" spans="1:34" ht="40" customHeight="1" x14ac:dyDescent="0.25">
      <c r="A352" s="204">
        <v>36</v>
      </c>
      <c r="B352" s="50">
        <v>373</v>
      </c>
      <c r="C352" s="198" t="s">
        <v>641</v>
      </c>
      <c r="D352" s="57" t="s">
        <v>615</v>
      </c>
      <c r="E352" s="57" t="s">
        <v>616</v>
      </c>
      <c r="F352" s="57" t="s">
        <v>250</v>
      </c>
      <c r="G352" s="57" t="s">
        <v>12</v>
      </c>
      <c r="H352" s="79">
        <v>27.39</v>
      </c>
      <c r="I352" s="16">
        <v>0</v>
      </c>
      <c r="J352" s="144">
        <f t="shared" si="25"/>
        <v>0</v>
      </c>
      <c r="K352" s="145">
        <f t="shared" si="26"/>
        <v>0</v>
      </c>
      <c r="L352" s="146"/>
      <c r="M352" s="147">
        <f t="shared" si="27"/>
        <v>0</v>
      </c>
      <c r="N352" s="146"/>
      <c r="O352" s="146"/>
      <c r="P352" s="146"/>
      <c r="Q352" s="148">
        <f t="shared" ref="Q352:Q360" si="28">I352-(SUM(S352:AH352))+L352</f>
        <v>0</v>
      </c>
      <c r="R352" s="18" t="str">
        <f t="shared" si="24"/>
        <v>OK</v>
      </c>
      <c r="S352" s="47"/>
      <c r="T352" s="47"/>
      <c r="U352" s="47"/>
      <c r="V352" s="47"/>
      <c r="W352" s="47"/>
      <c r="X352" s="34"/>
      <c r="Y352" s="34"/>
      <c r="Z352" s="34"/>
      <c r="AA352" s="34"/>
      <c r="AB352" s="34"/>
      <c r="AC352" s="34"/>
      <c r="AD352" s="34"/>
      <c r="AE352" s="169"/>
      <c r="AF352" s="169"/>
      <c r="AG352" s="169"/>
      <c r="AH352" s="169"/>
    </row>
    <row r="353" spans="1:34" ht="40" customHeight="1" x14ac:dyDescent="0.25">
      <c r="A353" s="204"/>
      <c r="B353" s="50">
        <v>374</v>
      </c>
      <c r="C353" s="200"/>
      <c r="D353" s="57" t="s">
        <v>617</v>
      </c>
      <c r="E353" s="57" t="s">
        <v>618</v>
      </c>
      <c r="F353" s="57" t="s">
        <v>11</v>
      </c>
      <c r="G353" s="57" t="s">
        <v>12</v>
      </c>
      <c r="H353" s="79">
        <v>45.86</v>
      </c>
      <c r="I353" s="16">
        <v>5</v>
      </c>
      <c r="J353" s="144">
        <f t="shared" si="25"/>
        <v>0</v>
      </c>
      <c r="K353" s="145">
        <f t="shared" si="26"/>
        <v>0</v>
      </c>
      <c r="L353" s="146"/>
      <c r="M353" s="147">
        <f t="shared" si="27"/>
        <v>1</v>
      </c>
      <c r="N353" s="146"/>
      <c r="O353" s="146"/>
      <c r="P353" s="146"/>
      <c r="Q353" s="148">
        <f t="shared" si="28"/>
        <v>5</v>
      </c>
      <c r="R353" s="18" t="str">
        <f t="shared" si="24"/>
        <v>OK</v>
      </c>
      <c r="S353" s="47"/>
      <c r="T353" s="47"/>
      <c r="U353" s="47"/>
      <c r="V353" s="47"/>
      <c r="W353" s="47"/>
      <c r="X353" s="34"/>
      <c r="Y353" s="34"/>
      <c r="Z353" s="34"/>
      <c r="AA353" s="34"/>
      <c r="AB353" s="34"/>
      <c r="AC353" s="34"/>
      <c r="AD353" s="34"/>
      <c r="AE353" s="169"/>
      <c r="AF353" s="169"/>
      <c r="AG353" s="169"/>
      <c r="AH353" s="169"/>
    </row>
    <row r="354" spans="1:34" ht="40" customHeight="1" x14ac:dyDescent="0.25">
      <c r="A354" s="204"/>
      <c r="B354" s="50">
        <v>375</v>
      </c>
      <c r="C354" s="199"/>
      <c r="D354" s="57" t="s">
        <v>619</v>
      </c>
      <c r="E354" s="57" t="s">
        <v>618</v>
      </c>
      <c r="F354" s="57" t="s">
        <v>11</v>
      </c>
      <c r="G354" s="57" t="s">
        <v>12</v>
      </c>
      <c r="H354" s="79">
        <v>21.27</v>
      </c>
      <c r="I354" s="16">
        <v>0</v>
      </c>
      <c r="J354" s="144">
        <f t="shared" si="25"/>
        <v>0</v>
      </c>
      <c r="K354" s="145">
        <f t="shared" si="26"/>
        <v>0</v>
      </c>
      <c r="L354" s="146"/>
      <c r="M354" s="147">
        <f t="shared" si="27"/>
        <v>0</v>
      </c>
      <c r="N354" s="146"/>
      <c r="O354" s="146"/>
      <c r="P354" s="146"/>
      <c r="Q354" s="148">
        <f t="shared" si="28"/>
        <v>0</v>
      </c>
      <c r="R354" s="18" t="str">
        <f t="shared" si="24"/>
        <v>OK</v>
      </c>
      <c r="S354" s="47"/>
      <c r="T354" s="47"/>
      <c r="U354" s="47"/>
      <c r="V354" s="47"/>
      <c r="W354" s="47"/>
      <c r="X354" s="34"/>
      <c r="Y354" s="34"/>
      <c r="Z354" s="34"/>
      <c r="AA354" s="34"/>
      <c r="AB354" s="34"/>
      <c r="AC354" s="34"/>
      <c r="AD354" s="34"/>
      <c r="AE354" s="169"/>
      <c r="AF354" s="169"/>
      <c r="AG354" s="169"/>
      <c r="AH354" s="169"/>
    </row>
    <row r="355" spans="1:34" ht="40" customHeight="1" x14ac:dyDescent="0.25">
      <c r="A355" s="204">
        <v>37</v>
      </c>
      <c r="B355" s="50">
        <v>376</v>
      </c>
      <c r="C355" s="198" t="s">
        <v>635</v>
      </c>
      <c r="D355" s="57" t="s">
        <v>620</v>
      </c>
      <c r="E355" s="57" t="s">
        <v>621</v>
      </c>
      <c r="F355" s="57" t="s">
        <v>11</v>
      </c>
      <c r="G355" s="57" t="s">
        <v>604</v>
      </c>
      <c r="H355" s="79">
        <v>99.9</v>
      </c>
      <c r="I355" s="16">
        <v>0</v>
      </c>
      <c r="J355" s="144">
        <f t="shared" si="25"/>
        <v>0</v>
      </c>
      <c r="K355" s="145">
        <f t="shared" si="26"/>
        <v>0</v>
      </c>
      <c r="L355" s="146"/>
      <c r="M355" s="147">
        <f t="shared" si="27"/>
        <v>0</v>
      </c>
      <c r="N355" s="146"/>
      <c r="O355" s="146"/>
      <c r="P355" s="146"/>
      <c r="Q355" s="148">
        <f t="shared" si="28"/>
        <v>0</v>
      </c>
      <c r="R355" s="18" t="str">
        <f t="shared" si="24"/>
        <v>OK</v>
      </c>
      <c r="S355" s="47"/>
      <c r="T355" s="47"/>
      <c r="U355" s="47"/>
      <c r="V355" s="47"/>
      <c r="W355" s="47"/>
      <c r="X355" s="34"/>
      <c r="Y355" s="34"/>
      <c r="Z355" s="34"/>
      <c r="AA355" s="34"/>
      <c r="AB355" s="34"/>
      <c r="AC355" s="34"/>
      <c r="AD355" s="34"/>
      <c r="AE355" s="169"/>
      <c r="AF355" s="169"/>
      <c r="AG355" s="169"/>
      <c r="AH355" s="169"/>
    </row>
    <row r="356" spans="1:34" ht="40" customHeight="1" x14ac:dyDescent="0.25">
      <c r="A356" s="204"/>
      <c r="B356" s="50">
        <v>377</v>
      </c>
      <c r="C356" s="200"/>
      <c r="D356" s="57" t="s">
        <v>622</v>
      </c>
      <c r="E356" s="57" t="s">
        <v>623</v>
      </c>
      <c r="F356" s="57" t="s">
        <v>11</v>
      </c>
      <c r="G356" s="57" t="s">
        <v>604</v>
      </c>
      <c r="H356" s="79">
        <v>526.46</v>
      </c>
      <c r="I356" s="16">
        <v>0</v>
      </c>
      <c r="J356" s="144">
        <f t="shared" si="25"/>
        <v>0</v>
      </c>
      <c r="K356" s="145">
        <f t="shared" si="26"/>
        <v>0</v>
      </c>
      <c r="L356" s="146"/>
      <c r="M356" s="147">
        <f t="shared" si="27"/>
        <v>0</v>
      </c>
      <c r="N356" s="146"/>
      <c r="O356" s="146"/>
      <c r="P356" s="146"/>
      <c r="Q356" s="148">
        <f t="shared" si="28"/>
        <v>0</v>
      </c>
      <c r="R356" s="18" t="str">
        <f t="shared" si="24"/>
        <v>OK</v>
      </c>
      <c r="S356" s="47"/>
      <c r="T356" s="47"/>
      <c r="U356" s="47"/>
      <c r="V356" s="47"/>
      <c r="W356" s="47"/>
      <c r="X356" s="34"/>
      <c r="Y356" s="34"/>
      <c r="Z356" s="34"/>
      <c r="AA356" s="34"/>
      <c r="AB356" s="34"/>
      <c r="AC356" s="34"/>
      <c r="AD356" s="34"/>
      <c r="AE356" s="169"/>
      <c r="AF356" s="169"/>
      <c r="AG356" s="169"/>
      <c r="AH356" s="169"/>
    </row>
    <row r="357" spans="1:34" ht="40" customHeight="1" x14ac:dyDescent="0.25">
      <c r="A357" s="204"/>
      <c r="B357" s="50">
        <v>378</v>
      </c>
      <c r="C357" s="200"/>
      <c r="D357" s="57" t="s">
        <v>624</v>
      </c>
      <c r="E357" s="57" t="s">
        <v>625</v>
      </c>
      <c r="F357" s="57" t="s">
        <v>11</v>
      </c>
      <c r="G357" s="57" t="s">
        <v>626</v>
      </c>
      <c r="H357" s="79">
        <v>140.22</v>
      </c>
      <c r="I357" s="16">
        <v>0</v>
      </c>
      <c r="J357" s="144">
        <f t="shared" si="25"/>
        <v>0</v>
      </c>
      <c r="K357" s="145">
        <f t="shared" si="26"/>
        <v>0</v>
      </c>
      <c r="L357" s="146"/>
      <c r="M357" s="147">
        <f t="shared" si="27"/>
        <v>0</v>
      </c>
      <c r="N357" s="146"/>
      <c r="O357" s="146"/>
      <c r="P357" s="146"/>
      <c r="Q357" s="148">
        <f t="shared" si="28"/>
        <v>0</v>
      </c>
      <c r="R357" s="18" t="str">
        <f t="shared" si="24"/>
        <v>OK</v>
      </c>
      <c r="S357" s="47"/>
      <c r="T357" s="47"/>
      <c r="U357" s="47"/>
      <c r="V357" s="47"/>
      <c r="W357" s="47"/>
      <c r="X357" s="34"/>
      <c r="Y357" s="34"/>
      <c r="Z357" s="34"/>
      <c r="AA357" s="34"/>
      <c r="AB357" s="34"/>
      <c r="AC357" s="34"/>
      <c r="AD357" s="34"/>
      <c r="AE357" s="169"/>
      <c r="AF357" s="169"/>
      <c r="AG357" s="169"/>
      <c r="AH357" s="169"/>
    </row>
    <row r="358" spans="1:34" ht="40" customHeight="1" x14ac:dyDescent="0.25">
      <c r="A358" s="204"/>
      <c r="B358" s="50">
        <v>379</v>
      </c>
      <c r="C358" s="199"/>
      <c r="D358" s="57" t="s">
        <v>627</v>
      </c>
      <c r="E358" s="57" t="s">
        <v>628</v>
      </c>
      <c r="F358" s="57" t="s">
        <v>11</v>
      </c>
      <c r="G358" s="57" t="s">
        <v>629</v>
      </c>
      <c r="H358" s="79">
        <v>193.95</v>
      </c>
      <c r="I358" s="16">
        <v>0</v>
      </c>
      <c r="J358" s="144">
        <f t="shared" si="25"/>
        <v>0</v>
      </c>
      <c r="K358" s="145">
        <f t="shared" si="26"/>
        <v>0</v>
      </c>
      <c r="L358" s="146"/>
      <c r="M358" s="147">
        <f t="shared" si="27"/>
        <v>0</v>
      </c>
      <c r="N358" s="146"/>
      <c r="O358" s="146"/>
      <c r="P358" s="146"/>
      <c r="Q358" s="148">
        <f t="shared" si="28"/>
        <v>0</v>
      </c>
      <c r="R358" s="18" t="str">
        <f t="shared" si="24"/>
        <v>OK</v>
      </c>
      <c r="S358" s="47"/>
      <c r="T358" s="47"/>
      <c r="U358" s="47"/>
      <c r="V358" s="47"/>
      <c r="W358" s="47"/>
      <c r="X358" s="34"/>
      <c r="Y358" s="34"/>
      <c r="Z358" s="34"/>
      <c r="AA358" s="34"/>
      <c r="AB358" s="34"/>
      <c r="AC358" s="34"/>
      <c r="AD358" s="34"/>
      <c r="AE358" s="169"/>
      <c r="AF358" s="169"/>
      <c r="AG358" s="169"/>
      <c r="AH358" s="169"/>
    </row>
    <row r="359" spans="1:34" ht="40" customHeight="1" x14ac:dyDescent="0.25">
      <c r="A359" s="204">
        <v>38</v>
      </c>
      <c r="B359" s="50">
        <v>380</v>
      </c>
      <c r="C359" s="198" t="s">
        <v>634</v>
      </c>
      <c r="D359" s="57" t="s">
        <v>630</v>
      </c>
      <c r="E359" s="57" t="s">
        <v>631</v>
      </c>
      <c r="F359" s="57" t="s">
        <v>484</v>
      </c>
      <c r="G359" s="57" t="s">
        <v>13</v>
      </c>
      <c r="H359" s="79">
        <v>40.25</v>
      </c>
      <c r="I359" s="16">
        <v>0</v>
      </c>
      <c r="J359" s="144">
        <f t="shared" si="25"/>
        <v>0</v>
      </c>
      <c r="K359" s="145">
        <f t="shared" si="26"/>
        <v>0</v>
      </c>
      <c r="L359" s="146"/>
      <c r="M359" s="147">
        <f t="shared" si="27"/>
        <v>0</v>
      </c>
      <c r="N359" s="146"/>
      <c r="O359" s="146"/>
      <c r="P359" s="146"/>
      <c r="Q359" s="148">
        <f t="shared" si="28"/>
        <v>0</v>
      </c>
      <c r="R359" s="18" t="str">
        <f t="shared" si="24"/>
        <v>OK</v>
      </c>
      <c r="S359" s="47"/>
      <c r="T359" s="47"/>
      <c r="U359" s="47"/>
      <c r="V359" s="47"/>
      <c r="W359" s="47"/>
      <c r="X359" s="34"/>
      <c r="Y359" s="34"/>
      <c r="Z359" s="34"/>
      <c r="AA359" s="34"/>
      <c r="AB359" s="34"/>
      <c r="AC359" s="34"/>
      <c r="AD359" s="34"/>
      <c r="AE359" s="169"/>
      <c r="AF359" s="169"/>
      <c r="AG359" s="169"/>
      <c r="AH359" s="169"/>
    </row>
    <row r="360" spans="1:34" ht="40" customHeight="1" x14ac:dyDescent="0.25">
      <c r="A360" s="204"/>
      <c r="B360" s="50">
        <v>381</v>
      </c>
      <c r="C360" s="199"/>
      <c r="D360" s="57" t="s">
        <v>632</v>
      </c>
      <c r="E360" s="57" t="s">
        <v>633</v>
      </c>
      <c r="F360" s="57" t="s">
        <v>42</v>
      </c>
      <c r="G360" s="57" t="s">
        <v>13</v>
      </c>
      <c r="H360" s="79">
        <v>10.86</v>
      </c>
      <c r="I360" s="16">
        <v>0</v>
      </c>
      <c r="J360" s="144">
        <f t="shared" si="25"/>
        <v>0</v>
      </c>
      <c r="K360" s="145">
        <f t="shared" si="26"/>
        <v>0</v>
      </c>
      <c r="L360" s="146"/>
      <c r="M360" s="147">
        <f t="shared" si="27"/>
        <v>0</v>
      </c>
      <c r="N360" s="146"/>
      <c r="O360" s="146"/>
      <c r="P360" s="146"/>
      <c r="Q360" s="148">
        <f t="shared" si="28"/>
        <v>0</v>
      </c>
      <c r="R360" s="18" t="str">
        <f t="shared" si="24"/>
        <v>OK</v>
      </c>
      <c r="S360" s="47"/>
      <c r="T360" s="47"/>
      <c r="U360" s="47"/>
      <c r="V360" s="47"/>
      <c r="W360" s="47"/>
      <c r="X360" s="34"/>
      <c r="Y360" s="34"/>
      <c r="Z360" s="34"/>
      <c r="AA360" s="34"/>
      <c r="AB360" s="34"/>
      <c r="AC360" s="34"/>
      <c r="AD360" s="34"/>
      <c r="AE360" s="169"/>
      <c r="AF360" s="169"/>
      <c r="AG360" s="169"/>
      <c r="AH360" s="169"/>
    </row>
    <row r="361" spans="1:34" ht="24" customHeight="1" thickBot="1" x14ac:dyDescent="0.3">
      <c r="I361" s="171">
        <f>SUMPRODUCT($H$4:$H$360,I4:I360)</f>
        <v>61901.250000000029</v>
      </c>
      <c r="J361" s="171">
        <f t="shared" ref="J361:K361" si="29">SUMPRODUCT($H$4:$H$360,J4:J360)</f>
        <v>45936.240000000013</v>
      </c>
      <c r="K361" s="171">
        <f t="shared" si="29"/>
        <v>45936.240000000013</v>
      </c>
      <c r="L361" s="172"/>
      <c r="M361" s="172"/>
      <c r="N361" s="172"/>
      <c r="O361" s="172"/>
      <c r="P361" s="172"/>
      <c r="S361" s="174">
        <f t="shared" ref="S361:AH361" si="30">SUMPRODUCT($H$4:$H$360,S4:S360)</f>
        <v>1012.5</v>
      </c>
      <c r="T361" s="174">
        <f t="shared" si="30"/>
        <v>5264.71</v>
      </c>
      <c r="U361" s="174">
        <f t="shared" si="30"/>
        <v>5665.6600000000008</v>
      </c>
      <c r="V361" s="174">
        <f t="shared" si="30"/>
        <v>2580.1400000000003</v>
      </c>
      <c r="W361" s="174">
        <f t="shared" si="30"/>
        <v>5896.2999999999993</v>
      </c>
      <c r="X361" s="174">
        <f t="shared" si="30"/>
        <v>6911.3</v>
      </c>
      <c r="Y361" s="174">
        <f t="shared" si="30"/>
        <v>384</v>
      </c>
      <c r="Z361" s="174">
        <f t="shared" si="30"/>
        <v>1794.24</v>
      </c>
      <c r="AA361" s="174">
        <f t="shared" si="30"/>
        <v>784.72</v>
      </c>
      <c r="AB361" s="174">
        <f t="shared" si="30"/>
        <v>8025.55</v>
      </c>
      <c r="AC361" s="174">
        <f t="shared" si="30"/>
        <v>3824.7200000000003</v>
      </c>
      <c r="AD361" s="174">
        <f t="shared" si="30"/>
        <v>1775</v>
      </c>
      <c r="AE361" s="174">
        <f t="shared" si="30"/>
        <v>2017.4</v>
      </c>
      <c r="AF361" s="174">
        <f t="shared" si="30"/>
        <v>0</v>
      </c>
      <c r="AG361" s="174">
        <f t="shared" si="30"/>
        <v>0</v>
      </c>
      <c r="AH361" s="174">
        <f t="shared" si="30"/>
        <v>0</v>
      </c>
    </row>
    <row r="362" spans="1:34" ht="18.5" x14ac:dyDescent="0.25">
      <c r="B362" s="205" t="s">
        <v>36</v>
      </c>
      <c r="C362" s="206"/>
      <c r="D362" s="206"/>
      <c r="E362" s="206"/>
      <c r="F362" s="206"/>
      <c r="G362" s="206"/>
      <c r="H362" s="207"/>
      <c r="I362" s="175">
        <f>SUM(I4:I360)</f>
        <v>1983</v>
      </c>
    </row>
    <row r="363" spans="1:34" ht="19" thickBot="1" x14ac:dyDescent="0.3">
      <c r="B363" s="208" t="s">
        <v>644</v>
      </c>
      <c r="C363" s="209"/>
      <c r="D363" s="209"/>
      <c r="E363" s="209"/>
      <c r="F363" s="209"/>
      <c r="G363" s="209"/>
      <c r="H363" s="210"/>
    </row>
    <row r="364" spans="1:34" ht="40" customHeight="1" x14ac:dyDescent="0.25">
      <c r="C364" s="160"/>
      <c r="D364" s="161"/>
      <c r="E364" s="162"/>
      <c r="F364" s="162"/>
      <c r="G364" s="162"/>
      <c r="H364" s="163"/>
      <c r="I364" s="177"/>
      <c r="J364" s="177"/>
      <c r="K364" s="177"/>
    </row>
    <row r="365" spans="1:34" ht="40" customHeight="1" x14ac:dyDescent="0.25">
      <c r="C365" s="160"/>
      <c r="D365" s="164"/>
      <c r="E365" s="165"/>
      <c r="F365" s="162"/>
      <c r="G365" s="166"/>
      <c r="H365" s="163"/>
      <c r="I365" s="177"/>
      <c r="J365" s="177"/>
      <c r="K365" s="177"/>
    </row>
    <row r="366" spans="1:34" ht="40" customHeight="1" x14ac:dyDescent="0.25">
      <c r="C366" s="160"/>
      <c r="D366" s="164"/>
      <c r="E366" s="165"/>
      <c r="F366" s="162"/>
      <c r="G366" s="166"/>
      <c r="H366" s="163"/>
      <c r="I366" s="177"/>
      <c r="J366" s="177"/>
      <c r="K366" s="177"/>
    </row>
    <row r="367" spans="1:34" ht="40" customHeight="1" x14ac:dyDescent="0.25">
      <c r="C367" s="160"/>
      <c r="D367" s="164"/>
      <c r="E367" s="165"/>
      <c r="F367" s="162"/>
      <c r="G367" s="166"/>
      <c r="H367" s="163"/>
      <c r="I367" s="177"/>
      <c r="J367" s="177"/>
      <c r="K367" s="177"/>
    </row>
    <row r="368" spans="1:34" ht="40" customHeight="1" x14ac:dyDescent="0.25">
      <c r="C368" s="160"/>
      <c r="D368" s="164"/>
      <c r="E368" s="165"/>
      <c r="F368" s="162"/>
      <c r="G368" s="166"/>
      <c r="H368" s="163"/>
      <c r="I368" s="177"/>
      <c r="J368" s="177"/>
      <c r="K368" s="177"/>
    </row>
    <row r="369" spans="3:11" ht="40" customHeight="1" x14ac:dyDescent="0.25">
      <c r="C369" s="160"/>
      <c r="D369" s="164"/>
      <c r="E369" s="165"/>
      <c r="F369" s="162"/>
      <c r="G369" s="166"/>
      <c r="H369" s="163"/>
      <c r="I369" s="177"/>
      <c r="J369" s="177"/>
      <c r="K369" s="177"/>
    </row>
    <row r="370" spans="3:11" ht="40" customHeight="1" x14ac:dyDescent="0.25">
      <c r="C370" s="160"/>
      <c r="D370" s="164"/>
      <c r="E370" s="165"/>
      <c r="F370" s="162"/>
      <c r="G370" s="166"/>
      <c r="H370" s="163"/>
      <c r="I370" s="177"/>
      <c r="J370" s="177"/>
      <c r="K370" s="177"/>
    </row>
    <row r="371" spans="3:11" ht="40" customHeight="1" x14ac:dyDescent="0.25">
      <c r="C371" s="160"/>
      <c r="D371" s="164"/>
      <c r="E371" s="165"/>
      <c r="F371" s="162"/>
      <c r="G371" s="166"/>
      <c r="H371" s="163"/>
      <c r="I371" s="177"/>
      <c r="J371" s="177"/>
      <c r="K371" s="177"/>
    </row>
    <row r="372" spans="3:11" ht="40" customHeight="1" x14ac:dyDescent="0.25">
      <c r="C372" s="160"/>
      <c r="D372" s="164"/>
      <c r="E372" s="165"/>
      <c r="F372" s="162"/>
      <c r="G372" s="166"/>
      <c r="H372" s="163"/>
      <c r="I372" s="177"/>
      <c r="J372" s="177"/>
      <c r="K372" s="177"/>
    </row>
    <row r="373" spans="3:11" ht="40" customHeight="1" x14ac:dyDescent="0.25">
      <c r="C373" s="160"/>
      <c r="D373" s="161"/>
      <c r="E373" s="162"/>
      <c r="F373" s="162"/>
      <c r="G373" s="162"/>
      <c r="H373" s="163"/>
      <c r="I373" s="177"/>
      <c r="J373" s="177"/>
      <c r="K373" s="177"/>
    </row>
  </sheetData>
  <autoFilter ref="A3:AH363" xr:uid="{00000000-0001-0000-0000-000000000000}"/>
  <mergeCells count="81">
    <mergeCell ref="AE1:AE2"/>
    <mergeCell ref="AF1:AF2"/>
    <mergeCell ref="AG1:AG2"/>
    <mergeCell ref="AH1:AH2"/>
    <mergeCell ref="A1:C1"/>
    <mergeCell ref="AD1:AD2"/>
    <mergeCell ref="AB1:AB2"/>
    <mergeCell ref="AC1:AC2"/>
    <mergeCell ref="AA1:AA2"/>
    <mergeCell ref="D1:H1"/>
    <mergeCell ref="I1:R1"/>
    <mergeCell ref="S1:S2"/>
    <mergeCell ref="T1:T2"/>
    <mergeCell ref="Z1:Z2"/>
    <mergeCell ref="Y1:Y2"/>
    <mergeCell ref="U1:U2"/>
    <mergeCell ref="V1:V2"/>
    <mergeCell ref="W1:W2"/>
    <mergeCell ref="X1:X2"/>
    <mergeCell ref="A19:A23"/>
    <mergeCell ref="A24:A29"/>
    <mergeCell ref="A30:A45"/>
    <mergeCell ref="A46:A99"/>
    <mergeCell ref="I2:R2"/>
    <mergeCell ref="A4:A18"/>
    <mergeCell ref="A2:H2"/>
    <mergeCell ref="C19:C23"/>
    <mergeCell ref="C24:C29"/>
    <mergeCell ref="C30:C45"/>
    <mergeCell ref="C46:C99"/>
    <mergeCell ref="C4:C18"/>
    <mergeCell ref="A100:A133"/>
    <mergeCell ref="A134:A165"/>
    <mergeCell ref="A166:A172"/>
    <mergeCell ref="A173:A179"/>
    <mergeCell ref="A180:A197"/>
    <mergeCell ref="A198:A223"/>
    <mergeCell ref="A224:A228"/>
    <mergeCell ref="B362:H362"/>
    <mergeCell ref="B363:H363"/>
    <mergeCell ref="A229:A263"/>
    <mergeCell ref="A265:A280"/>
    <mergeCell ref="A281:A289"/>
    <mergeCell ref="A295:A301"/>
    <mergeCell ref="A302:A303"/>
    <mergeCell ref="A304:A306"/>
    <mergeCell ref="A307:A308"/>
    <mergeCell ref="A309:A311"/>
    <mergeCell ref="A312:A313"/>
    <mergeCell ref="A314:A322"/>
    <mergeCell ref="A323:A333"/>
    <mergeCell ref="A334:A342"/>
    <mergeCell ref="A343:A344"/>
    <mergeCell ref="A345:A351"/>
    <mergeCell ref="A352:A354"/>
    <mergeCell ref="A355:A358"/>
    <mergeCell ref="A359:A360"/>
    <mergeCell ref="C100:C133"/>
    <mergeCell ref="C134:C165"/>
    <mergeCell ref="C166:C172"/>
    <mergeCell ref="C173:C179"/>
    <mergeCell ref="C180:C197"/>
    <mergeCell ref="C198:C223"/>
    <mergeCell ref="C224:C228"/>
    <mergeCell ref="C229:C263"/>
    <mergeCell ref="C265:C280"/>
    <mergeCell ref="C281:C289"/>
    <mergeCell ref="C295:C301"/>
    <mergeCell ref="C302:C303"/>
    <mergeCell ref="C304:C306"/>
    <mergeCell ref="C307:C308"/>
    <mergeCell ref="C309:C311"/>
    <mergeCell ref="C312:C313"/>
    <mergeCell ref="C352:C354"/>
    <mergeCell ref="C355:C358"/>
    <mergeCell ref="C359:C360"/>
    <mergeCell ref="C314:C322"/>
    <mergeCell ref="C323:C333"/>
    <mergeCell ref="C334:C342"/>
    <mergeCell ref="C343:C344"/>
    <mergeCell ref="C345:C351"/>
  </mergeCells>
  <conditionalFormatting sqref="E365:E372">
    <cfRule type="cellIs" dxfId="56" priority="1" operator="greaterThan">
      <formula>10</formula>
    </cfRule>
    <cfRule type="cellIs" dxfId="55" priority="2" operator="greaterThan">
      <formula>0</formula>
    </cfRule>
    <cfRule type="cellIs" dxfId="54" priority="3" stopIfTrue="1" operator="greaterThan">
      <formula>0</formula>
    </cfRule>
    <cfRule type="cellIs" dxfId="53" priority="4" stopIfTrue="1" operator="greaterThan">
      <formula>0</formula>
    </cfRule>
    <cfRule type="cellIs" dxfId="52" priority="5" stopIfTrue="1" operator="greaterThan">
      <formula>0</formula>
    </cfRule>
  </conditionalFormatting>
  <conditionalFormatting sqref="S4:AD360">
    <cfRule type="cellIs" dxfId="51" priority="52" stopIfTrue="1" operator="greaterThan">
      <formula>0</formula>
    </cfRule>
    <cfRule type="cellIs" dxfId="50" priority="53" stopIfTrue="1" operator="greaterThan">
      <formula>0</formula>
    </cfRule>
    <cfRule type="cellIs" dxfId="49" priority="54" stopIfTrue="1" operator="greaterThan">
      <formula>0</formula>
    </cfRule>
  </conditionalFormatting>
  <conditionalFormatting sqref="S4:AH360">
    <cfRule type="cellIs" dxfId="48" priority="6" operator="greaterThan">
      <formula>10</formula>
    </cfRule>
    <cfRule type="cellIs" dxfId="47" priority="9"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F0768-4B60-411E-B768-CEB3728F699B}">
  <dimension ref="A1:Y373"/>
  <sheetViews>
    <sheetView zoomScale="85" zoomScaleNormal="85" workbookViewId="0">
      <pane xSplit="11" topLeftCell="N1" activePane="topRight" state="frozen"/>
      <selection pane="topRight" activeCell="R6" sqref="R6"/>
    </sheetView>
  </sheetViews>
  <sheetFormatPr defaultColWidth="9.7265625" defaultRowHeight="14.5" x14ac:dyDescent="0.35"/>
  <cols>
    <col min="1" max="2" width="9" style="1" customWidth="1"/>
    <col min="3" max="3" width="9.54296875" style="19" customWidth="1"/>
    <col min="4" max="4" width="12" style="1" customWidth="1"/>
    <col min="5" max="5" width="15.7265625" style="1" customWidth="1"/>
    <col min="6" max="6" width="8.81640625" style="1" customWidth="1"/>
    <col min="7" max="7" width="9.81640625" style="4" customWidth="1"/>
    <col min="8" max="8" width="12.7265625" style="20" customWidth="1"/>
    <col min="9" max="9" width="14.1796875" style="5" customWidth="1"/>
    <col min="10" max="10" width="16" style="2" customWidth="1"/>
    <col min="11" max="11" width="16.54296875" style="2" customWidth="1"/>
    <col min="12" max="12" width="14.81640625" style="2" customWidth="1"/>
    <col min="13" max="13" width="16.26953125" style="2" customWidth="1"/>
    <col min="14" max="15" width="15.7265625" style="2" customWidth="1"/>
    <col min="16" max="25" width="12.453125" style="2" customWidth="1"/>
    <col min="26" max="16384" width="9.7265625" style="2"/>
  </cols>
  <sheetData>
    <row r="1" spans="1:25" ht="40" customHeight="1" x14ac:dyDescent="0.35">
      <c r="A1" s="276" t="s">
        <v>30</v>
      </c>
      <c r="B1" s="276"/>
      <c r="C1" s="277"/>
      <c r="D1" s="278" t="s">
        <v>28</v>
      </c>
      <c r="E1" s="279"/>
      <c r="F1" s="279"/>
      <c r="G1" s="279"/>
      <c r="H1" s="279"/>
      <c r="I1" s="280"/>
      <c r="J1" s="123" t="s">
        <v>31</v>
      </c>
      <c r="K1" s="125"/>
      <c r="L1" s="283" t="s">
        <v>670</v>
      </c>
      <c r="M1" s="283" t="s">
        <v>668</v>
      </c>
      <c r="N1" s="283" t="s">
        <v>670</v>
      </c>
      <c r="O1" s="283" t="s">
        <v>675</v>
      </c>
      <c r="P1" s="271" t="s">
        <v>661</v>
      </c>
      <c r="Q1" s="271" t="s">
        <v>661</v>
      </c>
      <c r="R1" s="271" t="s">
        <v>661</v>
      </c>
      <c r="S1" s="271" t="s">
        <v>661</v>
      </c>
      <c r="T1" s="271" t="s">
        <v>661</v>
      </c>
      <c r="U1" s="271" t="s">
        <v>661</v>
      </c>
      <c r="V1" s="271" t="s">
        <v>661</v>
      </c>
      <c r="W1" s="271" t="s">
        <v>661</v>
      </c>
      <c r="X1" s="271" t="s">
        <v>661</v>
      </c>
      <c r="Y1" s="271" t="s">
        <v>661</v>
      </c>
    </row>
    <row r="2" spans="1:25" ht="40" customHeight="1" x14ac:dyDescent="0.35">
      <c r="A2" s="281" t="s">
        <v>669</v>
      </c>
      <c r="B2" s="281"/>
      <c r="C2" s="281"/>
      <c r="D2" s="281"/>
      <c r="E2" s="281"/>
      <c r="F2" s="281"/>
      <c r="G2" s="281"/>
      <c r="H2" s="281"/>
      <c r="I2" s="281"/>
      <c r="J2" s="281"/>
      <c r="K2" s="282"/>
      <c r="L2" s="284"/>
      <c r="M2" s="284"/>
      <c r="N2" s="284"/>
      <c r="O2" s="284"/>
      <c r="P2" s="272"/>
      <c r="Q2" s="272"/>
      <c r="R2" s="272"/>
      <c r="S2" s="272"/>
      <c r="T2" s="272"/>
      <c r="U2" s="272"/>
      <c r="V2" s="272"/>
      <c r="W2" s="272"/>
      <c r="X2" s="272"/>
      <c r="Y2" s="272"/>
    </row>
    <row r="3" spans="1:25" s="3" customFormat="1" ht="45.75" customHeight="1" x14ac:dyDescent="0.25">
      <c r="A3" s="24" t="s">
        <v>35</v>
      </c>
      <c r="B3" s="24" t="s">
        <v>33</v>
      </c>
      <c r="C3" s="23" t="s">
        <v>17</v>
      </c>
      <c r="D3" s="23" t="s">
        <v>643</v>
      </c>
      <c r="E3" s="23" t="s">
        <v>22</v>
      </c>
      <c r="F3" s="24" t="s">
        <v>3</v>
      </c>
      <c r="G3" s="87" t="s">
        <v>663</v>
      </c>
      <c r="H3" s="88" t="s">
        <v>664</v>
      </c>
      <c r="I3" s="89" t="s">
        <v>665</v>
      </c>
      <c r="J3" s="85" t="s">
        <v>19</v>
      </c>
      <c r="K3" s="85" t="s">
        <v>20</v>
      </c>
      <c r="L3" s="126" t="s">
        <v>671</v>
      </c>
      <c r="M3" s="127" t="s">
        <v>674</v>
      </c>
      <c r="N3" s="126" t="s">
        <v>672</v>
      </c>
      <c r="O3" s="134" t="s">
        <v>676</v>
      </c>
      <c r="P3" s="77" t="s">
        <v>662</v>
      </c>
      <c r="Q3" s="77" t="s">
        <v>662</v>
      </c>
      <c r="R3" s="77" t="s">
        <v>662</v>
      </c>
      <c r="S3" s="77" t="s">
        <v>662</v>
      </c>
      <c r="T3" s="77" t="s">
        <v>662</v>
      </c>
      <c r="U3" s="77" t="s">
        <v>662</v>
      </c>
      <c r="V3" s="77" t="s">
        <v>662</v>
      </c>
      <c r="W3" s="77" t="s">
        <v>662</v>
      </c>
      <c r="X3" s="77" t="s">
        <v>662</v>
      </c>
      <c r="Y3" s="77" t="s">
        <v>662</v>
      </c>
    </row>
    <row r="4" spans="1:25" ht="32.25" customHeight="1" x14ac:dyDescent="0.35">
      <c r="A4" s="117">
        <v>1</v>
      </c>
      <c r="B4" s="71">
        <v>1</v>
      </c>
      <c r="C4" s="120" t="s">
        <v>634</v>
      </c>
      <c r="D4" s="38" t="s">
        <v>38</v>
      </c>
      <c r="E4" s="37" t="s">
        <v>39</v>
      </c>
      <c r="F4" s="37" t="s">
        <v>11</v>
      </c>
      <c r="G4" s="74">
        <f>REITORIA!I4+CEART!I4+ESAG!I4+CEAD!I4+FAED!I4+CEFID!I4+CERES!I4+CESFI!I4</f>
        <v>13</v>
      </c>
      <c r="H4" s="90">
        <f>G4*2</f>
        <v>26</v>
      </c>
      <c r="I4" s="91">
        <f>H4-(SUM(L4:Y4))</f>
        <v>18</v>
      </c>
      <c r="J4" s="17">
        <v>44.42</v>
      </c>
      <c r="K4" s="17">
        <f>J4*G4</f>
        <v>577.46</v>
      </c>
      <c r="L4" s="86">
        <v>2</v>
      </c>
      <c r="M4" s="86">
        <v>6</v>
      </c>
      <c r="N4" s="86"/>
      <c r="O4" s="86"/>
      <c r="P4" s="86"/>
      <c r="Q4" s="86"/>
      <c r="R4" s="86"/>
      <c r="S4" s="86"/>
      <c r="T4" s="86"/>
      <c r="U4" s="86"/>
      <c r="V4" s="86"/>
      <c r="W4" s="86"/>
      <c r="X4" s="86"/>
      <c r="Y4" s="86"/>
    </row>
    <row r="5" spans="1:25" ht="34.5" customHeight="1" x14ac:dyDescent="0.35">
      <c r="A5" s="118"/>
      <c r="B5" s="71">
        <v>2</v>
      </c>
      <c r="C5" s="133" t="s">
        <v>634</v>
      </c>
      <c r="D5" s="38" t="s">
        <v>40</v>
      </c>
      <c r="E5" s="39" t="s">
        <v>39</v>
      </c>
      <c r="F5" s="39" t="s">
        <v>11</v>
      </c>
      <c r="G5" s="74">
        <f>REITORIA!I5+CEART!I5+ESAG!I5+CEAD!I5+FAED!I5+CEFID!I5+CERES!I5+CESFI!I5</f>
        <v>21</v>
      </c>
      <c r="H5" s="90">
        <f t="shared" ref="H5:H68" si="0">G5*2</f>
        <v>42</v>
      </c>
      <c r="I5" s="91">
        <f t="shared" ref="I5:I68" si="1">H5-(SUM(L5:Y5))</f>
        <v>29</v>
      </c>
      <c r="J5" s="17">
        <v>33</v>
      </c>
      <c r="K5" s="17">
        <f t="shared" ref="K5:K68" si="2">J5*G5</f>
        <v>693</v>
      </c>
      <c r="L5" s="86">
        <v>2</v>
      </c>
      <c r="M5" s="86">
        <v>10</v>
      </c>
      <c r="N5" s="86"/>
      <c r="O5" s="86">
        <v>1</v>
      </c>
      <c r="P5" s="86"/>
      <c r="Q5" s="86"/>
      <c r="R5" s="86"/>
      <c r="S5" s="86"/>
      <c r="T5" s="86"/>
      <c r="U5" s="86"/>
      <c r="V5" s="86"/>
      <c r="W5" s="86"/>
      <c r="X5" s="86"/>
      <c r="Y5" s="86"/>
    </row>
    <row r="6" spans="1:25" ht="25" customHeight="1" x14ac:dyDescent="0.35">
      <c r="A6" s="118"/>
      <c r="B6" s="71">
        <v>3</v>
      </c>
      <c r="C6" s="110"/>
      <c r="D6" s="38" t="s">
        <v>41</v>
      </c>
      <c r="E6" s="39" t="s">
        <v>39</v>
      </c>
      <c r="F6" s="39" t="s">
        <v>42</v>
      </c>
      <c r="G6" s="74">
        <f>REITORIA!I6+CEART!I6+ESAG!I6+CEAD!I6+FAED!I6+CEFID!I6+CERES!I6+CESFI!I6</f>
        <v>13</v>
      </c>
      <c r="H6" s="90">
        <f t="shared" si="0"/>
        <v>26</v>
      </c>
      <c r="I6" s="91">
        <f t="shared" si="1"/>
        <v>20</v>
      </c>
      <c r="J6" s="17">
        <v>29.33</v>
      </c>
      <c r="K6" s="17">
        <f t="shared" si="2"/>
        <v>381.28999999999996</v>
      </c>
      <c r="L6" s="86"/>
      <c r="M6" s="86">
        <v>6</v>
      </c>
      <c r="N6" s="86"/>
      <c r="O6" s="86"/>
      <c r="P6" s="86"/>
      <c r="Q6" s="86"/>
      <c r="R6" s="86"/>
      <c r="S6" s="86"/>
      <c r="T6" s="86"/>
      <c r="U6" s="86"/>
      <c r="V6" s="86"/>
      <c r="W6" s="86"/>
      <c r="X6" s="86"/>
      <c r="Y6" s="86"/>
    </row>
    <row r="7" spans="1:25" ht="62.5" customHeight="1" x14ac:dyDescent="0.35">
      <c r="A7" s="118"/>
      <c r="B7" s="71">
        <v>4</v>
      </c>
      <c r="C7" s="132" t="s">
        <v>634</v>
      </c>
      <c r="D7" s="38" t="s">
        <v>43</v>
      </c>
      <c r="E7" s="39" t="s">
        <v>39</v>
      </c>
      <c r="F7" s="39" t="s">
        <v>11</v>
      </c>
      <c r="G7" s="74">
        <f>REITORIA!I7+CEART!I7+ESAG!I7+CEAD!I7+FAED!I7+CEFID!I7+CERES!I7+CESFI!I7</f>
        <v>6</v>
      </c>
      <c r="H7" s="90">
        <f t="shared" si="0"/>
        <v>12</v>
      </c>
      <c r="I7" s="91">
        <f t="shared" si="1"/>
        <v>8</v>
      </c>
      <c r="J7" s="17">
        <v>56.23</v>
      </c>
      <c r="K7" s="17">
        <f t="shared" si="2"/>
        <v>337.38</v>
      </c>
      <c r="L7" s="86"/>
      <c r="M7" s="86">
        <v>3</v>
      </c>
      <c r="N7" s="86"/>
      <c r="O7" s="86">
        <v>1</v>
      </c>
      <c r="P7" s="86"/>
      <c r="Q7" s="86"/>
      <c r="R7" s="86"/>
      <c r="S7" s="86"/>
      <c r="T7" s="86"/>
      <c r="U7" s="86"/>
      <c r="V7" s="86"/>
      <c r="W7" s="86"/>
      <c r="X7" s="86"/>
      <c r="Y7" s="86"/>
    </row>
    <row r="8" spans="1:25" ht="25" customHeight="1" x14ac:dyDescent="0.35">
      <c r="A8" s="118"/>
      <c r="B8" s="71">
        <v>5</v>
      </c>
      <c r="C8" s="110"/>
      <c r="D8" s="38" t="s">
        <v>44</v>
      </c>
      <c r="E8" s="39" t="s">
        <v>39</v>
      </c>
      <c r="F8" s="39" t="s">
        <v>11</v>
      </c>
      <c r="G8" s="74">
        <f>REITORIA!I8+CEART!I8+ESAG!I8+CEAD!I8+FAED!I8+CEFID!I8+CERES!I8+CESFI!I8</f>
        <v>17</v>
      </c>
      <c r="H8" s="90">
        <f t="shared" si="0"/>
        <v>34</v>
      </c>
      <c r="I8" s="91">
        <f t="shared" si="1"/>
        <v>26</v>
      </c>
      <c r="J8" s="17">
        <v>27.35</v>
      </c>
      <c r="K8" s="17">
        <f t="shared" si="2"/>
        <v>464.95000000000005</v>
      </c>
      <c r="L8" s="86"/>
      <c r="M8" s="86">
        <v>8</v>
      </c>
      <c r="N8" s="86"/>
      <c r="O8" s="86"/>
      <c r="P8" s="86"/>
      <c r="Q8" s="86"/>
      <c r="R8" s="86"/>
      <c r="S8" s="86"/>
      <c r="T8" s="86"/>
      <c r="U8" s="86"/>
      <c r="V8" s="86"/>
      <c r="W8" s="86"/>
      <c r="X8" s="86"/>
      <c r="Y8" s="86"/>
    </row>
    <row r="9" spans="1:25" ht="75" customHeight="1" x14ac:dyDescent="0.35">
      <c r="A9" s="118"/>
      <c r="B9" s="71">
        <v>6</v>
      </c>
      <c r="C9" s="132" t="s">
        <v>634</v>
      </c>
      <c r="D9" s="38" t="s">
        <v>45</v>
      </c>
      <c r="E9" s="39" t="s">
        <v>39</v>
      </c>
      <c r="F9" s="37" t="s">
        <v>11</v>
      </c>
      <c r="G9" s="74">
        <f>REITORIA!I9+CEART!I9+ESAG!I9+CEAD!I9+FAED!I9+CEFID!I9+CERES!I9+CESFI!I9</f>
        <v>9</v>
      </c>
      <c r="H9" s="90">
        <f t="shared" si="0"/>
        <v>18</v>
      </c>
      <c r="I9" s="91">
        <f t="shared" si="1"/>
        <v>13</v>
      </c>
      <c r="J9" s="17">
        <v>28.44</v>
      </c>
      <c r="K9" s="17">
        <f t="shared" si="2"/>
        <v>255.96</v>
      </c>
      <c r="L9" s="86"/>
      <c r="M9" s="86">
        <v>4</v>
      </c>
      <c r="N9" s="86"/>
      <c r="O9" s="86">
        <v>1</v>
      </c>
      <c r="P9" s="86"/>
      <c r="Q9" s="86"/>
      <c r="R9" s="86"/>
      <c r="S9" s="86"/>
      <c r="T9" s="86"/>
      <c r="U9" s="86"/>
      <c r="V9" s="86"/>
      <c r="W9" s="86"/>
      <c r="X9" s="86"/>
      <c r="Y9" s="86"/>
    </row>
    <row r="10" spans="1:25" ht="25" customHeight="1" x14ac:dyDescent="0.35">
      <c r="A10" s="118"/>
      <c r="B10" s="71">
        <v>7</v>
      </c>
      <c r="C10" s="110"/>
      <c r="D10" s="40" t="s">
        <v>46</v>
      </c>
      <c r="E10" s="41" t="s">
        <v>47</v>
      </c>
      <c r="F10" s="41" t="s">
        <v>11</v>
      </c>
      <c r="G10" s="74">
        <f>REITORIA!I10+CEART!I10+ESAG!I10+CEAD!I10+FAED!I10+CEFID!I10+CERES!I10+CESFI!I10</f>
        <v>3</v>
      </c>
      <c r="H10" s="90">
        <f t="shared" si="0"/>
        <v>6</v>
      </c>
      <c r="I10" s="91">
        <f t="shared" si="1"/>
        <v>5</v>
      </c>
      <c r="J10" s="17">
        <v>101.5</v>
      </c>
      <c r="K10" s="17">
        <f t="shared" si="2"/>
        <v>304.5</v>
      </c>
      <c r="L10" s="86"/>
      <c r="M10" s="86">
        <v>1</v>
      </c>
      <c r="N10" s="86"/>
      <c r="O10" s="86"/>
      <c r="P10" s="86"/>
      <c r="Q10" s="86"/>
      <c r="R10" s="86"/>
      <c r="S10" s="86"/>
      <c r="T10" s="86"/>
      <c r="U10" s="86"/>
      <c r="V10" s="86"/>
      <c r="W10" s="86"/>
      <c r="X10" s="86"/>
      <c r="Y10" s="86"/>
    </row>
    <row r="11" spans="1:25" ht="100" customHeight="1" x14ac:dyDescent="0.35">
      <c r="A11" s="118"/>
      <c r="B11" s="105">
        <v>8</v>
      </c>
      <c r="C11" s="110"/>
      <c r="D11" s="102" t="s">
        <v>48</v>
      </c>
      <c r="E11" s="103" t="s">
        <v>39</v>
      </c>
      <c r="F11" s="103" t="s">
        <v>11</v>
      </c>
      <c r="G11" s="104">
        <f>REITORIA!I11+CEART!I11+ESAG!I11+CEAD!I11+FAED!I11+CEFID!I11+CERES!I11+CESFI!I11</f>
        <v>1</v>
      </c>
      <c r="H11" s="90"/>
      <c r="I11" s="91"/>
      <c r="J11" s="17">
        <v>75.099999999999994</v>
      </c>
      <c r="K11" s="17">
        <f t="shared" si="2"/>
        <v>75.099999999999994</v>
      </c>
      <c r="L11" s="86"/>
      <c r="M11" s="106">
        <v>0</v>
      </c>
      <c r="N11" s="86"/>
      <c r="O11" s="86"/>
      <c r="P11" s="86"/>
      <c r="Q11" s="86"/>
      <c r="R11" s="86"/>
      <c r="S11" s="86"/>
      <c r="T11" s="86"/>
      <c r="U11" s="86"/>
      <c r="V11" s="86"/>
      <c r="W11" s="86"/>
      <c r="X11" s="86"/>
      <c r="Y11" s="86"/>
    </row>
    <row r="12" spans="1:25" ht="25" customHeight="1" x14ac:dyDescent="0.35">
      <c r="A12" s="118"/>
      <c r="B12" s="71">
        <v>9</v>
      </c>
      <c r="C12" s="120" t="s">
        <v>634</v>
      </c>
      <c r="D12" s="40" t="s">
        <v>49</v>
      </c>
      <c r="E12" s="41" t="s">
        <v>39</v>
      </c>
      <c r="F12" s="45" t="s">
        <v>11</v>
      </c>
      <c r="G12" s="74">
        <f>REITORIA!I12+CEART!I12+ESAG!I12+CEAD!I12+FAED!I12+CEFID!I12+CERES!I12+CESFI!I12</f>
        <v>2</v>
      </c>
      <c r="H12" s="90">
        <f t="shared" si="0"/>
        <v>4</v>
      </c>
      <c r="I12" s="91">
        <f t="shared" si="1"/>
        <v>2</v>
      </c>
      <c r="J12" s="17">
        <v>65.94</v>
      </c>
      <c r="K12" s="17">
        <f t="shared" si="2"/>
        <v>131.88</v>
      </c>
      <c r="L12" s="86">
        <v>1</v>
      </c>
      <c r="M12" s="86">
        <v>1</v>
      </c>
      <c r="N12" s="86"/>
      <c r="O12" s="86"/>
      <c r="P12" s="86"/>
      <c r="Q12" s="86"/>
      <c r="R12" s="86"/>
      <c r="S12" s="86"/>
      <c r="T12" s="86"/>
      <c r="U12" s="86"/>
      <c r="V12" s="86"/>
      <c r="W12" s="86"/>
      <c r="X12" s="86"/>
      <c r="Y12" s="86"/>
    </row>
    <row r="13" spans="1:25" ht="25" customHeight="1" x14ac:dyDescent="0.35">
      <c r="A13" s="118"/>
      <c r="B13" s="71">
        <v>10</v>
      </c>
      <c r="C13" s="120" t="s">
        <v>634</v>
      </c>
      <c r="D13" s="40" t="s">
        <v>50</v>
      </c>
      <c r="E13" s="41" t="s">
        <v>39</v>
      </c>
      <c r="F13" s="45" t="s">
        <v>11</v>
      </c>
      <c r="G13" s="74">
        <f>REITORIA!I13+CEART!I13+ESAG!I13+CEAD!I13+FAED!I13+CEFID!I13+CERES!I13+CESFI!I13</f>
        <v>5</v>
      </c>
      <c r="H13" s="90">
        <f t="shared" si="0"/>
        <v>10</v>
      </c>
      <c r="I13" s="91">
        <f t="shared" si="1"/>
        <v>6</v>
      </c>
      <c r="J13" s="17">
        <v>45.82</v>
      </c>
      <c r="K13" s="17">
        <f t="shared" si="2"/>
        <v>229.1</v>
      </c>
      <c r="L13" s="86">
        <v>2</v>
      </c>
      <c r="M13" s="86">
        <v>2</v>
      </c>
      <c r="N13" s="86"/>
      <c r="O13" s="86"/>
      <c r="P13" s="86"/>
      <c r="Q13" s="86"/>
      <c r="R13" s="86"/>
      <c r="S13" s="86"/>
      <c r="T13" s="86"/>
      <c r="U13" s="86"/>
      <c r="V13" s="86"/>
      <c r="W13" s="86"/>
      <c r="X13" s="86"/>
      <c r="Y13" s="86"/>
    </row>
    <row r="14" spans="1:25" ht="62.5" customHeight="1" x14ac:dyDescent="0.35">
      <c r="A14" s="118"/>
      <c r="B14" s="105">
        <v>11</v>
      </c>
      <c r="C14" s="110"/>
      <c r="D14" s="102" t="s">
        <v>51</v>
      </c>
      <c r="E14" s="103" t="s">
        <v>39</v>
      </c>
      <c r="F14" s="103" t="s">
        <v>11</v>
      </c>
      <c r="G14" s="104">
        <f>REITORIA!I14+CEART!I14+ESAG!I14+CEAD!I14+FAED!I14+CEFID!I14+CERES!I14+CESFI!I14</f>
        <v>1</v>
      </c>
      <c r="H14" s="90"/>
      <c r="I14" s="91"/>
      <c r="J14" s="17">
        <v>34.03</v>
      </c>
      <c r="K14" s="17">
        <f t="shared" si="2"/>
        <v>34.03</v>
      </c>
      <c r="L14" s="86"/>
      <c r="M14" s="106">
        <v>0</v>
      </c>
      <c r="N14" s="86"/>
      <c r="O14" s="86"/>
      <c r="P14" s="86"/>
      <c r="Q14" s="86"/>
      <c r="R14" s="86"/>
      <c r="S14" s="86"/>
      <c r="T14" s="86"/>
      <c r="U14" s="86"/>
      <c r="V14" s="86"/>
      <c r="W14" s="86"/>
      <c r="X14" s="86"/>
      <c r="Y14" s="86"/>
    </row>
    <row r="15" spans="1:25" ht="50.15" customHeight="1" x14ac:dyDescent="0.35">
      <c r="A15" s="118"/>
      <c r="B15" s="71">
        <v>12</v>
      </c>
      <c r="C15" s="120" t="s">
        <v>634</v>
      </c>
      <c r="D15" s="40" t="s">
        <v>52</v>
      </c>
      <c r="E15" s="41" t="s">
        <v>39</v>
      </c>
      <c r="F15" s="41" t="s">
        <v>53</v>
      </c>
      <c r="G15" s="74">
        <f>REITORIA!I15+CEART!I15+ESAG!I15+CEAD!I15+FAED!I15+CEFID!I15+CERES!I15+CESFI!I15</f>
        <v>61</v>
      </c>
      <c r="H15" s="90">
        <f t="shared" si="0"/>
        <v>122</v>
      </c>
      <c r="I15" s="91">
        <f t="shared" si="1"/>
        <v>90</v>
      </c>
      <c r="J15" s="17">
        <v>11.35</v>
      </c>
      <c r="K15" s="17">
        <f t="shared" si="2"/>
        <v>692.35</v>
      </c>
      <c r="L15" s="86">
        <v>2</v>
      </c>
      <c r="M15" s="86">
        <v>30</v>
      </c>
      <c r="N15" s="86"/>
      <c r="O15" s="86"/>
      <c r="P15" s="86"/>
      <c r="Q15" s="86"/>
      <c r="R15" s="86"/>
      <c r="S15" s="86"/>
      <c r="T15" s="86"/>
      <c r="U15" s="86"/>
      <c r="V15" s="86"/>
      <c r="W15" s="86"/>
      <c r="X15" s="86"/>
      <c r="Y15" s="86"/>
    </row>
    <row r="16" spans="1:25" ht="40" customHeight="1" x14ac:dyDescent="0.35">
      <c r="A16" s="118"/>
      <c r="B16" s="71">
        <v>13</v>
      </c>
      <c r="C16" s="120" t="s">
        <v>634</v>
      </c>
      <c r="D16" s="40" t="s">
        <v>54</v>
      </c>
      <c r="E16" s="41" t="s">
        <v>39</v>
      </c>
      <c r="F16" s="41" t="s">
        <v>53</v>
      </c>
      <c r="G16" s="74">
        <f>REITORIA!I16+CEART!I16+ESAG!I16+CEAD!I16+FAED!I16+CEFID!I16+CERES!I16+CESFI!I16</f>
        <v>80</v>
      </c>
      <c r="H16" s="90">
        <f t="shared" si="0"/>
        <v>160</v>
      </c>
      <c r="I16" s="91">
        <f t="shared" si="1"/>
        <v>116</v>
      </c>
      <c r="J16" s="17">
        <v>17.649999999999999</v>
      </c>
      <c r="K16" s="17">
        <f t="shared" si="2"/>
        <v>1412</v>
      </c>
      <c r="L16" s="86">
        <v>2</v>
      </c>
      <c r="M16" s="86">
        <v>40</v>
      </c>
      <c r="N16" s="86"/>
      <c r="O16" s="86">
        <v>2</v>
      </c>
      <c r="P16" s="86"/>
      <c r="Q16" s="86"/>
      <c r="R16" s="86"/>
      <c r="S16" s="86"/>
      <c r="T16" s="86"/>
      <c r="U16" s="86"/>
      <c r="V16" s="86"/>
      <c r="W16" s="86"/>
      <c r="X16" s="86"/>
      <c r="Y16" s="86"/>
    </row>
    <row r="17" spans="1:25" ht="40" customHeight="1" x14ac:dyDescent="0.35">
      <c r="A17" s="118"/>
      <c r="B17" s="71">
        <v>14</v>
      </c>
      <c r="C17" s="110"/>
      <c r="D17" s="40" t="s">
        <v>55</v>
      </c>
      <c r="E17" s="41" t="s">
        <v>39</v>
      </c>
      <c r="F17" s="41" t="s">
        <v>11</v>
      </c>
      <c r="G17" s="74">
        <f>REITORIA!I17+CEART!I17+ESAG!I17+CEAD!I17+FAED!I17+CEFID!I17+CERES!I17+CESFI!I17</f>
        <v>7</v>
      </c>
      <c r="H17" s="90">
        <f t="shared" si="0"/>
        <v>14</v>
      </c>
      <c r="I17" s="91">
        <f t="shared" si="1"/>
        <v>11</v>
      </c>
      <c r="J17" s="17">
        <v>14</v>
      </c>
      <c r="K17" s="17">
        <f t="shared" si="2"/>
        <v>98</v>
      </c>
      <c r="L17" s="86"/>
      <c r="M17" s="86">
        <v>3</v>
      </c>
      <c r="N17" s="86"/>
      <c r="O17" s="86"/>
      <c r="P17" s="86"/>
      <c r="Q17" s="86"/>
      <c r="R17" s="86"/>
      <c r="S17" s="86"/>
      <c r="T17" s="86"/>
      <c r="U17" s="86"/>
      <c r="V17" s="86"/>
      <c r="W17" s="86"/>
      <c r="X17" s="86"/>
      <c r="Y17" s="86"/>
    </row>
    <row r="18" spans="1:25" ht="40" customHeight="1" x14ac:dyDescent="0.35">
      <c r="A18" s="119"/>
      <c r="B18" s="71">
        <v>15</v>
      </c>
      <c r="C18" s="120" t="s">
        <v>634</v>
      </c>
      <c r="D18" s="40" t="s">
        <v>26</v>
      </c>
      <c r="E18" s="41" t="s">
        <v>39</v>
      </c>
      <c r="F18" s="41" t="s">
        <v>11</v>
      </c>
      <c r="G18" s="74">
        <f>REITORIA!I18+CEART!I18+ESAG!I18+CEAD!I18+FAED!I18+CEFID!I18+CERES!I18+CESFI!I18</f>
        <v>121</v>
      </c>
      <c r="H18" s="90">
        <f t="shared" si="0"/>
        <v>242</v>
      </c>
      <c r="I18" s="91">
        <f t="shared" si="1"/>
        <v>180</v>
      </c>
      <c r="J18" s="17">
        <v>12.85</v>
      </c>
      <c r="K18" s="17">
        <f t="shared" si="2"/>
        <v>1554.85</v>
      </c>
      <c r="L18" s="86">
        <v>2</v>
      </c>
      <c r="M18" s="86">
        <v>60</v>
      </c>
      <c r="N18" s="86"/>
      <c r="O18" s="86"/>
      <c r="P18" s="86"/>
      <c r="Q18" s="86"/>
      <c r="R18" s="86"/>
      <c r="S18" s="86"/>
      <c r="T18" s="86"/>
      <c r="U18" s="86"/>
      <c r="V18" s="86"/>
      <c r="W18" s="86"/>
      <c r="X18" s="86"/>
      <c r="Y18" s="86"/>
    </row>
    <row r="19" spans="1:25" ht="60" customHeight="1" x14ac:dyDescent="0.35">
      <c r="A19" s="117">
        <v>2</v>
      </c>
      <c r="B19" s="71">
        <v>16</v>
      </c>
      <c r="C19" s="120" t="s">
        <v>635</v>
      </c>
      <c r="D19" s="40" t="s">
        <v>56</v>
      </c>
      <c r="E19" s="41" t="s">
        <v>57</v>
      </c>
      <c r="F19" s="41" t="s">
        <v>11</v>
      </c>
      <c r="G19" s="74">
        <f>REITORIA!I19+CEART!I19+ESAG!I19+CEAD!I19+FAED!I19+CEFID!I19+CERES!I19+CESFI!I19</f>
        <v>59</v>
      </c>
      <c r="H19" s="90">
        <f t="shared" si="0"/>
        <v>118</v>
      </c>
      <c r="I19" s="91">
        <f t="shared" si="1"/>
        <v>88</v>
      </c>
      <c r="J19" s="17">
        <v>37.44</v>
      </c>
      <c r="K19" s="17">
        <f t="shared" si="2"/>
        <v>2208.96</v>
      </c>
      <c r="L19" s="86">
        <v>1</v>
      </c>
      <c r="M19" s="86">
        <v>29</v>
      </c>
      <c r="N19" s="86"/>
      <c r="O19" s="86"/>
      <c r="P19" s="86"/>
      <c r="Q19" s="86"/>
      <c r="R19" s="86"/>
      <c r="S19" s="86"/>
      <c r="T19" s="86"/>
      <c r="U19" s="86"/>
      <c r="V19" s="86"/>
      <c r="W19" s="86"/>
      <c r="X19" s="86"/>
      <c r="Y19" s="86"/>
    </row>
    <row r="20" spans="1:25" ht="116" x14ac:dyDescent="0.35">
      <c r="A20" s="118"/>
      <c r="B20" s="71">
        <v>17</v>
      </c>
      <c r="C20" s="120" t="s">
        <v>635</v>
      </c>
      <c r="D20" s="40" t="s">
        <v>58</v>
      </c>
      <c r="E20" s="41" t="s">
        <v>59</v>
      </c>
      <c r="F20" s="41" t="s">
        <v>10</v>
      </c>
      <c r="G20" s="74">
        <f>REITORIA!I20+CEART!I20+ESAG!I20+CEAD!I20+FAED!I20+CEFID!I20+CERES!I20+CESFI!I20</f>
        <v>75</v>
      </c>
      <c r="H20" s="90">
        <f t="shared" si="0"/>
        <v>150</v>
      </c>
      <c r="I20" s="91">
        <f t="shared" si="1"/>
        <v>108</v>
      </c>
      <c r="J20" s="17">
        <v>76.8</v>
      </c>
      <c r="K20" s="17">
        <f t="shared" si="2"/>
        <v>5760</v>
      </c>
      <c r="L20" s="86">
        <v>10</v>
      </c>
      <c r="M20" s="86">
        <v>32</v>
      </c>
      <c r="N20" s="86"/>
      <c r="O20" s="86"/>
      <c r="P20" s="86"/>
      <c r="Q20" s="86"/>
      <c r="R20" s="86"/>
      <c r="S20" s="86"/>
      <c r="T20" s="86"/>
      <c r="U20" s="86"/>
      <c r="V20" s="86"/>
      <c r="W20" s="86"/>
      <c r="X20" s="86"/>
      <c r="Y20" s="86"/>
    </row>
    <row r="21" spans="1:25" ht="25" customHeight="1" x14ac:dyDescent="0.35">
      <c r="A21" s="118"/>
      <c r="B21" s="71">
        <v>18</v>
      </c>
      <c r="C21" s="110"/>
      <c r="D21" s="40" t="s">
        <v>60</v>
      </c>
      <c r="E21" s="41" t="s">
        <v>61</v>
      </c>
      <c r="F21" s="41" t="s">
        <v>11</v>
      </c>
      <c r="G21" s="74">
        <f>REITORIA!I21+CEART!I21+ESAG!I21+CEAD!I21+FAED!I21+CEFID!I21+CERES!I21+CESFI!I21</f>
        <v>11</v>
      </c>
      <c r="H21" s="90">
        <f t="shared" si="0"/>
        <v>22</v>
      </c>
      <c r="I21" s="91">
        <f t="shared" si="1"/>
        <v>17</v>
      </c>
      <c r="J21" s="17">
        <v>160.82</v>
      </c>
      <c r="K21" s="17">
        <f t="shared" si="2"/>
        <v>1769.02</v>
      </c>
      <c r="L21" s="86"/>
      <c r="M21" s="86">
        <v>5</v>
      </c>
      <c r="N21" s="86"/>
      <c r="O21" s="86"/>
      <c r="P21" s="86"/>
      <c r="Q21" s="86"/>
      <c r="R21" s="86"/>
      <c r="S21" s="86"/>
      <c r="T21" s="86"/>
      <c r="U21" s="86"/>
      <c r="V21" s="86"/>
      <c r="W21" s="86"/>
      <c r="X21" s="86"/>
      <c r="Y21" s="86"/>
    </row>
    <row r="22" spans="1:25" ht="39.75" customHeight="1" x14ac:dyDescent="0.35">
      <c r="A22" s="118"/>
      <c r="B22" s="71">
        <v>19</v>
      </c>
      <c r="C22" s="110"/>
      <c r="D22" s="40" t="s">
        <v>62</v>
      </c>
      <c r="E22" s="41" t="s">
        <v>63</v>
      </c>
      <c r="F22" s="41" t="s">
        <v>64</v>
      </c>
      <c r="G22" s="74">
        <f>REITORIA!I22+CEART!I22+ESAG!I22+CEAD!I22+FAED!I22+CEFID!I22+CERES!I22+CESFI!I22</f>
        <v>635</v>
      </c>
      <c r="H22" s="90">
        <f t="shared" si="0"/>
        <v>1270</v>
      </c>
      <c r="I22" s="91">
        <f t="shared" si="1"/>
        <v>953</v>
      </c>
      <c r="J22" s="17">
        <v>3.76</v>
      </c>
      <c r="K22" s="17">
        <f t="shared" si="2"/>
        <v>2387.6</v>
      </c>
      <c r="L22" s="86"/>
      <c r="M22" s="86">
        <v>317</v>
      </c>
      <c r="N22" s="86"/>
      <c r="O22" s="86"/>
      <c r="P22" s="86"/>
      <c r="Q22" s="86"/>
      <c r="R22" s="86"/>
      <c r="S22" s="86"/>
      <c r="T22" s="86"/>
      <c r="U22" s="86"/>
      <c r="V22" s="86"/>
      <c r="W22" s="86"/>
      <c r="X22" s="86"/>
      <c r="Y22" s="86"/>
    </row>
    <row r="23" spans="1:25" ht="40" customHeight="1" x14ac:dyDescent="0.35">
      <c r="A23" s="119"/>
      <c r="B23" s="71">
        <v>20</v>
      </c>
      <c r="C23" s="111"/>
      <c r="D23" s="40" t="s">
        <v>66</v>
      </c>
      <c r="E23" s="41" t="s">
        <v>67</v>
      </c>
      <c r="F23" s="41" t="s">
        <v>11</v>
      </c>
      <c r="G23" s="74">
        <f>REITORIA!I23+CEART!I23+ESAG!I23+CEAD!I23+FAED!I23+CEFID!I23+CERES!I23+CESFI!I23</f>
        <v>135</v>
      </c>
      <c r="H23" s="90">
        <f t="shared" si="0"/>
        <v>270</v>
      </c>
      <c r="I23" s="91">
        <f t="shared" si="1"/>
        <v>203</v>
      </c>
      <c r="J23" s="17">
        <v>19.440000000000001</v>
      </c>
      <c r="K23" s="17">
        <f t="shared" si="2"/>
        <v>2624.4</v>
      </c>
      <c r="L23" s="86"/>
      <c r="M23" s="86">
        <v>67</v>
      </c>
      <c r="N23" s="86"/>
      <c r="O23" s="86"/>
      <c r="P23" s="86"/>
      <c r="Q23" s="86"/>
      <c r="R23" s="86"/>
      <c r="S23" s="86"/>
      <c r="T23" s="86"/>
      <c r="U23" s="86"/>
      <c r="V23" s="86"/>
      <c r="W23" s="86"/>
      <c r="X23" s="86"/>
      <c r="Y23" s="86"/>
    </row>
    <row r="24" spans="1:25" ht="40" customHeight="1" x14ac:dyDescent="0.35">
      <c r="A24" s="117">
        <v>3</v>
      </c>
      <c r="B24" s="71">
        <v>21</v>
      </c>
      <c r="C24" s="120" t="s">
        <v>634</v>
      </c>
      <c r="D24" s="40" t="s">
        <v>68</v>
      </c>
      <c r="E24" s="41" t="s">
        <v>69</v>
      </c>
      <c r="F24" s="41" t="s">
        <v>11</v>
      </c>
      <c r="G24" s="74">
        <f>REITORIA!I24+CEART!I24+ESAG!I24+CEAD!I24+FAED!I24+CEFID!I24+CERES!I24+CESFI!I24</f>
        <v>3</v>
      </c>
      <c r="H24" s="90">
        <f t="shared" si="0"/>
        <v>6</v>
      </c>
      <c r="I24" s="91">
        <f t="shared" si="1"/>
        <v>5</v>
      </c>
      <c r="J24" s="17">
        <v>117.9</v>
      </c>
      <c r="K24" s="17">
        <f t="shared" si="2"/>
        <v>353.70000000000005</v>
      </c>
      <c r="L24" s="86"/>
      <c r="M24" s="86">
        <v>1</v>
      </c>
      <c r="N24" s="86"/>
      <c r="O24" s="86"/>
      <c r="P24" s="86"/>
      <c r="Q24" s="86"/>
      <c r="R24" s="86"/>
      <c r="S24" s="86"/>
      <c r="T24" s="86"/>
      <c r="U24" s="86"/>
      <c r="V24" s="86"/>
      <c r="W24" s="86"/>
      <c r="X24" s="86"/>
      <c r="Y24" s="86"/>
    </row>
    <row r="25" spans="1:25" ht="40" customHeight="1" x14ac:dyDescent="0.35">
      <c r="A25" s="118"/>
      <c r="B25" s="71">
        <v>22</v>
      </c>
      <c r="C25" s="121"/>
      <c r="D25" s="40" t="s">
        <v>70</v>
      </c>
      <c r="E25" s="41" t="s">
        <v>69</v>
      </c>
      <c r="F25" s="41" t="s">
        <v>11</v>
      </c>
      <c r="G25" s="74">
        <f>REITORIA!I25+CEART!I25+ESAG!I25+CEAD!I25+FAED!I25+CEFID!I25+CERES!I25+CESFI!I25</f>
        <v>6</v>
      </c>
      <c r="H25" s="90">
        <f t="shared" si="0"/>
        <v>12</v>
      </c>
      <c r="I25" s="91">
        <f t="shared" si="1"/>
        <v>9</v>
      </c>
      <c r="J25" s="17">
        <v>119.82</v>
      </c>
      <c r="K25" s="17">
        <f t="shared" si="2"/>
        <v>718.92</v>
      </c>
      <c r="L25" s="86"/>
      <c r="M25" s="86">
        <v>3</v>
      </c>
      <c r="N25" s="86"/>
      <c r="O25" s="86"/>
      <c r="P25" s="86"/>
      <c r="Q25" s="86"/>
      <c r="R25" s="86"/>
      <c r="S25" s="86"/>
      <c r="T25" s="86"/>
      <c r="U25" s="86"/>
      <c r="V25" s="86"/>
      <c r="W25" s="86"/>
      <c r="X25" s="86"/>
      <c r="Y25" s="86"/>
    </row>
    <row r="26" spans="1:25" ht="40" customHeight="1" x14ac:dyDescent="0.35">
      <c r="A26" s="118"/>
      <c r="B26" s="71">
        <v>23</v>
      </c>
      <c r="C26" s="121"/>
      <c r="D26" s="40" t="s">
        <v>71</v>
      </c>
      <c r="E26" s="41" t="s">
        <v>69</v>
      </c>
      <c r="F26" s="41" t="s">
        <v>11</v>
      </c>
      <c r="G26" s="74">
        <f>REITORIA!I26+CEART!I26+ESAG!I26+CEAD!I26+FAED!I26+CEFID!I26+CERES!I26+CESFI!I26</f>
        <v>9</v>
      </c>
      <c r="H26" s="90">
        <f t="shared" si="0"/>
        <v>18</v>
      </c>
      <c r="I26" s="91">
        <f t="shared" si="1"/>
        <v>13</v>
      </c>
      <c r="J26" s="17">
        <v>269.58999999999997</v>
      </c>
      <c r="K26" s="17">
        <f t="shared" si="2"/>
        <v>2426.31</v>
      </c>
      <c r="L26" s="86"/>
      <c r="M26" s="86">
        <v>5</v>
      </c>
      <c r="N26" s="86"/>
      <c r="O26" s="86"/>
      <c r="P26" s="86"/>
      <c r="Q26" s="86"/>
      <c r="R26" s="86"/>
      <c r="S26" s="86"/>
      <c r="T26" s="86"/>
      <c r="U26" s="86"/>
      <c r="V26" s="86"/>
      <c r="W26" s="86"/>
      <c r="X26" s="86"/>
      <c r="Y26" s="86"/>
    </row>
    <row r="27" spans="1:25" ht="40" customHeight="1" x14ac:dyDescent="0.35">
      <c r="A27" s="118"/>
      <c r="B27" s="71">
        <v>24</v>
      </c>
      <c r="C27" s="121"/>
      <c r="D27" s="40" t="s">
        <v>72</v>
      </c>
      <c r="E27" s="41" t="s">
        <v>69</v>
      </c>
      <c r="F27" s="41" t="s">
        <v>11</v>
      </c>
      <c r="G27" s="74">
        <f>REITORIA!I27+CEART!I27+ESAG!I27+CEAD!I27+FAED!I27+CEFID!I27+CERES!I27+CESFI!I27</f>
        <v>8</v>
      </c>
      <c r="H27" s="90">
        <f t="shared" si="0"/>
        <v>16</v>
      </c>
      <c r="I27" s="91">
        <f t="shared" si="1"/>
        <v>12</v>
      </c>
      <c r="J27" s="17">
        <v>192</v>
      </c>
      <c r="K27" s="17">
        <f t="shared" si="2"/>
        <v>1536</v>
      </c>
      <c r="L27" s="86"/>
      <c r="M27" s="86">
        <v>4</v>
      </c>
      <c r="N27" s="86"/>
      <c r="O27" s="86"/>
      <c r="P27" s="86"/>
      <c r="Q27" s="86"/>
      <c r="R27" s="86"/>
      <c r="S27" s="86"/>
      <c r="T27" s="86"/>
      <c r="U27" s="86"/>
      <c r="V27" s="86"/>
      <c r="W27" s="86"/>
      <c r="X27" s="86"/>
      <c r="Y27" s="86"/>
    </row>
    <row r="28" spans="1:25" ht="62.5" customHeight="1" x14ac:dyDescent="0.35">
      <c r="A28" s="118"/>
      <c r="B28" s="71">
        <v>25</v>
      </c>
      <c r="C28" s="121"/>
      <c r="D28" s="40" t="s">
        <v>73</v>
      </c>
      <c r="E28" s="41" t="s">
        <v>69</v>
      </c>
      <c r="F28" s="41" t="s">
        <v>11</v>
      </c>
      <c r="G28" s="74">
        <f>REITORIA!I28+CEART!I28+ESAG!I28+CEAD!I28+FAED!I28+CEFID!I28+CERES!I28+CESFI!I28</f>
        <v>17</v>
      </c>
      <c r="H28" s="90">
        <f t="shared" si="0"/>
        <v>34</v>
      </c>
      <c r="I28" s="91">
        <f t="shared" si="1"/>
        <v>26</v>
      </c>
      <c r="J28" s="17">
        <v>211.45</v>
      </c>
      <c r="K28" s="17">
        <f t="shared" si="2"/>
        <v>3594.6499999999996</v>
      </c>
      <c r="L28" s="86"/>
      <c r="M28" s="86">
        <v>8</v>
      </c>
      <c r="N28" s="86"/>
      <c r="O28" s="86"/>
      <c r="P28" s="86"/>
      <c r="Q28" s="86"/>
      <c r="R28" s="86"/>
      <c r="S28" s="86"/>
      <c r="T28" s="86"/>
      <c r="U28" s="86"/>
      <c r="V28" s="86"/>
      <c r="W28" s="86"/>
      <c r="X28" s="86"/>
      <c r="Y28" s="86"/>
    </row>
    <row r="29" spans="1:25" ht="75" customHeight="1" x14ac:dyDescent="0.35">
      <c r="A29" s="119"/>
      <c r="B29" s="71">
        <v>26</v>
      </c>
      <c r="C29" s="122"/>
      <c r="D29" s="40" t="s">
        <v>74</v>
      </c>
      <c r="E29" s="41" t="s">
        <v>75</v>
      </c>
      <c r="F29" s="41" t="s">
        <v>11</v>
      </c>
      <c r="G29" s="74">
        <f>REITORIA!I29+CEART!I29+ESAG!I29+CEAD!I29+FAED!I29+CEFID!I29+CERES!I29+CESFI!I29</f>
        <v>2</v>
      </c>
      <c r="H29" s="90">
        <f t="shared" si="0"/>
        <v>4</v>
      </c>
      <c r="I29" s="91">
        <f t="shared" si="1"/>
        <v>3</v>
      </c>
      <c r="J29" s="17">
        <v>33.159999999999997</v>
      </c>
      <c r="K29" s="17">
        <f t="shared" si="2"/>
        <v>66.319999999999993</v>
      </c>
      <c r="L29" s="86"/>
      <c r="M29" s="86">
        <v>1</v>
      </c>
      <c r="N29" s="86"/>
      <c r="O29" s="86"/>
      <c r="P29" s="86"/>
      <c r="Q29" s="86"/>
      <c r="R29" s="86"/>
      <c r="S29" s="86"/>
      <c r="T29" s="86"/>
      <c r="U29" s="86"/>
      <c r="V29" s="86"/>
      <c r="W29" s="86"/>
      <c r="X29" s="86"/>
      <c r="Y29" s="86"/>
    </row>
    <row r="30" spans="1:25" ht="45" customHeight="1" x14ac:dyDescent="0.35">
      <c r="A30" s="117">
        <v>4</v>
      </c>
      <c r="B30" s="71">
        <v>27</v>
      </c>
      <c r="C30" s="120" t="s">
        <v>636</v>
      </c>
      <c r="D30" s="40" t="s">
        <v>76</v>
      </c>
      <c r="E30" s="41" t="s">
        <v>77</v>
      </c>
      <c r="F30" s="41" t="s">
        <v>11</v>
      </c>
      <c r="G30" s="74">
        <f>REITORIA!I30+CEART!I30+ESAG!I30+CEAD!I30+FAED!I30+CEFID!I30+CERES!I30+CESFI!I30</f>
        <v>214</v>
      </c>
      <c r="H30" s="90">
        <f t="shared" si="0"/>
        <v>428</v>
      </c>
      <c r="I30" s="91">
        <f t="shared" si="1"/>
        <v>281</v>
      </c>
      <c r="J30" s="17">
        <v>40</v>
      </c>
      <c r="K30" s="17">
        <f t="shared" si="2"/>
        <v>8560</v>
      </c>
      <c r="L30" s="86">
        <v>40</v>
      </c>
      <c r="M30" s="86">
        <v>107</v>
      </c>
      <c r="N30" s="86"/>
      <c r="O30" s="86"/>
      <c r="P30" s="86"/>
      <c r="Q30" s="86"/>
      <c r="R30" s="86"/>
      <c r="S30" s="86"/>
      <c r="T30" s="86"/>
      <c r="U30" s="86"/>
      <c r="V30" s="86"/>
      <c r="W30" s="86"/>
      <c r="X30" s="86"/>
      <c r="Y30" s="86"/>
    </row>
    <row r="31" spans="1:25" ht="25" customHeight="1" x14ac:dyDescent="0.35">
      <c r="A31" s="118"/>
      <c r="B31" s="71">
        <v>28</v>
      </c>
      <c r="C31" s="120" t="s">
        <v>636</v>
      </c>
      <c r="D31" s="40" t="s">
        <v>78</v>
      </c>
      <c r="E31" s="41" t="s">
        <v>79</v>
      </c>
      <c r="F31" s="41" t="s">
        <v>11</v>
      </c>
      <c r="G31" s="74">
        <f>REITORIA!I31+CEART!I31+ESAG!I31+CEAD!I31+FAED!I31+CEFID!I31+CERES!I31+CESFI!I31</f>
        <v>188</v>
      </c>
      <c r="H31" s="90">
        <f t="shared" si="0"/>
        <v>376</v>
      </c>
      <c r="I31" s="91">
        <f t="shared" si="1"/>
        <v>277</v>
      </c>
      <c r="J31" s="17">
        <v>8</v>
      </c>
      <c r="K31" s="17">
        <f t="shared" si="2"/>
        <v>1504</v>
      </c>
      <c r="L31" s="86">
        <v>5</v>
      </c>
      <c r="M31" s="86">
        <v>94</v>
      </c>
      <c r="N31" s="86"/>
      <c r="O31" s="86"/>
      <c r="P31" s="86"/>
      <c r="Q31" s="86"/>
      <c r="R31" s="86"/>
      <c r="S31" s="86"/>
      <c r="T31" s="86"/>
      <c r="U31" s="86"/>
      <c r="V31" s="86"/>
      <c r="W31" s="86"/>
      <c r="X31" s="86"/>
      <c r="Y31" s="86"/>
    </row>
    <row r="32" spans="1:25" ht="62.5" customHeight="1" x14ac:dyDescent="0.35">
      <c r="A32" s="118"/>
      <c r="B32" s="71">
        <v>29</v>
      </c>
      <c r="C32" s="120" t="s">
        <v>636</v>
      </c>
      <c r="D32" s="40" t="s">
        <v>80</v>
      </c>
      <c r="E32" s="41" t="s">
        <v>81</v>
      </c>
      <c r="F32" s="41" t="s">
        <v>11</v>
      </c>
      <c r="G32" s="74">
        <f>REITORIA!I32+CEART!I32+ESAG!I32+CEAD!I32+FAED!I32+CEFID!I32+CERES!I32+CESFI!I32</f>
        <v>137</v>
      </c>
      <c r="H32" s="90">
        <f t="shared" si="0"/>
        <v>274</v>
      </c>
      <c r="I32" s="91">
        <f t="shared" si="1"/>
        <v>203</v>
      </c>
      <c r="J32" s="17">
        <v>76</v>
      </c>
      <c r="K32" s="17">
        <f t="shared" si="2"/>
        <v>10412</v>
      </c>
      <c r="L32" s="86">
        <v>3</v>
      </c>
      <c r="M32" s="86">
        <v>68</v>
      </c>
      <c r="N32" s="86"/>
      <c r="O32" s="86"/>
      <c r="P32" s="86"/>
      <c r="Q32" s="86"/>
      <c r="R32" s="86"/>
      <c r="S32" s="86"/>
      <c r="T32" s="86"/>
      <c r="U32" s="86"/>
      <c r="V32" s="86"/>
      <c r="W32" s="86"/>
      <c r="X32" s="86"/>
      <c r="Y32" s="86"/>
    </row>
    <row r="33" spans="1:25" ht="25" customHeight="1" x14ac:dyDescent="0.35">
      <c r="A33" s="118"/>
      <c r="B33" s="71">
        <v>30</v>
      </c>
      <c r="C33" s="110"/>
      <c r="D33" s="40" t="s">
        <v>82</v>
      </c>
      <c r="E33" s="41" t="s">
        <v>83</v>
      </c>
      <c r="F33" s="41" t="s">
        <v>11</v>
      </c>
      <c r="G33" s="74">
        <f>REITORIA!I33+CEART!I33+ESAG!I33+CEAD!I33+FAED!I33+CEFID!I33+CERES!I33+CESFI!I33</f>
        <v>42</v>
      </c>
      <c r="H33" s="90">
        <f t="shared" si="0"/>
        <v>84</v>
      </c>
      <c r="I33" s="91">
        <f t="shared" si="1"/>
        <v>63</v>
      </c>
      <c r="J33" s="17">
        <v>26.2</v>
      </c>
      <c r="K33" s="17">
        <f t="shared" si="2"/>
        <v>1100.3999999999999</v>
      </c>
      <c r="L33" s="86"/>
      <c r="M33" s="86">
        <v>21</v>
      </c>
      <c r="N33" s="86"/>
      <c r="O33" s="86"/>
      <c r="P33" s="86"/>
      <c r="Q33" s="86"/>
      <c r="R33" s="86"/>
      <c r="S33" s="86"/>
      <c r="T33" s="86"/>
      <c r="U33" s="86"/>
      <c r="V33" s="86"/>
      <c r="W33" s="86"/>
      <c r="X33" s="86"/>
      <c r="Y33" s="86"/>
    </row>
    <row r="34" spans="1:25" ht="62.5" customHeight="1" x14ac:dyDescent="0.35">
      <c r="A34" s="118"/>
      <c r="B34" s="71">
        <v>31</v>
      </c>
      <c r="C34" s="120" t="s">
        <v>636</v>
      </c>
      <c r="D34" s="40" t="s">
        <v>84</v>
      </c>
      <c r="E34" s="41" t="s">
        <v>85</v>
      </c>
      <c r="F34" s="41" t="s">
        <v>11</v>
      </c>
      <c r="G34" s="74">
        <f>REITORIA!I34+CEART!I34+ESAG!I34+CEAD!I34+FAED!I34+CEFID!I34+CERES!I34+CESFI!I34</f>
        <v>195</v>
      </c>
      <c r="H34" s="90">
        <f t="shared" si="0"/>
        <v>390</v>
      </c>
      <c r="I34" s="91">
        <f t="shared" si="1"/>
        <v>278</v>
      </c>
      <c r="J34" s="17">
        <v>5</v>
      </c>
      <c r="K34" s="17">
        <f t="shared" si="2"/>
        <v>975</v>
      </c>
      <c r="L34" s="86">
        <v>15</v>
      </c>
      <c r="M34" s="86">
        <v>97</v>
      </c>
      <c r="N34" s="86"/>
      <c r="O34" s="86"/>
      <c r="P34" s="86"/>
      <c r="Q34" s="86"/>
      <c r="R34" s="86"/>
      <c r="S34" s="86"/>
      <c r="T34" s="86"/>
      <c r="U34" s="86"/>
      <c r="V34" s="86"/>
      <c r="W34" s="86"/>
      <c r="X34" s="86"/>
      <c r="Y34" s="86"/>
    </row>
    <row r="35" spans="1:25" ht="62.5" customHeight="1" x14ac:dyDescent="0.35">
      <c r="A35" s="118"/>
      <c r="B35" s="71">
        <v>32</v>
      </c>
      <c r="C35" s="120" t="s">
        <v>636</v>
      </c>
      <c r="D35" s="40" t="s">
        <v>86</v>
      </c>
      <c r="E35" s="41" t="s">
        <v>87</v>
      </c>
      <c r="F35" s="41" t="s">
        <v>11</v>
      </c>
      <c r="G35" s="74">
        <f>REITORIA!I35+CEART!I35+ESAG!I35+CEAD!I35+FAED!I35+CEFID!I35+CERES!I35+CESFI!I35</f>
        <v>125</v>
      </c>
      <c r="H35" s="90">
        <f t="shared" si="0"/>
        <v>250</v>
      </c>
      <c r="I35" s="91">
        <f t="shared" si="1"/>
        <v>168</v>
      </c>
      <c r="J35" s="17">
        <v>75.5</v>
      </c>
      <c r="K35" s="17">
        <f t="shared" si="2"/>
        <v>9437.5</v>
      </c>
      <c r="L35" s="86">
        <v>20</v>
      </c>
      <c r="M35" s="86">
        <v>62</v>
      </c>
      <c r="N35" s="86"/>
      <c r="O35" s="86"/>
      <c r="P35" s="86"/>
      <c r="Q35" s="86"/>
      <c r="R35" s="86"/>
      <c r="S35" s="86"/>
      <c r="T35" s="86"/>
      <c r="U35" s="86"/>
      <c r="V35" s="86"/>
      <c r="W35" s="86"/>
      <c r="X35" s="86"/>
      <c r="Y35" s="86"/>
    </row>
    <row r="36" spans="1:25" ht="14.5" customHeight="1" x14ac:dyDescent="0.35">
      <c r="A36" s="118"/>
      <c r="B36" s="71">
        <v>33</v>
      </c>
      <c r="C36" s="110"/>
      <c r="D36" s="40" t="s">
        <v>88</v>
      </c>
      <c r="E36" s="41" t="s">
        <v>89</v>
      </c>
      <c r="F36" s="41" t="s">
        <v>90</v>
      </c>
      <c r="G36" s="74">
        <f>REITORIA!I36+CEART!I36+ESAG!I36+CEAD!I36+FAED!I36+CEFID!I36+CERES!I36+CESFI!I36</f>
        <v>134</v>
      </c>
      <c r="H36" s="90">
        <f t="shared" si="0"/>
        <v>268</v>
      </c>
      <c r="I36" s="91">
        <f t="shared" si="1"/>
        <v>202</v>
      </c>
      <c r="J36" s="17">
        <v>3.54</v>
      </c>
      <c r="K36" s="17">
        <f t="shared" si="2"/>
        <v>474.36</v>
      </c>
      <c r="L36" s="86"/>
      <c r="M36" s="86">
        <v>66</v>
      </c>
      <c r="N36" s="86"/>
      <c r="O36" s="86"/>
      <c r="P36" s="86"/>
      <c r="Q36" s="86"/>
      <c r="R36" s="86"/>
      <c r="S36" s="86"/>
      <c r="T36" s="86"/>
      <c r="U36" s="86"/>
      <c r="V36" s="86"/>
      <c r="W36" s="86"/>
      <c r="X36" s="86"/>
      <c r="Y36" s="86"/>
    </row>
    <row r="37" spans="1:25" ht="40" customHeight="1" x14ac:dyDescent="0.35">
      <c r="A37" s="118"/>
      <c r="B37" s="71">
        <v>34</v>
      </c>
      <c r="C37" s="110"/>
      <c r="D37" s="40" t="s">
        <v>91</v>
      </c>
      <c r="E37" s="41" t="s">
        <v>92</v>
      </c>
      <c r="F37" s="41" t="s">
        <v>11</v>
      </c>
      <c r="G37" s="74">
        <f>REITORIA!I37+CEART!I37+ESAG!I37+CEAD!I37+FAED!I37+CEFID!I37+CERES!I37+CESFI!I37</f>
        <v>65</v>
      </c>
      <c r="H37" s="90">
        <f t="shared" si="0"/>
        <v>130</v>
      </c>
      <c r="I37" s="91">
        <f t="shared" si="1"/>
        <v>98</v>
      </c>
      <c r="J37" s="17">
        <v>12</v>
      </c>
      <c r="K37" s="17">
        <f t="shared" si="2"/>
        <v>780</v>
      </c>
      <c r="L37" s="86"/>
      <c r="M37" s="86">
        <v>32</v>
      </c>
      <c r="N37" s="86"/>
      <c r="O37" s="86"/>
      <c r="P37" s="86"/>
      <c r="Q37" s="86"/>
      <c r="R37" s="86"/>
      <c r="S37" s="86"/>
      <c r="T37" s="86"/>
      <c r="U37" s="86"/>
      <c r="V37" s="86"/>
      <c r="W37" s="86"/>
      <c r="X37" s="86"/>
      <c r="Y37" s="86"/>
    </row>
    <row r="38" spans="1:25" ht="40" customHeight="1" x14ac:dyDescent="0.35">
      <c r="A38" s="118"/>
      <c r="B38" s="71">
        <v>35</v>
      </c>
      <c r="C38" s="120" t="s">
        <v>636</v>
      </c>
      <c r="D38" s="40" t="s">
        <v>93</v>
      </c>
      <c r="E38" s="41" t="s">
        <v>94</v>
      </c>
      <c r="F38" s="41" t="s">
        <v>11</v>
      </c>
      <c r="G38" s="74">
        <f>REITORIA!I38+CEART!I38+ESAG!I38+CEAD!I38+FAED!I38+CEFID!I38+CERES!I38+CESFI!I38</f>
        <v>71</v>
      </c>
      <c r="H38" s="90">
        <f t="shared" si="0"/>
        <v>142</v>
      </c>
      <c r="I38" s="91">
        <f t="shared" si="1"/>
        <v>97</v>
      </c>
      <c r="J38" s="17">
        <v>6</v>
      </c>
      <c r="K38" s="17">
        <f t="shared" si="2"/>
        <v>426</v>
      </c>
      <c r="L38" s="86">
        <v>10</v>
      </c>
      <c r="M38" s="86">
        <v>35</v>
      </c>
      <c r="N38" s="86"/>
      <c r="O38" s="86"/>
      <c r="P38" s="86"/>
      <c r="Q38" s="86"/>
      <c r="R38" s="86"/>
      <c r="S38" s="86"/>
      <c r="T38" s="86"/>
      <c r="U38" s="86"/>
      <c r="V38" s="86"/>
      <c r="W38" s="86"/>
      <c r="X38" s="86"/>
      <c r="Y38" s="86"/>
    </row>
    <row r="39" spans="1:25" ht="40" customHeight="1" x14ac:dyDescent="0.35">
      <c r="A39" s="118"/>
      <c r="B39" s="71">
        <v>36</v>
      </c>
      <c r="C39" s="120" t="s">
        <v>636</v>
      </c>
      <c r="D39" s="40" t="s">
        <v>95</v>
      </c>
      <c r="E39" s="41" t="s">
        <v>96</v>
      </c>
      <c r="F39" s="41" t="s">
        <v>11</v>
      </c>
      <c r="G39" s="74">
        <f>REITORIA!I39+CEART!I39+ESAG!I39+CEAD!I39+FAED!I39+CEFID!I39+CERES!I39+CESFI!I39</f>
        <v>119</v>
      </c>
      <c r="H39" s="90">
        <f t="shared" si="0"/>
        <v>238</v>
      </c>
      <c r="I39" s="91">
        <f t="shared" si="1"/>
        <v>169</v>
      </c>
      <c r="J39" s="17">
        <v>17.61</v>
      </c>
      <c r="K39" s="17">
        <f t="shared" si="2"/>
        <v>2095.59</v>
      </c>
      <c r="L39" s="86">
        <v>10</v>
      </c>
      <c r="M39" s="86">
        <v>59</v>
      </c>
      <c r="N39" s="86"/>
      <c r="O39" s="86"/>
      <c r="P39" s="86"/>
      <c r="Q39" s="86"/>
      <c r="R39" s="86"/>
      <c r="S39" s="86"/>
      <c r="T39" s="86"/>
      <c r="U39" s="86"/>
      <c r="V39" s="86"/>
      <c r="W39" s="86"/>
      <c r="X39" s="86"/>
      <c r="Y39" s="86"/>
    </row>
    <row r="40" spans="1:25" ht="37.5" customHeight="1" x14ac:dyDescent="0.35">
      <c r="A40" s="118"/>
      <c r="B40" s="71">
        <v>37</v>
      </c>
      <c r="C40" s="120" t="s">
        <v>636</v>
      </c>
      <c r="D40" s="40" t="s">
        <v>97</v>
      </c>
      <c r="E40" s="41" t="s">
        <v>98</v>
      </c>
      <c r="F40" s="41" t="s">
        <v>11</v>
      </c>
      <c r="G40" s="74">
        <f>REITORIA!I40+CEART!I40+ESAG!I40+CEAD!I40+FAED!I40+CEFID!I40+CERES!I40+CESFI!I40</f>
        <v>45</v>
      </c>
      <c r="H40" s="90">
        <f t="shared" si="0"/>
        <v>90</v>
      </c>
      <c r="I40" s="91">
        <f t="shared" si="1"/>
        <v>63</v>
      </c>
      <c r="J40" s="17">
        <v>36</v>
      </c>
      <c r="K40" s="17">
        <f t="shared" si="2"/>
        <v>1620</v>
      </c>
      <c r="L40" s="86">
        <v>5</v>
      </c>
      <c r="M40" s="86">
        <v>22</v>
      </c>
      <c r="N40" s="86"/>
      <c r="O40" s="86"/>
      <c r="P40" s="86"/>
      <c r="Q40" s="86"/>
      <c r="R40" s="86"/>
      <c r="S40" s="86"/>
      <c r="T40" s="86"/>
      <c r="U40" s="86"/>
      <c r="V40" s="86"/>
      <c r="W40" s="86"/>
      <c r="X40" s="86"/>
      <c r="Y40" s="86"/>
    </row>
    <row r="41" spans="1:25" ht="50.15" customHeight="1" x14ac:dyDescent="0.35">
      <c r="A41" s="118"/>
      <c r="B41" s="71">
        <v>38</v>
      </c>
      <c r="C41" s="120" t="s">
        <v>636</v>
      </c>
      <c r="D41" s="40" t="s">
        <v>99</v>
      </c>
      <c r="E41" s="41" t="s">
        <v>100</v>
      </c>
      <c r="F41" s="41" t="s">
        <v>11</v>
      </c>
      <c r="G41" s="74">
        <f>REITORIA!I41+CEART!I41+ESAG!I41+CEAD!I41+FAED!I41+CEFID!I41+CERES!I41+CESFI!I41</f>
        <v>147</v>
      </c>
      <c r="H41" s="90">
        <f t="shared" si="0"/>
        <v>294</v>
      </c>
      <c r="I41" s="91">
        <f t="shared" si="1"/>
        <v>201</v>
      </c>
      <c r="J41" s="17">
        <v>79</v>
      </c>
      <c r="K41" s="17">
        <f t="shared" si="2"/>
        <v>11613</v>
      </c>
      <c r="L41" s="86">
        <v>20</v>
      </c>
      <c r="M41" s="86">
        <v>73</v>
      </c>
      <c r="N41" s="86"/>
      <c r="O41" s="86"/>
      <c r="P41" s="86"/>
      <c r="Q41" s="86"/>
      <c r="R41" s="86"/>
      <c r="S41" s="86"/>
      <c r="T41" s="86"/>
      <c r="U41" s="86"/>
      <c r="V41" s="86"/>
      <c r="W41" s="86"/>
      <c r="X41" s="86"/>
      <c r="Y41" s="86"/>
    </row>
    <row r="42" spans="1:25" ht="40" customHeight="1" x14ac:dyDescent="0.35">
      <c r="A42" s="118"/>
      <c r="B42" s="71">
        <v>39</v>
      </c>
      <c r="C42" s="110"/>
      <c r="D42" s="40" t="s">
        <v>101</v>
      </c>
      <c r="E42" s="41" t="s">
        <v>102</v>
      </c>
      <c r="F42" s="41" t="s">
        <v>11</v>
      </c>
      <c r="G42" s="74">
        <f>REITORIA!I42+CEART!I42+ESAG!I42+CEAD!I42+FAED!I42+CEFID!I42+CERES!I42+CESFI!I42</f>
        <v>31</v>
      </c>
      <c r="H42" s="90">
        <f t="shared" si="0"/>
        <v>62</v>
      </c>
      <c r="I42" s="91">
        <f t="shared" si="1"/>
        <v>47</v>
      </c>
      <c r="J42" s="17">
        <v>52.42</v>
      </c>
      <c r="K42" s="17">
        <f t="shared" si="2"/>
        <v>1625.02</v>
      </c>
      <c r="L42" s="86"/>
      <c r="M42" s="86">
        <v>15</v>
      </c>
      <c r="N42" s="86"/>
      <c r="O42" s="86"/>
      <c r="P42" s="86"/>
      <c r="Q42" s="86"/>
      <c r="R42" s="86"/>
      <c r="S42" s="86"/>
      <c r="T42" s="86"/>
      <c r="U42" s="86"/>
      <c r="V42" s="86"/>
      <c r="W42" s="86"/>
      <c r="X42" s="86"/>
      <c r="Y42" s="86"/>
    </row>
    <row r="43" spans="1:25" ht="40" customHeight="1" x14ac:dyDescent="0.35">
      <c r="A43" s="118"/>
      <c r="B43" s="71">
        <v>40</v>
      </c>
      <c r="C43" s="110"/>
      <c r="D43" s="40" t="s">
        <v>103</v>
      </c>
      <c r="E43" s="41" t="s">
        <v>104</v>
      </c>
      <c r="F43" s="41" t="s">
        <v>11</v>
      </c>
      <c r="G43" s="74">
        <f>REITORIA!I43+CEART!I43+ESAG!I43+CEAD!I43+FAED!I43+CEFID!I43+CERES!I43+CESFI!I43</f>
        <v>30</v>
      </c>
      <c r="H43" s="90">
        <f t="shared" si="0"/>
        <v>60</v>
      </c>
      <c r="I43" s="91">
        <f t="shared" si="1"/>
        <v>45</v>
      </c>
      <c r="J43" s="17">
        <v>26.65</v>
      </c>
      <c r="K43" s="17">
        <f t="shared" si="2"/>
        <v>799.5</v>
      </c>
      <c r="L43" s="86"/>
      <c r="M43" s="86">
        <v>15</v>
      </c>
      <c r="N43" s="86"/>
      <c r="O43" s="86"/>
      <c r="P43" s="86"/>
      <c r="Q43" s="86"/>
      <c r="R43" s="86"/>
      <c r="S43" s="86"/>
      <c r="T43" s="86"/>
      <c r="U43" s="86"/>
      <c r="V43" s="86"/>
      <c r="W43" s="86"/>
      <c r="X43" s="86"/>
      <c r="Y43" s="86"/>
    </row>
    <row r="44" spans="1:25" ht="40" customHeight="1" x14ac:dyDescent="0.35">
      <c r="A44" s="118"/>
      <c r="B44" s="71">
        <v>41</v>
      </c>
      <c r="C44" s="110"/>
      <c r="D44" s="40" t="s">
        <v>105</v>
      </c>
      <c r="E44" s="41" t="s">
        <v>106</v>
      </c>
      <c r="F44" s="41" t="s">
        <v>11</v>
      </c>
      <c r="G44" s="74">
        <f>REITORIA!I44+CEART!I44+ESAG!I44+CEAD!I44+FAED!I44+CEFID!I44+CERES!I44+CESFI!I44</f>
        <v>3</v>
      </c>
      <c r="H44" s="90">
        <f t="shared" si="0"/>
        <v>6</v>
      </c>
      <c r="I44" s="91">
        <f t="shared" si="1"/>
        <v>5</v>
      </c>
      <c r="J44" s="17">
        <v>359.5</v>
      </c>
      <c r="K44" s="17">
        <f t="shared" si="2"/>
        <v>1078.5</v>
      </c>
      <c r="L44" s="86"/>
      <c r="M44" s="86">
        <v>1</v>
      </c>
      <c r="N44" s="86"/>
      <c r="O44" s="86"/>
      <c r="P44" s="86"/>
      <c r="Q44" s="86"/>
      <c r="R44" s="86"/>
      <c r="S44" s="86"/>
      <c r="T44" s="86"/>
      <c r="U44" s="86"/>
      <c r="V44" s="86"/>
      <c r="W44" s="86"/>
      <c r="X44" s="86"/>
      <c r="Y44" s="86"/>
    </row>
    <row r="45" spans="1:25" ht="40" customHeight="1" x14ac:dyDescent="0.35">
      <c r="A45" s="119"/>
      <c r="B45" s="71">
        <v>42</v>
      </c>
      <c r="C45" s="111"/>
      <c r="D45" s="40" t="s">
        <v>107</v>
      </c>
      <c r="E45" s="41" t="s">
        <v>108</v>
      </c>
      <c r="F45" s="41" t="s">
        <v>11</v>
      </c>
      <c r="G45" s="74">
        <f>REITORIA!I45+CEART!I45+ESAG!I45+CEAD!I45+FAED!I45+CEFID!I45+CERES!I45+CESFI!I45</f>
        <v>158</v>
      </c>
      <c r="H45" s="90">
        <f t="shared" si="0"/>
        <v>316</v>
      </c>
      <c r="I45" s="91">
        <f t="shared" si="1"/>
        <v>239</v>
      </c>
      <c r="J45" s="17">
        <v>1.89</v>
      </c>
      <c r="K45" s="17">
        <f t="shared" si="2"/>
        <v>298.62</v>
      </c>
      <c r="L45" s="86"/>
      <c r="M45" s="86">
        <v>77</v>
      </c>
      <c r="N45" s="86"/>
      <c r="O45" s="86"/>
      <c r="P45" s="86"/>
      <c r="Q45" s="86"/>
      <c r="R45" s="86"/>
      <c r="S45" s="86"/>
      <c r="T45" s="86"/>
      <c r="U45" s="86"/>
      <c r="V45" s="86"/>
      <c r="W45" s="86"/>
      <c r="X45" s="86"/>
      <c r="Y45" s="86"/>
    </row>
    <row r="46" spans="1:25" ht="60" customHeight="1" x14ac:dyDescent="0.35">
      <c r="A46" s="117">
        <v>5</v>
      </c>
      <c r="B46" s="71">
        <v>43</v>
      </c>
      <c r="C46" s="124" t="s">
        <v>634</v>
      </c>
      <c r="D46" s="40" t="s">
        <v>109</v>
      </c>
      <c r="E46" s="41" t="s">
        <v>110</v>
      </c>
      <c r="F46" s="41" t="s">
        <v>11</v>
      </c>
      <c r="G46" s="74">
        <f>REITORIA!I46+CEART!I46+ESAG!I46+CEAD!I46+FAED!I46+CEFID!I46+CERES!I46+CESFI!I46</f>
        <v>42</v>
      </c>
      <c r="H46" s="90">
        <f t="shared" si="0"/>
        <v>84</v>
      </c>
      <c r="I46" s="91">
        <f t="shared" si="1"/>
        <v>63</v>
      </c>
      <c r="J46" s="17">
        <v>9.4</v>
      </c>
      <c r="K46" s="17">
        <f t="shared" si="2"/>
        <v>394.8</v>
      </c>
      <c r="L46" s="86"/>
      <c r="M46" s="86">
        <v>21</v>
      </c>
      <c r="N46" s="86"/>
      <c r="O46" s="86"/>
      <c r="P46" s="86"/>
      <c r="Q46" s="86"/>
      <c r="R46" s="86"/>
      <c r="S46" s="86"/>
      <c r="T46" s="86"/>
      <c r="U46" s="86"/>
      <c r="V46" s="86"/>
      <c r="W46" s="86"/>
      <c r="X46" s="86"/>
      <c r="Y46" s="86"/>
    </row>
    <row r="47" spans="1:25" ht="14.5" customHeight="1" x14ac:dyDescent="0.35">
      <c r="A47" s="118"/>
      <c r="B47" s="71">
        <v>44</v>
      </c>
      <c r="C47" s="110"/>
      <c r="D47" s="40" t="s">
        <v>111</v>
      </c>
      <c r="E47" s="41" t="s">
        <v>110</v>
      </c>
      <c r="F47" s="41" t="s">
        <v>11</v>
      </c>
      <c r="G47" s="74">
        <f>REITORIA!I47+CEART!I47+ESAG!I47+CEAD!I47+FAED!I47+CEFID!I47+CERES!I47+CESFI!I47</f>
        <v>74</v>
      </c>
      <c r="H47" s="90">
        <f t="shared" si="0"/>
        <v>148</v>
      </c>
      <c r="I47" s="91">
        <f t="shared" si="1"/>
        <v>111</v>
      </c>
      <c r="J47" s="17">
        <v>0.6</v>
      </c>
      <c r="K47" s="17">
        <f t="shared" si="2"/>
        <v>44.4</v>
      </c>
      <c r="L47" s="86"/>
      <c r="M47" s="86">
        <v>37</v>
      </c>
      <c r="N47" s="86"/>
      <c r="O47" s="86"/>
      <c r="P47" s="86"/>
      <c r="Q47" s="86"/>
      <c r="R47" s="86"/>
      <c r="S47" s="86"/>
      <c r="T47" s="86"/>
      <c r="U47" s="86"/>
      <c r="V47" s="86"/>
      <c r="W47" s="86"/>
      <c r="X47" s="86"/>
      <c r="Y47" s="86"/>
    </row>
    <row r="48" spans="1:25" ht="14.5" customHeight="1" x14ac:dyDescent="0.35">
      <c r="A48" s="118"/>
      <c r="B48" s="71">
        <v>45</v>
      </c>
      <c r="C48" s="110"/>
      <c r="D48" s="40" t="s">
        <v>112</v>
      </c>
      <c r="E48" s="41" t="s">
        <v>110</v>
      </c>
      <c r="F48" s="41" t="s">
        <v>11</v>
      </c>
      <c r="G48" s="74">
        <f>REITORIA!I48+CEART!I48+ESAG!I48+CEAD!I48+FAED!I48+CEFID!I48+CERES!I48+CESFI!I48</f>
        <v>47</v>
      </c>
      <c r="H48" s="90">
        <f t="shared" si="0"/>
        <v>94</v>
      </c>
      <c r="I48" s="91">
        <f t="shared" si="1"/>
        <v>71</v>
      </c>
      <c r="J48" s="17">
        <v>0.9</v>
      </c>
      <c r="K48" s="17">
        <f t="shared" si="2"/>
        <v>42.300000000000004</v>
      </c>
      <c r="L48" s="86"/>
      <c r="M48" s="86">
        <v>23</v>
      </c>
      <c r="N48" s="86"/>
      <c r="O48" s="86"/>
      <c r="P48" s="86"/>
      <c r="Q48" s="86"/>
      <c r="R48" s="86"/>
      <c r="S48" s="86"/>
      <c r="T48" s="86"/>
      <c r="U48" s="86"/>
      <c r="V48" s="86"/>
      <c r="W48" s="86"/>
      <c r="X48" s="86"/>
      <c r="Y48" s="86"/>
    </row>
    <row r="49" spans="1:25" ht="14.5" customHeight="1" x14ac:dyDescent="0.35">
      <c r="A49" s="118"/>
      <c r="B49" s="71">
        <v>46</v>
      </c>
      <c r="C49" s="110"/>
      <c r="D49" s="40" t="s">
        <v>113</v>
      </c>
      <c r="E49" s="41" t="s">
        <v>110</v>
      </c>
      <c r="F49" s="41" t="s">
        <v>11</v>
      </c>
      <c r="G49" s="74">
        <f>REITORIA!I49+CEART!I49+ESAG!I49+CEAD!I49+FAED!I49+CEFID!I49+CERES!I49+CESFI!I49</f>
        <v>52</v>
      </c>
      <c r="H49" s="90">
        <f t="shared" si="0"/>
        <v>104</v>
      </c>
      <c r="I49" s="91">
        <f t="shared" si="1"/>
        <v>78</v>
      </c>
      <c r="J49" s="17">
        <v>1.29</v>
      </c>
      <c r="K49" s="17">
        <f t="shared" si="2"/>
        <v>67.08</v>
      </c>
      <c r="L49" s="86"/>
      <c r="M49" s="86">
        <v>26</v>
      </c>
      <c r="N49" s="86"/>
      <c r="O49" s="86"/>
      <c r="P49" s="86"/>
      <c r="Q49" s="86"/>
      <c r="R49" s="86"/>
      <c r="S49" s="86"/>
      <c r="T49" s="86"/>
      <c r="U49" s="86"/>
      <c r="V49" s="86"/>
      <c r="W49" s="86"/>
      <c r="X49" s="86"/>
      <c r="Y49" s="86"/>
    </row>
    <row r="50" spans="1:25" ht="25" customHeight="1" x14ac:dyDescent="0.35">
      <c r="A50" s="118"/>
      <c r="B50" s="71">
        <v>47</v>
      </c>
      <c r="C50" s="110"/>
      <c r="D50" s="40" t="s">
        <v>114</v>
      </c>
      <c r="E50" s="41" t="s">
        <v>110</v>
      </c>
      <c r="F50" s="41" t="s">
        <v>11</v>
      </c>
      <c r="G50" s="74">
        <f>REITORIA!I50+CEART!I50+ESAG!I50+CEAD!I50+FAED!I50+CEFID!I50+CERES!I50+CESFI!I50</f>
        <v>52</v>
      </c>
      <c r="H50" s="90">
        <f t="shared" si="0"/>
        <v>104</v>
      </c>
      <c r="I50" s="91">
        <f t="shared" si="1"/>
        <v>78</v>
      </c>
      <c r="J50" s="17">
        <v>17.62</v>
      </c>
      <c r="K50" s="17">
        <f t="shared" si="2"/>
        <v>916.24</v>
      </c>
      <c r="L50" s="86"/>
      <c r="M50" s="86">
        <v>26</v>
      </c>
      <c r="N50" s="86"/>
      <c r="O50" s="86"/>
      <c r="P50" s="86"/>
      <c r="Q50" s="86"/>
      <c r="R50" s="86"/>
      <c r="S50" s="86"/>
      <c r="T50" s="86"/>
      <c r="U50" s="86"/>
      <c r="V50" s="86"/>
      <c r="W50" s="86"/>
      <c r="X50" s="86"/>
      <c r="Y50" s="86"/>
    </row>
    <row r="51" spans="1:25" ht="14.5" customHeight="1" x14ac:dyDescent="0.35">
      <c r="A51" s="118"/>
      <c r="B51" s="71">
        <v>48</v>
      </c>
      <c r="C51" s="121" t="s">
        <v>634</v>
      </c>
      <c r="D51" s="40" t="s">
        <v>115</v>
      </c>
      <c r="E51" s="41" t="s">
        <v>110</v>
      </c>
      <c r="F51" s="41" t="s">
        <v>11</v>
      </c>
      <c r="G51" s="74">
        <f>REITORIA!I51+CEART!I51+ESAG!I51+CEAD!I51+FAED!I51+CEFID!I51+CERES!I51+CESFI!I51</f>
        <v>27</v>
      </c>
      <c r="H51" s="90">
        <f t="shared" si="0"/>
        <v>54</v>
      </c>
      <c r="I51" s="91">
        <f t="shared" si="1"/>
        <v>36</v>
      </c>
      <c r="J51" s="17">
        <v>6.26</v>
      </c>
      <c r="K51" s="17">
        <f t="shared" si="2"/>
        <v>169.01999999999998</v>
      </c>
      <c r="L51" s="86">
        <v>5</v>
      </c>
      <c r="M51" s="86">
        <v>13</v>
      </c>
      <c r="N51" s="86"/>
      <c r="O51" s="86"/>
      <c r="P51" s="86"/>
      <c r="Q51" s="86"/>
      <c r="R51" s="86"/>
      <c r="S51" s="86"/>
      <c r="T51" s="86"/>
      <c r="U51" s="86"/>
      <c r="V51" s="86"/>
      <c r="W51" s="86"/>
      <c r="X51" s="86"/>
      <c r="Y51" s="86"/>
    </row>
    <row r="52" spans="1:25" ht="40" customHeight="1" x14ac:dyDescent="0.35">
      <c r="A52" s="118"/>
      <c r="B52" s="71">
        <v>49</v>
      </c>
      <c r="C52" s="121" t="s">
        <v>634</v>
      </c>
      <c r="D52" s="40" t="s">
        <v>116</v>
      </c>
      <c r="E52" s="41" t="s">
        <v>110</v>
      </c>
      <c r="F52" s="41" t="s">
        <v>11</v>
      </c>
      <c r="G52" s="74">
        <f>REITORIA!I52+CEART!I52+ESAG!I52+CEAD!I52+FAED!I52+CEFID!I52+CERES!I52+CESFI!I52</f>
        <v>67</v>
      </c>
      <c r="H52" s="90">
        <f t="shared" si="0"/>
        <v>134</v>
      </c>
      <c r="I52" s="91">
        <f t="shared" si="1"/>
        <v>86</v>
      </c>
      <c r="J52" s="17">
        <v>1.85</v>
      </c>
      <c r="K52" s="17">
        <f t="shared" si="2"/>
        <v>123.95</v>
      </c>
      <c r="L52" s="86">
        <v>15</v>
      </c>
      <c r="M52" s="86">
        <v>33</v>
      </c>
      <c r="N52" s="86"/>
      <c r="O52" s="86"/>
      <c r="P52" s="86"/>
      <c r="Q52" s="86"/>
      <c r="R52" s="86"/>
      <c r="S52" s="86"/>
      <c r="T52" s="86"/>
      <c r="U52" s="86"/>
      <c r="V52" s="86"/>
      <c r="W52" s="86"/>
      <c r="X52" s="86"/>
      <c r="Y52" s="86"/>
    </row>
    <row r="53" spans="1:25" ht="14.5" customHeight="1" x14ac:dyDescent="0.35">
      <c r="A53" s="118"/>
      <c r="B53" s="71">
        <v>50</v>
      </c>
      <c r="C53" s="121" t="s">
        <v>634</v>
      </c>
      <c r="D53" s="40" t="s">
        <v>117</v>
      </c>
      <c r="E53" s="41" t="s">
        <v>110</v>
      </c>
      <c r="F53" s="41" t="s">
        <v>11</v>
      </c>
      <c r="G53" s="74">
        <f>REITORIA!I53+CEART!I53+ESAG!I53+CEAD!I53+FAED!I53+CEFID!I53+CERES!I53+CESFI!I53</f>
        <v>189</v>
      </c>
      <c r="H53" s="90">
        <f t="shared" si="0"/>
        <v>378</v>
      </c>
      <c r="I53" s="91">
        <f t="shared" si="1"/>
        <v>254</v>
      </c>
      <c r="J53" s="17">
        <v>0.59</v>
      </c>
      <c r="K53" s="17">
        <f t="shared" si="2"/>
        <v>111.50999999999999</v>
      </c>
      <c r="L53" s="86">
        <v>30</v>
      </c>
      <c r="M53" s="86">
        <v>94</v>
      </c>
      <c r="N53" s="86"/>
      <c r="O53" s="86"/>
      <c r="P53" s="86"/>
      <c r="Q53" s="86"/>
      <c r="R53" s="86"/>
      <c r="S53" s="86"/>
      <c r="T53" s="86"/>
      <c r="U53" s="86"/>
      <c r="V53" s="86"/>
      <c r="W53" s="86"/>
      <c r="X53" s="86"/>
      <c r="Y53" s="86"/>
    </row>
    <row r="54" spans="1:25" ht="14.5" customHeight="1" x14ac:dyDescent="0.35">
      <c r="A54" s="118"/>
      <c r="B54" s="71">
        <v>51</v>
      </c>
      <c r="C54" s="121" t="s">
        <v>634</v>
      </c>
      <c r="D54" s="40" t="s">
        <v>118</v>
      </c>
      <c r="E54" s="41" t="s">
        <v>110</v>
      </c>
      <c r="F54" s="41" t="s">
        <v>11</v>
      </c>
      <c r="G54" s="74">
        <f>REITORIA!I54+CEART!I54+ESAG!I54+CEAD!I54+FAED!I54+CEFID!I54+CERES!I54+CESFI!I54</f>
        <v>179</v>
      </c>
      <c r="H54" s="90">
        <f t="shared" si="0"/>
        <v>358</v>
      </c>
      <c r="I54" s="91">
        <f t="shared" si="1"/>
        <v>264</v>
      </c>
      <c r="J54" s="17">
        <v>0.79</v>
      </c>
      <c r="K54" s="17">
        <f t="shared" si="2"/>
        <v>141.41</v>
      </c>
      <c r="L54" s="86">
        <v>5</v>
      </c>
      <c r="M54" s="86">
        <v>89</v>
      </c>
      <c r="N54" s="86"/>
      <c r="O54" s="86"/>
      <c r="P54" s="86"/>
      <c r="Q54" s="86"/>
      <c r="R54" s="86"/>
      <c r="S54" s="86"/>
      <c r="T54" s="86"/>
      <c r="U54" s="86"/>
      <c r="V54" s="86"/>
      <c r="W54" s="86"/>
      <c r="X54" s="86"/>
      <c r="Y54" s="86"/>
    </row>
    <row r="55" spans="1:25" ht="40" customHeight="1" x14ac:dyDescent="0.35">
      <c r="A55" s="118"/>
      <c r="B55" s="71">
        <v>52</v>
      </c>
      <c r="C55" s="121" t="s">
        <v>634</v>
      </c>
      <c r="D55" s="40" t="s">
        <v>119</v>
      </c>
      <c r="E55" s="41" t="s">
        <v>110</v>
      </c>
      <c r="F55" s="41" t="s">
        <v>11</v>
      </c>
      <c r="G55" s="74">
        <f>REITORIA!I55+CEART!I55+ESAG!I55+CEAD!I55+FAED!I55+CEFID!I55+CERES!I55+CESFI!I55</f>
        <v>132</v>
      </c>
      <c r="H55" s="90">
        <f t="shared" si="0"/>
        <v>264</v>
      </c>
      <c r="I55" s="91">
        <f t="shared" si="1"/>
        <v>193</v>
      </c>
      <c r="J55" s="17">
        <v>4.46</v>
      </c>
      <c r="K55" s="17">
        <f t="shared" si="2"/>
        <v>588.72</v>
      </c>
      <c r="L55" s="86">
        <v>5</v>
      </c>
      <c r="M55" s="86">
        <v>66</v>
      </c>
      <c r="N55" s="86"/>
      <c r="O55" s="86"/>
      <c r="P55" s="86"/>
      <c r="Q55" s="86"/>
      <c r="R55" s="86"/>
      <c r="S55" s="86"/>
      <c r="T55" s="86"/>
      <c r="U55" s="86"/>
      <c r="V55" s="86"/>
      <c r="W55" s="86"/>
      <c r="X55" s="86"/>
      <c r="Y55" s="86"/>
    </row>
    <row r="56" spans="1:25" ht="25" customHeight="1" x14ac:dyDescent="0.35">
      <c r="A56" s="118"/>
      <c r="B56" s="71">
        <v>53</v>
      </c>
      <c r="C56" s="110"/>
      <c r="D56" s="40" t="s">
        <v>120</v>
      </c>
      <c r="E56" s="41" t="s">
        <v>110</v>
      </c>
      <c r="F56" s="41" t="s">
        <v>11</v>
      </c>
      <c r="G56" s="74">
        <f>REITORIA!I56+CEART!I56+ESAG!I56+CEAD!I56+FAED!I56+CEFID!I56+CERES!I56+CESFI!I56</f>
        <v>35</v>
      </c>
      <c r="H56" s="90">
        <f t="shared" si="0"/>
        <v>70</v>
      </c>
      <c r="I56" s="91">
        <f t="shared" si="1"/>
        <v>53</v>
      </c>
      <c r="J56" s="17">
        <v>4.01</v>
      </c>
      <c r="K56" s="17">
        <f t="shared" si="2"/>
        <v>140.35</v>
      </c>
      <c r="L56" s="86"/>
      <c r="M56" s="86">
        <v>17</v>
      </c>
      <c r="N56" s="86"/>
      <c r="O56" s="86"/>
      <c r="P56" s="86"/>
      <c r="Q56" s="86"/>
      <c r="R56" s="86"/>
      <c r="S56" s="86"/>
      <c r="T56" s="86"/>
      <c r="U56" s="86"/>
      <c r="V56" s="86"/>
      <c r="W56" s="86"/>
      <c r="X56" s="86"/>
      <c r="Y56" s="86"/>
    </row>
    <row r="57" spans="1:25" ht="25" customHeight="1" x14ac:dyDescent="0.35">
      <c r="A57" s="118"/>
      <c r="B57" s="71">
        <v>54</v>
      </c>
      <c r="C57" s="110"/>
      <c r="D57" s="40" t="s">
        <v>121</v>
      </c>
      <c r="E57" s="41" t="s">
        <v>110</v>
      </c>
      <c r="F57" s="41" t="s">
        <v>11</v>
      </c>
      <c r="G57" s="74">
        <f>REITORIA!I57+CEART!I57+ESAG!I57+CEAD!I57+FAED!I57+CEFID!I57+CERES!I57+CESFI!I57</f>
        <v>39</v>
      </c>
      <c r="H57" s="90">
        <f t="shared" si="0"/>
        <v>78</v>
      </c>
      <c r="I57" s="91">
        <f t="shared" si="1"/>
        <v>60</v>
      </c>
      <c r="J57" s="17">
        <v>1.95</v>
      </c>
      <c r="K57" s="17">
        <f t="shared" si="2"/>
        <v>76.05</v>
      </c>
      <c r="L57" s="86"/>
      <c r="M57" s="86">
        <v>18</v>
      </c>
      <c r="N57" s="86"/>
      <c r="O57" s="86"/>
      <c r="P57" s="86"/>
      <c r="Q57" s="86"/>
      <c r="R57" s="86"/>
      <c r="S57" s="86"/>
      <c r="T57" s="86"/>
      <c r="U57" s="86"/>
      <c r="V57" s="86"/>
      <c r="W57" s="86"/>
      <c r="X57" s="86"/>
      <c r="Y57" s="86"/>
    </row>
    <row r="58" spans="1:25" ht="25" customHeight="1" x14ac:dyDescent="0.35">
      <c r="A58" s="118"/>
      <c r="B58" s="71">
        <v>55</v>
      </c>
      <c r="C58" s="121" t="s">
        <v>634</v>
      </c>
      <c r="D58" s="40" t="s">
        <v>122</v>
      </c>
      <c r="E58" s="41" t="s">
        <v>110</v>
      </c>
      <c r="F58" s="41" t="s">
        <v>11</v>
      </c>
      <c r="G58" s="74">
        <f>REITORIA!I58+CEART!I58+ESAG!I58+CEAD!I58+FAED!I58+CEFID!I58+CERES!I58+CESFI!I58</f>
        <v>78</v>
      </c>
      <c r="H58" s="90">
        <f t="shared" si="0"/>
        <v>156</v>
      </c>
      <c r="I58" s="91">
        <f t="shared" si="1"/>
        <v>111</v>
      </c>
      <c r="J58" s="17">
        <v>25.85</v>
      </c>
      <c r="K58" s="17">
        <f t="shared" si="2"/>
        <v>2016.3000000000002</v>
      </c>
      <c r="L58" s="86">
        <v>6</v>
      </c>
      <c r="M58" s="86">
        <v>39</v>
      </c>
      <c r="N58" s="86"/>
      <c r="O58" s="86"/>
      <c r="P58" s="86"/>
      <c r="Q58" s="86"/>
      <c r="R58" s="86"/>
      <c r="S58" s="86"/>
      <c r="T58" s="86"/>
      <c r="U58" s="86"/>
      <c r="V58" s="86"/>
      <c r="W58" s="86"/>
      <c r="X58" s="86"/>
      <c r="Y58" s="86"/>
    </row>
    <row r="59" spans="1:25" ht="14.5" customHeight="1" x14ac:dyDescent="0.35">
      <c r="A59" s="118"/>
      <c r="B59" s="71">
        <v>56</v>
      </c>
      <c r="C59" s="110"/>
      <c r="D59" s="40" t="s">
        <v>123</v>
      </c>
      <c r="E59" s="41" t="s">
        <v>110</v>
      </c>
      <c r="F59" s="41" t="s">
        <v>11</v>
      </c>
      <c r="G59" s="74">
        <f>REITORIA!I59+CEART!I59+ESAG!I59+CEAD!I59+FAED!I59+CEFID!I59+CERES!I59+CESFI!I59</f>
        <v>44</v>
      </c>
      <c r="H59" s="90">
        <f t="shared" si="0"/>
        <v>88</v>
      </c>
      <c r="I59" s="91">
        <f t="shared" si="1"/>
        <v>66</v>
      </c>
      <c r="J59" s="17">
        <v>17.079999999999998</v>
      </c>
      <c r="K59" s="17">
        <f t="shared" si="2"/>
        <v>751.52</v>
      </c>
      <c r="L59" s="86"/>
      <c r="M59" s="86">
        <v>22</v>
      </c>
      <c r="N59" s="86"/>
      <c r="O59" s="86"/>
      <c r="P59" s="86"/>
      <c r="Q59" s="86"/>
      <c r="R59" s="86"/>
      <c r="S59" s="86"/>
      <c r="T59" s="86"/>
      <c r="U59" s="86"/>
      <c r="V59" s="86"/>
      <c r="W59" s="86"/>
      <c r="X59" s="86"/>
      <c r="Y59" s="86"/>
    </row>
    <row r="60" spans="1:25" ht="40" customHeight="1" x14ac:dyDescent="0.35">
      <c r="A60" s="118"/>
      <c r="B60" s="71">
        <v>57</v>
      </c>
      <c r="C60" s="110"/>
      <c r="D60" s="40" t="s">
        <v>124</v>
      </c>
      <c r="E60" s="41" t="s">
        <v>110</v>
      </c>
      <c r="F60" s="41" t="s">
        <v>11</v>
      </c>
      <c r="G60" s="74">
        <f>REITORIA!I60+CEART!I60+ESAG!I60+CEAD!I60+FAED!I60+CEFID!I60+CERES!I60+CESFI!I60</f>
        <v>49</v>
      </c>
      <c r="H60" s="90">
        <f t="shared" si="0"/>
        <v>98</v>
      </c>
      <c r="I60" s="91">
        <f t="shared" si="1"/>
        <v>74</v>
      </c>
      <c r="J60" s="17">
        <v>2.46</v>
      </c>
      <c r="K60" s="17">
        <f t="shared" si="2"/>
        <v>120.53999999999999</v>
      </c>
      <c r="L60" s="86"/>
      <c r="M60" s="86">
        <v>24</v>
      </c>
      <c r="N60" s="86"/>
      <c r="O60" s="86"/>
      <c r="P60" s="86"/>
      <c r="Q60" s="86"/>
      <c r="R60" s="86"/>
      <c r="S60" s="86"/>
      <c r="T60" s="86"/>
      <c r="U60" s="86"/>
      <c r="V60" s="86"/>
      <c r="W60" s="86"/>
      <c r="X60" s="86"/>
      <c r="Y60" s="86"/>
    </row>
    <row r="61" spans="1:25" ht="40" customHeight="1" x14ac:dyDescent="0.35">
      <c r="A61" s="118"/>
      <c r="B61" s="71">
        <v>58</v>
      </c>
      <c r="C61" s="110"/>
      <c r="D61" s="40" t="s">
        <v>125</v>
      </c>
      <c r="E61" s="41" t="s">
        <v>110</v>
      </c>
      <c r="F61" s="41" t="s">
        <v>11</v>
      </c>
      <c r="G61" s="74">
        <f>REITORIA!I61+CEART!I61+ESAG!I61+CEAD!I61+FAED!I61+CEFID!I61+CERES!I61+CESFI!I61</f>
        <v>58</v>
      </c>
      <c r="H61" s="90">
        <f t="shared" si="0"/>
        <v>116</v>
      </c>
      <c r="I61" s="91">
        <f t="shared" si="1"/>
        <v>87</v>
      </c>
      <c r="J61" s="17">
        <v>52.55</v>
      </c>
      <c r="K61" s="17">
        <f t="shared" si="2"/>
        <v>3047.8999999999996</v>
      </c>
      <c r="L61" s="86"/>
      <c r="M61" s="86">
        <v>29</v>
      </c>
      <c r="N61" s="86"/>
      <c r="O61" s="86"/>
      <c r="P61" s="86"/>
      <c r="Q61" s="86"/>
      <c r="R61" s="86"/>
      <c r="S61" s="86"/>
      <c r="T61" s="86"/>
      <c r="U61" s="86"/>
      <c r="V61" s="86"/>
      <c r="W61" s="86"/>
      <c r="X61" s="86"/>
      <c r="Y61" s="86"/>
    </row>
    <row r="62" spans="1:25" ht="40" customHeight="1" x14ac:dyDescent="0.35">
      <c r="A62" s="118"/>
      <c r="B62" s="71">
        <v>59</v>
      </c>
      <c r="C62" s="110"/>
      <c r="D62" s="40" t="s">
        <v>126</v>
      </c>
      <c r="E62" s="41" t="s">
        <v>110</v>
      </c>
      <c r="F62" s="41" t="s">
        <v>11</v>
      </c>
      <c r="G62" s="74">
        <f>REITORIA!I62+CEART!I62+ESAG!I62+CEAD!I62+FAED!I62+CEFID!I62+CERES!I62+CESFI!I62</f>
        <v>103</v>
      </c>
      <c r="H62" s="90">
        <f t="shared" si="0"/>
        <v>206</v>
      </c>
      <c r="I62" s="91">
        <f t="shared" si="1"/>
        <v>155</v>
      </c>
      <c r="J62" s="17">
        <v>3.11</v>
      </c>
      <c r="K62" s="17">
        <f t="shared" si="2"/>
        <v>320.33</v>
      </c>
      <c r="L62" s="86"/>
      <c r="M62" s="86">
        <v>51</v>
      </c>
      <c r="N62" s="86"/>
      <c r="O62" s="86"/>
      <c r="P62" s="86"/>
      <c r="Q62" s="86"/>
      <c r="R62" s="86"/>
      <c r="S62" s="86"/>
      <c r="T62" s="86"/>
      <c r="U62" s="86"/>
      <c r="V62" s="86"/>
      <c r="W62" s="86"/>
      <c r="X62" s="86"/>
      <c r="Y62" s="86"/>
    </row>
    <row r="63" spans="1:25" ht="40" customHeight="1" x14ac:dyDescent="0.35">
      <c r="A63" s="118"/>
      <c r="B63" s="71">
        <v>60</v>
      </c>
      <c r="C63" s="110"/>
      <c r="D63" s="40" t="s">
        <v>127</v>
      </c>
      <c r="E63" s="41" t="s">
        <v>110</v>
      </c>
      <c r="F63" s="41" t="s">
        <v>11</v>
      </c>
      <c r="G63" s="74">
        <f>REITORIA!I63+CEART!I63+ESAG!I63+CEAD!I63+FAED!I63+CEFID!I63+CERES!I63+CESFI!I63</f>
        <v>42</v>
      </c>
      <c r="H63" s="90">
        <f t="shared" si="0"/>
        <v>84</v>
      </c>
      <c r="I63" s="91">
        <f t="shared" si="1"/>
        <v>63</v>
      </c>
      <c r="J63" s="17">
        <v>2.86</v>
      </c>
      <c r="K63" s="17">
        <f t="shared" si="2"/>
        <v>120.11999999999999</v>
      </c>
      <c r="L63" s="86"/>
      <c r="M63" s="86">
        <v>21</v>
      </c>
      <c r="N63" s="86"/>
      <c r="O63" s="86"/>
      <c r="P63" s="86"/>
      <c r="Q63" s="86"/>
      <c r="R63" s="86"/>
      <c r="S63" s="86"/>
      <c r="T63" s="86"/>
      <c r="U63" s="86"/>
      <c r="V63" s="86"/>
      <c r="W63" s="86"/>
      <c r="X63" s="86"/>
      <c r="Y63" s="86"/>
    </row>
    <row r="64" spans="1:25" ht="40" customHeight="1" x14ac:dyDescent="0.35">
      <c r="A64" s="118"/>
      <c r="B64" s="71">
        <v>61</v>
      </c>
      <c r="C64" s="110"/>
      <c r="D64" s="40" t="s">
        <v>128</v>
      </c>
      <c r="E64" s="41" t="s">
        <v>110</v>
      </c>
      <c r="F64" s="41" t="s">
        <v>11</v>
      </c>
      <c r="G64" s="74">
        <f>REITORIA!I64+CEART!I64+ESAG!I64+CEAD!I64+FAED!I64+CEFID!I64+CERES!I64+CESFI!I64</f>
        <v>52</v>
      </c>
      <c r="H64" s="90">
        <f t="shared" si="0"/>
        <v>104</v>
      </c>
      <c r="I64" s="91">
        <f t="shared" si="1"/>
        <v>78</v>
      </c>
      <c r="J64" s="17">
        <v>7.93</v>
      </c>
      <c r="K64" s="17">
        <f t="shared" si="2"/>
        <v>412.36</v>
      </c>
      <c r="L64" s="86"/>
      <c r="M64" s="86">
        <v>26</v>
      </c>
      <c r="N64" s="86"/>
      <c r="O64" s="86"/>
      <c r="P64" s="86"/>
      <c r="Q64" s="86"/>
      <c r="R64" s="86"/>
      <c r="S64" s="86"/>
      <c r="T64" s="86"/>
      <c r="U64" s="86"/>
      <c r="V64" s="86"/>
      <c r="W64" s="86"/>
      <c r="X64" s="86"/>
      <c r="Y64" s="86"/>
    </row>
    <row r="65" spans="1:25" ht="40" customHeight="1" x14ac:dyDescent="0.35">
      <c r="A65" s="118"/>
      <c r="B65" s="71">
        <v>62</v>
      </c>
      <c r="C65" s="110"/>
      <c r="D65" s="40" t="s">
        <v>129</v>
      </c>
      <c r="E65" s="41" t="s">
        <v>110</v>
      </c>
      <c r="F65" s="41" t="s">
        <v>11</v>
      </c>
      <c r="G65" s="74">
        <f>REITORIA!I65+CEART!I65+ESAG!I65+CEAD!I65+FAED!I65+CEFID!I65+CERES!I65+CESFI!I65</f>
        <v>29</v>
      </c>
      <c r="H65" s="90">
        <f t="shared" si="0"/>
        <v>58</v>
      </c>
      <c r="I65" s="91">
        <f t="shared" si="1"/>
        <v>44</v>
      </c>
      <c r="J65" s="17">
        <v>32.26</v>
      </c>
      <c r="K65" s="17">
        <f t="shared" si="2"/>
        <v>935.54</v>
      </c>
      <c r="L65" s="86"/>
      <c r="M65" s="86">
        <v>14</v>
      </c>
      <c r="N65" s="86"/>
      <c r="O65" s="86"/>
      <c r="P65" s="86"/>
      <c r="Q65" s="86"/>
      <c r="R65" s="86"/>
      <c r="S65" s="86"/>
      <c r="T65" s="86"/>
      <c r="U65" s="86"/>
      <c r="V65" s="86"/>
      <c r="W65" s="86"/>
      <c r="X65" s="86"/>
      <c r="Y65" s="86"/>
    </row>
    <row r="66" spans="1:25" ht="40" customHeight="1" x14ac:dyDescent="0.35">
      <c r="A66" s="118"/>
      <c r="B66" s="71">
        <v>63</v>
      </c>
      <c r="C66" s="110"/>
      <c r="D66" s="40" t="s">
        <v>130</v>
      </c>
      <c r="E66" s="41" t="s">
        <v>110</v>
      </c>
      <c r="F66" s="41" t="s">
        <v>11</v>
      </c>
      <c r="G66" s="74">
        <f>REITORIA!I66+CEART!I66+ESAG!I66+CEAD!I66+FAED!I66+CEFID!I66+CERES!I66+CESFI!I66</f>
        <v>57</v>
      </c>
      <c r="H66" s="90">
        <f t="shared" si="0"/>
        <v>114</v>
      </c>
      <c r="I66" s="91">
        <f t="shared" si="1"/>
        <v>86</v>
      </c>
      <c r="J66" s="17">
        <v>4.6100000000000003</v>
      </c>
      <c r="K66" s="17">
        <f t="shared" si="2"/>
        <v>262.77000000000004</v>
      </c>
      <c r="L66" s="86"/>
      <c r="M66" s="86">
        <v>28</v>
      </c>
      <c r="N66" s="86"/>
      <c r="O66" s="86"/>
      <c r="P66" s="86"/>
      <c r="Q66" s="86"/>
      <c r="R66" s="86"/>
      <c r="S66" s="86"/>
      <c r="T66" s="86"/>
      <c r="U66" s="86"/>
      <c r="V66" s="86"/>
      <c r="W66" s="86"/>
      <c r="X66" s="86"/>
      <c r="Y66" s="86"/>
    </row>
    <row r="67" spans="1:25" ht="40" customHeight="1" x14ac:dyDescent="0.35">
      <c r="A67" s="118"/>
      <c r="B67" s="71">
        <v>64</v>
      </c>
      <c r="C67" s="110"/>
      <c r="D67" s="40" t="s">
        <v>131</v>
      </c>
      <c r="E67" s="41" t="s">
        <v>110</v>
      </c>
      <c r="F67" s="41" t="s">
        <v>11</v>
      </c>
      <c r="G67" s="74">
        <f>REITORIA!I67+CEART!I67+ESAG!I67+CEAD!I67+FAED!I67+CEFID!I67+CERES!I67+CESFI!I67</f>
        <v>52</v>
      </c>
      <c r="H67" s="90">
        <f t="shared" si="0"/>
        <v>104</v>
      </c>
      <c r="I67" s="91">
        <f t="shared" si="1"/>
        <v>78</v>
      </c>
      <c r="J67" s="17">
        <v>5.31</v>
      </c>
      <c r="K67" s="17">
        <f t="shared" si="2"/>
        <v>276.12</v>
      </c>
      <c r="L67" s="86"/>
      <c r="M67" s="86">
        <v>26</v>
      </c>
      <c r="N67" s="86"/>
      <c r="O67" s="86"/>
      <c r="P67" s="86"/>
      <c r="Q67" s="86"/>
      <c r="R67" s="86"/>
      <c r="S67" s="86"/>
      <c r="T67" s="86"/>
      <c r="U67" s="86"/>
      <c r="V67" s="86"/>
      <c r="W67" s="86"/>
      <c r="X67" s="86"/>
      <c r="Y67" s="86"/>
    </row>
    <row r="68" spans="1:25" ht="40" customHeight="1" x14ac:dyDescent="0.35">
      <c r="A68" s="118"/>
      <c r="B68" s="71">
        <v>65</v>
      </c>
      <c r="C68" s="110"/>
      <c r="D68" s="40" t="s">
        <v>132</v>
      </c>
      <c r="E68" s="41" t="s">
        <v>110</v>
      </c>
      <c r="F68" s="41" t="s">
        <v>11</v>
      </c>
      <c r="G68" s="74">
        <f>REITORIA!I68+CEART!I68+ESAG!I68+CEAD!I68+FAED!I68+CEFID!I68+CERES!I68+CESFI!I68</f>
        <v>19</v>
      </c>
      <c r="H68" s="90">
        <f t="shared" si="0"/>
        <v>38</v>
      </c>
      <c r="I68" s="91">
        <f t="shared" si="1"/>
        <v>29</v>
      </c>
      <c r="J68" s="17">
        <v>12.58</v>
      </c>
      <c r="K68" s="17">
        <f t="shared" si="2"/>
        <v>239.02</v>
      </c>
      <c r="L68" s="86"/>
      <c r="M68" s="86">
        <v>9</v>
      </c>
      <c r="N68" s="86"/>
      <c r="O68" s="86"/>
      <c r="P68" s="86"/>
      <c r="Q68" s="86"/>
      <c r="R68" s="86"/>
      <c r="S68" s="86"/>
      <c r="T68" s="86"/>
      <c r="U68" s="86"/>
      <c r="V68" s="86"/>
      <c r="W68" s="86"/>
      <c r="X68" s="86"/>
      <c r="Y68" s="86"/>
    </row>
    <row r="69" spans="1:25" ht="40" customHeight="1" x14ac:dyDescent="0.35">
      <c r="A69" s="118"/>
      <c r="B69" s="71">
        <v>66</v>
      </c>
      <c r="C69" s="110"/>
      <c r="D69" s="40" t="s">
        <v>133</v>
      </c>
      <c r="E69" s="41" t="s">
        <v>110</v>
      </c>
      <c r="F69" s="41" t="s">
        <v>11</v>
      </c>
      <c r="G69" s="74">
        <f>REITORIA!I69+CEART!I69+ESAG!I69+CEAD!I69+FAED!I69+CEFID!I69+CERES!I69+CESFI!I69</f>
        <v>43</v>
      </c>
      <c r="H69" s="90">
        <f t="shared" ref="H69:H132" si="3">G69*2</f>
        <v>86</v>
      </c>
      <c r="I69" s="91">
        <f t="shared" ref="I69:I132" si="4">H69-(SUM(L69:Y69))</f>
        <v>65</v>
      </c>
      <c r="J69" s="17">
        <v>5.31</v>
      </c>
      <c r="K69" s="17">
        <f t="shared" ref="K69:K322" si="5">J69*G69</f>
        <v>228.32999999999998</v>
      </c>
      <c r="L69" s="86"/>
      <c r="M69" s="86">
        <v>21</v>
      </c>
      <c r="N69" s="86"/>
      <c r="O69" s="86"/>
      <c r="P69" s="86"/>
      <c r="Q69" s="86"/>
      <c r="R69" s="86"/>
      <c r="S69" s="86"/>
      <c r="T69" s="86"/>
      <c r="U69" s="86"/>
      <c r="V69" s="86"/>
      <c r="W69" s="86"/>
      <c r="X69" s="86"/>
      <c r="Y69" s="86"/>
    </row>
    <row r="70" spans="1:25" ht="40" customHeight="1" x14ac:dyDescent="0.35">
      <c r="A70" s="118"/>
      <c r="B70" s="71">
        <v>67</v>
      </c>
      <c r="C70" s="110"/>
      <c r="D70" s="40" t="s">
        <v>134</v>
      </c>
      <c r="E70" s="41" t="s">
        <v>110</v>
      </c>
      <c r="F70" s="41" t="s">
        <v>11</v>
      </c>
      <c r="G70" s="74">
        <f>REITORIA!I70+CEART!I70+ESAG!I70+CEAD!I70+FAED!I70+CEFID!I70+CERES!I70+CESFI!I70</f>
        <v>42</v>
      </c>
      <c r="H70" s="90">
        <f t="shared" si="3"/>
        <v>84</v>
      </c>
      <c r="I70" s="91">
        <f t="shared" si="4"/>
        <v>63</v>
      </c>
      <c r="J70" s="17">
        <v>11.09</v>
      </c>
      <c r="K70" s="17">
        <f t="shared" si="5"/>
        <v>465.78</v>
      </c>
      <c r="L70" s="86"/>
      <c r="M70" s="86">
        <v>21</v>
      </c>
      <c r="N70" s="86"/>
      <c r="O70" s="86"/>
      <c r="P70" s="86"/>
      <c r="Q70" s="86"/>
      <c r="R70" s="86"/>
      <c r="S70" s="86"/>
      <c r="T70" s="86"/>
      <c r="U70" s="86"/>
      <c r="V70" s="86"/>
      <c r="W70" s="86"/>
      <c r="X70" s="86"/>
      <c r="Y70" s="86"/>
    </row>
    <row r="71" spans="1:25" ht="40" customHeight="1" x14ac:dyDescent="0.35">
      <c r="A71" s="118"/>
      <c r="B71" s="71">
        <v>68</v>
      </c>
      <c r="C71" s="110"/>
      <c r="D71" s="40" t="s">
        <v>135</v>
      </c>
      <c r="E71" s="41" t="s">
        <v>110</v>
      </c>
      <c r="F71" s="41" t="s">
        <v>11</v>
      </c>
      <c r="G71" s="74">
        <f>REITORIA!I71+CEART!I71+ESAG!I71+CEAD!I71+FAED!I71+CEFID!I71+CERES!I71+CESFI!I71</f>
        <v>57</v>
      </c>
      <c r="H71" s="90">
        <f t="shared" si="3"/>
        <v>114</v>
      </c>
      <c r="I71" s="91">
        <f t="shared" si="4"/>
        <v>86</v>
      </c>
      <c r="J71" s="17">
        <v>5.52</v>
      </c>
      <c r="K71" s="17">
        <f t="shared" si="5"/>
        <v>314.64</v>
      </c>
      <c r="L71" s="86"/>
      <c r="M71" s="86">
        <v>28</v>
      </c>
      <c r="N71" s="86"/>
      <c r="O71" s="86"/>
      <c r="P71" s="86"/>
      <c r="Q71" s="86"/>
      <c r="R71" s="86"/>
      <c r="S71" s="86"/>
      <c r="T71" s="86"/>
      <c r="U71" s="86"/>
      <c r="V71" s="86"/>
      <c r="W71" s="86"/>
      <c r="X71" s="86"/>
      <c r="Y71" s="86"/>
    </row>
    <row r="72" spans="1:25" ht="40" customHeight="1" x14ac:dyDescent="0.35">
      <c r="A72" s="118"/>
      <c r="B72" s="71">
        <v>69</v>
      </c>
      <c r="C72" s="110"/>
      <c r="D72" s="40" t="s">
        <v>136</v>
      </c>
      <c r="E72" s="41" t="s">
        <v>110</v>
      </c>
      <c r="F72" s="41" t="s">
        <v>11</v>
      </c>
      <c r="G72" s="74">
        <f>REITORIA!I72+CEART!I72+ESAG!I72+CEAD!I72+FAED!I72+CEFID!I72+CERES!I72+CESFI!I72</f>
        <v>49</v>
      </c>
      <c r="H72" s="90">
        <f t="shared" si="3"/>
        <v>98</v>
      </c>
      <c r="I72" s="91">
        <f t="shared" si="4"/>
        <v>74</v>
      </c>
      <c r="J72" s="17">
        <v>4.55</v>
      </c>
      <c r="K72" s="17">
        <f t="shared" si="5"/>
        <v>222.95</v>
      </c>
      <c r="L72" s="86"/>
      <c r="M72" s="86">
        <v>24</v>
      </c>
      <c r="N72" s="86"/>
      <c r="O72" s="86"/>
      <c r="P72" s="86"/>
      <c r="Q72" s="86"/>
      <c r="R72" s="86"/>
      <c r="S72" s="86"/>
      <c r="T72" s="86"/>
      <c r="U72" s="86"/>
      <c r="V72" s="86"/>
      <c r="W72" s="86"/>
      <c r="X72" s="86"/>
      <c r="Y72" s="86"/>
    </row>
    <row r="73" spans="1:25" ht="40" customHeight="1" x14ac:dyDescent="0.35">
      <c r="A73" s="118"/>
      <c r="B73" s="71">
        <v>70</v>
      </c>
      <c r="C73" s="110"/>
      <c r="D73" s="40" t="s">
        <v>137</v>
      </c>
      <c r="E73" s="41" t="s">
        <v>110</v>
      </c>
      <c r="F73" s="41" t="s">
        <v>11</v>
      </c>
      <c r="G73" s="74">
        <f>REITORIA!I73+CEART!I73+ESAG!I73+CEAD!I73+FAED!I73+CEFID!I73+CERES!I73+CESFI!I73</f>
        <v>25</v>
      </c>
      <c r="H73" s="90">
        <f t="shared" si="3"/>
        <v>50</v>
      </c>
      <c r="I73" s="91">
        <f t="shared" si="4"/>
        <v>38</v>
      </c>
      <c r="J73" s="17">
        <v>42.56</v>
      </c>
      <c r="K73" s="17">
        <f t="shared" si="5"/>
        <v>1064</v>
      </c>
      <c r="L73" s="86"/>
      <c r="M73" s="86">
        <v>12</v>
      </c>
      <c r="N73" s="86"/>
      <c r="O73" s="86"/>
      <c r="P73" s="86"/>
      <c r="Q73" s="86"/>
      <c r="R73" s="86"/>
      <c r="S73" s="86"/>
      <c r="T73" s="86"/>
      <c r="U73" s="86"/>
      <c r="V73" s="86"/>
      <c r="W73" s="86"/>
      <c r="X73" s="86"/>
      <c r="Y73" s="86"/>
    </row>
    <row r="74" spans="1:25" ht="40" customHeight="1" x14ac:dyDescent="0.35">
      <c r="A74" s="118"/>
      <c r="B74" s="71">
        <v>71</v>
      </c>
      <c r="C74" s="110"/>
      <c r="D74" s="40" t="s">
        <v>138</v>
      </c>
      <c r="E74" s="41" t="s">
        <v>110</v>
      </c>
      <c r="F74" s="41" t="s">
        <v>11</v>
      </c>
      <c r="G74" s="74">
        <f>REITORIA!I74+CEART!I74+ESAG!I74+CEAD!I74+FAED!I74+CEFID!I74+CERES!I74+CESFI!I74</f>
        <v>62</v>
      </c>
      <c r="H74" s="90">
        <f t="shared" si="3"/>
        <v>124</v>
      </c>
      <c r="I74" s="91">
        <f t="shared" si="4"/>
        <v>93</v>
      </c>
      <c r="J74" s="17">
        <v>5.83</v>
      </c>
      <c r="K74" s="17">
        <f t="shared" si="5"/>
        <v>361.46</v>
      </c>
      <c r="L74" s="86"/>
      <c r="M74" s="86">
        <v>31</v>
      </c>
      <c r="N74" s="86"/>
      <c r="O74" s="86"/>
      <c r="P74" s="86"/>
      <c r="Q74" s="86"/>
      <c r="R74" s="86"/>
      <c r="S74" s="86"/>
      <c r="T74" s="86"/>
      <c r="U74" s="86"/>
      <c r="V74" s="86"/>
      <c r="W74" s="86"/>
      <c r="X74" s="86"/>
      <c r="Y74" s="86"/>
    </row>
    <row r="75" spans="1:25" ht="40" customHeight="1" x14ac:dyDescent="0.35">
      <c r="A75" s="118"/>
      <c r="B75" s="71">
        <v>72</v>
      </c>
      <c r="C75" s="110"/>
      <c r="D75" s="40" t="s">
        <v>139</v>
      </c>
      <c r="E75" s="41" t="s">
        <v>110</v>
      </c>
      <c r="F75" s="41" t="s">
        <v>11</v>
      </c>
      <c r="G75" s="74">
        <f>REITORIA!I75+CEART!I75+ESAG!I75+CEAD!I75+FAED!I75+CEFID!I75+CERES!I75+CESFI!I75</f>
        <v>37</v>
      </c>
      <c r="H75" s="90">
        <f t="shared" si="3"/>
        <v>74</v>
      </c>
      <c r="I75" s="91">
        <f t="shared" si="4"/>
        <v>56</v>
      </c>
      <c r="J75" s="17">
        <v>23.9</v>
      </c>
      <c r="K75" s="17">
        <f t="shared" si="5"/>
        <v>884.3</v>
      </c>
      <c r="L75" s="86"/>
      <c r="M75" s="86">
        <v>18</v>
      </c>
      <c r="N75" s="86"/>
      <c r="O75" s="86"/>
      <c r="P75" s="86"/>
      <c r="Q75" s="86"/>
      <c r="R75" s="86"/>
      <c r="S75" s="86"/>
      <c r="T75" s="86"/>
      <c r="U75" s="86"/>
      <c r="V75" s="86"/>
      <c r="W75" s="86"/>
      <c r="X75" s="86"/>
      <c r="Y75" s="86"/>
    </row>
    <row r="76" spans="1:25" ht="40" customHeight="1" x14ac:dyDescent="0.35">
      <c r="A76" s="118"/>
      <c r="B76" s="71">
        <v>73</v>
      </c>
      <c r="C76" s="110"/>
      <c r="D76" s="40" t="s">
        <v>140</v>
      </c>
      <c r="E76" s="41" t="s">
        <v>110</v>
      </c>
      <c r="F76" s="41" t="s">
        <v>11</v>
      </c>
      <c r="G76" s="74">
        <f>REITORIA!I76+CEART!I76+ESAG!I76+CEAD!I76+FAED!I76+CEFID!I76+CERES!I76+CESFI!I76</f>
        <v>32</v>
      </c>
      <c r="H76" s="90">
        <f t="shared" si="3"/>
        <v>64</v>
      </c>
      <c r="I76" s="91">
        <f t="shared" si="4"/>
        <v>48</v>
      </c>
      <c r="J76" s="17">
        <v>7.84</v>
      </c>
      <c r="K76" s="17">
        <f t="shared" si="5"/>
        <v>250.88</v>
      </c>
      <c r="L76" s="86"/>
      <c r="M76" s="86">
        <v>16</v>
      </c>
      <c r="N76" s="86"/>
      <c r="O76" s="86"/>
      <c r="P76" s="86"/>
      <c r="Q76" s="86"/>
      <c r="R76" s="86"/>
      <c r="S76" s="86"/>
      <c r="T76" s="86"/>
      <c r="U76" s="86"/>
      <c r="V76" s="86"/>
      <c r="W76" s="86"/>
      <c r="X76" s="86"/>
      <c r="Y76" s="86"/>
    </row>
    <row r="77" spans="1:25" ht="40" customHeight="1" x14ac:dyDescent="0.35">
      <c r="A77" s="118"/>
      <c r="B77" s="71">
        <v>74</v>
      </c>
      <c r="C77" s="110"/>
      <c r="D77" s="40" t="s">
        <v>141</v>
      </c>
      <c r="E77" s="41" t="s">
        <v>110</v>
      </c>
      <c r="F77" s="41" t="s">
        <v>11</v>
      </c>
      <c r="G77" s="74">
        <f>REITORIA!I77+CEART!I77+ESAG!I77+CEAD!I77+FAED!I77+CEFID!I77+CERES!I77+CESFI!I77</f>
        <v>29</v>
      </c>
      <c r="H77" s="90">
        <f t="shared" si="3"/>
        <v>58</v>
      </c>
      <c r="I77" s="91">
        <f t="shared" si="4"/>
        <v>44</v>
      </c>
      <c r="J77" s="17">
        <v>16.690000000000001</v>
      </c>
      <c r="K77" s="17">
        <f t="shared" si="5"/>
        <v>484.01000000000005</v>
      </c>
      <c r="L77" s="86"/>
      <c r="M77" s="86">
        <v>14</v>
      </c>
      <c r="N77" s="86"/>
      <c r="O77" s="86"/>
      <c r="P77" s="86"/>
      <c r="Q77" s="86"/>
      <c r="R77" s="86"/>
      <c r="S77" s="86"/>
      <c r="T77" s="86"/>
      <c r="U77" s="86"/>
      <c r="V77" s="86"/>
      <c r="W77" s="86"/>
      <c r="X77" s="86"/>
      <c r="Y77" s="86"/>
    </row>
    <row r="78" spans="1:25" ht="40" customHeight="1" x14ac:dyDescent="0.35">
      <c r="A78" s="118"/>
      <c r="B78" s="71">
        <v>75</v>
      </c>
      <c r="C78" s="110"/>
      <c r="D78" s="40" t="s">
        <v>142</v>
      </c>
      <c r="E78" s="41" t="s">
        <v>110</v>
      </c>
      <c r="F78" s="41" t="s">
        <v>11</v>
      </c>
      <c r="G78" s="74">
        <f>REITORIA!I78+CEART!I78+ESAG!I78+CEAD!I78+FAED!I78+CEFID!I78+CERES!I78+CESFI!I78</f>
        <v>24</v>
      </c>
      <c r="H78" s="90">
        <f t="shared" si="3"/>
        <v>48</v>
      </c>
      <c r="I78" s="91">
        <f t="shared" si="4"/>
        <v>36</v>
      </c>
      <c r="J78" s="17">
        <v>29.65</v>
      </c>
      <c r="K78" s="17">
        <f t="shared" si="5"/>
        <v>711.59999999999991</v>
      </c>
      <c r="L78" s="86"/>
      <c r="M78" s="86">
        <v>12</v>
      </c>
      <c r="N78" s="86"/>
      <c r="O78" s="86"/>
      <c r="P78" s="86"/>
      <c r="Q78" s="86"/>
      <c r="R78" s="86"/>
      <c r="S78" s="86"/>
      <c r="T78" s="86"/>
      <c r="U78" s="86"/>
      <c r="V78" s="86"/>
      <c r="W78" s="86"/>
      <c r="X78" s="86"/>
      <c r="Y78" s="86"/>
    </row>
    <row r="79" spans="1:25" ht="40" customHeight="1" x14ac:dyDescent="0.35">
      <c r="A79" s="118"/>
      <c r="B79" s="71">
        <v>76</v>
      </c>
      <c r="C79" s="110"/>
      <c r="D79" s="40" t="s">
        <v>143</v>
      </c>
      <c r="E79" s="41" t="s">
        <v>110</v>
      </c>
      <c r="F79" s="41" t="s">
        <v>11</v>
      </c>
      <c r="G79" s="74">
        <f>REITORIA!I79+CEART!I79+ESAG!I79+CEAD!I79+FAED!I79+CEFID!I79+CERES!I79+CESFI!I79</f>
        <v>24</v>
      </c>
      <c r="H79" s="90">
        <f t="shared" si="3"/>
        <v>48</v>
      </c>
      <c r="I79" s="91">
        <f t="shared" si="4"/>
        <v>36</v>
      </c>
      <c r="J79" s="17">
        <v>17.13</v>
      </c>
      <c r="K79" s="17">
        <f t="shared" si="5"/>
        <v>411.12</v>
      </c>
      <c r="L79" s="86"/>
      <c r="M79" s="86">
        <v>12</v>
      </c>
      <c r="N79" s="86"/>
      <c r="O79" s="86"/>
      <c r="P79" s="86"/>
      <c r="Q79" s="86"/>
      <c r="R79" s="86"/>
      <c r="S79" s="86"/>
      <c r="T79" s="86"/>
      <c r="U79" s="86"/>
      <c r="V79" s="86"/>
      <c r="W79" s="86"/>
      <c r="X79" s="86"/>
      <c r="Y79" s="86"/>
    </row>
    <row r="80" spans="1:25" ht="40" customHeight="1" x14ac:dyDescent="0.35">
      <c r="A80" s="118"/>
      <c r="B80" s="71">
        <v>77</v>
      </c>
      <c r="C80" s="110"/>
      <c r="D80" s="40" t="s">
        <v>144</v>
      </c>
      <c r="E80" s="41" t="s">
        <v>110</v>
      </c>
      <c r="F80" s="41" t="s">
        <v>11</v>
      </c>
      <c r="G80" s="74">
        <f>REITORIA!I80+CEART!I80+ESAG!I80+CEAD!I80+FAED!I80+CEFID!I80+CERES!I80+CESFI!I80</f>
        <v>6</v>
      </c>
      <c r="H80" s="90">
        <f t="shared" si="3"/>
        <v>12</v>
      </c>
      <c r="I80" s="91">
        <f t="shared" si="4"/>
        <v>9</v>
      </c>
      <c r="J80" s="17">
        <v>51.82</v>
      </c>
      <c r="K80" s="17">
        <f t="shared" si="5"/>
        <v>310.92</v>
      </c>
      <c r="L80" s="86"/>
      <c r="M80" s="86">
        <v>3</v>
      </c>
      <c r="N80" s="86"/>
      <c r="O80" s="86"/>
      <c r="P80" s="86"/>
      <c r="Q80" s="86"/>
      <c r="R80" s="86"/>
      <c r="S80" s="86"/>
      <c r="T80" s="86"/>
      <c r="U80" s="86"/>
      <c r="V80" s="86"/>
      <c r="W80" s="86"/>
      <c r="X80" s="86"/>
      <c r="Y80" s="86"/>
    </row>
    <row r="81" spans="1:25" ht="40" customHeight="1" x14ac:dyDescent="0.35">
      <c r="A81" s="118"/>
      <c r="B81" s="71">
        <v>78</v>
      </c>
      <c r="C81" s="110"/>
      <c r="D81" s="40" t="s">
        <v>145</v>
      </c>
      <c r="E81" s="41" t="s">
        <v>110</v>
      </c>
      <c r="F81" s="41" t="s">
        <v>11</v>
      </c>
      <c r="G81" s="74">
        <f>REITORIA!I81+CEART!I81+ESAG!I81+CEAD!I81+FAED!I81+CEFID!I81+CERES!I81+CESFI!I81</f>
        <v>36</v>
      </c>
      <c r="H81" s="90">
        <f t="shared" si="3"/>
        <v>72</v>
      </c>
      <c r="I81" s="91">
        <f t="shared" si="4"/>
        <v>54</v>
      </c>
      <c r="J81" s="17">
        <v>228.5</v>
      </c>
      <c r="K81" s="17">
        <f t="shared" si="5"/>
        <v>8226</v>
      </c>
      <c r="L81" s="86"/>
      <c r="M81" s="86">
        <v>18</v>
      </c>
      <c r="N81" s="86"/>
      <c r="O81" s="86"/>
      <c r="P81" s="86"/>
      <c r="Q81" s="86"/>
      <c r="R81" s="86"/>
      <c r="S81" s="86"/>
      <c r="T81" s="86"/>
      <c r="U81" s="86"/>
      <c r="V81" s="86"/>
      <c r="W81" s="86"/>
      <c r="X81" s="86"/>
      <c r="Y81" s="86"/>
    </row>
    <row r="82" spans="1:25" ht="40" customHeight="1" x14ac:dyDescent="0.35">
      <c r="A82" s="118"/>
      <c r="B82" s="71">
        <v>79</v>
      </c>
      <c r="C82" s="110"/>
      <c r="D82" s="40" t="s">
        <v>146</v>
      </c>
      <c r="E82" s="41" t="s">
        <v>110</v>
      </c>
      <c r="F82" s="41" t="s">
        <v>11</v>
      </c>
      <c r="G82" s="74">
        <f>REITORIA!I82+CEART!I82+ESAG!I82+CEAD!I82+FAED!I82+CEFID!I82+CERES!I82+CESFI!I82</f>
        <v>54</v>
      </c>
      <c r="H82" s="90">
        <f t="shared" si="3"/>
        <v>108</v>
      </c>
      <c r="I82" s="91">
        <f t="shared" si="4"/>
        <v>81</v>
      </c>
      <c r="J82" s="17">
        <v>16.12</v>
      </c>
      <c r="K82" s="17">
        <f t="shared" si="5"/>
        <v>870.48</v>
      </c>
      <c r="L82" s="86"/>
      <c r="M82" s="86">
        <v>27</v>
      </c>
      <c r="N82" s="86"/>
      <c r="O82" s="86"/>
      <c r="P82" s="86"/>
      <c r="Q82" s="86"/>
      <c r="R82" s="86"/>
      <c r="S82" s="86"/>
      <c r="T82" s="86"/>
      <c r="U82" s="86"/>
      <c r="V82" s="86"/>
      <c r="W82" s="86"/>
      <c r="X82" s="86"/>
      <c r="Y82" s="86"/>
    </row>
    <row r="83" spans="1:25" ht="40" customHeight="1" x14ac:dyDescent="0.35">
      <c r="A83" s="118"/>
      <c r="B83" s="71">
        <v>80</v>
      </c>
      <c r="C83" s="110"/>
      <c r="D83" s="40" t="s">
        <v>147</v>
      </c>
      <c r="E83" s="41" t="s">
        <v>110</v>
      </c>
      <c r="F83" s="41" t="s">
        <v>11</v>
      </c>
      <c r="G83" s="74">
        <f>REITORIA!I83+CEART!I83+ESAG!I83+CEAD!I83+FAED!I83+CEFID!I83+CERES!I83+CESFI!I83</f>
        <v>26</v>
      </c>
      <c r="H83" s="90">
        <f t="shared" si="3"/>
        <v>52</v>
      </c>
      <c r="I83" s="91">
        <f t="shared" si="4"/>
        <v>39</v>
      </c>
      <c r="J83" s="17">
        <v>13.31</v>
      </c>
      <c r="K83" s="17">
        <f t="shared" si="5"/>
        <v>346.06</v>
      </c>
      <c r="L83" s="86"/>
      <c r="M83" s="86">
        <v>13</v>
      </c>
      <c r="N83" s="86"/>
      <c r="O83" s="86"/>
      <c r="P83" s="86"/>
      <c r="Q83" s="86"/>
      <c r="R83" s="86"/>
      <c r="S83" s="86"/>
      <c r="T83" s="86"/>
      <c r="U83" s="86"/>
      <c r="V83" s="86"/>
      <c r="W83" s="86"/>
      <c r="X83" s="86"/>
      <c r="Y83" s="86"/>
    </row>
    <row r="84" spans="1:25" ht="40" customHeight="1" x14ac:dyDescent="0.35">
      <c r="A84" s="118"/>
      <c r="B84" s="71">
        <v>81</v>
      </c>
      <c r="C84" s="110"/>
      <c r="D84" s="40" t="s">
        <v>148</v>
      </c>
      <c r="E84" s="41" t="s">
        <v>110</v>
      </c>
      <c r="F84" s="41" t="s">
        <v>11</v>
      </c>
      <c r="G84" s="74">
        <f>REITORIA!I84+CEART!I84+ESAG!I84+CEAD!I84+FAED!I84+CEFID!I84+CERES!I84+CESFI!I84</f>
        <v>37</v>
      </c>
      <c r="H84" s="90">
        <f t="shared" si="3"/>
        <v>74</v>
      </c>
      <c r="I84" s="91">
        <f t="shared" si="4"/>
        <v>56</v>
      </c>
      <c r="J84" s="17">
        <v>3.75</v>
      </c>
      <c r="K84" s="17">
        <f t="shared" si="5"/>
        <v>138.75</v>
      </c>
      <c r="L84" s="86"/>
      <c r="M84" s="86">
        <v>18</v>
      </c>
      <c r="N84" s="86"/>
      <c r="O84" s="86"/>
      <c r="P84" s="86"/>
      <c r="Q84" s="86"/>
      <c r="R84" s="86"/>
      <c r="S84" s="86"/>
      <c r="T84" s="86"/>
      <c r="U84" s="86"/>
      <c r="V84" s="86"/>
      <c r="W84" s="86"/>
      <c r="X84" s="86"/>
      <c r="Y84" s="86"/>
    </row>
    <row r="85" spans="1:25" ht="40" customHeight="1" x14ac:dyDescent="0.35">
      <c r="A85" s="118"/>
      <c r="B85" s="71">
        <v>82</v>
      </c>
      <c r="C85" s="110"/>
      <c r="D85" s="40" t="s">
        <v>149</v>
      </c>
      <c r="E85" s="41" t="s">
        <v>110</v>
      </c>
      <c r="F85" s="41" t="s">
        <v>11</v>
      </c>
      <c r="G85" s="74">
        <f>REITORIA!I85+CEART!I85+ESAG!I85+CEAD!I85+FAED!I85+CEFID!I85+CERES!I85+CESFI!I85</f>
        <v>57</v>
      </c>
      <c r="H85" s="90">
        <f t="shared" si="3"/>
        <v>114</v>
      </c>
      <c r="I85" s="91">
        <f t="shared" si="4"/>
        <v>86</v>
      </c>
      <c r="J85" s="17">
        <v>4.04</v>
      </c>
      <c r="K85" s="17">
        <f t="shared" si="5"/>
        <v>230.28</v>
      </c>
      <c r="L85" s="86"/>
      <c r="M85" s="86">
        <v>28</v>
      </c>
      <c r="N85" s="86"/>
      <c r="O85" s="86"/>
      <c r="P85" s="86"/>
      <c r="Q85" s="86"/>
      <c r="R85" s="86"/>
      <c r="S85" s="86"/>
      <c r="T85" s="86"/>
      <c r="U85" s="86"/>
      <c r="V85" s="86"/>
      <c r="W85" s="86"/>
      <c r="X85" s="86"/>
      <c r="Y85" s="86"/>
    </row>
    <row r="86" spans="1:25" ht="40" customHeight="1" x14ac:dyDescent="0.35">
      <c r="A86" s="118"/>
      <c r="B86" s="71">
        <v>83</v>
      </c>
      <c r="C86" s="110"/>
      <c r="D86" s="40" t="s">
        <v>150</v>
      </c>
      <c r="E86" s="41" t="s">
        <v>110</v>
      </c>
      <c r="F86" s="41" t="s">
        <v>11</v>
      </c>
      <c r="G86" s="74">
        <f>REITORIA!I86+CEART!I86+ESAG!I86+CEAD!I86+FAED!I86+CEFID!I86+CERES!I86+CESFI!I86</f>
        <v>54</v>
      </c>
      <c r="H86" s="90">
        <f t="shared" si="3"/>
        <v>108</v>
      </c>
      <c r="I86" s="91">
        <f t="shared" si="4"/>
        <v>81</v>
      </c>
      <c r="J86" s="17">
        <v>4.93</v>
      </c>
      <c r="K86" s="17">
        <f t="shared" si="5"/>
        <v>266.21999999999997</v>
      </c>
      <c r="L86" s="86"/>
      <c r="M86" s="86">
        <v>27</v>
      </c>
      <c r="N86" s="86"/>
      <c r="O86" s="86"/>
      <c r="P86" s="86"/>
      <c r="Q86" s="86"/>
      <c r="R86" s="86"/>
      <c r="S86" s="86"/>
      <c r="T86" s="86"/>
      <c r="U86" s="86"/>
      <c r="V86" s="86"/>
      <c r="W86" s="86"/>
      <c r="X86" s="86"/>
      <c r="Y86" s="86"/>
    </row>
    <row r="87" spans="1:25" ht="40" customHeight="1" x14ac:dyDescent="0.35">
      <c r="A87" s="118"/>
      <c r="B87" s="71">
        <v>84</v>
      </c>
      <c r="C87" s="110"/>
      <c r="D87" s="40" t="s">
        <v>151</v>
      </c>
      <c r="E87" s="41" t="s">
        <v>110</v>
      </c>
      <c r="F87" s="41" t="s">
        <v>11</v>
      </c>
      <c r="G87" s="74">
        <f>REITORIA!I87+CEART!I87+ESAG!I87+CEAD!I87+FAED!I87+CEFID!I87+CERES!I87+CESFI!I87</f>
        <v>55</v>
      </c>
      <c r="H87" s="90">
        <f t="shared" si="3"/>
        <v>110</v>
      </c>
      <c r="I87" s="91">
        <f t="shared" si="4"/>
        <v>83</v>
      </c>
      <c r="J87" s="17">
        <v>14.93</v>
      </c>
      <c r="K87" s="17">
        <f t="shared" si="5"/>
        <v>821.15</v>
      </c>
      <c r="L87" s="86"/>
      <c r="M87" s="86">
        <v>27</v>
      </c>
      <c r="N87" s="86"/>
      <c r="O87" s="86"/>
      <c r="P87" s="86"/>
      <c r="Q87" s="86"/>
      <c r="R87" s="86"/>
      <c r="S87" s="86"/>
      <c r="T87" s="86"/>
      <c r="U87" s="86"/>
      <c r="V87" s="86"/>
      <c r="W87" s="86"/>
      <c r="X87" s="86"/>
      <c r="Y87" s="86"/>
    </row>
    <row r="88" spans="1:25" ht="40" customHeight="1" x14ac:dyDescent="0.35">
      <c r="A88" s="118"/>
      <c r="B88" s="71">
        <v>85</v>
      </c>
      <c r="C88" s="110"/>
      <c r="D88" s="40" t="s">
        <v>152</v>
      </c>
      <c r="E88" s="41" t="s">
        <v>110</v>
      </c>
      <c r="F88" s="41" t="s">
        <v>11</v>
      </c>
      <c r="G88" s="74">
        <f>REITORIA!I88+CEART!I88+ESAG!I88+CEAD!I88+FAED!I88+CEFID!I88+CERES!I88+CESFI!I88</f>
        <v>24</v>
      </c>
      <c r="H88" s="90">
        <f t="shared" si="3"/>
        <v>48</v>
      </c>
      <c r="I88" s="91">
        <f t="shared" si="4"/>
        <v>36</v>
      </c>
      <c r="J88" s="17">
        <v>11.25</v>
      </c>
      <c r="K88" s="17">
        <f t="shared" si="5"/>
        <v>270</v>
      </c>
      <c r="L88" s="86"/>
      <c r="M88" s="86">
        <v>12</v>
      </c>
      <c r="N88" s="86"/>
      <c r="O88" s="86"/>
      <c r="P88" s="86"/>
      <c r="Q88" s="86"/>
      <c r="R88" s="86"/>
      <c r="S88" s="86"/>
      <c r="T88" s="86"/>
      <c r="U88" s="86"/>
      <c r="V88" s="86"/>
      <c r="W88" s="86"/>
      <c r="X88" s="86"/>
      <c r="Y88" s="86"/>
    </row>
    <row r="89" spans="1:25" ht="40" customHeight="1" x14ac:dyDescent="0.35">
      <c r="A89" s="118"/>
      <c r="B89" s="71">
        <v>86</v>
      </c>
      <c r="C89" s="110"/>
      <c r="D89" s="40" t="s">
        <v>153</v>
      </c>
      <c r="E89" s="41" t="s">
        <v>110</v>
      </c>
      <c r="F89" s="41" t="s">
        <v>11</v>
      </c>
      <c r="G89" s="74">
        <f>REITORIA!I89+CEART!I89+ESAG!I89+CEAD!I89+FAED!I89+CEFID!I89+CERES!I89+CESFI!I89</f>
        <v>24</v>
      </c>
      <c r="H89" s="90">
        <f t="shared" si="3"/>
        <v>48</v>
      </c>
      <c r="I89" s="91">
        <f t="shared" si="4"/>
        <v>36</v>
      </c>
      <c r="J89" s="17">
        <v>7.3</v>
      </c>
      <c r="K89" s="17">
        <f t="shared" si="5"/>
        <v>175.2</v>
      </c>
      <c r="L89" s="86"/>
      <c r="M89" s="86">
        <v>12</v>
      </c>
      <c r="N89" s="86"/>
      <c r="O89" s="86"/>
      <c r="P89" s="86"/>
      <c r="Q89" s="86"/>
      <c r="R89" s="86"/>
      <c r="S89" s="86"/>
      <c r="T89" s="86"/>
      <c r="U89" s="86"/>
      <c r="V89" s="86"/>
      <c r="W89" s="86"/>
      <c r="X89" s="86"/>
      <c r="Y89" s="86"/>
    </row>
    <row r="90" spans="1:25" ht="40" customHeight="1" x14ac:dyDescent="0.35">
      <c r="A90" s="118"/>
      <c r="B90" s="71">
        <v>87</v>
      </c>
      <c r="C90" s="110"/>
      <c r="D90" s="40" t="s">
        <v>154</v>
      </c>
      <c r="E90" s="41" t="s">
        <v>110</v>
      </c>
      <c r="F90" s="41" t="s">
        <v>11</v>
      </c>
      <c r="G90" s="74">
        <f>REITORIA!I90+CEART!I90+ESAG!I90+CEAD!I90+FAED!I90+CEFID!I90+CERES!I90+CESFI!I90</f>
        <v>24</v>
      </c>
      <c r="H90" s="90">
        <f t="shared" si="3"/>
        <v>48</v>
      </c>
      <c r="I90" s="91">
        <f t="shared" si="4"/>
        <v>36</v>
      </c>
      <c r="J90" s="17">
        <v>5.69</v>
      </c>
      <c r="K90" s="17">
        <f t="shared" si="5"/>
        <v>136.56</v>
      </c>
      <c r="L90" s="86"/>
      <c r="M90" s="86">
        <v>12</v>
      </c>
      <c r="N90" s="86"/>
      <c r="O90" s="86"/>
      <c r="P90" s="86"/>
      <c r="Q90" s="86"/>
      <c r="R90" s="86"/>
      <c r="S90" s="86"/>
      <c r="T90" s="86"/>
      <c r="U90" s="86"/>
      <c r="V90" s="86"/>
      <c r="W90" s="86"/>
      <c r="X90" s="86"/>
      <c r="Y90" s="86"/>
    </row>
    <row r="91" spans="1:25" ht="40" customHeight="1" x14ac:dyDescent="0.35">
      <c r="A91" s="118"/>
      <c r="B91" s="71">
        <v>88</v>
      </c>
      <c r="C91" s="110"/>
      <c r="D91" s="40" t="s">
        <v>155</v>
      </c>
      <c r="E91" s="41" t="s">
        <v>110</v>
      </c>
      <c r="F91" s="41" t="s">
        <v>11</v>
      </c>
      <c r="G91" s="74">
        <f>REITORIA!I91+CEART!I91+ESAG!I91+CEAD!I91+FAED!I91+CEFID!I91+CERES!I91+CESFI!I91</f>
        <v>24</v>
      </c>
      <c r="H91" s="90">
        <f t="shared" si="3"/>
        <v>48</v>
      </c>
      <c r="I91" s="91">
        <f t="shared" si="4"/>
        <v>36</v>
      </c>
      <c r="J91" s="17">
        <v>10.17</v>
      </c>
      <c r="K91" s="17">
        <f t="shared" si="5"/>
        <v>244.07999999999998</v>
      </c>
      <c r="L91" s="86"/>
      <c r="M91" s="86">
        <v>12</v>
      </c>
      <c r="N91" s="86"/>
      <c r="O91" s="86"/>
      <c r="P91" s="86"/>
      <c r="Q91" s="86"/>
      <c r="R91" s="86"/>
      <c r="S91" s="86"/>
      <c r="T91" s="86"/>
      <c r="U91" s="86"/>
      <c r="V91" s="86"/>
      <c r="W91" s="86"/>
      <c r="X91" s="86"/>
      <c r="Y91" s="86"/>
    </row>
    <row r="92" spans="1:25" ht="40" customHeight="1" x14ac:dyDescent="0.35">
      <c r="A92" s="118"/>
      <c r="B92" s="71">
        <v>89</v>
      </c>
      <c r="C92" s="110"/>
      <c r="D92" s="40" t="s">
        <v>156</v>
      </c>
      <c r="E92" s="41" t="s">
        <v>110</v>
      </c>
      <c r="F92" s="41" t="s">
        <v>11</v>
      </c>
      <c r="G92" s="74">
        <f>REITORIA!I92+CEART!I92+ESAG!I92+CEAD!I92+FAED!I92+CEFID!I92+CERES!I92+CESFI!I92</f>
        <v>24</v>
      </c>
      <c r="H92" s="90">
        <f t="shared" si="3"/>
        <v>48</v>
      </c>
      <c r="I92" s="91">
        <f t="shared" si="4"/>
        <v>36</v>
      </c>
      <c r="J92" s="17">
        <v>16.579999999999998</v>
      </c>
      <c r="K92" s="17">
        <f t="shared" si="5"/>
        <v>397.91999999999996</v>
      </c>
      <c r="L92" s="86"/>
      <c r="M92" s="86">
        <v>12</v>
      </c>
      <c r="N92" s="86"/>
      <c r="O92" s="86"/>
      <c r="P92" s="86"/>
      <c r="Q92" s="86"/>
      <c r="R92" s="86"/>
      <c r="S92" s="86"/>
      <c r="T92" s="86"/>
      <c r="U92" s="86"/>
      <c r="V92" s="86"/>
      <c r="W92" s="86"/>
      <c r="X92" s="86"/>
      <c r="Y92" s="86"/>
    </row>
    <row r="93" spans="1:25" ht="40" customHeight="1" x14ac:dyDescent="0.35">
      <c r="A93" s="118"/>
      <c r="B93" s="71">
        <v>90</v>
      </c>
      <c r="C93" s="110"/>
      <c r="D93" s="40" t="s">
        <v>157</v>
      </c>
      <c r="E93" s="41" t="s">
        <v>110</v>
      </c>
      <c r="F93" s="41" t="s">
        <v>11</v>
      </c>
      <c r="G93" s="74">
        <f>REITORIA!I93+CEART!I93+ESAG!I93+CEAD!I93+FAED!I93+CEFID!I93+CERES!I93+CESFI!I93</f>
        <v>24</v>
      </c>
      <c r="H93" s="90">
        <f t="shared" si="3"/>
        <v>48</v>
      </c>
      <c r="I93" s="91">
        <f t="shared" si="4"/>
        <v>36</v>
      </c>
      <c r="J93" s="17">
        <v>45.6</v>
      </c>
      <c r="K93" s="17">
        <f t="shared" si="5"/>
        <v>1094.4000000000001</v>
      </c>
      <c r="L93" s="86"/>
      <c r="M93" s="86">
        <v>12</v>
      </c>
      <c r="N93" s="86"/>
      <c r="O93" s="86"/>
      <c r="P93" s="86"/>
      <c r="Q93" s="86"/>
      <c r="R93" s="86"/>
      <c r="S93" s="86"/>
      <c r="T93" s="86"/>
      <c r="U93" s="86"/>
      <c r="V93" s="86"/>
      <c r="W93" s="86"/>
      <c r="X93" s="86"/>
      <c r="Y93" s="86"/>
    </row>
    <row r="94" spans="1:25" ht="40" customHeight="1" x14ac:dyDescent="0.35">
      <c r="A94" s="118"/>
      <c r="B94" s="71">
        <v>91</v>
      </c>
      <c r="C94" s="110"/>
      <c r="D94" s="40" t="s">
        <v>158</v>
      </c>
      <c r="E94" s="41" t="s">
        <v>110</v>
      </c>
      <c r="F94" s="41" t="s">
        <v>11</v>
      </c>
      <c r="G94" s="74">
        <f>REITORIA!I94+CEART!I94+ESAG!I94+CEAD!I94+FAED!I94+CEFID!I94+CERES!I94+CESFI!I94</f>
        <v>24</v>
      </c>
      <c r="H94" s="90">
        <f t="shared" si="3"/>
        <v>48</v>
      </c>
      <c r="I94" s="91">
        <f t="shared" si="4"/>
        <v>36</v>
      </c>
      <c r="J94" s="17">
        <v>79.430000000000007</v>
      </c>
      <c r="K94" s="17">
        <f t="shared" si="5"/>
        <v>1906.3200000000002</v>
      </c>
      <c r="L94" s="86"/>
      <c r="M94" s="86">
        <v>12</v>
      </c>
      <c r="N94" s="86"/>
      <c r="O94" s="86"/>
      <c r="P94" s="86"/>
      <c r="Q94" s="86"/>
      <c r="R94" s="86"/>
      <c r="S94" s="86"/>
      <c r="T94" s="86"/>
      <c r="U94" s="86"/>
      <c r="V94" s="86"/>
      <c r="W94" s="86"/>
      <c r="X94" s="86"/>
      <c r="Y94" s="86"/>
    </row>
    <row r="95" spans="1:25" ht="40" customHeight="1" x14ac:dyDescent="0.35">
      <c r="A95" s="118"/>
      <c r="B95" s="71">
        <v>92</v>
      </c>
      <c r="C95" s="110"/>
      <c r="D95" s="40" t="s">
        <v>159</v>
      </c>
      <c r="E95" s="41" t="s">
        <v>110</v>
      </c>
      <c r="F95" s="41" t="s">
        <v>11</v>
      </c>
      <c r="G95" s="74">
        <f>REITORIA!I95+CEART!I95+ESAG!I95+CEAD!I95+FAED!I95+CEFID!I95+CERES!I95+CESFI!I95</f>
        <v>24</v>
      </c>
      <c r="H95" s="90">
        <f t="shared" si="3"/>
        <v>48</v>
      </c>
      <c r="I95" s="91">
        <f t="shared" si="4"/>
        <v>36</v>
      </c>
      <c r="J95" s="17">
        <v>73.69</v>
      </c>
      <c r="K95" s="17">
        <f t="shared" si="5"/>
        <v>1768.56</v>
      </c>
      <c r="L95" s="86"/>
      <c r="M95" s="86">
        <v>12</v>
      </c>
      <c r="N95" s="86"/>
      <c r="O95" s="86"/>
      <c r="P95" s="86"/>
      <c r="Q95" s="86"/>
      <c r="R95" s="86"/>
      <c r="S95" s="86"/>
      <c r="T95" s="86"/>
      <c r="U95" s="86"/>
      <c r="V95" s="86"/>
      <c r="W95" s="86"/>
      <c r="X95" s="86"/>
      <c r="Y95" s="86"/>
    </row>
    <row r="96" spans="1:25" ht="40" customHeight="1" x14ac:dyDescent="0.35">
      <c r="A96" s="118"/>
      <c r="B96" s="71">
        <v>93</v>
      </c>
      <c r="C96" s="110"/>
      <c r="D96" s="40" t="s">
        <v>160</v>
      </c>
      <c r="E96" s="41" t="s">
        <v>110</v>
      </c>
      <c r="F96" s="41" t="s">
        <v>11</v>
      </c>
      <c r="G96" s="74">
        <f>REITORIA!I96+CEART!I96+ESAG!I96+CEAD!I96+FAED!I96+CEFID!I96+CERES!I96+CESFI!I96</f>
        <v>24</v>
      </c>
      <c r="H96" s="90">
        <f t="shared" si="3"/>
        <v>48</v>
      </c>
      <c r="I96" s="91">
        <f t="shared" si="4"/>
        <v>36</v>
      </c>
      <c r="J96" s="17">
        <v>117.07</v>
      </c>
      <c r="K96" s="17">
        <f t="shared" si="5"/>
        <v>2809.68</v>
      </c>
      <c r="L96" s="86"/>
      <c r="M96" s="86">
        <v>12</v>
      </c>
      <c r="N96" s="86"/>
      <c r="O96" s="86"/>
      <c r="P96" s="86"/>
      <c r="Q96" s="86"/>
      <c r="R96" s="86"/>
      <c r="S96" s="86"/>
      <c r="T96" s="86"/>
      <c r="U96" s="86"/>
      <c r="V96" s="86"/>
      <c r="W96" s="86"/>
      <c r="X96" s="86"/>
      <c r="Y96" s="86"/>
    </row>
    <row r="97" spans="1:25" ht="40" customHeight="1" x14ac:dyDescent="0.35">
      <c r="A97" s="118"/>
      <c r="B97" s="71">
        <v>94</v>
      </c>
      <c r="C97" s="110"/>
      <c r="D97" s="40" t="s">
        <v>161</v>
      </c>
      <c r="E97" s="41" t="s">
        <v>110</v>
      </c>
      <c r="F97" s="41" t="s">
        <v>11</v>
      </c>
      <c r="G97" s="74">
        <f>REITORIA!I97+CEART!I97+ESAG!I97+CEAD!I97+FAED!I97+CEFID!I97+CERES!I97+CESFI!I97</f>
        <v>24</v>
      </c>
      <c r="H97" s="90">
        <f t="shared" si="3"/>
        <v>48</v>
      </c>
      <c r="I97" s="91">
        <f t="shared" si="4"/>
        <v>36</v>
      </c>
      <c r="J97" s="17">
        <v>54.57</v>
      </c>
      <c r="K97" s="17">
        <f t="shared" si="5"/>
        <v>1309.68</v>
      </c>
      <c r="L97" s="86"/>
      <c r="M97" s="86">
        <v>12</v>
      </c>
      <c r="N97" s="86"/>
      <c r="O97" s="86"/>
      <c r="P97" s="86"/>
      <c r="Q97" s="86"/>
      <c r="R97" s="86"/>
      <c r="S97" s="86"/>
      <c r="T97" s="86"/>
      <c r="U97" s="86"/>
      <c r="V97" s="86"/>
      <c r="W97" s="86"/>
      <c r="X97" s="86"/>
      <c r="Y97" s="86"/>
    </row>
    <row r="98" spans="1:25" ht="40" customHeight="1" x14ac:dyDescent="0.35">
      <c r="A98" s="118"/>
      <c r="B98" s="71">
        <v>95</v>
      </c>
      <c r="C98" s="110"/>
      <c r="D98" s="40" t="s">
        <v>162</v>
      </c>
      <c r="E98" s="41" t="s">
        <v>110</v>
      </c>
      <c r="F98" s="41" t="s">
        <v>11</v>
      </c>
      <c r="G98" s="74">
        <f>REITORIA!I98+CEART!I98+ESAG!I98+CEAD!I98+FAED!I98+CEFID!I98+CERES!I98+CESFI!I98</f>
        <v>24</v>
      </c>
      <c r="H98" s="90">
        <f t="shared" si="3"/>
        <v>48</v>
      </c>
      <c r="I98" s="91">
        <f t="shared" si="4"/>
        <v>36</v>
      </c>
      <c r="J98" s="17">
        <v>59.68</v>
      </c>
      <c r="K98" s="17">
        <f t="shared" si="5"/>
        <v>1432.32</v>
      </c>
      <c r="L98" s="86"/>
      <c r="M98" s="86">
        <v>12</v>
      </c>
      <c r="N98" s="86"/>
      <c r="O98" s="86"/>
      <c r="P98" s="86"/>
      <c r="Q98" s="86"/>
      <c r="R98" s="86"/>
      <c r="S98" s="86"/>
      <c r="T98" s="86"/>
      <c r="U98" s="86"/>
      <c r="V98" s="86"/>
      <c r="W98" s="86"/>
      <c r="X98" s="86"/>
      <c r="Y98" s="86"/>
    </row>
    <row r="99" spans="1:25" ht="40" customHeight="1" x14ac:dyDescent="0.35">
      <c r="A99" s="119"/>
      <c r="B99" s="71">
        <v>96</v>
      </c>
      <c r="C99" s="111"/>
      <c r="D99" s="40" t="s">
        <v>163</v>
      </c>
      <c r="E99" s="41" t="s">
        <v>110</v>
      </c>
      <c r="F99" s="41" t="s">
        <v>11</v>
      </c>
      <c r="G99" s="74">
        <f>REITORIA!I99+CEART!I99+ESAG!I99+CEAD!I99+FAED!I99+CEFID!I99+CERES!I99+CESFI!I99</f>
        <v>24</v>
      </c>
      <c r="H99" s="90">
        <f t="shared" si="3"/>
        <v>48</v>
      </c>
      <c r="I99" s="91">
        <f t="shared" si="4"/>
        <v>36</v>
      </c>
      <c r="J99" s="17">
        <v>69.41</v>
      </c>
      <c r="K99" s="17">
        <f t="shared" si="5"/>
        <v>1665.84</v>
      </c>
      <c r="L99" s="86"/>
      <c r="M99" s="86">
        <v>12</v>
      </c>
      <c r="N99" s="86"/>
      <c r="O99" s="86"/>
      <c r="P99" s="86"/>
      <c r="Q99" s="86"/>
      <c r="R99" s="86"/>
      <c r="S99" s="86"/>
      <c r="T99" s="86"/>
      <c r="U99" s="86"/>
      <c r="V99" s="86"/>
      <c r="W99" s="86"/>
      <c r="X99" s="86"/>
      <c r="Y99" s="86"/>
    </row>
    <row r="100" spans="1:25" ht="40" customHeight="1" x14ac:dyDescent="0.35">
      <c r="A100" s="117">
        <v>6</v>
      </c>
      <c r="B100" s="71">
        <v>97</v>
      </c>
      <c r="C100" s="109" t="s">
        <v>634</v>
      </c>
      <c r="D100" s="40" t="s">
        <v>164</v>
      </c>
      <c r="E100" s="41" t="s">
        <v>39</v>
      </c>
      <c r="F100" s="41" t="s">
        <v>11</v>
      </c>
      <c r="G100" s="74">
        <f>REITORIA!I100+CEART!I100+ESAG!I100+CEAD!I100+FAED!I100+CEFID!I100+CERES!I100+CESFI!I100</f>
        <v>27</v>
      </c>
      <c r="H100" s="90">
        <f t="shared" si="3"/>
        <v>54</v>
      </c>
      <c r="I100" s="91">
        <f t="shared" si="4"/>
        <v>41</v>
      </c>
      <c r="J100" s="17">
        <v>2.4</v>
      </c>
      <c r="K100" s="17">
        <f t="shared" si="5"/>
        <v>64.8</v>
      </c>
      <c r="L100" s="86"/>
      <c r="M100" s="86">
        <v>13</v>
      </c>
      <c r="N100" s="86"/>
      <c r="O100" s="86"/>
      <c r="P100" s="86"/>
      <c r="Q100" s="86"/>
      <c r="R100" s="86"/>
      <c r="S100" s="86"/>
      <c r="T100" s="86"/>
      <c r="U100" s="86"/>
      <c r="V100" s="86"/>
      <c r="W100" s="86"/>
      <c r="X100" s="86"/>
      <c r="Y100" s="86"/>
    </row>
    <row r="101" spans="1:25" ht="40" customHeight="1" x14ac:dyDescent="0.35">
      <c r="A101" s="118"/>
      <c r="B101" s="71">
        <v>98</v>
      </c>
      <c r="C101" s="121" t="s">
        <v>634</v>
      </c>
      <c r="D101" s="40" t="s">
        <v>165</v>
      </c>
      <c r="E101" s="41" t="s">
        <v>39</v>
      </c>
      <c r="F101" s="41" t="s">
        <v>11</v>
      </c>
      <c r="G101" s="74">
        <f>REITORIA!I101+CEART!I101+ESAG!I101+CEAD!I101+FAED!I101+CEFID!I101+CERES!I101+CESFI!I101</f>
        <v>20</v>
      </c>
      <c r="H101" s="90">
        <f t="shared" si="3"/>
        <v>40</v>
      </c>
      <c r="I101" s="91">
        <f t="shared" si="4"/>
        <v>28</v>
      </c>
      <c r="J101" s="17">
        <v>9.75</v>
      </c>
      <c r="K101" s="17">
        <f t="shared" si="5"/>
        <v>195</v>
      </c>
      <c r="L101" s="86">
        <v>2</v>
      </c>
      <c r="M101" s="86">
        <v>10</v>
      </c>
      <c r="N101" s="86"/>
      <c r="O101" s="86"/>
      <c r="P101" s="86"/>
      <c r="Q101" s="86"/>
      <c r="R101" s="86"/>
      <c r="S101" s="86"/>
      <c r="T101" s="86"/>
      <c r="U101" s="86"/>
      <c r="V101" s="86"/>
      <c r="W101" s="86"/>
      <c r="X101" s="86"/>
      <c r="Y101" s="86"/>
    </row>
    <row r="102" spans="1:25" ht="40" customHeight="1" x14ac:dyDescent="0.35">
      <c r="A102" s="118"/>
      <c r="B102" s="71">
        <v>99</v>
      </c>
      <c r="C102" s="110"/>
      <c r="D102" s="40" t="s">
        <v>166</v>
      </c>
      <c r="E102" s="41" t="s">
        <v>39</v>
      </c>
      <c r="F102" s="41" t="s">
        <v>11</v>
      </c>
      <c r="G102" s="74">
        <f>REITORIA!I102+CEART!I102+ESAG!I102+CEAD!I102+FAED!I102+CEFID!I102+CERES!I102+CESFI!I102</f>
        <v>25</v>
      </c>
      <c r="H102" s="90">
        <f t="shared" si="3"/>
        <v>50</v>
      </c>
      <c r="I102" s="91">
        <f t="shared" si="4"/>
        <v>38</v>
      </c>
      <c r="J102" s="17">
        <v>6.15</v>
      </c>
      <c r="K102" s="17">
        <f t="shared" si="5"/>
        <v>153.75</v>
      </c>
      <c r="L102" s="86"/>
      <c r="M102" s="86">
        <v>12</v>
      </c>
      <c r="N102" s="86"/>
      <c r="O102" s="86"/>
      <c r="P102" s="86"/>
      <c r="Q102" s="86"/>
      <c r="R102" s="86"/>
      <c r="S102" s="86"/>
      <c r="T102" s="86"/>
      <c r="U102" s="86"/>
      <c r="V102" s="86"/>
      <c r="W102" s="86"/>
      <c r="X102" s="86"/>
      <c r="Y102" s="86"/>
    </row>
    <row r="103" spans="1:25" ht="40" customHeight="1" x14ac:dyDescent="0.35">
      <c r="A103" s="118"/>
      <c r="B103" s="71">
        <v>100</v>
      </c>
      <c r="C103" s="121" t="s">
        <v>634</v>
      </c>
      <c r="D103" s="40" t="s">
        <v>167</v>
      </c>
      <c r="E103" s="41" t="s">
        <v>39</v>
      </c>
      <c r="F103" s="41" t="s">
        <v>11</v>
      </c>
      <c r="G103" s="74">
        <f>REITORIA!I103+CEART!I103+ESAG!I103+CEAD!I103+FAED!I103+CEFID!I103+CERES!I103+CESFI!I103</f>
        <v>28</v>
      </c>
      <c r="H103" s="90">
        <f t="shared" si="3"/>
        <v>56</v>
      </c>
      <c r="I103" s="91">
        <f t="shared" si="4"/>
        <v>40</v>
      </c>
      <c r="J103" s="17">
        <v>6</v>
      </c>
      <c r="K103" s="17">
        <f t="shared" si="5"/>
        <v>168</v>
      </c>
      <c r="L103" s="86">
        <v>2</v>
      </c>
      <c r="M103" s="86">
        <v>14</v>
      </c>
      <c r="N103" s="86"/>
      <c r="O103" s="86"/>
      <c r="P103" s="86"/>
      <c r="Q103" s="86"/>
      <c r="R103" s="86"/>
      <c r="S103" s="86"/>
      <c r="T103" s="86"/>
      <c r="U103" s="86"/>
      <c r="V103" s="86"/>
      <c r="W103" s="86"/>
      <c r="X103" s="86"/>
      <c r="Y103" s="86"/>
    </row>
    <row r="104" spans="1:25" ht="40" customHeight="1" x14ac:dyDescent="0.35">
      <c r="A104" s="118"/>
      <c r="B104" s="71">
        <v>101</v>
      </c>
      <c r="C104" s="110"/>
      <c r="D104" s="40" t="s">
        <v>168</v>
      </c>
      <c r="E104" s="41" t="s">
        <v>39</v>
      </c>
      <c r="F104" s="41" t="s">
        <v>11</v>
      </c>
      <c r="G104" s="74">
        <f>REITORIA!I104+CEART!I104+ESAG!I104+CEAD!I104+FAED!I104+CEFID!I104+CERES!I104+CESFI!I104</f>
        <v>35</v>
      </c>
      <c r="H104" s="90">
        <f t="shared" si="3"/>
        <v>70</v>
      </c>
      <c r="I104" s="91">
        <f t="shared" si="4"/>
        <v>53</v>
      </c>
      <c r="J104" s="17">
        <v>12.74</v>
      </c>
      <c r="K104" s="17">
        <f t="shared" si="5"/>
        <v>445.90000000000003</v>
      </c>
      <c r="L104" s="86"/>
      <c r="M104" s="86">
        <v>17</v>
      </c>
      <c r="N104" s="86"/>
      <c r="O104" s="86"/>
      <c r="P104" s="86"/>
      <c r="Q104" s="86"/>
      <c r="R104" s="86"/>
      <c r="S104" s="86"/>
      <c r="T104" s="86"/>
      <c r="U104" s="86"/>
      <c r="V104" s="86"/>
      <c r="W104" s="86"/>
      <c r="X104" s="86"/>
      <c r="Y104" s="86"/>
    </row>
    <row r="105" spans="1:25" ht="40" customHeight="1" x14ac:dyDescent="0.35">
      <c r="A105" s="118"/>
      <c r="B105" s="71">
        <v>102</v>
      </c>
      <c r="C105" s="110"/>
      <c r="D105" s="40" t="s">
        <v>169</v>
      </c>
      <c r="E105" s="41" t="s">
        <v>39</v>
      </c>
      <c r="F105" s="41" t="s">
        <v>11</v>
      </c>
      <c r="G105" s="74">
        <f>REITORIA!I105+CEART!I105+ESAG!I105+CEAD!I105+FAED!I105+CEFID!I105+CERES!I105+CESFI!I105</f>
        <v>32</v>
      </c>
      <c r="H105" s="90">
        <f t="shared" si="3"/>
        <v>64</v>
      </c>
      <c r="I105" s="91">
        <f t="shared" si="4"/>
        <v>48</v>
      </c>
      <c r="J105" s="17">
        <v>12.6</v>
      </c>
      <c r="K105" s="17">
        <f t="shared" si="5"/>
        <v>403.2</v>
      </c>
      <c r="L105" s="86"/>
      <c r="M105" s="86">
        <v>16</v>
      </c>
      <c r="N105" s="86"/>
      <c r="O105" s="86"/>
      <c r="P105" s="86"/>
      <c r="Q105" s="86"/>
      <c r="R105" s="86"/>
      <c r="S105" s="86"/>
      <c r="T105" s="86"/>
      <c r="U105" s="86"/>
      <c r="V105" s="86"/>
      <c r="W105" s="86"/>
      <c r="X105" s="86"/>
      <c r="Y105" s="86"/>
    </row>
    <row r="106" spans="1:25" ht="40" customHeight="1" x14ac:dyDescent="0.35">
      <c r="A106" s="118"/>
      <c r="B106" s="71">
        <v>103</v>
      </c>
      <c r="C106" s="121" t="s">
        <v>634</v>
      </c>
      <c r="D106" s="40" t="s">
        <v>170</v>
      </c>
      <c r="E106" s="41" t="s">
        <v>39</v>
      </c>
      <c r="F106" s="41" t="s">
        <v>11</v>
      </c>
      <c r="G106" s="74">
        <f>REITORIA!I106+CEART!I106+ESAG!I106+CEAD!I106+FAED!I106+CEFID!I106+CERES!I106+CESFI!I106</f>
        <v>17</v>
      </c>
      <c r="H106" s="90">
        <f t="shared" si="3"/>
        <v>34</v>
      </c>
      <c r="I106" s="91">
        <f t="shared" si="4"/>
        <v>24</v>
      </c>
      <c r="J106" s="17">
        <v>2.66</v>
      </c>
      <c r="K106" s="17">
        <f t="shared" si="5"/>
        <v>45.22</v>
      </c>
      <c r="L106" s="86">
        <v>2</v>
      </c>
      <c r="M106" s="86">
        <v>8</v>
      </c>
      <c r="N106" s="86"/>
      <c r="O106" s="86"/>
      <c r="P106" s="86"/>
      <c r="Q106" s="86"/>
      <c r="R106" s="86"/>
      <c r="S106" s="86"/>
      <c r="T106" s="86"/>
      <c r="U106" s="86"/>
      <c r="V106" s="86"/>
      <c r="W106" s="86"/>
      <c r="X106" s="86"/>
      <c r="Y106" s="86"/>
    </row>
    <row r="107" spans="1:25" ht="40" customHeight="1" x14ac:dyDescent="0.35">
      <c r="A107" s="118"/>
      <c r="B107" s="71">
        <v>104</v>
      </c>
      <c r="C107" s="121" t="s">
        <v>634</v>
      </c>
      <c r="D107" s="40" t="s">
        <v>171</v>
      </c>
      <c r="E107" s="41" t="s">
        <v>39</v>
      </c>
      <c r="F107" s="41" t="s">
        <v>11</v>
      </c>
      <c r="G107" s="74">
        <f>REITORIA!I107+CEART!I107+ESAG!I107+CEAD!I107+FAED!I107+CEFID!I107+CERES!I107+CESFI!I107</f>
        <v>22</v>
      </c>
      <c r="H107" s="90">
        <f t="shared" si="3"/>
        <v>44</v>
      </c>
      <c r="I107" s="91">
        <f t="shared" si="4"/>
        <v>30</v>
      </c>
      <c r="J107" s="17">
        <v>3.24</v>
      </c>
      <c r="K107" s="17">
        <f t="shared" si="5"/>
        <v>71.28</v>
      </c>
      <c r="L107" s="86">
        <v>3</v>
      </c>
      <c r="M107" s="86">
        <v>11</v>
      </c>
      <c r="N107" s="86"/>
      <c r="O107" s="86"/>
      <c r="P107" s="86"/>
      <c r="Q107" s="86"/>
      <c r="R107" s="86"/>
      <c r="S107" s="86"/>
      <c r="T107" s="86"/>
      <c r="U107" s="86"/>
      <c r="V107" s="86"/>
      <c r="W107" s="86"/>
      <c r="X107" s="86"/>
      <c r="Y107" s="86"/>
    </row>
    <row r="108" spans="1:25" ht="40" customHeight="1" x14ac:dyDescent="0.35">
      <c r="A108" s="118"/>
      <c r="B108" s="71">
        <v>105</v>
      </c>
      <c r="C108" s="121" t="s">
        <v>634</v>
      </c>
      <c r="D108" s="40" t="s">
        <v>172</v>
      </c>
      <c r="E108" s="41" t="s">
        <v>39</v>
      </c>
      <c r="F108" s="41" t="s">
        <v>11</v>
      </c>
      <c r="G108" s="74">
        <f>REITORIA!I108+CEART!I108+ESAG!I108+CEAD!I108+FAED!I108+CEFID!I108+CERES!I108+CESFI!I108</f>
        <v>36</v>
      </c>
      <c r="H108" s="90">
        <f t="shared" si="3"/>
        <v>72</v>
      </c>
      <c r="I108" s="91">
        <f t="shared" si="4"/>
        <v>52</v>
      </c>
      <c r="J108" s="17">
        <v>6.66</v>
      </c>
      <c r="K108" s="17">
        <f t="shared" si="5"/>
        <v>239.76</v>
      </c>
      <c r="L108" s="86">
        <v>2</v>
      </c>
      <c r="M108" s="86">
        <v>18</v>
      </c>
      <c r="N108" s="86"/>
      <c r="O108" s="86"/>
      <c r="P108" s="86"/>
      <c r="Q108" s="86"/>
      <c r="R108" s="86"/>
      <c r="S108" s="86"/>
      <c r="T108" s="86"/>
      <c r="U108" s="86"/>
      <c r="V108" s="86"/>
      <c r="W108" s="86"/>
      <c r="X108" s="86"/>
      <c r="Y108" s="86"/>
    </row>
    <row r="109" spans="1:25" ht="40" customHeight="1" x14ac:dyDescent="0.35">
      <c r="A109" s="118"/>
      <c r="B109" s="71">
        <v>106</v>
      </c>
      <c r="C109" s="110"/>
      <c r="D109" s="40" t="s">
        <v>173</v>
      </c>
      <c r="E109" s="41" t="s">
        <v>39</v>
      </c>
      <c r="F109" s="41" t="s">
        <v>11</v>
      </c>
      <c r="G109" s="74">
        <f>REITORIA!I109+CEART!I109+ESAG!I109+CEAD!I109+FAED!I109+CEFID!I109+CERES!I109+CESFI!I109</f>
        <v>17</v>
      </c>
      <c r="H109" s="90">
        <f t="shared" si="3"/>
        <v>34</v>
      </c>
      <c r="I109" s="91">
        <f t="shared" si="4"/>
        <v>26</v>
      </c>
      <c r="J109" s="17">
        <v>10.99</v>
      </c>
      <c r="K109" s="17">
        <f t="shared" si="5"/>
        <v>186.83</v>
      </c>
      <c r="L109" s="86"/>
      <c r="M109" s="86">
        <v>8</v>
      </c>
      <c r="N109" s="86"/>
      <c r="O109" s="86"/>
      <c r="P109" s="86"/>
      <c r="Q109" s="86"/>
      <c r="R109" s="86"/>
      <c r="S109" s="86"/>
      <c r="T109" s="86"/>
      <c r="U109" s="86"/>
      <c r="V109" s="86"/>
      <c r="W109" s="86"/>
      <c r="X109" s="86"/>
      <c r="Y109" s="86"/>
    </row>
    <row r="110" spans="1:25" ht="40" customHeight="1" x14ac:dyDescent="0.35">
      <c r="A110" s="118"/>
      <c r="B110" s="71">
        <v>107</v>
      </c>
      <c r="C110" s="121" t="s">
        <v>634</v>
      </c>
      <c r="D110" s="40" t="s">
        <v>174</v>
      </c>
      <c r="E110" s="41" t="s">
        <v>39</v>
      </c>
      <c r="F110" s="41" t="s">
        <v>11</v>
      </c>
      <c r="G110" s="74">
        <f>REITORIA!I110+CEART!I110+ESAG!I110+CEAD!I110+FAED!I110+CEFID!I110+CERES!I110+CESFI!I110</f>
        <v>31</v>
      </c>
      <c r="H110" s="90">
        <f t="shared" si="3"/>
        <v>62</v>
      </c>
      <c r="I110" s="91">
        <f t="shared" si="4"/>
        <v>45</v>
      </c>
      <c r="J110" s="17">
        <v>7</v>
      </c>
      <c r="K110" s="17">
        <f t="shared" si="5"/>
        <v>217</v>
      </c>
      <c r="L110" s="86">
        <v>2</v>
      </c>
      <c r="M110" s="86">
        <v>15</v>
      </c>
      <c r="N110" s="86"/>
      <c r="O110" s="86"/>
      <c r="P110" s="86"/>
      <c r="Q110" s="86"/>
      <c r="R110" s="86"/>
      <c r="S110" s="86"/>
      <c r="T110" s="86"/>
      <c r="U110" s="86"/>
      <c r="V110" s="86"/>
      <c r="W110" s="86"/>
      <c r="X110" s="86"/>
      <c r="Y110" s="86"/>
    </row>
    <row r="111" spans="1:25" ht="40" customHeight="1" x14ac:dyDescent="0.35">
      <c r="A111" s="118"/>
      <c r="B111" s="71">
        <v>108</v>
      </c>
      <c r="C111" s="110"/>
      <c r="D111" s="40" t="s">
        <v>175</v>
      </c>
      <c r="E111" s="41" t="s">
        <v>39</v>
      </c>
      <c r="F111" s="41" t="s">
        <v>11</v>
      </c>
      <c r="G111" s="74">
        <f>REITORIA!I111+CEART!I111+ESAG!I111+CEAD!I111+FAED!I111+CEFID!I111+CERES!I111+CESFI!I111</f>
        <v>10</v>
      </c>
      <c r="H111" s="90">
        <f t="shared" si="3"/>
        <v>20</v>
      </c>
      <c r="I111" s="91">
        <f t="shared" si="4"/>
        <v>15</v>
      </c>
      <c r="J111" s="17">
        <v>15.83</v>
      </c>
      <c r="K111" s="17">
        <f t="shared" si="5"/>
        <v>158.30000000000001</v>
      </c>
      <c r="L111" s="86"/>
      <c r="M111" s="86">
        <v>5</v>
      </c>
      <c r="N111" s="86"/>
      <c r="O111" s="86"/>
      <c r="P111" s="86"/>
      <c r="Q111" s="86"/>
      <c r="R111" s="86"/>
      <c r="S111" s="86"/>
      <c r="T111" s="86"/>
      <c r="U111" s="86"/>
      <c r="V111" s="86"/>
      <c r="W111" s="86"/>
      <c r="X111" s="86"/>
      <c r="Y111" s="86"/>
    </row>
    <row r="112" spans="1:25" ht="40" customHeight="1" x14ac:dyDescent="0.35">
      <c r="A112" s="118"/>
      <c r="B112" s="71">
        <v>109</v>
      </c>
      <c r="C112" s="121" t="s">
        <v>634</v>
      </c>
      <c r="D112" s="40" t="s">
        <v>176</v>
      </c>
      <c r="E112" s="41" t="s">
        <v>39</v>
      </c>
      <c r="F112" s="41" t="s">
        <v>11</v>
      </c>
      <c r="G112" s="74">
        <f>REITORIA!I112+CEART!I112+ESAG!I112+CEAD!I112+FAED!I112+CEFID!I112+CERES!I112+CESFI!I112</f>
        <v>28</v>
      </c>
      <c r="H112" s="90">
        <f t="shared" si="3"/>
        <v>56</v>
      </c>
      <c r="I112" s="91">
        <f t="shared" si="4"/>
        <v>39</v>
      </c>
      <c r="J112" s="17">
        <v>7.99</v>
      </c>
      <c r="K112" s="17">
        <f t="shared" si="5"/>
        <v>223.72</v>
      </c>
      <c r="L112" s="86">
        <v>3</v>
      </c>
      <c r="M112" s="86">
        <v>14</v>
      </c>
      <c r="N112" s="86"/>
      <c r="O112" s="86"/>
      <c r="P112" s="86"/>
      <c r="Q112" s="86"/>
      <c r="R112" s="86"/>
      <c r="S112" s="86"/>
      <c r="T112" s="86"/>
      <c r="U112" s="86"/>
      <c r="V112" s="86"/>
      <c r="W112" s="86"/>
      <c r="X112" s="86"/>
      <c r="Y112" s="86"/>
    </row>
    <row r="113" spans="1:25" ht="40" customHeight="1" x14ac:dyDescent="0.35">
      <c r="A113" s="118"/>
      <c r="B113" s="71">
        <v>110</v>
      </c>
      <c r="C113" s="110"/>
      <c r="D113" s="40" t="s">
        <v>177</v>
      </c>
      <c r="E113" s="41" t="s">
        <v>39</v>
      </c>
      <c r="F113" s="41" t="s">
        <v>11</v>
      </c>
      <c r="G113" s="74">
        <f>REITORIA!I113+CEART!I113+ESAG!I113+CEAD!I113+FAED!I113+CEFID!I113+CERES!I113+CESFI!I113</f>
        <v>17</v>
      </c>
      <c r="H113" s="90">
        <f t="shared" si="3"/>
        <v>34</v>
      </c>
      <c r="I113" s="91">
        <f t="shared" si="4"/>
        <v>26</v>
      </c>
      <c r="J113" s="17">
        <v>25.63</v>
      </c>
      <c r="K113" s="17">
        <f t="shared" si="5"/>
        <v>435.71</v>
      </c>
      <c r="L113" s="86"/>
      <c r="M113" s="86">
        <v>8</v>
      </c>
      <c r="N113" s="86"/>
      <c r="O113" s="86"/>
      <c r="P113" s="86"/>
      <c r="Q113" s="86"/>
      <c r="R113" s="86"/>
      <c r="S113" s="86"/>
      <c r="T113" s="86"/>
      <c r="U113" s="86"/>
      <c r="V113" s="86"/>
      <c r="W113" s="86"/>
      <c r="X113" s="86"/>
      <c r="Y113" s="86"/>
    </row>
    <row r="114" spans="1:25" ht="40" customHeight="1" x14ac:dyDescent="0.35">
      <c r="A114" s="118"/>
      <c r="B114" s="71">
        <v>111</v>
      </c>
      <c r="C114" s="110"/>
      <c r="D114" s="40" t="s">
        <v>178</v>
      </c>
      <c r="E114" s="41" t="s">
        <v>39</v>
      </c>
      <c r="F114" s="41" t="s">
        <v>11</v>
      </c>
      <c r="G114" s="74">
        <f>REITORIA!I114+CEART!I114+ESAG!I114+CEAD!I114+FAED!I114+CEFID!I114+CERES!I114+CESFI!I114</f>
        <v>15</v>
      </c>
      <c r="H114" s="90">
        <f t="shared" si="3"/>
        <v>30</v>
      </c>
      <c r="I114" s="91">
        <f t="shared" si="4"/>
        <v>23</v>
      </c>
      <c r="J114" s="17">
        <v>23.19</v>
      </c>
      <c r="K114" s="17">
        <f t="shared" si="5"/>
        <v>347.85</v>
      </c>
      <c r="L114" s="86"/>
      <c r="M114" s="86">
        <v>7</v>
      </c>
      <c r="N114" s="86"/>
      <c r="O114" s="86"/>
      <c r="P114" s="86"/>
      <c r="Q114" s="86"/>
      <c r="R114" s="86"/>
      <c r="S114" s="86"/>
      <c r="T114" s="86"/>
      <c r="U114" s="86"/>
      <c r="V114" s="86"/>
      <c r="W114" s="86"/>
      <c r="X114" s="86"/>
      <c r="Y114" s="86"/>
    </row>
    <row r="115" spans="1:25" ht="40" customHeight="1" x14ac:dyDescent="0.35">
      <c r="A115" s="118"/>
      <c r="B115" s="71">
        <v>112</v>
      </c>
      <c r="C115" s="110"/>
      <c r="D115" s="40" t="s">
        <v>179</v>
      </c>
      <c r="E115" s="41" t="s">
        <v>39</v>
      </c>
      <c r="F115" s="41" t="s">
        <v>11</v>
      </c>
      <c r="G115" s="74">
        <f>REITORIA!I115+CEART!I115+ESAG!I115+CEAD!I115+FAED!I115+CEFID!I115+CERES!I115+CESFI!I115</f>
        <v>30</v>
      </c>
      <c r="H115" s="90">
        <f t="shared" si="3"/>
        <v>60</v>
      </c>
      <c r="I115" s="91">
        <f t="shared" si="4"/>
        <v>45</v>
      </c>
      <c r="J115" s="17">
        <v>37.49</v>
      </c>
      <c r="K115" s="17">
        <f t="shared" si="5"/>
        <v>1124.7</v>
      </c>
      <c r="L115" s="86"/>
      <c r="M115" s="86">
        <v>15</v>
      </c>
      <c r="N115" s="86"/>
      <c r="O115" s="86"/>
      <c r="P115" s="86"/>
      <c r="Q115" s="86"/>
      <c r="R115" s="86"/>
      <c r="S115" s="86"/>
      <c r="T115" s="86"/>
      <c r="U115" s="86"/>
      <c r="V115" s="86"/>
      <c r="W115" s="86"/>
      <c r="X115" s="86"/>
      <c r="Y115" s="86"/>
    </row>
    <row r="116" spans="1:25" ht="40" customHeight="1" x14ac:dyDescent="0.35">
      <c r="A116" s="118"/>
      <c r="B116" s="71">
        <v>113</v>
      </c>
      <c r="C116" s="110"/>
      <c r="D116" s="40" t="s">
        <v>180</v>
      </c>
      <c r="E116" s="41" t="s">
        <v>39</v>
      </c>
      <c r="F116" s="41" t="s">
        <v>11</v>
      </c>
      <c r="G116" s="74">
        <f>REITORIA!I116+CEART!I116+ESAG!I116+CEAD!I116+FAED!I116+CEFID!I116+CERES!I116+CESFI!I116</f>
        <v>19</v>
      </c>
      <c r="H116" s="90">
        <f t="shared" si="3"/>
        <v>38</v>
      </c>
      <c r="I116" s="91">
        <f t="shared" si="4"/>
        <v>29</v>
      </c>
      <c r="J116" s="17">
        <v>27.53</v>
      </c>
      <c r="K116" s="17">
        <f t="shared" si="5"/>
        <v>523.07000000000005</v>
      </c>
      <c r="L116" s="86"/>
      <c r="M116" s="86">
        <v>9</v>
      </c>
      <c r="N116" s="86"/>
      <c r="O116" s="86"/>
      <c r="P116" s="86"/>
      <c r="Q116" s="86"/>
      <c r="R116" s="86"/>
      <c r="S116" s="86"/>
      <c r="T116" s="86"/>
      <c r="U116" s="86"/>
      <c r="V116" s="86"/>
      <c r="W116" s="86"/>
      <c r="X116" s="86"/>
      <c r="Y116" s="86"/>
    </row>
    <row r="117" spans="1:25" ht="40" customHeight="1" x14ac:dyDescent="0.35">
      <c r="A117" s="118"/>
      <c r="B117" s="71">
        <v>114</v>
      </c>
      <c r="C117" s="121" t="s">
        <v>634</v>
      </c>
      <c r="D117" s="40" t="s">
        <v>181</v>
      </c>
      <c r="E117" s="41" t="s">
        <v>39</v>
      </c>
      <c r="F117" s="41" t="s">
        <v>14</v>
      </c>
      <c r="G117" s="74">
        <f>REITORIA!I117+CEART!I117+ESAG!I117+CEAD!I117+FAED!I117+CEFID!I117+CERES!I117+CESFI!I117</f>
        <v>3</v>
      </c>
      <c r="H117" s="90">
        <f t="shared" si="3"/>
        <v>6</v>
      </c>
      <c r="I117" s="91">
        <f t="shared" si="4"/>
        <v>4</v>
      </c>
      <c r="J117" s="17">
        <v>42.99</v>
      </c>
      <c r="K117" s="17">
        <f t="shared" si="5"/>
        <v>128.97</v>
      </c>
      <c r="L117" s="86">
        <v>1</v>
      </c>
      <c r="M117" s="86">
        <v>1</v>
      </c>
      <c r="N117" s="86"/>
      <c r="O117" s="86"/>
      <c r="P117" s="86"/>
      <c r="Q117" s="86"/>
      <c r="R117" s="86"/>
      <c r="S117" s="86"/>
      <c r="T117" s="86"/>
      <c r="U117" s="86"/>
      <c r="V117" s="86"/>
      <c r="W117" s="86"/>
      <c r="X117" s="86"/>
      <c r="Y117" s="86"/>
    </row>
    <row r="118" spans="1:25" ht="40" customHeight="1" x14ac:dyDescent="0.35">
      <c r="A118" s="118"/>
      <c r="B118" s="71">
        <v>115</v>
      </c>
      <c r="C118" s="110"/>
      <c r="D118" s="40" t="s">
        <v>182</v>
      </c>
      <c r="E118" s="41" t="s">
        <v>39</v>
      </c>
      <c r="F118" s="41" t="s">
        <v>11</v>
      </c>
      <c r="G118" s="74">
        <f>REITORIA!I118+CEART!I118+ESAG!I118+CEAD!I118+FAED!I118+CEFID!I118+CERES!I118+CESFI!I118</f>
        <v>150</v>
      </c>
      <c r="H118" s="90">
        <f t="shared" si="3"/>
        <v>300</v>
      </c>
      <c r="I118" s="91">
        <f t="shared" si="4"/>
        <v>225</v>
      </c>
      <c r="J118" s="17">
        <v>2.2000000000000002</v>
      </c>
      <c r="K118" s="17">
        <f t="shared" si="5"/>
        <v>330</v>
      </c>
      <c r="L118" s="86"/>
      <c r="M118" s="86">
        <v>75</v>
      </c>
      <c r="N118" s="86"/>
      <c r="O118" s="86"/>
      <c r="P118" s="86"/>
      <c r="Q118" s="86"/>
      <c r="R118" s="86"/>
      <c r="S118" s="86"/>
      <c r="T118" s="86"/>
      <c r="U118" s="86"/>
      <c r="V118" s="86"/>
      <c r="W118" s="86"/>
      <c r="X118" s="86"/>
      <c r="Y118" s="86"/>
    </row>
    <row r="119" spans="1:25" ht="40" customHeight="1" x14ac:dyDescent="0.35">
      <c r="A119" s="118"/>
      <c r="B119" s="71">
        <v>116</v>
      </c>
      <c r="C119" s="110"/>
      <c r="D119" s="40" t="s">
        <v>183</v>
      </c>
      <c r="E119" s="41" t="s">
        <v>39</v>
      </c>
      <c r="F119" s="41" t="s">
        <v>11</v>
      </c>
      <c r="G119" s="74">
        <f>REITORIA!I119+CEART!I119+ESAG!I119+CEAD!I119+FAED!I119+CEFID!I119+CERES!I119+CESFI!I119</f>
        <v>90</v>
      </c>
      <c r="H119" s="90">
        <f t="shared" si="3"/>
        <v>180</v>
      </c>
      <c r="I119" s="91">
        <f t="shared" si="4"/>
        <v>135</v>
      </c>
      <c r="J119" s="17">
        <v>1.31</v>
      </c>
      <c r="K119" s="17">
        <f t="shared" si="5"/>
        <v>117.9</v>
      </c>
      <c r="L119" s="86"/>
      <c r="M119" s="86">
        <v>45</v>
      </c>
      <c r="N119" s="86"/>
      <c r="O119" s="86"/>
      <c r="P119" s="86"/>
      <c r="Q119" s="86"/>
      <c r="R119" s="86"/>
      <c r="S119" s="86"/>
      <c r="T119" s="86"/>
      <c r="U119" s="86"/>
      <c r="V119" s="86"/>
      <c r="W119" s="86"/>
      <c r="X119" s="86"/>
      <c r="Y119" s="86"/>
    </row>
    <row r="120" spans="1:25" ht="40" customHeight="1" x14ac:dyDescent="0.35">
      <c r="A120" s="118"/>
      <c r="B120" s="71">
        <v>117</v>
      </c>
      <c r="C120" s="110"/>
      <c r="D120" s="40" t="s">
        <v>184</v>
      </c>
      <c r="E120" s="41" t="s">
        <v>39</v>
      </c>
      <c r="F120" s="41" t="s">
        <v>11</v>
      </c>
      <c r="G120" s="74">
        <f>REITORIA!I120+CEART!I120+ESAG!I120+CEAD!I120+FAED!I120+CEFID!I120+CERES!I120+CESFI!I120</f>
        <v>90</v>
      </c>
      <c r="H120" s="90">
        <f t="shared" si="3"/>
        <v>180</v>
      </c>
      <c r="I120" s="91">
        <f t="shared" si="4"/>
        <v>135</v>
      </c>
      <c r="J120" s="17">
        <v>1.53</v>
      </c>
      <c r="K120" s="17">
        <f t="shared" si="5"/>
        <v>137.69999999999999</v>
      </c>
      <c r="L120" s="86"/>
      <c r="M120" s="86">
        <v>45</v>
      </c>
      <c r="N120" s="86"/>
      <c r="O120" s="86"/>
      <c r="P120" s="86"/>
      <c r="Q120" s="86"/>
      <c r="R120" s="86"/>
      <c r="S120" s="86"/>
      <c r="T120" s="86"/>
      <c r="U120" s="86"/>
      <c r="V120" s="86"/>
      <c r="W120" s="86"/>
      <c r="X120" s="86"/>
      <c r="Y120" s="86"/>
    </row>
    <row r="121" spans="1:25" ht="40" customHeight="1" x14ac:dyDescent="0.35">
      <c r="A121" s="118"/>
      <c r="B121" s="71">
        <v>118</v>
      </c>
      <c r="C121" s="110"/>
      <c r="D121" s="40" t="s">
        <v>185</v>
      </c>
      <c r="E121" s="41" t="s">
        <v>39</v>
      </c>
      <c r="F121" s="41" t="s">
        <v>11</v>
      </c>
      <c r="G121" s="74">
        <f>REITORIA!I121+CEART!I121+ESAG!I121+CEAD!I121+FAED!I121+CEFID!I121+CERES!I121+CESFI!I121</f>
        <v>90</v>
      </c>
      <c r="H121" s="90">
        <f t="shared" si="3"/>
        <v>180</v>
      </c>
      <c r="I121" s="91">
        <f t="shared" si="4"/>
        <v>135</v>
      </c>
      <c r="J121" s="17">
        <v>1.45</v>
      </c>
      <c r="K121" s="17">
        <f t="shared" si="5"/>
        <v>130.5</v>
      </c>
      <c r="L121" s="86"/>
      <c r="M121" s="86">
        <v>45</v>
      </c>
      <c r="N121" s="86"/>
      <c r="O121" s="86"/>
      <c r="P121" s="86"/>
      <c r="Q121" s="86"/>
      <c r="R121" s="86"/>
      <c r="S121" s="86"/>
      <c r="T121" s="86"/>
      <c r="U121" s="86"/>
      <c r="V121" s="86"/>
      <c r="W121" s="86"/>
      <c r="X121" s="86"/>
      <c r="Y121" s="86"/>
    </row>
    <row r="122" spans="1:25" ht="40" customHeight="1" x14ac:dyDescent="0.35">
      <c r="A122" s="118"/>
      <c r="B122" s="71">
        <v>119</v>
      </c>
      <c r="C122" s="110"/>
      <c r="D122" s="40" t="s">
        <v>186</v>
      </c>
      <c r="E122" s="41" t="s">
        <v>39</v>
      </c>
      <c r="F122" s="41" t="s">
        <v>11</v>
      </c>
      <c r="G122" s="74">
        <f>REITORIA!I122+CEART!I122+ESAG!I122+CEAD!I122+FAED!I122+CEFID!I122+CERES!I122+CESFI!I122</f>
        <v>5</v>
      </c>
      <c r="H122" s="90">
        <f t="shared" si="3"/>
        <v>10</v>
      </c>
      <c r="I122" s="91">
        <f t="shared" si="4"/>
        <v>8</v>
      </c>
      <c r="J122" s="17">
        <v>62.21</v>
      </c>
      <c r="K122" s="17">
        <f t="shared" si="5"/>
        <v>311.05</v>
      </c>
      <c r="L122" s="86"/>
      <c r="M122" s="86">
        <v>2</v>
      </c>
      <c r="N122" s="86"/>
      <c r="O122" s="86"/>
      <c r="P122" s="86"/>
      <c r="Q122" s="86"/>
      <c r="R122" s="86"/>
      <c r="S122" s="86"/>
      <c r="T122" s="86"/>
      <c r="U122" s="86"/>
      <c r="V122" s="86"/>
      <c r="W122" s="86"/>
      <c r="X122" s="86"/>
      <c r="Y122" s="86"/>
    </row>
    <row r="123" spans="1:25" ht="40" customHeight="1" x14ac:dyDescent="0.35">
      <c r="A123" s="118"/>
      <c r="B123" s="71">
        <v>120</v>
      </c>
      <c r="C123" s="110"/>
      <c r="D123" s="40" t="s">
        <v>187</v>
      </c>
      <c r="E123" s="41" t="s">
        <v>39</v>
      </c>
      <c r="F123" s="41" t="s">
        <v>11</v>
      </c>
      <c r="G123" s="74">
        <f>REITORIA!I123+CEART!I123+ESAG!I123+CEAD!I123+FAED!I123+CEFID!I123+CERES!I123+CESFI!I123</f>
        <v>100</v>
      </c>
      <c r="H123" s="90">
        <f t="shared" si="3"/>
        <v>200</v>
      </c>
      <c r="I123" s="91">
        <f t="shared" si="4"/>
        <v>150</v>
      </c>
      <c r="J123" s="17">
        <v>34.6</v>
      </c>
      <c r="K123" s="17">
        <f t="shared" si="5"/>
        <v>3460</v>
      </c>
      <c r="L123" s="86"/>
      <c r="M123" s="86">
        <v>50</v>
      </c>
      <c r="N123" s="86"/>
      <c r="O123" s="86"/>
      <c r="P123" s="86"/>
      <c r="Q123" s="86"/>
      <c r="R123" s="86"/>
      <c r="S123" s="86"/>
      <c r="T123" s="86"/>
      <c r="U123" s="86"/>
      <c r="V123" s="86"/>
      <c r="W123" s="86"/>
      <c r="X123" s="86"/>
      <c r="Y123" s="86"/>
    </row>
    <row r="124" spans="1:25" ht="40" customHeight="1" x14ac:dyDescent="0.35">
      <c r="A124" s="118"/>
      <c r="B124" s="71">
        <v>121</v>
      </c>
      <c r="C124" s="110"/>
      <c r="D124" s="40" t="s">
        <v>188</v>
      </c>
      <c r="E124" s="41" t="s">
        <v>189</v>
      </c>
      <c r="F124" s="41" t="s">
        <v>190</v>
      </c>
      <c r="G124" s="74">
        <f>REITORIA!I124+CEART!I124+ESAG!I124+CEAD!I124+FAED!I124+CEFID!I124+CERES!I124+CESFI!I124</f>
        <v>8</v>
      </c>
      <c r="H124" s="90">
        <f t="shared" si="3"/>
        <v>16</v>
      </c>
      <c r="I124" s="91">
        <f t="shared" si="4"/>
        <v>12</v>
      </c>
      <c r="J124" s="17">
        <v>18.2</v>
      </c>
      <c r="K124" s="17">
        <f t="shared" si="5"/>
        <v>145.6</v>
      </c>
      <c r="L124" s="86"/>
      <c r="M124" s="86">
        <v>4</v>
      </c>
      <c r="N124" s="86"/>
      <c r="O124" s="86"/>
      <c r="P124" s="86"/>
      <c r="Q124" s="86"/>
      <c r="R124" s="86"/>
      <c r="S124" s="86"/>
      <c r="T124" s="86"/>
      <c r="U124" s="86"/>
      <c r="V124" s="86"/>
      <c r="W124" s="86"/>
      <c r="X124" s="86"/>
      <c r="Y124" s="86"/>
    </row>
    <row r="125" spans="1:25" ht="40" customHeight="1" x14ac:dyDescent="0.35">
      <c r="A125" s="118"/>
      <c r="B125" s="71">
        <v>122</v>
      </c>
      <c r="C125" s="110"/>
      <c r="D125" s="40" t="s">
        <v>191</v>
      </c>
      <c r="E125" s="41" t="s">
        <v>189</v>
      </c>
      <c r="F125" s="41" t="s">
        <v>190</v>
      </c>
      <c r="G125" s="74">
        <f>REITORIA!I125+CEART!I125+ESAG!I125+CEAD!I125+FAED!I125+CEFID!I125+CERES!I125+CESFI!I125</f>
        <v>8</v>
      </c>
      <c r="H125" s="90">
        <f t="shared" si="3"/>
        <v>16</v>
      </c>
      <c r="I125" s="91">
        <f t="shared" si="4"/>
        <v>12</v>
      </c>
      <c r="J125" s="17">
        <v>18.52</v>
      </c>
      <c r="K125" s="17">
        <f t="shared" si="5"/>
        <v>148.16</v>
      </c>
      <c r="L125" s="86"/>
      <c r="M125" s="86">
        <v>4</v>
      </c>
      <c r="N125" s="86"/>
      <c r="O125" s="86"/>
      <c r="P125" s="86"/>
      <c r="Q125" s="86"/>
      <c r="R125" s="86"/>
      <c r="S125" s="86"/>
      <c r="T125" s="86"/>
      <c r="U125" s="86"/>
      <c r="V125" s="86"/>
      <c r="W125" s="86"/>
      <c r="X125" s="86"/>
      <c r="Y125" s="86"/>
    </row>
    <row r="126" spans="1:25" ht="40" customHeight="1" x14ac:dyDescent="0.35">
      <c r="A126" s="118"/>
      <c r="B126" s="71">
        <v>123</v>
      </c>
      <c r="C126" s="110"/>
      <c r="D126" s="40" t="s">
        <v>192</v>
      </c>
      <c r="E126" s="41" t="s">
        <v>39</v>
      </c>
      <c r="F126" s="41" t="s">
        <v>23</v>
      </c>
      <c r="G126" s="74">
        <f>REITORIA!I126+CEART!I126+ESAG!I126+CEAD!I126+FAED!I126+CEFID!I126+CERES!I126+CESFI!I126</f>
        <v>4</v>
      </c>
      <c r="H126" s="90">
        <f t="shared" si="3"/>
        <v>8</v>
      </c>
      <c r="I126" s="91">
        <f t="shared" si="4"/>
        <v>6</v>
      </c>
      <c r="J126" s="17">
        <v>84.13</v>
      </c>
      <c r="K126" s="17">
        <f t="shared" si="5"/>
        <v>336.52</v>
      </c>
      <c r="L126" s="86"/>
      <c r="M126" s="86">
        <v>2</v>
      </c>
      <c r="N126" s="86"/>
      <c r="O126" s="86"/>
      <c r="P126" s="86"/>
      <c r="Q126" s="86"/>
      <c r="R126" s="86"/>
      <c r="S126" s="86"/>
      <c r="T126" s="86"/>
      <c r="U126" s="86"/>
      <c r="V126" s="86"/>
      <c r="W126" s="86"/>
      <c r="X126" s="86"/>
      <c r="Y126" s="86"/>
    </row>
    <row r="127" spans="1:25" ht="40" customHeight="1" x14ac:dyDescent="0.35">
      <c r="A127" s="118"/>
      <c r="B127" s="71">
        <v>124</v>
      </c>
      <c r="C127" s="110"/>
      <c r="D127" s="40" t="s">
        <v>193</v>
      </c>
      <c r="E127" s="41" t="s">
        <v>194</v>
      </c>
      <c r="F127" s="41" t="s">
        <v>195</v>
      </c>
      <c r="G127" s="74">
        <f>REITORIA!I127+CEART!I127+ESAG!I127+CEAD!I127+FAED!I127+CEFID!I127+CERES!I127+CESFI!I127</f>
        <v>10</v>
      </c>
      <c r="H127" s="90">
        <f t="shared" si="3"/>
        <v>20</v>
      </c>
      <c r="I127" s="91">
        <f t="shared" si="4"/>
        <v>15</v>
      </c>
      <c r="J127" s="17">
        <v>67.680000000000007</v>
      </c>
      <c r="K127" s="17">
        <f t="shared" si="5"/>
        <v>676.80000000000007</v>
      </c>
      <c r="L127" s="86"/>
      <c r="M127" s="86">
        <v>5</v>
      </c>
      <c r="N127" s="86"/>
      <c r="O127" s="86"/>
      <c r="P127" s="86"/>
      <c r="Q127" s="86"/>
      <c r="R127" s="86"/>
      <c r="S127" s="86"/>
      <c r="T127" s="86"/>
      <c r="U127" s="86"/>
      <c r="V127" s="86"/>
      <c r="W127" s="86"/>
      <c r="X127" s="86"/>
      <c r="Y127" s="86"/>
    </row>
    <row r="128" spans="1:25" ht="40" customHeight="1" x14ac:dyDescent="0.35">
      <c r="A128" s="118"/>
      <c r="B128" s="71">
        <v>125</v>
      </c>
      <c r="C128" s="110"/>
      <c r="D128" s="40" t="s">
        <v>196</v>
      </c>
      <c r="E128" s="41" t="s">
        <v>39</v>
      </c>
      <c r="F128" s="41" t="s">
        <v>190</v>
      </c>
      <c r="G128" s="74">
        <f>REITORIA!I128+CEART!I128+ESAG!I128+CEAD!I128+FAED!I128+CEFID!I128+CERES!I128+CESFI!I128</f>
        <v>3</v>
      </c>
      <c r="H128" s="90">
        <f t="shared" si="3"/>
        <v>6</v>
      </c>
      <c r="I128" s="91">
        <f t="shared" si="4"/>
        <v>5</v>
      </c>
      <c r="J128" s="17">
        <v>43.98</v>
      </c>
      <c r="K128" s="17">
        <f t="shared" si="5"/>
        <v>131.94</v>
      </c>
      <c r="L128" s="86"/>
      <c r="M128" s="86">
        <v>1</v>
      </c>
      <c r="N128" s="86"/>
      <c r="O128" s="86"/>
      <c r="P128" s="86"/>
      <c r="Q128" s="86"/>
      <c r="R128" s="86"/>
      <c r="S128" s="86"/>
      <c r="T128" s="86"/>
      <c r="U128" s="86"/>
      <c r="V128" s="86"/>
      <c r="W128" s="86"/>
      <c r="X128" s="86"/>
      <c r="Y128" s="86"/>
    </row>
    <row r="129" spans="1:25" ht="40" customHeight="1" x14ac:dyDescent="0.35">
      <c r="A129" s="118"/>
      <c r="B129" s="71">
        <v>126</v>
      </c>
      <c r="C129" s="110"/>
      <c r="D129" s="40" t="s">
        <v>197</v>
      </c>
      <c r="E129" s="41" t="s">
        <v>198</v>
      </c>
      <c r="F129" s="41" t="s">
        <v>11</v>
      </c>
      <c r="G129" s="74">
        <f>REITORIA!I129+CEART!I129+ESAG!I129+CEAD!I129+FAED!I129+CEFID!I129+CERES!I129+CESFI!I129</f>
        <v>4</v>
      </c>
      <c r="H129" s="90">
        <f t="shared" si="3"/>
        <v>8</v>
      </c>
      <c r="I129" s="91">
        <f t="shared" si="4"/>
        <v>6</v>
      </c>
      <c r="J129" s="17">
        <v>185.79</v>
      </c>
      <c r="K129" s="17">
        <f t="shared" si="5"/>
        <v>743.16</v>
      </c>
      <c r="L129" s="86"/>
      <c r="M129" s="86">
        <v>2</v>
      </c>
      <c r="N129" s="86"/>
      <c r="O129" s="86"/>
      <c r="P129" s="86"/>
      <c r="Q129" s="86"/>
      <c r="R129" s="86"/>
      <c r="S129" s="86"/>
      <c r="T129" s="86"/>
      <c r="U129" s="86"/>
      <c r="V129" s="86"/>
      <c r="W129" s="86"/>
      <c r="X129" s="86"/>
      <c r="Y129" s="86"/>
    </row>
    <row r="130" spans="1:25" ht="40" customHeight="1" x14ac:dyDescent="0.35">
      <c r="A130" s="118"/>
      <c r="B130" s="71">
        <v>127</v>
      </c>
      <c r="C130" s="110"/>
      <c r="D130" s="40" t="s">
        <v>199</v>
      </c>
      <c r="E130" s="41" t="s">
        <v>198</v>
      </c>
      <c r="F130" s="41" t="s">
        <v>11</v>
      </c>
      <c r="G130" s="74">
        <f>REITORIA!I130+CEART!I130+ESAG!I130+CEAD!I130+FAED!I130+CEFID!I130+CERES!I130+CESFI!I130</f>
        <v>3</v>
      </c>
      <c r="H130" s="90">
        <f t="shared" si="3"/>
        <v>6</v>
      </c>
      <c r="I130" s="91">
        <f t="shared" si="4"/>
        <v>5</v>
      </c>
      <c r="J130" s="17">
        <v>209.4</v>
      </c>
      <c r="K130" s="17">
        <f t="shared" si="5"/>
        <v>628.20000000000005</v>
      </c>
      <c r="L130" s="86"/>
      <c r="M130" s="86">
        <v>1</v>
      </c>
      <c r="N130" s="86"/>
      <c r="O130" s="86"/>
      <c r="P130" s="86"/>
      <c r="Q130" s="86"/>
      <c r="R130" s="86"/>
      <c r="S130" s="86"/>
      <c r="T130" s="86"/>
      <c r="U130" s="86"/>
      <c r="V130" s="86"/>
      <c r="W130" s="86"/>
      <c r="X130" s="86"/>
      <c r="Y130" s="86"/>
    </row>
    <row r="131" spans="1:25" ht="40" customHeight="1" x14ac:dyDescent="0.35">
      <c r="A131" s="118"/>
      <c r="B131" s="71">
        <v>128</v>
      </c>
      <c r="C131" s="110"/>
      <c r="D131" s="40" t="s">
        <v>200</v>
      </c>
      <c r="E131" s="41" t="s">
        <v>201</v>
      </c>
      <c r="F131" s="41" t="s">
        <v>202</v>
      </c>
      <c r="G131" s="74">
        <f>REITORIA!I131+CEART!I131+ESAG!I131+CEAD!I131+FAED!I131+CEFID!I131+CERES!I131+CESFI!I131</f>
        <v>3</v>
      </c>
      <c r="H131" s="90">
        <f t="shared" si="3"/>
        <v>6</v>
      </c>
      <c r="I131" s="91">
        <f t="shared" si="4"/>
        <v>5</v>
      </c>
      <c r="J131" s="17">
        <v>265.74</v>
      </c>
      <c r="K131" s="17">
        <f t="shared" si="5"/>
        <v>797.22</v>
      </c>
      <c r="L131" s="86"/>
      <c r="M131" s="86">
        <v>1</v>
      </c>
      <c r="N131" s="86"/>
      <c r="O131" s="86"/>
      <c r="P131" s="86"/>
      <c r="Q131" s="86"/>
      <c r="R131" s="86"/>
      <c r="S131" s="86"/>
      <c r="T131" s="86"/>
      <c r="U131" s="86"/>
      <c r="V131" s="86"/>
      <c r="W131" s="86"/>
      <c r="X131" s="86"/>
      <c r="Y131" s="86"/>
    </row>
    <row r="132" spans="1:25" ht="40" customHeight="1" x14ac:dyDescent="0.35">
      <c r="A132" s="118"/>
      <c r="B132" s="71">
        <v>129</v>
      </c>
      <c r="C132" s="110"/>
      <c r="D132" s="40" t="s">
        <v>203</v>
      </c>
      <c r="E132" s="41" t="s">
        <v>39</v>
      </c>
      <c r="F132" s="41" t="s">
        <v>11</v>
      </c>
      <c r="G132" s="74">
        <f>REITORIA!I132+CEART!I132+ESAG!I132+CEAD!I132+FAED!I132+CEFID!I132+CERES!I132+CESFI!I132</f>
        <v>8</v>
      </c>
      <c r="H132" s="90">
        <f t="shared" si="3"/>
        <v>16</v>
      </c>
      <c r="I132" s="91">
        <f t="shared" si="4"/>
        <v>12</v>
      </c>
      <c r="J132" s="17">
        <v>35</v>
      </c>
      <c r="K132" s="17">
        <f t="shared" si="5"/>
        <v>280</v>
      </c>
      <c r="L132" s="86"/>
      <c r="M132" s="86">
        <v>4</v>
      </c>
      <c r="N132" s="86"/>
      <c r="O132" s="86"/>
      <c r="P132" s="86"/>
      <c r="Q132" s="86"/>
      <c r="R132" s="86"/>
      <c r="S132" s="86"/>
      <c r="T132" s="86"/>
      <c r="U132" s="86"/>
      <c r="V132" s="86"/>
      <c r="W132" s="86"/>
      <c r="X132" s="86"/>
      <c r="Y132" s="86"/>
    </row>
    <row r="133" spans="1:25" ht="40" customHeight="1" x14ac:dyDescent="0.35">
      <c r="A133" s="119"/>
      <c r="B133" s="71">
        <v>130</v>
      </c>
      <c r="C133" s="111"/>
      <c r="D133" s="40" t="s">
        <v>204</v>
      </c>
      <c r="E133" s="41" t="s">
        <v>39</v>
      </c>
      <c r="F133" s="41" t="s">
        <v>23</v>
      </c>
      <c r="G133" s="74">
        <f>REITORIA!I133+CEART!I133+ESAG!I133+CEAD!I133+FAED!I133+CEFID!I133+CERES!I133+CESFI!I133</f>
        <v>4</v>
      </c>
      <c r="H133" s="90">
        <f t="shared" ref="H133:H196" si="6">G133*2</f>
        <v>8</v>
      </c>
      <c r="I133" s="91">
        <f t="shared" ref="I133:I196" si="7">H133-(SUM(L133:Y133))</f>
        <v>6</v>
      </c>
      <c r="J133" s="17">
        <v>151.36000000000001</v>
      </c>
      <c r="K133" s="17">
        <f t="shared" si="5"/>
        <v>605.44000000000005</v>
      </c>
      <c r="L133" s="86"/>
      <c r="M133" s="86">
        <v>2</v>
      </c>
      <c r="N133" s="86"/>
      <c r="O133" s="86"/>
      <c r="P133" s="86"/>
      <c r="Q133" s="86"/>
      <c r="R133" s="86"/>
      <c r="S133" s="86"/>
      <c r="T133" s="86"/>
      <c r="U133" s="86"/>
      <c r="V133" s="86"/>
      <c r="W133" s="86"/>
      <c r="X133" s="86"/>
      <c r="Y133" s="86"/>
    </row>
    <row r="134" spans="1:25" ht="40" customHeight="1" x14ac:dyDescent="0.35">
      <c r="A134" s="117">
        <v>7</v>
      </c>
      <c r="B134" s="71">
        <v>131</v>
      </c>
      <c r="C134" s="120" t="s">
        <v>635</v>
      </c>
      <c r="D134" s="40" t="s">
        <v>205</v>
      </c>
      <c r="E134" s="41" t="s">
        <v>206</v>
      </c>
      <c r="F134" s="41" t="s">
        <v>14</v>
      </c>
      <c r="G134" s="74">
        <f>REITORIA!I134+CEART!I134+ESAG!I134+CEAD!I134+FAED!I134+CEFID!I134+CERES!I134+CESFI!I134</f>
        <v>10</v>
      </c>
      <c r="H134" s="90">
        <f t="shared" si="6"/>
        <v>20</v>
      </c>
      <c r="I134" s="91">
        <f t="shared" si="7"/>
        <v>13</v>
      </c>
      <c r="J134" s="17">
        <v>40</v>
      </c>
      <c r="K134" s="17">
        <f t="shared" si="5"/>
        <v>400</v>
      </c>
      <c r="L134" s="86">
        <v>2</v>
      </c>
      <c r="M134" s="86">
        <v>5</v>
      </c>
      <c r="N134" s="86"/>
      <c r="O134" s="86"/>
      <c r="P134" s="86"/>
      <c r="Q134" s="86"/>
      <c r="R134" s="86"/>
      <c r="S134" s="86"/>
      <c r="T134" s="86"/>
      <c r="U134" s="86"/>
      <c r="V134" s="86"/>
      <c r="W134" s="86"/>
      <c r="X134" s="86"/>
      <c r="Y134" s="86"/>
    </row>
    <row r="135" spans="1:25" ht="40" customHeight="1" x14ac:dyDescent="0.35">
      <c r="A135" s="118"/>
      <c r="B135" s="105">
        <v>132</v>
      </c>
      <c r="C135" s="110"/>
      <c r="D135" s="107" t="s">
        <v>207</v>
      </c>
      <c r="E135" s="108" t="s">
        <v>208</v>
      </c>
      <c r="F135" s="108" t="s">
        <v>23</v>
      </c>
      <c r="G135" s="104">
        <f>REITORIA!I135+CEART!I135+ESAG!I135+CEAD!I135+FAED!I135+CEFID!I135+CERES!I135+CESFI!I135</f>
        <v>1</v>
      </c>
      <c r="H135" s="90"/>
      <c r="I135" s="91"/>
      <c r="J135" s="17">
        <v>139.80000000000001</v>
      </c>
      <c r="K135" s="17">
        <f t="shared" si="5"/>
        <v>139.80000000000001</v>
      </c>
      <c r="L135" s="106"/>
      <c r="M135" s="106">
        <v>0</v>
      </c>
      <c r="N135" s="86"/>
      <c r="O135" s="86"/>
      <c r="P135" s="86"/>
      <c r="Q135" s="86"/>
      <c r="R135" s="86"/>
      <c r="S135" s="86"/>
      <c r="T135" s="86"/>
      <c r="U135" s="86"/>
      <c r="V135" s="86"/>
      <c r="W135" s="86"/>
      <c r="X135" s="86"/>
      <c r="Y135" s="86"/>
    </row>
    <row r="136" spans="1:25" ht="40" customHeight="1" x14ac:dyDescent="0.35">
      <c r="A136" s="118"/>
      <c r="B136" s="71">
        <v>133</v>
      </c>
      <c r="C136" s="120" t="s">
        <v>635</v>
      </c>
      <c r="D136" s="40" t="s">
        <v>209</v>
      </c>
      <c r="E136" s="41" t="s">
        <v>210</v>
      </c>
      <c r="F136" s="41" t="s">
        <v>14</v>
      </c>
      <c r="G136" s="74">
        <f>REITORIA!I136+CEART!I136+ESAG!I136+CEAD!I136+FAED!I136+CEFID!I136+CERES!I136+CESFI!I136</f>
        <v>8</v>
      </c>
      <c r="H136" s="90">
        <f t="shared" si="6"/>
        <v>16</v>
      </c>
      <c r="I136" s="91">
        <f t="shared" si="7"/>
        <v>10</v>
      </c>
      <c r="J136" s="17">
        <v>67.09</v>
      </c>
      <c r="K136" s="17">
        <f t="shared" si="5"/>
        <v>536.72</v>
      </c>
      <c r="L136" s="86">
        <v>2</v>
      </c>
      <c r="M136" s="86">
        <v>4</v>
      </c>
      <c r="N136" s="86"/>
      <c r="O136" s="86"/>
      <c r="P136" s="86"/>
      <c r="Q136" s="86"/>
      <c r="R136" s="86"/>
      <c r="S136" s="86"/>
      <c r="T136" s="86"/>
      <c r="U136" s="86"/>
      <c r="V136" s="86"/>
      <c r="W136" s="86"/>
      <c r="X136" s="86"/>
      <c r="Y136" s="86"/>
    </row>
    <row r="137" spans="1:25" ht="40" customHeight="1" x14ac:dyDescent="0.35">
      <c r="A137" s="118"/>
      <c r="B137" s="71">
        <v>134</v>
      </c>
      <c r="C137" s="110"/>
      <c r="D137" s="40" t="s">
        <v>211</v>
      </c>
      <c r="E137" s="41" t="s">
        <v>212</v>
      </c>
      <c r="F137" s="41" t="s">
        <v>23</v>
      </c>
      <c r="G137" s="74">
        <f>REITORIA!I137+CEART!I137+ESAG!I137+CEAD!I137+FAED!I137+CEFID!I137+CERES!I137+CESFI!I137</f>
        <v>2</v>
      </c>
      <c r="H137" s="90">
        <f t="shared" si="6"/>
        <v>4</v>
      </c>
      <c r="I137" s="91">
        <f t="shared" si="7"/>
        <v>3</v>
      </c>
      <c r="J137" s="17">
        <v>168</v>
      </c>
      <c r="K137" s="17">
        <f t="shared" si="5"/>
        <v>336</v>
      </c>
      <c r="L137" s="86"/>
      <c r="M137" s="86">
        <v>1</v>
      </c>
      <c r="N137" s="86"/>
      <c r="O137" s="86"/>
      <c r="P137" s="86"/>
      <c r="Q137" s="86"/>
      <c r="R137" s="86"/>
      <c r="S137" s="86"/>
      <c r="T137" s="86"/>
      <c r="U137" s="86"/>
      <c r="V137" s="86"/>
      <c r="W137" s="86"/>
      <c r="X137" s="86"/>
      <c r="Y137" s="86"/>
    </row>
    <row r="138" spans="1:25" ht="40" customHeight="1" x14ac:dyDescent="0.35">
      <c r="A138" s="118"/>
      <c r="B138" s="71">
        <v>135</v>
      </c>
      <c r="C138" s="110"/>
      <c r="D138" s="40" t="s">
        <v>213</v>
      </c>
      <c r="E138" s="41" t="s">
        <v>214</v>
      </c>
      <c r="F138" s="41" t="s">
        <v>23</v>
      </c>
      <c r="G138" s="74">
        <f>REITORIA!I138+CEART!I138+ESAG!I138+CEAD!I138+FAED!I138+CEFID!I138+CERES!I138+CESFI!I138</f>
        <v>4</v>
      </c>
      <c r="H138" s="90">
        <f t="shared" si="6"/>
        <v>8</v>
      </c>
      <c r="I138" s="91">
        <f t="shared" si="7"/>
        <v>6</v>
      </c>
      <c r="J138" s="17">
        <v>660</v>
      </c>
      <c r="K138" s="17">
        <f t="shared" si="5"/>
        <v>2640</v>
      </c>
      <c r="L138" s="86"/>
      <c r="M138" s="86">
        <v>2</v>
      </c>
      <c r="N138" s="86"/>
      <c r="O138" s="86"/>
      <c r="P138" s="86"/>
      <c r="Q138" s="86"/>
      <c r="R138" s="86"/>
      <c r="S138" s="86"/>
      <c r="T138" s="86"/>
      <c r="U138" s="86"/>
      <c r="V138" s="86"/>
      <c r="W138" s="86"/>
      <c r="X138" s="86"/>
      <c r="Y138" s="86"/>
    </row>
    <row r="139" spans="1:25" ht="40" customHeight="1" x14ac:dyDescent="0.35">
      <c r="A139" s="118"/>
      <c r="B139" s="71">
        <v>136</v>
      </c>
      <c r="C139" s="120" t="s">
        <v>635</v>
      </c>
      <c r="D139" s="40" t="s">
        <v>215</v>
      </c>
      <c r="E139" s="41" t="s">
        <v>216</v>
      </c>
      <c r="F139" s="41" t="s">
        <v>14</v>
      </c>
      <c r="G139" s="74">
        <f>REITORIA!I139+CEART!I139+ESAG!I139+CEAD!I139+FAED!I139+CEFID!I139+CERES!I139+CESFI!I139</f>
        <v>4</v>
      </c>
      <c r="H139" s="90">
        <f t="shared" si="6"/>
        <v>8</v>
      </c>
      <c r="I139" s="91">
        <f t="shared" si="7"/>
        <v>5</v>
      </c>
      <c r="J139" s="17">
        <v>422</v>
      </c>
      <c r="K139" s="17">
        <f t="shared" si="5"/>
        <v>1688</v>
      </c>
      <c r="L139" s="86">
        <v>1</v>
      </c>
      <c r="M139" s="86">
        <v>2</v>
      </c>
      <c r="N139" s="86"/>
      <c r="O139" s="86"/>
      <c r="P139" s="86"/>
      <c r="Q139" s="86"/>
      <c r="R139" s="86"/>
      <c r="S139" s="86"/>
      <c r="T139" s="86"/>
      <c r="U139" s="86"/>
      <c r="V139" s="86"/>
      <c r="W139" s="86"/>
      <c r="X139" s="86"/>
      <c r="Y139" s="86"/>
    </row>
    <row r="140" spans="1:25" ht="40" customHeight="1" x14ac:dyDescent="0.35">
      <c r="A140" s="118"/>
      <c r="B140" s="71">
        <v>137</v>
      </c>
      <c r="C140" s="120" t="s">
        <v>635</v>
      </c>
      <c r="D140" s="40" t="s">
        <v>217</v>
      </c>
      <c r="E140" s="41" t="s">
        <v>218</v>
      </c>
      <c r="F140" s="41" t="s">
        <v>14</v>
      </c>
      <c r="G140" s="74">
        <f>REITORIA!I140+CEART!I140+ESAG!I140+CEAD!I140+FAED!I140+CEFID!I140+CERES!I140+CESFI!I140</f>
        <v>14</v>
      </c>
      <c r="H140" s="90">
        <f t="shared" si="6"/>
        <v>28</v>
      </c>
      <c r="I140" s="91">
        <f t="shared" si="7"/>
        <v>19</v>
      </c>
      <c r="J140" s="17">
        <v>33.6</v>
      </c>
      <c r="K140" s="17">
        <f t="shared" si="5"/>
        <v>470.40000000000003</v>
      </c>
      <c r="L140" s="86">
        <v>2</v>
      </c>
      <c r="M140" s="86">
        <v>7</v>
      </c>
      <c r="N140" s="86"/>
      <c r="O140" s="86"/>
      <c r="P140" s="86"/>
      <c r="Q140" s="86"/>
      <c r="R140" s="86"/>
      <c r="S140" s="86"/>
      <c r="T140" s="86"/>
      <c r="U140" s="86"/>
      <c r="V140" s="86"/>
      <c r="W140" s="86"/>
      <c r="X140" s="86"/>
      <c r="Y140" s="86"/>
    </row>
    <row r="141" spans="1:25" ht="40" customHeight="1" x14ac:dyDescent="0.35">
      <c r="A141" s="118"/>
      <c r="B141" s="71">
        <v>138</v>
      </c>
      <c r="C141" s="110"/>
      <c r="D141" s="40" t="s">
        <v>219</v>
      </c>
      <c r="E141" s="41" t="s">
        <v>220</v>
      </c>
      <c r="F141" s="41" t="s">
        <v>11</v>
      </c>
      <c r="G141" s="74">
        <f>REITORIA!I141+CEART!I141+ESAG!I141+CEAD!I141+FAED!I141+CEFID!I141+CERES!I141+CESFI!I141</f>
        <v>2</v>
      </c>
      <c r="H141" s="90">
        <f t="shared" si="6"/>
        <v>4</v>
      </c>
      <c r="I141" s="91">
        <f t="shared" si="7"/>
        <v>3</v>
      </c>
      <c r="J141" s="17">
        <v>37.200000000000003</v>
      </c>
      <c r="K141" s="17">
        <f t="shared" si="5"/>
        <v>74.400000000000006</v>
      </c>
      <c r="L141" s="86"/>
      <c r="M141" s="86">
        <v>1</v>
      </c>
      <c r="N141" s="86"/>
      <c r="O141" s="86"/>
      <c r="P141" s="86"/>
      <c r="Q141" s="86"/>
      <c r="R141" s="86"/>
      <c r="S141" s="86"/>
      <c r="T141" s="86"/>
      <c r="U141" s="86"/>
      <c r="V141" s="86"/>
      <c r="W141" s="86"/>
      <c r="X141" s="86"/>
      <c r="Y141" s="86"/>
    </row>
    <row r="142" spans="1:25" ht="40" customHeight="1" x14ac:dyDescent="0.35">
      <c r="A142" s="118"/>
      <c r="B142" s="71">
        <v>139</v>
      </c>
      <c r="C142" s="110"/>
      <c r="D142" s="40" t="s">
        <v>221</v>
      </c>
      <c r="E142" s="41" t="s">
        <v>222</v>
      </c>
      <c r="F142" s="41" t="s">
        <v>23</v>
      </c>
      <c r="G142" s="74">
        <f>REITORIA!I142+CEART!I142+ESAG!I142+CEAD!I142+FAED!I142+CEFID!I142+CERES!I142+CESFI!I142</f>
        <v>24</v>
      </c>
      <c r="H142" s="90">
        <f t="shared" si="6"/>
        <v>48</v>
      </c>
      <c r="I142" s="91">
        <f t="shared" si="7"/>
        <v>36</v>
      </c>
      <c r="J142" s="17">
        <v>93.6</v>
      </c>
      <c r="K142" s="17">
        <f t="shared" si="5"/>
        <v>2246.3999999999996</v>
      </c>
      <c r="L142" s="86"/>
      <c r="M142" s="86">
        <v>12</v>
      </c>
      <c r="N142" s="86"/>
      <c r="O142" s="86"/>
      <c r="P142" s="86"/>
      <c r="Q142" s="86"/>
      <c r="R142" s="86"/>
      <c r="S142" s="86"/>
      <c r="T142" s="86"/>
      <c r="U142" s="86"/>
      <c r="V142" s="86"/>
      <c r="W142" s="86"/>
      <c r="X142" s="86"/>
      <c r="Y142" s="86"/>
    </row>
    <row r="143" spans="1:25" ht="40" customHeight="1" x14ac:dyDescent="0.35">
      <c r="A143" s="118"/>
      <c r="B143" s="71">
        <v>140</v>
      </c>
      <c r="C143" s="110"/>
      <c r="D143" s="40" t="s">
        <v>223</v>
      </c>
      <c r="E143" s="41" t="s">
        <v>224</v>
      </c>
      <c r="F143" s="41" t="s">
        <v>14</v>
      </c>
      <c r="G143" s="74">
        <f>REITORIA!I143+CEART!I143+ESAG!I143+CEAD!I143+FAED!I143+CEFID!I143+CERES!I143+CESFI!I143</f>
        <v>7</v>
      </c>
      <c r="H143" s="90">
        <f t="shared" si="6"/>
        <v>14</v>
      </c>
      <c r="I143" s="91">
        <f t="shared" si="7"/>
        <v>11</v>
      </c>
      <c r="J143" s="17">
        <v>26.82</v>
      </c>
      <c r="K143" s="17">
        <f t="shared" si="5"/>
        <v>187.74</v>
      </c>
      <c r="L143" s="86"/>
      <c r="M143" s="86">
        <v>3</v>
      </c>
      <c r="N143" s="86"/>
      <c r="O143" s="86"/>
      <c r="P143" s="86"/>
      <c r="Q143" s="86"/>
      <c r="R143" s="86"/>
      <c r="S143" s="86"/>
      <c r="T143" s="86"/>
      <c r="U143" s="86"/>
      <c r="V143" s="86"/>
      <c r="W143" s="86"/>
      <c r="X143" s="86"/>
      <c r="Y143" s="86"/>
    </row>
    <row r="144" spans="1:25" ht="40" customHeight="1" x14ac:dyDescent="0.35">
      <c r="A144" s="118"/>
      <c r="B144" s="71">
        <v>141</v>
      </c>
      <c r="C144" s="110"/>
      <c r="D144" s="40" t="s">
        <v>225</v>
      </c>
      <c r="E144" s="41" t="s">
        <v>226</v>
      </c>
      <c r="F144" s="41" t="s">
        <v>202</v>
      </c>
      <c r="G144" s="74">
        <f>REITORIA!I144+CEART!I144+ESAG!I144+CEAD!I144+FAED!I144+CEFID!I144+CERES!I144+CESFI!I144</f>
        <v>2</v>
      </c>
      <c r="H144" s="90">
        <f t="shared" si="6"/>
        <v>4</v>
      </c>
      <c r="I144" s="91">
        <f t="shared" si="7"/>
        <v>3</v>
      </c>
      <c r="J144" s="17">
        <v>180</v>
      </c>
      <c r="K144" s="17">
        <f t="shared" si="5"/>
        <v>360</v>
      </c>
      <c r="L144" s="86"/>
      <c r="M144" s="86">
        <v>1</v>
      </c>
      <c r="N144" s="86"/>
      <c r="O144" s="86"/>
      <c r="P144" s="86"/>
      <c r="Q144" s="86"/>
      <c r="R144" s="86"/>
      <c r="S144" s="86"/>
      <c r="T144" s="86"/>
      <c r="U144" s="86"/>
      <c r="V144" s="86"/>
      <c r="W144" s="86"/>
      <c r="X144" s="86"/>
      <c r="Y144" s="86"/>
    </row>
    <row r="145" spans="1:25" ht="40" customHeight="1" x14ac:dyDescent="0.35">
      <c r="A145" s="118"/>
      <c r="B145" s="71">
        <v>142</v>
      </c>
      <c r="C145" s="110"/>
      <c r="D145" s="40" t="s">
        <v>227</v>
      </c>
      <c r="E145" s="41" t="s">
        <v>228</v>
      </c>
      <c r="F145" s="41" t="s">
        <v>202</v>
      </c>
      <c r="G145" s="74">
        <f>REITORIA!I145+CEART!I145+ESAG!I145+CEAD!I145+FAED!I145+CEFID!I145+CERES!I145+CESFI!I145</f>
        <v>2</v>
      </c>
      <c r="H145" s="90">
        <f t="shared" si="6"/>
        <v>4</v>
      </c>
      <c r="I145" s="91">
        <f t="shared" si="7"/>
        <v>3</v>
      </c>
      <c r="J145" s="17">
        <v>115.2</v>
      </c>
      <c r="K145" s="17">
        <f t="shared" si="5"/>
        <v>230.4</v>
      </c>
      <c r="L145" s="86"/>
      <c r="M145" s="86">
        <v>1</v>
      </c>
      <c r="N145" s="86"/>
      <c r="O145" s="86"/>
      <c r="P145" s="86"/>
      <c r="Q145" s="86"/>
      <c r="R145" s="86"/>
      <c r="S145" s="86"/>
      <c r="T145" s="86"/>
      <c r="U145" s="86"/>
      <c r="V145" s="86"/>
      <c r="W145" s="86"/>
      <c r="X145" s="86"/>
      <c r="Y145" s="86"/>
    </row>
    <row r="146" spans="1:25" ht="40" customHeight="1" x14ac:dyDescent="0.35">
      <c r="A146" s="118"/>
      <c r="B146" s="71">
        <v>143</v>
      </c>
      <c r="C146" s="120" t="s">
        <v>635</v>
      </c>
      <c r="D146" s="40" t="s">
        <v>229</v>
      </c>
      <c r="E146" s="41" t="s">
        <v>230</v>
      </c>
      <c r="F146" s="41" t="s">
        <v>11</v>
      </c>
      <c r="G146" s="74">
        <f>REITORIA!I146+CEART!I146+ESAG!I146+CEAD!I146+FAED!I146+CEFID!I146+CERES!I146+CESFI!I146</f>
        <v>7</v>
      </c>
      <c r="H146" s="90">
        <f t="shared" si="6"/>
        <v>14</v>
      </c>
      <c r="I146" s="91">
        <f t="shared" si="7"/>
        <v>9</v>
      </c>
      <c r="J146" s="17">
        <v>9</v>
      </c>
      <c r="K146" s="17">
        <f t="shared" si="5"/>
        <v>63</v>
      </c>
      <c r="L146" s="86">
        <v>2</v>
      </c>
      <c r="M146" s="86">
        <v>3</v>
      </c>
      <c r="N146" s="86"/>
      <c r="O146" s="86"/>
      <c r="P146" s="86"/>
      <c r="Q146" s="86"/>
      <c r="R146" s="86"/>
      <c r="S146" s="86"/>
      <c r="T146" s="86"/>
      <c r="U146" s="86"/>
      <c r="V146" s="86"/>
      <c r="W146" s="86"/>
      <c r="X146" s="86"/>
      <c r="Y146" s="86"/>
    </row>
    <row r="147" spans="1:25" ht="40" customHeight="1" x14ac:dyDescent="0.35">
      <c r="A147" s="118"/>
      <c r="B147" s="71">
        <v>144</v>
      </c>
      <c r="C147" s="120" t="s">
        <v>635</v>
      </c>
      <c r="D147" s="40" t="s">
        <v>231</v>
      </c>
      <c r="E147" s="41" t="s">
        <v>232</v>
      </c>
      <c r="F147" s="41" t="s">
        <v>11</v>
      </c>
      <c r="G147" s="74">
        <f>REITORIA!I147+CEART!I147+ESAG!I147+CEAD!I147+FAED!I147+CEFID!I147+CERES!I147+CESFI!I147</f>
        <v>29</v>
      </c>
      <c r="H147" s="90">
        <f t="shared" si="6"/>
        <v>58</v>
      </c>
      <c r="I147" s="91">
        <f t="shared" si="7"/>
        <v>42</v>
      </c>
      <c r="J147" s="17">
        <v>4.2</v>
      </c>
      <c r="K147" s="17">
        <f t="shared" si="5"/>
        <v>121.80000000000001</v>
      </c>
      <c r="L147" s="86">
        <v>2</v>
      </c>
      <c r="M147" s="86">
        <v>14</v>
      </c>
      <c r="N147" s="86"/>
      <c r="O147" s="86"/>
      <c r="P147" s="86"/>
      <c r="Q147" s="86"/>
      <c r="R147" s="86"/>
      <c r="S147" s="86"/>
      <c r="T147" s="86"/>
      <c r="U147" s="86"/>
      <c r="V147" s="86"/>
      <c r="W147" s="86"/>
      <c r="X147" s="86"/>
      <c r="Y147" s="86"/>
    </row>
    <row r="148" spans="1:25" ht="40" customHeight="1" x14ac:dyDescent="0.35">
      <c r="A148" s="118"/>
      <c r="B148" s="71">
        <v>145</v>
      </c>
      <c r="C148" s="120" t="s">
        <v>635</v>
      </c>
      <c r="D148" s="40" t="s">
        <v>234</v>
      </c>
      <c r="E148" s="41" t="s">
        <v>235</v>
      </c>
      <c r="F148" s="41" t="s">
        <v>11</v>
      </c>
      <c r="G148" s="74">
        <f>REITORIA!I148+CEART!I148+ESAG!I148+CEAD!I148+FAED!I148+CEFID!I148+CERES!I148+CESFI!I148</f>
        <v>29</v>
      </c>
      <c r="H148" s="90">
        <f t="shared" si="6"/>
        <v>58</v>
      </c>
      <c r="I148" s="91">
        <f t="shared" si="7"/>
        <v>42</v>
      </c>
      <c r="J148" s="17">
        <v>3.24</v>
      </c>
      <c r="K148" s="17">
        <f t="shared" si="5"/>
        <v>93.960000000000008</v>
      </c>
      <c r="L148" s="86">
        <v>2</v>
      </c>
      <c r="M148" s="86">
        <v>14</v>
      </c>
      <c r="N148" s="86"/>
      <c r="O148" s="86"/>
      <c r="P148" s="86"/>
      <c r="Q148" s="86"/>
      <c r="R148" s="86"/>
      <c r="S148" s="86"/>
      <c r="T148" s="86"/>
      <c r="U148" s="86"/>
      <c r="V148" s="86"/>
      <c r="W148" s="86"/>
      <c r="X148" s="86"/>
      <c r="Y148" s="86"/>
    </row>
    <row r="149" spans="1:25" ht="40" customHeight="1" x14ac:dyDescent="0.35">
      <c r="A149" s="118"/>
      <c r="B149" s="71">
        <v>146</v>
      </c>
      <c r="C149" s="120" t="s">
        <v>635</v>
      </c>
      <c r="D149" s="40" t="s">
        <v>236</v>
      </c>
      <c r="E149" s="41" t="s">
        <v>237</v>
      </c>
      <c r="F149" s="41" t="s">
        <v>11</v>
      </c>
      <c r="G149" s="74">
        <f>REITORIA!I149+CEART!I149+ESAG!I149+CEAD!I149+FAED!I149+CEFID!I149+CERES!I149+CESFI!I149</f>
        <v>29</v>
      </c>
      <c r="H149" s="90">
        <f t="shared" si="6"/>
        <v>58</v>
      </c>
      <c r="I149" s="91">
        <f t="shared" si="7"/>
        <v>42</v>
      </c>
      <c r="J149" s="17">
        <v>1.92</v>
      </c>
      <c r="K149" s="17">
        <f t="shared" si="5"/>
        <v>55.68</v>
      </c>
      <c r="L149" s="86">
        <v>2</v>
      </c>
      <c r="M149" s="86">
        <v>14</v>
      </c>
      <c r="N149" s="86"/>
      <c r="O149" s="86"/>
      <c r="P149" s="86"/>
      <c r="Q149" s="86"/>
      <c r="R149" s="86"/>
      <c r="S149" s="86"/>
      <c r="T149" s="86"/>
      <c r="U149" s="86"/>
      <c r="V149" s="86"/>
      <c r="W149" s="86"/>
      <c r="X149" s="86"/>
      <c r="Y149" s="86"/>
    </row>
    <row r="150" spans="1:25" ht="40" customHeight="1" x14ac:dyDescent="0.35">
      <c r="A150" s="118"/>
      <c r="B150" s="71">
        <v>147</v>
      </c>
      <c r="C150" s="120" t="s">
        <v>635</v>
      </c>
      <c r="D150" s="40" t="s">
        <v>238</v>
      </c>
      <c r="E150" s="41" t="s">
        <v>239</v>
      </c>
      <c r="F150" s="41" t="s">
        <v>11</v>
      </c>
      <c r="G150" s="74">
        <f>REITORIA!I150+CEART!I150+ESAG!I150+CEAD!I150+FAED!I150+CEFID!I150+CERES!I150+CESFI!I150</f>
        <v>29</v>
      </c>
      <c r="H150" s="90">
        <f t="shared" si="6"/>
        <v>58</v>
      </c>
      <c r="I150" s="91">
        <f t="shared" si="7"/>
        <v>42</v>
      </c>
      <c r="J150" s="17">
        <v>3.24</v>
      </c>
      <c r="K150" s="17">
        <f t="shared" si="5"/>
        <v>93.960000000000008</v>
      </c>
      <c r="L150" s="86">
        <v>2</v>
      </c>
      <c r="M150" s="86">
        <v>14</v>
      </c>
      <c r="N150" s="86"/>
      <c r="O150" s="86"/>
      <c r="P150" s="86"/>
      <c r="Q150" s="86"/>
      <c r="R150" s="86"/>
      <c r="S150" s="86"/>
      <c r="T150" s="86"/>
      <c r="U150" s="86"/>
      <c r="V150" s="86"/>
      <c r="W150" s="86"/>
      <c r="X150" s="86"/>
      <c r="Y150" s="86"/>
    </row>
    <row r="151" spans="1:25" ht="40" customHeight="1" x14ac:dyDescent="0.35">
      <c r="A151" s="118"/>
      <c r="B151" s="71">
        <v>148</v>
      </c>
      <c r="C151" s="120" t="s">
        <v>635</v>
      </c>
      <c r="D151" s="40" t="s">
        <v>240</v>
      </c>
      <c r="E151" s="41" t="s">
        <v>241</v>
      </c>
      <c r="F151" s="41" t="s">
        <v>11</v>
      </c>
      <c r="G151" s="74">
        <f>REITORIA!I151+CEART!I151+ESAG!I151+CEAD!I151+FAED!I151+CEFID!I151+CERES!I151+CESFI!I151</f>
        <v>6</v>
      </c>
      <c r="H151" s="90">
        <f t="shared" si="6"/>
        <v>12</v>
      </c>
      <c r="I151" s="91">
        <f t="shared" si="7"/>
        <v>7</v>
      </c>
      <c r="J151" s="17">
        <v>9.6</v>
      </c>
      <c r="K151" s="17">
        <f t="shared" si="5"/>
        <v>57.599999999999994</v>
      </c>
      <c r="L151" s="86">
        <v>2</v>
      </c>
      <c r="M151" s="86">
        <v>3</v>
      </c>
      <c r="N151" s="86"/>
      <c r="O151" s="86"/>
      <c r="P151" s="86"/>
      <c r="Q151" s="86"/>
      <c r="R151" s="86"/>
      <c r="S151" s="86"/>
      <c r="T151" s="86"/>
      <c r="U151" s="86"/>
      <c r="V151" s="86"/>
      <c r="W151" s="86"/>
      <c r="X151" s="86"/>
      <c r="Y151" s="86"/>
    </row>
    <row r="152" spans="1:25" ht="40" customHeight="1" x14ac:dyDescent="0.35">
      <c r="A152" s="118"/>
      <c r="B152" s="71">
        <v>149</v>
      </c>
      <c r="C152" s="120" t="s">
        <v>635</v>
      </c>
      <c r="D152" s="40" t="s">
        <v>242</v>
      </c>
      <c r="E152" s="41" t="s">
        <v>243</v>
      </c>
      <c r="F152" s="41" t="s">
        <v>11</v>
      </c>
      <c r="G152" s="74">
        <f>REITORIA!I152+CEART!I152+ESAG!I152+CEAD!I152+FAED!I152+CEFID!I152+CERES!I152+CESFI!I152</f>
        <v>29</v>
      </c>
      <c r="H152" s="90">
        <f t="shared" si="6"/>
        <v>58</v>
      </c>
      <c r="I152" s="91">
        <f t="shared" si="7"/>
        <v>42</v>
      </c>
      <c r="J152" s="17">
        <v>5</v>
      </c>
      <c r="K152" s="17">
        <f t="shared" si="5"/>
        <v>145</v>
      </c>
      <c r="L152" s="86">
        <v>2</v>
      </c>
      <c r="M152" s="86">
        <v>14</v>
      </c>
      <c r="N152" s="86"/>
      <c r="O152" s="86"/>
      <c r="P152" s="86"/>
      <c r="Q152" s="86"/>
      <c r="R152" s="86"/>
      <c r="S152" s="86"/>
      <c r="T152" s="86"/>
      <c r="U152" s="86"/>
      <c r="V152" s="86"/>
      <c r="W152" s="86"/>
      <c r="X152" s="86"/>
      <c r="Y152" s="86"/>
    </row>
    <row r="153" spans="1:25" ht="40" customHeight="1" x14ac:dyDescent="0.35">
      <c r="A153" s="118"/>
      <c r="B153" s="71">
        <v>150</v>
      </c>
      <c r="C153" s="120" t="s">
        <v>635</v>
      </c>
      <c r="D153" s="40" t="s">
        <v>244</v>
      </c>
      <c r="E153" s="41" t="s">
        <v>245</v>
      </c>
      <c r="F153" s="41" t="s">
        <v>11</v>
      </c>
      <c r="G153" s="74">
        <f>REITORIA!I153+CEART!I153+ESAG!I153+CEAD!I153+FAED!I153+CEFID!I153+CERES!I153+CESFI!I153</f>
        <v>29</v>
      </c>
      <c r="H153" s="90">
        <f t="shared" si="6"/>
        <v>58</v>
      </c>
      <c r="I153" s="91">
        <f t="shared" si="7"/>
        <v>42</v>
      </c>
      <c r="J153" s="17">
        <v>4.2</v>
      </c>
      <c r="K153" s="17">
        <f t="shared" si="5"/>
        <v>121.80000000000001</v>
      </c>
      <c r="L153" s="86">
        <v>2</v>
      </c>
      <c r="M153" s="86">
        <v>14</v>
      </c>
      <c r="N153" s="86"/>
      <c r="O153" s="86"/>
      <c r="P153" s="86"/>
      <c r="Q153" s="86"/>
      <c r="R153" s="86"/>
      <c r="S153" s="86"/>
      <c r="T153" s="86"/>
      <c r="U153" s="86"/>
      <c r="V153" s="86"/>
      <c r="W153" s="86"/>
      <c r="X153" s="86"/>
      <c r="Y153" s="86"/>
    </row>
    <row r="154" spans="1:25" ht="40" customHeight="1" x14ac:dyDescent="0.35">
      <c r="A154" s="118"/>
      <c r="B154" s="71">
        <v>151</v>
      </c>
      <c r="C154" s="110"/>
      <c r="D154" s="40" t="s">
        <v>246</v>
      </c>
      <c r="E154" s="41" t="s">
        <v>247</v>
      </c>
      <c r="F154" s="41" t="s">
        <v>233</v>
      </c>
      <c r="G154" s="74">
        <f>REITORIA!I154+CEART!I154+ESAG!I154+CEAD!I154+FAED!I154+CEFID!I154+CERES!I154+CESFI!I154</f>
        <v>12</v>
      </c>
      <c r="H154" s="90">
        <f t="shared" si="6"/>
        <v>24</v>
      </c>
      <c r="I154" s="91">
        <f t="shared" si="7"/>
        <v>18</v>
      </c>
      <c r="J154" s="17">
        <v>49.2</v>
      </c>
      <c r="K154" s="17">
        <f t="shared" si="5"/>
        <v>590.40000000000009</v>
      </c>
      <c r="L154" s="86"/>
      <c r="M154" s="86">
        <v>6</v>
      </c>
      <c r="N154" s="86"/>
      <c r="O154" s="86"/>
      <c r="P154" s="86"/>
      <c r="Q154" s="86"/>
      <c r="R154" s="86"/>
      <c r="S154" s="86"/>
      <c r="T154" s="86"/>
      <c r="U154" s="86"/>
      <c r="V154" s="86"/>
      <c r="W154" s="86"/>
      <c r="X154" s="86"/>
      <c r="Y154" s="86"/>
    </row>
    <row r="155" spans="1:25" ht="40" customHeight="1" x14ac:dyDescent="0.35">
      <c r="A155" s="118"/>
      <c r="B155" s="71">
        <v>152</v>
      </c>
      <c r="C155" s="110"/>
      <c r="D155" s="40" t="s">
        <v>248</v>
      </c>
      <c r="E155" s="41" t="s">
        <v>249</v>
      </c>
      <c r="F155" s="41" t="s">
        <v>250</v>
      </c>
      <c r="G155" s="74">
        <f>REITORIA!I155+CEART!I155+ESAG!I155+CEAD!I155+FAED!I155+CEFID!I155+CERES!I155+CESFI!I155</f>
        <v>19</v>
      </c>
      <c r="H155" s="90">
        <f t="shared" si="6"/>
        <v>38</v>
      </c>
      <c r="I155" s="91">
        <f t="shared" si="7"/>
        <v>29</v>
      </c>
      <c r="J155" s="17">
        <v>33.6</v>
      </c>
      <c r="K155" s="17">
        <f t="shared" si="5"/>
        <v>638.4</v>
      </c>
      <c r="L155" s="86"/>
      <c r="M155" s="86">
        <v>9</v>
      </c>
      <c r="N155" s="86"/>
      <c r="O155" s="86"/>
      <c r="P155" s="86"/>
      <c r="Q155" s="86"/>
      <c r="R155" s="86"/>
      <c r="S155" s="86"/>
      <c r="T155" s="86"/>
      <c r="U155" s="86"/>
      <c r="V155" s="86"/>
      <c r="W155" s="86"/>
      <c r="X155" s="86"/>
      <c r="Y155" s="86"/>
    </row>
    <row r="156" spans="1:25" ht="40" customHeight="1" x14ac:dyDescent="0.35">
      <c r="A156" s="118"/>
      <c r="B156" s="71">
        <v>153</v>
      </c>
      <c r="C156" s="120" t="s">
        <v>635</v>
      </c>
      <c r="D156" s="40" t="s">
        <v>251</v>
      </c>
      <c r="E156" s="41" t="s">
        <v>252</v>
      </c>
      <c r="F156" s="41" t="s">
        <v>250</v>
      </c>
      <c r="G156" s="74">
        <f>REITORIA!I156+CEART!I156+ESAG!I156+CEAD!I156+FAED!I156+CEFID!I156+CERES!I156+CESFI!I156</f>
        <v>17</v>
      </c>
      <c r="H156" s="90">
        <f t="shared" si="6"/>
        <v>34</v>
      </c>
      <c r="I156" s="91">
        <f t="shared" si="7"/>
        <v>24</v>
      </c>
      <c r="J156" s="17">
        <v>39.6</v>
      </c>
      <c r="K156" s="17">
        <f t="shared" si="5"/>
        <v>673.2</v>
      </c>
      <c r="L156" s="86">
        <v>2</v>
      </c>
      <c r="M156" s="86">
        <v>8</v>
      </c>
      <c r="N156" s="86"/>
      <c r="O156" s="86"/>
      <c r="P156" s="86"/>
      <c r="Q156" s="86"/>
      <c r="R156" s="86"/>
      <c r="S156" s="86"/>
      <c r="T156" s="86"/>
      <c r="U156" s="86"/>
      <c r="V156" s="86"/>
      <c r="W156" s="86"/>
      <c r="X156" s="86"/>
      <c r="Y156" s="86"/>
    </row>
    <row r="157" spans="1:25" ht="40" customHeight="1" x14ac:dyDescent="0.35">
      <c r="A157" s="118"/>
      <c r="B157" s="71">
        <v>154</v>
      </c>
      <c r="C157" s="110"/>
      <c r="D157" s="40" t="s">
        <v>253</v>
      </c>
      <c r="E157" s="41" t="s">
        <v>254</v>
      </c>
      <c r="F157" s="41" t="s">
        <v>250</v>
      </c>
      <c r="G157" s="74">
        <f>REITORIA!I157+CEART!I157+ESAG!I157+CEAD!I157+FAED!I157+CEFID!I157+CERES!I157+CESFI!I157</f>
        <v>16</v>
      </c>
      <c r="H157" s="90">
        <f t="shared" si="6"/>
        <v>32</v>
      </c>
      <c r="I157" s="91">
        <f t="shared" si="7"/>
        <v>24</v>
      </c>
      <c r="J157" s="17">
        <v>38.4</v>
      </c>
      <c r="K157" s="17">
        <f t="shared" si="5"/>
        <v>614.4</v>
      </c>
      <c r="L157" s="86"/>
      <c r="M157" s="86">
        <v>8</v>
      </c>
      <c r="N157" s="86"/>
      <c r="O157" s="86"/>
      <c r="P157" s="86"/>
      <c r="Q157" s="86"/>
      <c r="R157" s="86"/>
      <c r="S157" s="86"/>
      <c r="T157" s="86"/>
      <c r="U157" s="86"/>
      <c r="V157" s="86"/>
      <c r="W157" s="86"/>
      <c r="X157" s="86"/>
      <c r="Y157" s="86"/>
    </row>
    <row r="158" spans="1:25" ht="40" customHeight="1" x14ac:dyDescent="0.35">
      <c r="A158" s="118"/>
      <c r="B158" s="71">
        <v>155</v>
      </c>
      <c r="C158" s="120" t="s">
        <v>635</v>
      </c>
      <c r="D158" s="40" t="s">
        <v>255</v>
      </c>
      <c r="E158" s="41" t="s">
        <v>256</v>
      </c>
      <c r="F158" s="41" t="s">
        <v>21</v>
      </c>
      <c r="G158" s="74">
        <f>REITORIA!I158+CEART!I158+ESAG!I158+CEAD!I158+FAED!I158+CEFID!I158+CERES!I158+CESFI!I158</f>
        <v>62</v>
      </c>
      <c r="H158" s="90">
        <f t="shared" si="6"/>
        <v>124</v>
      </c>
      <c r="I158" s="91">
        <f t="shared" si="7"/>
        <v>91</v>
      </c>
      <c r="J158" s="17">
        <v>3.6</v>
      </c>
      <c r="K158" s="17">
        <f t="shared" si="5"/>
        <v>223.20000000000002</v>
      </c>
      <c r="L158" s="86">
        <v>2</v>
      </c>
      <c r="M158" s="86">
        <v>31</v>
      </c>
      <c r="N158" s="86"/>
      <c r="O158" s="86"/>
      <c r="P158" s="86"/>
      <c r="Q158" s="86"/>
      <c r="R158" s="86"/>
      <c r="S158" s="86"/>
      <c r="T158" s="86"/>
      <c r="U158" s="86"/>
      <c r="V158" s="86"/>
      <c r="W158" s="86"/>
      <c r="X158" s="86"/>
      <c r="Y158" s="86"/>
    </row>
    <row r="159" spans="1:25" ht="40" customHeight="1" x14ac:dyDescent="0.35">
      <c r="A159" s="118"/>
      <c r="B159" s="71">
        <v>156</v>
      </c>
      <c r="C159" s="120" t="s">
        <v>635</v>
      </c>
      <c r="D159" s="40" t="s">
        <v>257</v>
      </c>
      <c r="E159" s="41" t="s">
        <v>258</v>
      </c>
      <c r="F159" s="41" t="s">
        <v>21</v>
      </c>
      <c r="G159" s="74">
        <f>REITORIA!I159+CEART!I159+ESAG!I159+CEAD!I159+FAED!I159+CEFID!I159+CERES!I159+CESFI!I159</f>
        <v>82</v>
      </c>
      <c r="H159" s="90">
        <f t="shared" si="6"/>
        <v>164</v>
      </c>
      <c r="I159" s="91">
        <f t="shared" si="7"/>
        <v>121</v>
      </c>
      <c r="J159" s="17">
        <v>4.4400000000000004</v>
      </c>
      <c r="K159" s="17">
        <f t="shared" si="5"/>
        <v>364.08000000000004</v>
      </c>
      <c r="L159" s="86">
        <v>2</v>
      </c>
      <c r="M159" s="86">
        <v>41</v>
      </c>
      <c r="N159" s="86"/>
      <c r="O159" s="86"/>
      <c r="P159" s="86"/>
      <c r="Q159" s="86"/>
      <c r="R159" s="86"/>
      <c r="S159" s="86"/>
      <c r="T159" s="86"/>
      <c r="U159" s="86"/>
      <c r="V159" s="86"/>
      <c r="W159" s="86"/>
      <c r="X159" s="86"/>
      <c r="Y159" s="86"/>
    </row>
    <row r="160" spans="1:25" ht="40" customHeight="1" x14ac:dyDescent="0.35">
      <c r="A160" s="118"/>
      <c r="B160" s="71">
        <v>157</v>
      </c>
      <c r="C160" s="120" t="s">
        <v>635</v>
      </c>
      <c r="D160" s="40" t="s">
        <v>259</v>
      </c>
      <c r="E160" s="41" t="s">
        <v>260</v>
      </c>
      <c r="F160" s="41" t="s">
        <v>261</v>
      </c>
      <c r="G160" s="74">
        <f>REITORIA!I160+CEART!I160+ESAG!I160+CEAD!I160+FAED!I160+CEFID!I160+CERES!I160+CESFI!I160</f>
        <v>45</v>
      </c>
      <c r="H160" s="90">
        <f t="shared" si="6"/>
        <v>90</v>
      </c>
      <c r="I160" s="91">
        <f t="shared" si="7"/>
        <v>66</v>
      </c>
      <c r="J160" s="17">
        <v>13.2</v>
      </c>
      <c r="K160" s="17">
        <f t="shared" si="5"/>
        <v>594</v>
      </c>
      <c r="L160" s="86">
        <v>2</v>
      </c>
      <c r="M160" s="86">
        <v>22</v>
      </c>
      <c r="N160" s="86"/>
      <c r="O160" s="86"/>
      <c r="P160" s="86"/>
      <c r="Q160" s="86"/>
      <c r="R160" s="86"/>
      <c r="S160" s="86"/>
      <c r="T160" s="86"/>
      <c r="U160" s="86"/>
      <c r="V160" s="86"/>
      <c r="W160" s="86"/>
      <c r="X160" s="86"/>
      <c r="Y160" s="86"/>
    </row>
    <row r="161" spans="1:25" ht="40" customHeight="1" x14ac:dyDescent="0.35">
      <c r="A161" s="118"/>
      <c r="B161" s="71">
        <v>158</v>
      </c>
      <c r="C161" s="120" t="s">
        <v>635</v>
      </c>
      <c r="D161" s="40" t="s">
        <v>262</v>
      </c>
      <c r="E161" s="41" t="s">
        <v>263</v>
      </c>
      <c r="F161" s="41" t="s">
        <v>264</v>
      </c>
      <c r="G161" s="74">
        <f>REITORIA!I161+CEART!I161+ESAG!I161+CEAD!I161+FAED!I161+CEFID!I161+CERES!I161+CESFI!I161</f>
        <v>22</v>
      </c>
      <c r="H161" s="90">
        <f t="shared" si="6"/>
        <v>44</v>
      </c>
      <c r="I161" s="91">
        <f t="shared" si="7"/>
        <v>31</v>
      </c>
      <c r="J161" s="17">
        <v>6.48</v>
      </c>
      <c r="K161" s="17">
        <f t="shared" si="5"/>
        <v>142.56</v>
      </c>
      <c r="L161" s="86">
        <v>2</v>
      </c>
      <c r="M161" s="86">
        <v>11</v>
      </c>
      <c r="N161" s="86"/>
      <c r="O161" s="86"/>
      <c r="P161" s="86"/>
      <c r="Q161" s="86"/>
      <c r="R161" s="86"/>
      <c r="S161" s="86"/>
      <c r="T161" s="86"/>
      <c r="U161" s="86"/>
      <c r="V161" s="86"/>
      <c r="W161" s="86"/>
      <c r="X161" s="86"/>
      <c r="Y161" s="86"/>
    </row>
    <row r="162" spans="1:25" ht="40" customHeight="1" x14ac:dyDescent="0.35">
      <c r="A162" s="118"/>
      <c r="B162" s="71">
        <v>159</v>
      </c>
      <c r="C162" s="120" t="s">
        <v>635</v>
      </c>
      <c r="D162" s="40" t="s">
        <v>265</v>
      </c>
      <c r="E162" s="41" t="s">
        <v>266</v>
      </c>
      <c r="F162" s="41" t="s">
        <v>267</v>
      </c>
      <c r="G162" s="74">
        <f>REITORIA!I162+CEART!I162+ESAG!I162+CEAD!I162+FAED!I162+CEFID!I162+CERES!I162+CESFI!I162</f>
        <v>43</v>
      </c>
      <c r="H162" s="90">
        <f t="shared" si="6"/>
        <v>86</v>
      </c>
      <c r="I162" s="91">
        <f t="shared" si="7"/>
        <v>63</v>
      </c>
      <c r="J162" s="17">
        <v>7.92</v>
      </c>
      <c r="K162" s="17">
        <f t="shared" si="5"/>
        <v>340.56</v>
      </c>
      <c r="L162" s="86">
        <v>2</v>
      </c>
      <c r="M162" s="86">
        <v>21</v>
      </c>
      <c r="N162" s="86"/>
      <c r="O162" s="86"/>
      <c r="P162" s="86"/>
      <c r="Q162" s="86"/>
      <c r="R162" s="86"/>
      <c r="S162" s="86"/>
      <c r="T162" s="86"/>
      <c r="U162" s="86"/>
      <c r="V162" s="86"/>
      <c r="W162" s="86"/>
      <c r="X162" s="86"/>
      <c r="Y162" s="86"/>
    </row>
    <row r="163" spans="1:25" ht="40" customHeight="1" x14ac:dyDescent="0.35">
      <c r="A163" s="118"/>
      <c r="B163" s="71">
        <v>160</v>
      </c>
      <c r="C163" s="120" t="s">
        <v>635</v>
      </c>
      <c r="D163" s="40" t="s">
        <v>268</v>
      </c>
      <c r="E163" s="41" t="s">
        <v>269</v>
      </c>
      <c r="F163" s="41" t="s">
        <v>53</v>
      </c>
      <c r="G163" s="74">
        <f>REITORIA!I163+CEART!I163+ESAG!I163+CEAD!I163+FAED!I163+CEFID!I163+CERES!I163+CESFI!I163</f>
        <v>21</v>
      </c>
      <c r="H163" s="90">
        <f t="shared" si="6"/>
        <v>42</v>
      </c>
      <c r="I163" s="91">
        <f t="shared" si="7"/>
        <v>30</v>
      </c>
      <c r="J163" s="17">
        <v>28.72</v>
      </c>
      <c r="K163" s="17">
        <f t="shared" si="5"/>
        <v>603.12</v>
      </c>
      <c r="L163" s="86">
        <v>2</v>
      </c>
      <c r="M163" s="86">
        <v>10</v>
      </c>
      <c r="N163" s="86"/>
      <c r="O163" s="86"/>
      <c r="P163" s="86"/>
      <c r="Q163" s="86"/>
      <c r="R163" s="86"/>
      <c r="S163" s="86"/>
      <c r="T163" s="86"/>
      <c r="U163" s="86"/>
      <c r="V163" s="86"/>
      <c r="W163" s="86"/>
      <c r="X163" s="86"/>
      <c r="Y163" s="86"/>
    </row>
    <row r="164" spans="1:25" ht="40" customHeight="1" x14ac:dyDescent="0.35">
      <c r="A164" s="118"/>
      <c r="B164" s="71">
        <v>161</v>
      </c>
      <c r="C164" s="110"/>
      <c r="D164" s="40" t="s">
        <v>270</v>
      </c>
      <c r="E164" s="41" t="s">
        <v>271</v>
      </c>
      <c r="F164" s="41" t="s">
        <v>53</v>
      </c>
      <c r="G164" s="74">
        <f>REITORIA!I164+CEART!I164+ESAG!I164+CEAD!I164+FAED!I164+CEFID!I164+CERES!I164+CESFI!I164</f>
        <v>13</v>
      </c>
      <c r="H164" s="90">
        <f t="shared" si="6"/>
        <v>26</v>
      </c>
      <c r="I164" s="91">
        <f t="shared" si="7"/>
        <v>20</v>
      </c>
      <c r="J164" s="17">
        <v>17.95</v>
      </c>
      <c r="K164" s="17">
        <f t="shared" si="5"/>
        <v>233.35</v>
      </c>
      <c r="L164" s="86"/>
      <c r="M164" s="86">
        <v>6</v>
      </c>
      <c r="N164" s="86"/>
      <c r="O164" s="86"/>
      <c r="P164" s="86"/>
      <c r="Q164" s="86"/>
      <c r="R164" s="86"/>
      <c r="S164" s="86"/>
      <c r="T164" s="86"/>
      <c r="U164" s="86"/>
      <c r="V164" s="86"/>
      <c r="W164" s="86"/>
      <c r="X164" s="86"/>
      <c r="Y164" s="86"/>
    </row>
    <row r="165" spans="1:25" ht="40" customHeight="1" x14ac:dyDescent="0.35">
      <c r="A165" s="119"/>
      <c r="B165" s="71">
        <v>162</v>
      </c>
      <c r="C165" s="111"/>
      <c r="D165" s="40" t="s">
        <v>272</v>
      </c>
      <c r="E165" s="41" t="s">
        <v>273</v>
      </c>
      <c r="F165" s="41" t="s">
        <v>274</v>
      </c>
      <c r="G165" s="74">
        <f>REITORIA!I165+CEART!I165+ESAG!I165+CEAD!I165+FAED!I165+CEFID!I165+CERES!I165+CESFI!I165</f>
        <v>2</v>
      </c>
      <c r="H165" s="90">
        <f t="shared" si="6"/>
        <v>4</v>
      </c>
      <c r="I165" s="91">
        <f t="shared" si="7"/>
        <v>3</v>
      </c>
      <c r="J165" s="17">
        <v>160</v>
      </c>
      <c r="K165" s="17">
        <f t="shared" si="5"/>
        <v>320</v>
      </c>
      <c r="L165" s="86"/>
      <c r="M165" s="86">
        <v>1</v>
      </c>
      <c r="N165" s="86"/>
      <c r="O165" s="86"/>
      <c r="P165" s="86"/>
      <c r="Q165" s="86"/>
      <c r="R165" s="86"/>
      <c r="S165" s="86"/>
      <c r="T165" s="86"/>
      <c r="U165" s="86"/>
      <c r="V165" s="86"/>
      <c r="W165" s="86"/>
      <c r="X165" s="86"/>
      <c r="Y165" s="86"/>
    </row>
    <row r="166" spans="1:25" ht="40" customHeight="1" x14ac:dyDescent="0.35">
      <c r="A166" s="117">
        <v>8</v>
      </c>
      <c r="B166" s="71">
        <v>163</v>
      </c>
      <c r="C166" s="120" t="s">
        <v>637</v>
      </c>
      <c r="D166" s="40" t="s">
        <v>275</v>
      </c>
      <c r="E166" s="41" t="s">
        <v>276</v>
      </c>
      <c r="F166" s="41" t="s">
        <v>11</v>
      </c>
      <c r="G166" s="74">
        <f>REITORIA!I166+CEART!I166+ESAG!I166+CEAD!I166+FAED!I166+CEFID!I166+CERES!I166+CESFI!I166</f>
        <v>68</v>
      </c>
      <c r="H166" s="90">
        <f t="shared" si="6"/>
        <v>136</v>
      </c>
      <c r="I166" s="91">
        <f t="shared" si="7"/>
        <v>102</v>
      </c>
      <c r="J166" s="17">
        <v>100</v>
      </c>
      <c r="K166" s="17">
        <f t="shared" si="5"/>
        <v>6800</v>
      </c>
      <c r="L166" s="86"/>
      <c r="M166" s="86">
        <v>34</v>
      </c>
      <c r="N166" s="86"/>
      <c r="O166" s="86"/>
      <c r="P166" s="86"/>
      <c r="Q166" s="86"/>
      <c r="R166" s="86"/>
      <c r="S166" s="86"/>
      <c r="T166" s="86"/>
      <c r="U166" s="86"/>
      <c r="V166" s="86"/>
      <c r="W166" s="86"/>
      <c r="X166" s="86"/>
      <c r="Y166" s="86"/>
    </row>
    <row r="167" spans="1:25" ht="40" customHeight="1" x14ac:dyDescent="0.35">
      <c r="A167" s="118"/>
      <c r="B167" s="71">
        <v>164</v>
      </c>
      <c r="C167" s="121"/>
      <c r="D167" s="40" t="s">
        <v>278</v>
      </c>
      <c r="E167" s="41" t="s">
        <v>279</v>
      </c>
      <c r="F167" s="41" t="s">
        <v>233</v>
      </c>
      <c r="G167" s="74">
        <f>REITORIA!I167+CEART!I167+ESAG!I167+CEAD!I167+FAED!I167+CEFID!I167+CERES!I167+CESFI!I167</f>
        <v>106</v>
      </c>
      <c r="H167" s="90">
        <f t="shared" si="6"/>
        <v>212</v>
      </c>
      <c r="I167" s="91">
        <f t="shared" si="7"/>
        <v>159</v>
      </c>
      <c r="J167" s="17">
        <v>22.5</v>
      </c>
      <c r="K167" s="17">
        <f t="shared" si="5"/>
        <v>2385</v>
      </c>
      <c r="L167" s="86"/>
      <c r="M167" s="86">
        <v>53</v>
      </c>
      <c r="N167" s="86"/>
      <c r="O167" s="86"/>
      <c r="P167" s="86"/>
      <c r="Q167" s="86"/>
      <c r="R167" s="86"/>
      <c r="S167" s="86"/>
      <c r="T167" s="86"/>
      <c r="U167" s="86"/>
      <c r="V167" s="86"/>
      <c r="W167" s="86"/>
      <c r="X167" s="86"/>
      <c r="Y167" s="86"/>
    </row>
    <row r="168" spans="1:25" ht="40" customHeight="1" x14ac:dyDescent="0.35">
      <c r="A168" s="118"/>
      <c r="B168" s="71">
        <v>165</v>
      </c>
      <c r="C168" s="121"/>
      <c r="D168" s="40" t="s">
        <v>280</v>
      </c>
      <c r="E168" s="41" t="s">
        <v>281</v>
      </c>
      <c r="F168" s="41" t="s">
        <v>3</v>
      </c>
      <c r="G168" s="74">
        <f>REITORIA!I168+CEART!I168+ESAG!I168+CEAD!I168+FAED!I168+CEFID!I168+CERES!I168+CESFI!I168</f>
        <v>9</v>
      </c>
      <c r="H168" s="90">
        <f t="shared" si="6"/>
        <v>18</v>
      </c>
      <c r="I168" s="91">
        <f t="shared" si="7"/>
        <v>14</v>
      </c>
      <c r="J168" s="17">
        <v>178</v>
      </c>
      <c r="K168" s="17">
        <f t="shared" si="5"/>
        <v>1602</v>
      </c>
      <c r="L168" s="86"/>
      <c r="M168" s="86">
        <v>4</v>
      </c>
      <c r="N168" s="86"/>
      <c r="O168" s="86"/>
      <c r="P168" s="86"/>
      <c r="Q168" s="86"/>
      <c r="R168" s="86"/>
      <c r="S168" s="86"/>
      <c r="T168" s="86"/>
      <c r="U168" s="86"/>
      <c r="V168" s="86"/>
      <c r="W168" s="86"/>
      <c r="X168" s="86"/>
      <c r="Y168" s="86"/>
    </row>
    <row r="169" spans="1:25" ht="40" customHeight="1" x14ac:dyDescent="0.35">
      <c r="A169" s="118"/>
      <c r="B169" s="71">
        <v>166</v>
      </c>
      <c r="C169" s="121"/>
      <c r="D169" s="40" t="s">
        <v>282</v>
      </c>
      <c r="E169" s="41" t="s">
        <v>283</v>
      </c>
      <c r="F169" s="41" t="s">
        <v>233</v>
      </c>
      <c r="G169" s="74">
        <f>REITORIA!I169+CEART!I169+ESAG!I169+CEAD!I169+FAED!I169+CEFID!I169+CERES!I169+CESFI!I169</f>
        <v>10</v>
      </c>
      <c r="H169" s="90">
        <f t="shared" si="6"/>
        <v>20</v>
      </c>
      <c r="I169" s="91">
        <f t="shared" si="7"/>
        <v>15</v>
      </c>
      <c r="J169" s="17">
        <v>119</v>
      </c>
      <c r="K169" s="17">
        <f t="shared" si="5"/>
        <v>1190</v>
      </c>
      <c r="L169" s="86"/>
      <c r="M169" s="86">
        <v>5</v>
      </c>
      <c r="N169" s="86"/>
      <c r="O169" s="86"/>
      <c r="P169" s="86"/>
      <c r="Q169" s="86"/>
      <c r="R169" s="86"/>
      <c r="S169" s="86"/>
      <c r="T169" s="86"/>
      <c r="U169" s="86"/>
      <c r="V169" s="86"/>
      <c r="W169" s="86"/>
      <c r="X169" s="86"/>
      <c r="Y169" s="86"/>
    </row>
    <row r="170" spans="1:25" ht="40" customHeight="1" x14ac:dyDescent="0.35">
      <c r="A170" s="118"/>
      <c r="B170" s="71">
        <v>167</v>
      </c>
      <c r="C170" s="121"/>
      <c r="D170" s="40" t="s">
        <v>284</v>
      </c>
      <c r="E170" s="41" t="s">
        <v>285</v>
      </c>
      <c r="F170" s="41" t="s">
        <v>11</v>
      </c>
      <c r="G170" s="74">
        <f>REITORIA!I170+CEART!I170+ESAG!I170+CEAD!I170+FAED!I170+CEFID!I170+CERES!I170+CESFI!I170</f>
        <v>10</v>
      </c>
      <c r="H170" s="90">
        <f t="shared" si="6"/>
        <v>20</v>
      </c>
      <c r="I170" s="91">
        <f t="shared" si="7"/>
        <v>15</v>
      </c>
      <c r="J170" s="17">
        <v>119</v>
      </c>
      <c r="K170" s="17">
        <f t="shared" si="5"/>
        <v>1190</v>
      </c>
      <c r="L170" s="86"/>
      <c r="M170" s="86">
        <v>5</v>
      </c>
      <c r="N170" s="86"/>
      <c r="O170" s="86"/>
      <c r="P170" s="86"/>
      <c r="Q170" s="86"/>
      <c r="R170" s="86"/>
      <c r="S170" s="86"/>
      <c r="T170" s="86"/>
      <c r="U170" s="86"/>
      <c r="V170" s="86"/>
      <c r="W170" s="86"/>
      <c r="X170" s="86"/>
      <c r="Y170" s="86"/>
    </row>
    <row r="171" spans="1:25" ht="40" customHeight="1" x14ac:dyDescent="0.35">
      <c r="A171" s="118"/>
      <c r="B171" s="71">
        <v>168</v>
      </c>
      <c r="C171" s="121"/>
      <c r="D171" s="40" t="s">
        <v>286</v>
      </c>
      <c r="E171" s="41" t="s">
        <v>287</v>
      </c>
      <c r="F171" s="41" t="s">
        <v>11</v>
      </c>
      <c r="G171" s="74">
        <f>REITORIA!I171+CEART!I171+ESAG!I171+CEAD!I171+FAED!I171+CEFID!I171+CERES!I171+CESFI!I171</f>
        <v>17</v>
      </c>
      <c r="H171" s="90">
        <f t="shared" si="6"/>
        <v>34</v>
      </c>
      <c r="I171" s="91">
        <f t="shared" si="7"/>
        <v>26</v>
      </c>
      <c r="J171" s="17">
        <v>47.2</v>
      </c>
      <c r="K171" s="17">
        <f t="shared" si="5"/>
        <v>802.40000000000009</v>
      </c>
      <c r="L171" s="86"/>
      <c r="M171" s="86">
        <v>8</v>
      </c>
      <c r="N171" s="86"/>
      <c r="O171" s="86"/>
      <c r="P171" s="86"/>
      <c r="Q171" s="86"/>
      <c r="R171" s="86"/>
      <c r="S171" s="86"/>
      <c r="T171" s="86"/>
      <c r="U171" s="86"/>
      <c r="V171" s="86"/>
      <c r="W171" s="86"/>
      <c r="X171" s="86"/>
      <c r="Y171" s="86"/>
    </row>
    <row r="172" spans="1:25" ht="40" customHeight="1" x14ac:dyDescent="0.35">
      <c r="A172" s="119"/>
      <c r="B172" s="71">
        <v>169</v>
      </c>
      <c r="C172" s="122"/>
      <c r="D172" s="40" t="s">
        <v>289</v>
      </c>
      <c r="E172" s="41" t="s">
        <v>290</v>
      </c>
      <c r="F172" s="41" t="s">
        <v>11</v>
      </c>
      <c r="G172" s="74">
        <f>REITORIA!I172+CEART!I172+ESAG!I172+CEAD!I172+FAED!I172+CEFID!I172+CERES!I172+CESFI!I172</f>
        <v>8</v>
      </c>
      <c r="H172" s="90">
        <f t="shared" si="6"/>
        <v>16</v>
      </c>
      <c r="I172" s="91">
        <f t="shared" si="7"/>
        <v>12</v>
      </c>
      <c r="J172" s="17">
        <v>65</v>
      </c>
      <c r="K172" s="17">
        <f t="shared" si="5"/>
        <v>520</v>
      </c>
      <c r="L172" s="86"/>
      <c r="M172" s="86">
        <v>4</v>
      </c>
      <c r="N172" s="86"/>
      <c r="O172" s="86"/>
      <c r="P172" s="86"/>
      <c r="Q172" s="86"/>
      <c r="R172" s="86"/>
      <c r="S172" s="86"/>
      <c r="T172" s="86"/>
      <c r="U172" s="86"/>
      <c r="V172" s="86"/>
      <c r="W172" s="86"/>
      <c r="X172" s="86"/>
      <c r="Y172" s="86"/>
    </row>
    <row r="173" spans="1:25" ht="40" customHeight="1" x14ac:dyDescent="0.35">
      <c r="A173" s="117">
        <v>9</v>
      </c>
      <c r="B173" s="71">
        <v>170</v>
      </c>
      <c r="C173" s="120" t="s">
        <v>637</v>
      </c>
      <c r="D173" s="40" t="s">
        <v>291</v>
      </c>
      <c r="E173" s="41" t="s">
        <v>292</v>
      </c>
      <c r="F173" s="41" t="s">
        <v>11</v>
      </c>
      <c r="G173" s="74">
        <f>REITORIA!I173+CEART!I173+ESAG!I173+CEAD!I173+FAED!I173+CEFID!I173+CERES!I173+CESFI!I173</f>
        <v>44</v>
      </c>
      <c r="H173" s="90">
        <f t="shared" si="6"/>
        <v>88</v>
      </c>
      <c r="I173" s="91">
        <f t="shared" si="7"/>
        <v>61</v>
      </c>
      <c r="J173" s="17">
        <v>50</v>
      </c>
      <c r="K173" s="17">
        <f t="shared" si="5"/>
        <v>2200</v>
      </c>
      <c r="L173" s="86">
        <v>5</v>
      </c>
      <c r="M173" s="86">
        <v>22</v>
      </c>
      <c r="N173" s="86"/>
      <c r="O173" s="86"/>
      <c r="P173" s="86"/>
      <c r="Q173" s="86"/>
      <c r="R173" s="86"/>
      <c r="S173" s="86"/>
      <c r="T173" s="86"/>
      <c r="U173" s="86"/>
      <c r="V173" s="86"/>
      <c r="W173" s="86"/>
      <c r="X173" s="86"/>
      <c r="Y173" s="86"/>
    </row>
    <row r="174" spans="1:25" ht="40" customHeight="1" x14ac:dyDescent="0.35">
      <c r="A174" s="118"/>
      <c r="B174" s="71">
        <v>171</v>
      </c>
      <c r="C174" s="120" t="s">
        <v>637</v>
      </c>
      <c r="D174" s="40" t="s">
        <v>293</v>
      </c>
      <c r="E174" s="41" t="s">
        <v>294</v>
      </c>
      <c r="F174" s="41" t="s">
        <v>233</v>
      </c>
      <c r="G174" s="74">
        <f>REITORIA!I174+CEART!I174+ESAG!I174+CEAD!I174+FAED!I174+CEFID!I174+CERES!I174+CESFI!I174</f>
        <v>112</v>
      </c>
      <c r="H174" s="90">
        <f t="shared" si="6"/>
        <v>224</v>
      </c>
      <c r="I174" s="91">
        <f t="shared" si="7"/>
        <v>156</v>
      </c>
      <c r="J174" s="17">
        <v>51.94</v>
      </c>
      <c r="K174" s="17">
        <f t="shared" si="5"/>
        <v>5817.28</v>
      </c>
      <c r="L174" s="86">
        <v>12</v>
      </c>
      <c r="M174" s="86">
        <v>56</v>
      </c>
      <c r="N174" s="86"/>
      <c r="O174" s="86"/>
      <c r="P174" s="86"/>
      <c r="Q174" s="86"/>
      <c r="R174" s="86"/>
      <c r="S174" s="86"/>
      <c r="T174" s="86"/>
      <c r="U174" s="86"/>
      <c r="V174" s="86"/>
      <c r="W174" s="86"/>
      <c r="X174" s="86"/>
      <c r="Y174" s="86"/>
    </row>
    <row r="175" spans="1:25" ht="40" customHeight="1" x14ac:dyDescent="0.35">
      <c r="A175" s="118"/>
      <c r="B175" s="71">
        <v>172</v>
      </c>
      <c r="C175" s="110"/>
      <c r="D175" s="40" t="s">
        <v>295</v>
      </c>
      <c r="E175" s="41" t="s">
        <v>296</v>
      </c>
      <c r="F175" s="41" t="s">
        <v>11</v>
      </c>
      <c r="G175" s="74">
        <f>REITORIA!I175+CEART!I175+ESAG!I175+CEAD!I175+FAED!I175+CEFID!I175+CERES!I175+CESFI!I175</f>
        <v>45</v>
      </c>
      <c r="H175" s="90">
        <f t="shared" si="6"/>
        <v>90</v>
      </c>
      <c r="I175" s="91">
        <f t="shared" si="7"/>
        <v>68</v>
      </c>
      <c r="J175" s="17">
        <v>30.89</v>
      </c>
      <c r="K175" s="17">
        <f t="shared" si="5"/>
        <v>1390.05</v>
      </c>
      <c r="L175" s="86"/>
      <c r="M175" s="86">
        <v>22</v>
      </c>
      <c r="N175" s="86"/>
      <c r="O175" s="86"/>
      <c r="P175" s="86"/>
      <c r="Q175" s="86"/>
      <c r="R175" s="86"/>
      <c r="S175" s="86"/>
      <c r="T175" s="86"/>
      <c r="U175" s="86"/>
      <c r="V175" s="86"/>
      <c r="W175" s="86"/>
      <c r="X175" s="86"/>
      <c r="Y175" s="86"/>
    </row>
    <row r="176" spans="1:25" ht="40" customHeight="1" x14ac:dyDescent="0.35">
      <c r="A176" s="118"/>
      <c r="B176" s="71">
        <v>173</v>
      </c>
      <c r="C176" s="110"/>
      <c r="D176" s="40" t="s">
        <v>298</v>
      </c>
      <c r="E176" s="41" t="s">
        <v>299</v>
      </c>
      <c r="F176" s="41" t="s">
        <v>233</v>
      </c>
      <c r="G176" s="74">
        <f>REITORIA!I176+CEART!I176+ESAG!I176+CEAD!I176+FAED!I176+CEFID!I176+CERES!I176+CESFI!I176</f>
        <v>168</v>
      </c>
      <c r="H176" s="90">
        <f t="shared" si="6"/>
        <v>336</v>
      </c>
      <c r="I176" s="91">
        <f t="shared" si="7"/>
        <v>252</v>
      </c>
      <c r="J176" s="17">
        <v>20.9</v>
      </c>
      <c r="K176" s="17">
        <f t="shared" si="5"/>
        <v>3511.2</v>
      </c>
      <c r="L176" s="86"/>
      <c r="M176" s="86">
        <v>84</v>
      </c>
      <c r="N176" s="86"/>
      <c r="O176" s="86"/>
      <c r="P176" s="86"/>
      <c r="Q176" s="86"/>
      <c r="R176" s="86"/>
      <c r="S176" s="86"/>
      <c r="T176" s="86"/>
      <c r="U176" s="86"/>
      <c r="V176" s="86"/>
      <c r="W176" s="86"/>
      <c r="X176" s="86"/>
      <c r="Y176" s="86"/>
    </row>
    <row r="177" spans="1:25" ht="40" customHeight="1" x14ac:dyDescent="0.35">
      <c r="A177" s="118"/>
      <c r="B177" s="71">
        <v>174</v>
      </c>
      <c r="C177" s="110"/>
      <c r="D177" s="40" t="s">
        <v>300</v>
      </c>
      <c r="E177" s="41" t="s">
        <v>301</v>
      </c>
      <c r="F177" s="41" t="s">
        <v>233</v>
      </c>
      <c r="G177" s="74">
        <f>REITORIA!I177+CEART!I177+ESAG!I177+CEAD!I177+FAED!I177+CEFID!I177+CERES!I177+CESFI!I177</f>
        <v>53</v>
      </c>
      <c r="H177" s="90">
        <f t="shared" si="6"/>
        <v>106</v>
      </c>
      <c r="I177" s="91">
        <f t="shared" si="7"/>
        <v>80</v>
      </c>
      <c r="J177" s="17">
        <v>7.63</v>
      </c>
      <c r="K177" s="17">
        <f t="shared" si="5"/>
        <v>404.39</v>
      </c>
      <c r="L177" s="86"/>
      <c r="M177" s="86">
        <v>26</v>
      </c>
      <c r="N177" s="86"/>
      <c r="O177" s="86"/>
      <c r="P177" s="86"/>
      <c r="Q177" s="86"/>
      <c r="R177" s="86"/>
      <c r="S177" s="86"/>
      <c r="T177" s="86"/>
      <c r="U177" s="86"/>
      <c r="V177" s="86"/>
      <c r="W177" s="86"/>
      <c r="X177" s="86"/>
      <c r="Y177" s="86"/>
    </row>
    <row r="178" spans="1:25" ht="40" customHeight="1" x14ac:dyDescent="0.35">
      <c r="A178" s="118"/>
      <c r="B178" s="71">
        <v>175</v>
      </c>
      <c r="C178" s="110"/>
      <c r="D178" s="40" t="s">
        <v>302</v>
      </c>
      <c r="E178" s="41" t="s">
        <v>303</v>
      </c>
      <c r="F178" s="41" t="s">
        <v>11</v>
      </c>
      <c r="G178" s="74">
        <f>REITORIA!I178+CEART!I178+ESAG!I178+CEAD!I178+FAED!I178+CEFID!I178+CERES!I178+CESFI!I178</f>
        <v>74</v>
      </c>
      <c r="H178" s="90">
        <f t="shared" si="6"/>
        <v>148</v>
      </c>
      <c r="I178" s="91">
        <f t="shared" si="7"/>
        <v>111</v>
      </c>
      <c r="J178" s="17">
        <v>50.87</v>
      </c>
      <c r="K178" s="17">
        <f t="shared" si="5"/>
        <v>3764.3799999999997</v>
      </c>
      <c r="L178" s="86"/>
      <c r="M178" s="86">
        <v>37</v>
      </c>
      <c r="N178" s="86"/>
      <c r="O178" s="86"/>
      <c r="P178" s="86"/>
      <c r="Q178" s="86"/>
      <c r="R178" s="86"/>
      <c r="S178" s="86"/>
      <c r="T178" s="86"/>
      <c r="U178" s="86"/>
      <c r="V178" s="86"/>
      <c r="W178" s="86"/>
      <c r="X178" s="86"/>
      <c r="Y178" s="86"/>
    </row>
    <row r="179" spans="1:25" ht="40" customHeight="1" x14ac:dyDescent="0.35">
      <c r="A179" s="119"/>
      <c r="B179" s="71">
        <v>176</v>
      </c>
      <c r="C179" s="111"/>
      <c r="D179" s="40" t="s">
        <v>304</v>
      </c>
      <c r="E179" s="41" t="s">
        <v>305</v>
      </c>
      <c r="F179" s="41" t="s">
        <v>11</v>
      </c>
      <c r="G179" s="74">
        <f>REITORIA!I179+CEART!I179+ESAG!I179+CEAD!I179+FAED!I179+CEFID!I179+CERES!I179+CESFI!I179</f>
        <v>28</v>
      </c>
      <c r="H179" s="90">
        <f t="shared" si="6"/>
        <v>56</v>
      </c>
      <c r="I179" s="91">
        <f t="shared" si="7"/>
        <v>42</v>
      </c>
      <c r="J179" s="17">
        <v>4.78</v>
      </c>
      <c r="K179" s="17">
        <f t="shared" si="5"/>
        <v>133.84</v>
      </c>
      <c r="L179" s="86"/>
      <c r="M179" s="86">
        <v>14</v>
      </c>
      <c r="N179" s="86"/>
      <c r="O179" s="86"/>
      <c r="P179" s="86"/>
      <c r="Q179" s="86"/>
      <c r="R179" s="86"/>
      <c r="S179" s="86"/>
      <c r="T179" s="86"/>
      <c r="U179" s="86"/>
      <c r="V179" s="86"/>
      <c r="W179" s="86"/>
      <c r="X179" s="86"/>
      <c r="Y179" s="86"/>
    </row>
    <row r="180" spans="1:25" ht="40" customHeight="1" x14ac:dyDescent="0.35">
      <c r="A180" s="117">
        <v>10</v>
      </c>
      <c r="B180" s="71">
        <v>177</v>
      </c>
      <c r="C180" s="120" t="s">
        <v>635</v>
      </c>
      <c r="D180" s="40" t="s">
        <v>306</v>
      </c>
      <c r="E180" s="41" t="s">
        <v>307</v>
      </c>
      <c r="F180" s="41" t="s">
        <v>11</v>
      </c>
      <c r="G180" s="74">
        <f>REITORIA!I180+CEART!I180+ESAG!I180+CEAD!I180+FAED!I180+CEFID!I180+CERES!I180+CESFI!I180</f>
        <v>243</v>
      </c>
      <c r="H180" s="90">
        <f t="shared" si="6"/>
        <v>486</v>
      </c>
      <c r="I180" s="91">
        <f t="shared" si="7"/>
        <v>360</v>
      </c>
      <c r="J180" s="17">
        <v>16</v>
      </c>
      <c r="K180" s="17">
        <f t="shared" si="5"/>
        <v>3888</v>
      </c>
      <c r="L180" s="86">
        <v>5</v>
      </c>
      <c r="M180" s="86">
        <v>121</v>
      </c>
      <c r="N180" s="86"/>
      <c r="O180" s="86"/>
      <c r="P180" s="86"/>
      <c r="Q180" s="86"/>
      <c r="R180" s="86"/>
      <c r="S180" s="86"/>
      <c r="T180" s="86"/>
      <c r="U180" s="86"/>
      <c r="V180" s="86"/>
      <c r="W180" s="86"/>
      <c r="X180" s="86"/>
      <c r="Y180" s="86"/>
    </row>
    <row r="181" spans="1:25" ht="40" customHeight="1" x14ac:dyDescent="0.35">
      <c r="A181" s="118"/>
      <c r="B181" s="71">
        <v>178</v>
      </c>
      <c r="C181" s="120" t="s">
        <v>635</v>
      </c>
      <c r="D181" s="40" t="s">
        <v>309</v>
      </c>
      <c r="E181" s="41" t="s">
        <v>310</v>
      </c>
      <c r="F181" s="41" t="s">
        <v>11</v>
      </c>
      <c r="G181" s="74">
        <f>REITORIA!I181+CEART!I181+ESAG!I181+CEAD!I181+FAED!I181+CEFID!I181+CERES!I181+CESFI!I181</f>
        <v>214</v>
      </c>
      <c r="H181" s="90">
        <f t="shared" si="6"/>
        <v>428</v>
      </c>
      <c r="I181" s="91">
        <f t="shared" si="7"/>
        <v>319</v>
      </c>
      <c r="J181" s="17">
        <v>15.62</v>
      </c>
      <c r="K181" s="17">
        <f t="shared" si="5"/>
        <v>3342.68</v>
      </c>
      <c r="L181" s="86">
        <v>2</v>
      </c>
      <c r="M181" s="86">
        <v>107</v>
      </c>
      <c r="N181" s="86"/>
      <c r="O181" s="86"/>
      <c r="P181" s="86"/>
      <c r="Q181" s="86"/>
      <c r="R181" s="86"/>
      <c r="S181" s="86"/>
      <c r="T181" s="86"/>
      <c r="U181" s="86"/>
      <c r="V181" s="86"/>
      <c r="W181" s="86"/>
      <c r="X181" s="86"/>
      <c r="Y181" s="86"/>
    </row>
    <row r="182" spans="1:25" ht="40" customHeight="1" x14ac:dyDescent="0.35">
      <c r="A182" s="118"/>
      <c r="B182" s="71">
        <v>179</v>
      </c>
      <c r="C182" s="110"/>
      <c r="D182" s="40" t="s">
        <v>311</v>
      </c>
      <c r="E182" s="41" t="s">
        <v>312</v>
      </c>
      <c r="F182" s="41" t="s">
        <v>233</v>
      </c>
      <c r="G182" s="74">
        <f>REITORIA!I182+CEART!I182+ESAG!I182+CEAD!I182+FAED!I182+CEFID!I182+CERES!I182+CESFI!I182</f>
        <v>106</v>
      </c>
      <c r="H182" s="90">
        <f t="shared" si="6"/>
        <v>212</v>
      </c>
      <c r="I182" s="91">
        <f t="shared" si="7"/>
        <v>159</v>
      </c>
      <c r="J182" s="17">
        <v>4.9400000000000004</v>
      </c>
      <c r="K182" s="17">
        <f t="shared" si="5"/>
        <v>523.64</v>
      </c>
      <c r="L182" s="86"/>
      <c r="M182" s="86">
        <v>53</v>
      </c>
      <c r="N182" s="86"/>
      <c r="O182" s="86"/>
      <c r="P182" s="86"/>
      <c r="Q182" s="86"/>
      <c r="R182" s="86"/>
      <c r="S182" s="86"/>
      <c r="T182" s="86"/>
      <c r="U182" s="86"/>
      <c r="V182" s="86"/>
      <c r="W182" s="86"/>
      <c r="X182" s="86"/>
      <c r="Y182" s="86"/>
    </row>
    <row r="183" spans="1:25" ht="40" customHeight="1" x14ac:dyDescent="0.35">
      <c r="A183" s="118"/>
      <c r="B183" s="71">
        <v>180</v>
      </c>
      <c r="C183" s="120" t="s">
        <v>635</v>
      </c>
      <c r="D183" s="40" t="s">
        <v>313</v>
      </c>
      <c r="E183" s="41" t="s">
        <v>314</v>
      </c>
      <c r="F183" s="41" t="s">
        <v>11</v>
      </c>
      <c r="G183" s="74">
        <f>REITORIA!I183+CEART!I183+ESAG!I183+CEAD!I183+FAED!I183+CEFID!I183+CERES!I183+CESFI!I183</f>
        <v>80</v>
      </c>
      <c r="H183" s="90">
        <f t="shared" si="6"/>
        <v>160</v>
      </c>
      <c r="I183" s="91">
        <f t="shared" si="7"/>
        <v>114</v>
      </c>
      <c r="J183" s="17">
        <v>36.1</v>
      </c>
      <c r="K183" s="17">
        <f t="shared" si="5"/>
        <v>2888</v>
      </c>
      <c r="L183" s="86">
        <v>6</v>
      </c>
      <c r="M183" s="86">
        <v>40</v>
      </c>
      <c r="N183" s="86"/>
      <c r="O183" s="86"/>
      <c r="P183" s="86"/>
      <c r="Q183" s="86"/>
      <c r="R183" s="86"/>
      <c r="S183" s="86"/>
      <c r="T183" s="86"/>
      <c r="U183" s="86"/>
      <c r="V183" s="86"/>
      <c r="W183" s="86"/>
      <c r="X183" s="86"/>
      <c r="Y183" s="86"/>
    </row>
    <row r="184" spans="1:25" ht="40" customHeight="1" x14ac:dyDescent="0.35">
      <c r="A184" s="118"/>
      <c r="B184" s="71">
        <v>181</v>
      </c>
      <c r="C184" s="120" t="s">
        <v>635</v>
      </c>
      <c r="D184" s="40" t="s">
        <v>315</v>
      </c>
      <c r="E184" s="41" t="s">
        <v>316</v>
      </c>
      <c r="F184" s="41" t="s">
        <v>11</v>
      </c>
      <c r="G184" s="74">
        <f>REITORIA!I184+CEART!I184+ESAG!I184+CEAD!I184+FAED!I184+CEFID!I184+CERES!I184+CESFI!I184</f>
        <v>149</v>
      </c>
      <c r="H184" s="90">
        <f t="shared" si="6"/>
        <v>298</v>
      </c>
      <c r="I184" s="91">
        <f t="shared" si="7"/>
        <v>250</v>
      </c>
      <c r="J184" s="17">
        <v>16.8</v>
      </c>
      <c r="K184" s="17">
        <f t="shared" si="5"/>
        <v>2503.2000000000003</v>
      </c>
      <c r="L184" s="86">
        <v>4</v>
      </c>
      <c r="M184" s="86">
        <v>44</v>
      </c>
      <c r="N184" s="86"/>
      <c r="O184" s="86"/>
      <c r="P184" s="86"/>
      <c r="Q184" s="86"/>
      <c r="R184" s="86"/>
      <c r="S184" s="86"/>
      <c r="T184" s="86"/>
      <c r="U184" s="86"/>
      <c r="V184" s="86"/>
      <c r="W184" s="86"/>
      <c r="X184" s="86"/>
      <c r="Y184" s="86"/>
    </row>
    <row r="185" spans="1:25" ht="40" customHeight="1" x14ac:dyDescent="0.35">
      <c r="A185" s="118"/>
      <c r="B185" s="71">
        <v>182</v>
      </c>
      <c r="C185" s="110"/>
      <c r="D185" s="40" t="s">
        <v>317</v>
      </c>
      <c r="E185" s="41" t="s">
        <v>318</v>
      </c>
      <c r="F185" s="41" t="s">
        <v>11</v>
      </c>
      <c r="G185" s="74">
        <f>REITORIA!I185+CEART!I185+ESAG!I185+CEAD!I185+FAED!I185+CEFID!I185+CERES!I185+CESFI!I185</f>
        <v>53</v>
      </c>
      <c r="H185" s="90">
        <f t="shared" si="6"/>
        <v>106</v>
      </c>
      <c r="I185" s="91">
        <f t="shared" si="7"/>
        <v>80</v>
      </c>
      <c r="J185" s="17">
        <v>8.16</v>
      </c>
      <c r="K185" s="17">
        <f t="shared" si="5"/>
        <v>432.48</v>
      </c>
      <c r="L185" s="86"/>
      <c r="M185" s="86">
        <v>26</v>
      </c>
      <c r="N185" s="86"/>
      <c r="O185" s="86"/>
      <c r="P185" s="86"/>
      <c r="Q185" s="86"/>
      <c r="R185" s="86"/>
      <c r="S185" s="86"/>
      <c r="T185" s="86"/>
      <c r="U185" s="86"/>
      <c r="V185" s="86"/>
      <c r="W185" s="86"/>
      <c r="X185" s="86"/>
      <c r="Y185" s="86"/>
    </row>
    <row r="186" spans="1:25" ht="40" customHeight="1" x14ac:dyDescent="0.35">
      <c r="A186" s="118"/>
      <c r="B186" s="71">
        <v>183</v>
      </c>
      <c r="C186" s="110"/>
      <c r="D186" s="40" t="s">
        <v>319</v>
      </c>
      <c r="E186" s="41" t="s">
        <v>320</v>
      </c>
      <c r="F186" s="41" t="s">
        <v>11</v>
      </c>
      <c r="G186" s="74">
        <f>REITORIA!I186+CEART!I186+ESAG!I186+CEAD!I186+FAED!I186+CEFID!I186+CERES!I186+CESFI!I186</f>
        <v>194</v>
      </c>
      <c r="H186" s="90">
        <f t="shared" si="6"/>
        <v>388</v>
      </c>
      <c r="I186" s="91">
        <f t="shared" si="7"/>
        <v>292</v>
      </c>
      <c r="J186" s="17">
        <v>6.8</v>
      </c>
      <c r="K186" s="17">
        <f t="shared" si="5"/>
        <v>1319.2</v>
      </c>
      <c r="L186" s="86"/>
      <c r="M186" s="86">
        <v>96</v>
      </c>
      <c r="N186" s="86"/>
      <c r="O186" s="86"/>
      <c r="P186" s="86"/>
      <c r="Q186" s="86"/>
      <c r="R186" s="86"/>
      <c r="S186" s="86"/>
      <c r="T186" s="86"/>
      <c r="U186" s="86"/>
      <c r="V186" s="86"/>
      <c r="W186" s="86"/>
      <c r="X186" s="86"/>
      <c r="Y186" s="86"/>
    </row>
    <row r="187" spans="1:25" ht="40" customHeight="1" x14ac:dyDescent="0.35">
      <c r="A187" s="118"/>
      <c r="B187" s="71">
        <v>184</v>
      </c>
      <c r="C187" s="110"/>
      <c r="D187" s="40" t="s">
        <v>321</v>
      </c>
      <c r="E187" s="41" t="s">
        <v>322</v>
      </c>
      <c r="F187" s="41" t="s">
        <v>11</v>
      </c>
      <c r="G187" s="74">
        <f>REITORIA!I187+CEART!I187+ESAG!I187+CEAD!I187+FAED!I187+CEFID!I187+CERES!I187+CESFI!I187</f>
        <v>32</v>
      </c>
      <c r="H187" s="90">
        <f t="shared" si="6"/>
        <v>64</v>
      </c>
      <c r="I187" s="91">
        <f t="shared" si="7"/>
        <v>48</v>
      </c>
      <c r="J187" s="17">
        <v>22.8</v>
      </c>
      <c r="K187" s="17">
        <f t="shared" si="5"/>
        <v>729.6</v>
      </c>
      <c r="L187" s="86"/>
      <c r="M187" s="86">
        <v>16</v>
      </c>
      <c r="N187" s="86"/>
      <c r="O187" s="86"/>
      <c r="P187" s="86"/>
      <c r="Q187" s="86"/>
      <c r="R187" s="86"/>
      <c r="S187" s="86"/>
      <c r="T187" s="86"/>
      <c r="U187" s="86"/>
      <c r="V187" s="86"/>
      <c r="W187" s="86"/>
      <c r="X187" s="86"/>
      <c r="Y187" s="86"/>
    </row>
    <row r="188" spans="1:25" ht="40" customHeight="1" x14ac:dyDescent="0.35">
      <c r="A188" s="118"/>
      <c r="B188" s="71">
        <v>185</v>
      </c>
      <c r="C188" s="110"/>
      <c r="D188" s="40" t="s">
        <v>323</v>
      </c>
      <c r="E188" s="41" t="s">
        <v>324</v>
      </c>
      <c r="F188" s="41" t="s">
        <v>11</v>
      </c>
      <c r="G188" s="74">
        <f>REITORIA!I188+CEART!I188+ESAG!I188+CEAD!I188+FAED!I188+CEFID!I188+CERES!I188+CESFI!I188</f>
        <v>33</v>
      </c>
      <c r="H188" s="90">
        <f t="shared" si="6"/>
        <v>66</v>
      </c>
      <c r="I188" s="91">
        <f t="shared" si="7"/>
        <v>50</v>
      </c>
      <c r="J188" s="17">
        <v>9.36</v>
      </c>
      <c r="K188" s="17">
        <f t="shared" si="5"/>
        <v>308.88</v>
      </c>
      <c r="L188" s="86"/>
      <c r="M188" s="86">
        <v>16</v>
      </c>
      <c r="N188" s="86"/>
      <c r="O188" s="86"/>
      <c r="P188" s="86"/>
      <c r="Q188" s="86"/>
      <c r="R188" s="86"/>
      <c r="S188" s="86"/>
      <c r="T188" s="86"/>
      <c r="U188" s="86"/>
      <c r="V188" s="86"/>
      <c r="W188" s="86"/>
      <c r="X188" s="86"/>
      <c r="Y188" s="86"/>
    </row>
    <row r="189" spans="1:25" ht="40" customHeight="1" x14ac:dyDescent="0.35">
      <c r="A189" s="118"/>
      <c r="B189" s="71">
        <v>186</v>
      </c>
      <c r="C189" s="120" t="s">
        <v>635</v>
      </c>
      <c r="D189" s="40" t="s">
        <v>325</v>
      </c>
      <c r="E189" s="41" t="s">
        <v>326</v>
      </c>
      <c r="F189" s="41" t="s">
        <v>11</v>
      </c>
      <c r="G189" s="74">
        <f>REITORIA!I189+CEART!I189+ESAG!I189+CEAD!I189+FAED!I189+CEFID!I189+CERES!I189+CESFI!I189</f>
        <v>35</v>
      </c>
      <c r="H189" s="90">
        <f t="shared" si="6"/>
        <v>70</v>
      </c>
      <c r="I189" s="91">
        <f t="shared" si="7"/>
        <v>52</v>
      </c>
      <c r="J189" s="17">
        <v>17.399999999999999</v>
      </c>
      <c r="K189" s="17">
        <f t="shared" si="5"/>
        <v>609</v>
      </c>
      <c r="L189" s="86">
        <v>1</v>
      </c>
      <c r="M189" s="86">
        <v>17</v>
      </c>
      <c r="N189" s="86"/>
      <c r="O189" s="86"/>
      <c r="P189" s="86"/>
      <c r="Q189" s="86"/>
      <c r="R189" s="86"/>
      <c r="S189" s="86"/>
      <c r="T189" s="86"/>
      <c r="U189" s="86"/>
      <c r="V189" s="86"/>
      <c r="W189" s="86"/>
      <c r="X189" s="86"/>
      <c r="Y189" s="86"/>
    </row>
    <row r="190" spans="1:25" ht="40" customHeight="1" x14ac:dyDescent="0.35">
      <c r="A190" s="118"/>
      <c r="B190" s="71">
        <v>187</v>
      </c>
      <c r="C190" s="120" t="s">
        <v>635</v>
      </c>
      <c r="D190" s="40" t="s">
        <v>327</v>
      </c>
      <c r="E190" s="41" t="s">
        <v>328</v>
      </c>
      <c r="F190" s="41" t="s">
        <v>11</v>
      </c>
      <c r="G190" s="74">
        <f>REITORIA!I190+CEART!I190+ESAG!I190+CEAD!I190+FAED!I190+CEFID!I190+CERES!I190+CESFI!I190</f>
        <v>5</v>
      </c>
      <c r="H190" s="90">
        <f t="shared" si="6"/>
        <v>10</v>
      </c>
      <c r="I190" s="91">
        <f t="shared" si="7"/>
        <v>7</v>
      </c>
      <c r="J190" s="17">
        <v>16.88</v>
      </c>
      <c r="K190" s="17">
        <f t="shared" si="5"/>
        <v>84.399999999999991</v>
      </c>
      <c r="L190" s="86">
        <v>1</v>
      </c>
      <c r="M190" s="86">
        <v>2</v>
      </c>
      <c r="N190" s="86"/>
      <c r="O190" s="86"/>
      <c r="P190" s="86"/>
      <c r="Q190" s="86"/>
      <c r="R190" s="86"/>
      <c r="S190" s="86"/>
      <c r="T190" s="86"/>
      <c r="U190" s="86"/>
      <c r="V190" s="86"/>
      <c r="W190" s="86"/>
      <c r="X190" s="86"/>
      <c r="Y190" s="86"/>
    </row>
    <row r="191" spans="1:25" ht="40" customHeight="1" x14ac:dyDescent="0.35">
      <c r="A191" s="118"/>
      <c r="B191" s="71">
        <v>188</v>
      </c>
      <c r="C191" s="110"/>
      <c r="D191" s="40" t="s">
        <v>329</v>
      </c>
      <c r="E191" s="41" t="s">
        <v>330</v>
      </c>
      <c r="F191" s="41" t="s">
        <v>11</v>
      </c>
      <c r="G191" s="74">
        <f>REITORIA!I191+CEART!I191+ESAG!I191+CEAD!I191+FAED!I191+CEFID!I191+CERES!I191+CESFI!I191</f>
        <v>10</v>
      </c>
      <c r="H191" s="90">
        <f t="shared" si="6"/>
        <v>20</v>
      </c>
      <c r="I191" s="91">
        <f t="shared" si="7"/>
        <v>15</v>
      </c>
      <c r="J191" s="17">
        <v>15.6</v>
      </c>
      <c r="K191" s="17">
        <f t="shared" si="5"/>
        <v>156</v>
      </c>
      <c r="L191" s="86"/>
      <c r="M191" s="86">
        <v>5</v>
      </c>
      <c r="N191" s="86"/>
      <c r="O191" s="86"/>
      <c r="P191" s="86"/>
      <c r="Q191" s="86"/>
      <c r="R191" s="86"/>
      <c r="S191" s="86"/>
      <c r="T191" s="86"/>
      <c r="U191" s="86"/>
      <c r="V191" s="86"/>
      <c r="W191" s="86"/>
      <c r="X191" s="86"/>
      <c r="Y191" s="86"/>
    </row>
    <row r="192" spans="1:25" ht="40" customHeight="1" x14ac:dyDescent="0.35">
      <c r="A192" s="118"/>
      <c r="B192" s="71">
        <v>189</v>
      </c>
      <c r="C192" s="110"/>
      <c r="D192" s="40" t="s">
        <v>331</v>
      </c>
      <c r="E192" s="41" t="s">
        <v>332</v>
      </c>
      <c r="F192" s="41" t="s">
        <v>11</v>
      </c>
      <c r="G192" s="74">
        <f>REITORIA!I192+CEART!I192+ESAG!I192+CEAD!I192+FAED!I192+CEFID!I192+CERES!I192+CESFI!I192</f>
        <v>121</v>
      </c>
      <c r="H192" s="90">
        <f t="shared" si="6"/>
        <v>242</v>
      </c>
      <c r="I192" s="91">
        <f t="shared" si="7"/>
        <v>182</v>
      </c>
      <c r="J192" s="17">
        <v>16.8</v>
      </c>
      <c r="K192" s="17">
        <f t="shared" si="5"/>
        <v>2032.8000000000002</v>
      </c>
      <c r="L192" s="86"/>
      <c r="M192" s="86">
        <v>60</v>
      </c>
      <c r="N192" s="86"/>
      <c r="O192" s="86"/>
      <c r="P192" s="86"/>
      <c r="Q192" s="86"/>
      <c r="R192" s="86"/>
      <c r="S192" s="86"/>
      <c r="T192" s="86"/>
      <c r="U192" s="86"/>
      <c r="V192" s="86"/>
      <c r="W192" s="86"/>
      <c r="X192" s="86"/>
      <c r="Y192" s="86"/>
    </row>
    <row r="193" spans="1:25" ht="40" customHeight="1" x14ac:dyDescent="0.35">
      <c r="A193" s="118"/>
      <c r="B193" s="71">
        <v>190</v>
      </c>
      <c r="C193" s="110"/>
      <c r="D193" s="40" t="s">
        <v>333</v>
      </c>
      <c r="E193" s="41" t="s">
        <v>334</v>
      </c>
      <c r="F193" s="41" t="s">
        <v>11</v>
      </c>
      <c r="G193" s="74">
        <f>REITORIA!I193+CEART!I193+ESAG!I193+CEAD!I193+FAED!I193+CEFID!I193+CERES!I193+CESFI!I193</f>
        <v>120</v>
      </c>
      <c r="H193" s="90">
        <f t="shared" si="6"/>
        <v>240</v>
      </c>
      <c r="I193" s="91">
        <f t="shared" si="7"/>
        <v>180</v>
      </c>
      <c r="J193" s="17">
        <v>24</v>
      </c>
      <c r="K193" s="17">
        <f t="shared" si="5"/>
        <v>2880</v>
      </c>
      <c r="L193" s="86"/>
      <c r="M193" s="86">
        <v>60</v>
      </c>
      <c r="N193" s="86"/>
      <c r="O193" s="86"/>
      <c r="P193" s="86"/>
      <c r="Q193" s="86"/>
      <c r="R193" s="86"/>
      <c r="S193" s="86"/>
      <c r="T193" s="86"/>
      <c r="U193" s="86"/>
      <c r="V193" s="86"/>
      <c r="W193" s="86"/>
      <c r="X193" s="86"/>
      <c r="Y193" s="86"/>
    </row>
    <row r="194" spans="1:25" ht="40" customHeight="1" x14ac:dyDescent="0.35">
      <c r="A194" s="118"/>
      <c r="B194" s="71">
        <v>191</v>
      </c>
      <c r="C194" s="110"/>
      <c r="D194" s="40" t="s">
        <v>335</v>
      </c>
      <c r="E194" s="41" t="s">
        <v>336</v>
      </c>
      <c r="F194" s="41" t="s">
        <v>11</v>
      </c>
      <c r="G194" s="74">
        <f>REITORIA!I194+CEART!I194+ESAG!I194+CEAD!I194+FAED!I194+CEFID!I194+CERES!I194+CESFI!I194</f>
        <v>60</v>
      </c>
      <c r="H194" s="90">
        <f t="shared" si="6"/>
        <v>120</v>
      </c>
      <c r="I194" s="91">
        <f t="shared" si="7"/>
        <v>90</v>
      </c>
      <c r="J194" s="17">
        <v>27.6</v>
      </c>
      <c r="K194" s="17">
        <f t="shared" si="5"/>
        <v>1656</v>
      </c>
      <c r="L194" s="86"/>
      <c r="M194" s="86">
        <v>30</v>
      </c>
      <c r="N194" s="86"/>
      <c r="O194" s="86"/>
      <c r="P194" s="86"/>
      <c r="Q194" s="86"/>
      <c r="R194" s="86"/>
      <c r="S194" s="86"/>
      <c r="T194" s="86"/>
      <c r="U194" s="86"/>
      <c r="V194" s="86"/>
      <c r="W194" s="86"/>
      <c r="X194" s="86"/>
      <c r="Y194" s="86"/>
    </row>
    <row r="195" spans="1:25" ht="40" customHeight="1" x14ac:dyDescent="0.35">
      <c r="A195" s="118"/>
      <c r="B195" s="71">
        <v>192</v>
      </c>
      <c r="C195" s="110"/>
      <c r="D195" s="40" t="s">
        <v>337</v>
      </c>
      <c r="E195" s="41" t="s">
        <v>338</v>
      </c>
      <c r="F195" s="41" t="s">
        <v>11</v>
      </c>
      <c r="G195" s="74">
        <f>REITORIA!I195+CEART!I195+ESAG!I195+CEAD!I195+FAED!I195+CEFID!I195+CERES!I195+CESFI!I195</f>
        <v>79</v>
      </c>
      <c r="H195" s="90">
        <f t="shared" si="6"/>
        <v>158</v>
      </c>
      <c r="I195" s="91">
        <f t="shared" si="7"/>
        <v>121</v>
      </c>
      <c r="J195" s="17">
        <v>108</v>
      </c>
      <c r="K195" s="17">
        <f t="shared" si="5"/>
        <v>8532</v>
      </c>
      <c r="L195" s="86"/>
      <c r="M195" s="86">
        <v>37</v>
      </c>
      <c r="N195" s="86"/>
      <c r="O195" s="86"/>
      <c r="P195" s="86"/>
      <c r="Q195" s="86"/>
      <c r="R195" s="86"/>
      <c r="S195" s="86"/>
      <c r="T195" s="86"/>
      <c r="U195" s="86"/>
      <c r="V195" s="86"/>
      <c r="W195" s="86"/>
      <c r="X195" s="86"/>
      <c r="Y195" s="86"/>
    </row>
    <row r="196" spans="1:25" ht="40" customHeight="1" x14ac:dyDescent="0.35">
      <c r="A196" s="118"/>
      <c r="B196" s="71">
        <v>193</v>
      </c>
      <c r="C196" s="120" t="s">
        <v>635</v>
      </c>
      <c r="D196" s="40" t="s">
        <v>339</v>
      </c>
      <c r="E196" s="41" t="s">
        <v>340</v>
      </c>
      <c r="F196" s="41" t="s">
        <v>11</v>
      </c>
      <c r="G196" s="74">
        <f>REITORIA!I196+CEART!I196+ESAG!I196+CEAD!I196+FAED!I196+CEFID!I196+CERES!I196+CESFI!I196</f>
        <v>35</v>
      </c>
      <c r="H196" s="90">
        <f t="shared" si="6"/>
        <v>70</v>
      </c>
      <c r="I196" s="91">
        <f t="shared" si="7"/>
        <v>51</v>
      </c>
      <c r="J196" s="17">
        <v>12</v>
      </c>
      <c r="K196" s="17">
        <f t="shared" si="5"/>
        <v>420</v>
      </c>
      <c r="L196" s="86">
        <v>2</v>
      </c>
      <c r="M196" s="86">
        <v>17</v>
      </c>
      <c r="N196" s="86"/>
      <c r="O196" s="86"/>
      <c r="P196" s="86"/>
      <c r="Q196" s="86"/>
      <c r="R196" s="86"/>
      <c r="S196" s="86"/>
      <c r="T196" s="86"/>
      <c r="U196" s="86"/>
      <c r="V196" s="86"/>
      <c r="W196" s="86"/>
      <c r="X196" s="86"/>
      <c r="Y196" s="86"/>
    </row>
    <row r="197" spans="1:25" ht="40" customHeight="1" x14ac:dyDescent="0.35">
      <c r="A197" s="119"/>
      <c r="B197" s="71">
        <v>194</v>
      </c>
      <c r="C197" s="120" t="s">
        <v>635</v>
      </c>
      <c r="D197" s="40" t="s">
        <v>341</v>
      </c>
      <c r="E197" s="41" t="s">
        <v>342</v>
      </c>
      <c r="F197" s="41" t="s">
        <v>11</v>
      </c>
      <c r="G197" s="74">
        <f>REITORIA!I197+CEART!I197+ESAG!I197+CEAD!I197+FAED!I197+CEFID!I197+CERES!I197+CESFI!I197</f>
        <v>153</v>
      </c>
      <c r="H197" s="90">
        <f t="shared" ref="H197:H260" si="8">G197*2</f>
        <v>306</v>
      </c>
      <c r="I197" s="91">
        <f t="shared" ref="I197:I260" si="9">H197-(SUM(L197:Y197))</f>
        <v>230</v>
      </c>
      <c r="J197" s="17">
        <v>7.8</v>
      </c>
      <c r="K197" s="17">
        <f t="shared" si="5"/>
        <v>1193.3999999999999</v>
      </c>
      <c r="L197" s="86">
        <v>1</v>
      </c>
      <c r="M197" s="86">
        <v>75</v>
      </c>
      <c r="N197" s="86"/>
      <c r="O197" s="86"/>
      <c r="P197" s="86"/>
      <c r="Q197" s="86"/>
      <c r="R197" s="86"/>
      <c r="S197" s="86"/>
      <c r="T197" s="86"/>
      <c r="U197" s="86"/>
      <c r="V197" s="86"/>
      <c r="W197" s="86"/>
      <c r="X197" s="86"/>
      <c r="Y197" s="86"/>
    </row>
    <row r="198" spans="1:25" ht="40" customHeight="1" x14ac:dyDescent="0.35">
      <c r="A198" s="117">
        <v>11</v>
      </c>
      <c r="B198" s="71">
        <v>195</v>
      </c>
      <c r="C198" s="124" t="s">
        <v>638</v>
      </c>
      <c r="D198" s="40" t="s">
        <v>343</v>
      </c>
      <c r="E198" s="41" t="s">
        <v>344</v>
      </c>
      <c r="F198" s="41" t="s">
        <v>345</v>
      </c>
      <c r="G198" s="74">
        <f>REITORIA!I198+CEART!I198+ESAG!I198+CEAD!I198+FAED!I198+CEFID!I198+CERES!I198+CESFI!I198</f>
        <v>64</v>
      </c>
      <c r="H198" s="90">
        <f t="shared" si="8"/>
        <v>128</v>
      </c>
      <c r="I198" s="91">
        <f t="shared" si="9"/>
        <v>96</v>
      </c>
      <c r="J198" s="17">
        <v>280</v>
      </c>
      <c r="K198" s="17">
        <f t="shared" si="5"/>
        <v>17920</v>
      </c>
      <c r="L198" s="86"/>
      <c r="M198" s="86">
        <v>32</v>
      </c>
      <c r="N198" s="86"/>
      <c r="O198" s="86"/>
      <c r="P198" s="86"/>
      <c r="Q198" s="86"/>
      <c r="R198" s="86"/>
      <c r="S198" s="86"/>
      <c r="T198" s="86"/>
      <c r="U198" s="86"/>
      <c r="V198" s="86"/>
      <c r="W198" s="86"/>
      <c r="X198" s="86"/>
      <c r="Y198" s="86"/>
    </row>
    <row r="199" spans="1:25" ht="40" customHeight="1" x14ac:dyDescent="0.35">
      <c r="A199" s="118"/>
      <c r="B199" s="71">
        <v>196</v>
      </c>
      <c r="C199" s="121" t="s">
        <v>638</v>
      </c>
      <c r="D199" s="40" t="s">
        <v>346</v>
      </c>
      <c r="E199" s="41" t="s">
        <v>347</v>
      </c>
      <c r="F199" s="41" t="s">
        <v>345</v>
      </c>
      <c r="G199" s="74">
        <f>REITORIA!I199+CEART!I199+ESAG!I199+CEAD!I199+FAED!I199+CEFID!I199+CERES!I199+CESFI!I199</f>
        <v>177</v>
      </c>
      <c r="H199" s="90">
        <f t="shared" si="8"/>
        <v>354</v>
      </c>
      <c r="I199" s="91">
        <f t="shared" si="9"/>
        <v>263</v>
      </c>
      <c r="J199" s="17">
        <v>355</v>
      </c>
      <c r="K199" s="17">
        <f t="shared" si="5"/>
        <v>62835</v>
      </c>
      <c r="L199" s="86">
        <v>3</v>
      </c>
      <c r="M199" s="86">
        <v>88</v>
      </c>
      <c r="N199" s="86"/>
      <c r="O199" s="86"/>
      <c r="P199" s="86"/>
      <c r="Q199" s="86"/>
      <c r="R199" s="86"/>
      <c r="S199" s="86"/>
      <c r="T199" s="86"/>
      <c r="U199" s="86"/>
      <c r="V199" s="86"/>
      <c r="W199" s="86"/>
      <c r="X199" s="86"/>
      <c r="Y199" s="86"/>
    </row>
    <row r="200" spans="1:25" ht="40" customHeight="1" x14ac:dyDescent="0.35">
      <c r="A200" s="118"/>
      <c r="B200" s="71">
        <v>197</v>
      </c>
      <c r="C200" s="110"/>
      <c r="D200" s="40" t="s">
        <v>348</v>
      </c>
      <c r="E200" s="41" t="s">
        <v>347</v>
      </c>
      <c r="F200" s="41" t="s">
        <v>345</v>
      </c>
      <c r="G200" s="74">
        <f>REITORIA!I200+CEART!I200+ESAG!I200+CEAD!I200+FAED!I200+CEFID!I200+CERES!I200+CESFI!I200</f>
        <v>160</v>
      </c>
      <c r="H200" s="90">
        <f t="shared" si="8"/>
        <v>320</v>
      </c>
      <c r="I200" s="91">
        <f t="shared" si="9"/>
        <v>240</v>
      </c>
      <c r="J200" s="17">
        <v>70</v>
      </c>
      <c r="K200" s="17">
        <f t="shared" si="5"/>
        <v>11200</v>
      </c>
      <c r="L200" s="86"/>
      <c r="M200" s="86">
        <v>80</v>
      </c>
      <c r="N200" s="86"/>
      <c r="O200" s="86"/>
      <c r="P200" s="86"/>
      <c r="Q200" s="86"/>
      <c r="R200" s="86"/>
      <c r="S200" s="86"/>
      <c r="T200" s="86"/>
      <c r="U200" s="86"/>
      <c r="V200" s="86"/>
      <c r="W200" s="86"/>
      <c r="X200" s="86"/>
      <c r="Y200" s="86"/>
    </row>
    <row r="201" spans="1:25" ht="40" customHeight="1" x14ac:dyDescent="0.35">
      <c r="A201" s="118"/>
      <c r="B201" s="71">
        <v>198</v>
      </c>
      <c r="C201" s="121" t="s">
        <v>638</v>
      </c>
      <c r="D201" s="40" t="s">
        <v>349</v>
      </c>
      <c r="E201" s="41" t="s">
        <v>347</v>
      </c>
      <c r="F201" s="41" t="s">
        <v>345</v>
      </c>
      <c r="G201" s="74">
        <f>REITORIA!I201+CEART!I201+ESAG!I201+CEAD!I201+FAED!I201+CEFID!I201+CERES!I201+CESFI!I201</f>
        <v>61</v>
      </c>
      <c r="H201" s="90">
        <f t="shared" si="8"/>
        <v>122</v>
      </c>
      <c r="I201" s="91">
        <f t="shared" si="9"/>
        <v>90</v>
      </c>
      <c r="J201" s="17">
        <v>209.44</v>
      </c>
      <c r="K201" s="17">
        <f t="shared" si="5"/>
        <v>12775.84</v>
      </c>
      <c r="L201" s="86">
        <v>2</v>
      </c>
      <c r="M201" s="86">
        <v>30</v>
      </c>
      <c r="N201" s="86"/>
      <c r="O201" s="86"/>
      <c r="P201" s="86"/>
      <c r="Q201" s="86"/>
      <c r="R201" s="86"/>
      <c r="S201" s="86"/>
      <c r="T201" s="86"/>
      <c r="U201" s="86"/>
      <c r="V201" s="86"/>
      <c r="W201" s="86"/>
      <c r="X201" s="86"/>
      <c r="Y201" s="86"/>
    </row>
    <row r="202" spans="1:25" ht="40" customHeight="1" x14ac:dyDescent="0.35">
      <c r="A202" s="118"/>
      <c r="B202" s="71">
        <v>199</v>
      </c>
      <c r="C202" s="110"/>
      <c r="D202" s="40" t="s">
        <v>350</v>
      </c>
      <c r="E202" s="41" t="s">
        <v>347</v>
      </c>
      <c r="F202" s="41" t="s">
        <v>345</v>
      </c>
      <c r="G202" s="74">
        <f>REITORIA!I202+CEART!I202+ESAG!I202+CEAD!I202+FAED!I202+CEFID!I202+CERES!I202+CESFI!I202</f>
        <v>122</v>
      </c>
      <c r="H202" s="90">
        <f t="shared" si="8"/>
        <v>244</v>
      </c>
      <c r="I202" s="91">
        <f t="shared" si="9"/>
        <v>183</v>
      </c>
      <c r="J202" s="17">
        <v>89</v>
      </c>
      <c r="K202" s="17">
        <f t="shared" si="5"/>
        <v>10858</v>
      </c>
      <c r="L202" s="86"/>
      <c r="M202" s="86">
        <v>61</v>
      </c>
      <c r="N202" s="86"/>
      <c r="O202" s="86"/>
      <c r="P202" s="86"/>
      <c r="Q202" s="86"/>
      <c r="R202" s="86"/>
      <c r="S202" s="86"/>
      <c r="T202" s="86"/>
      <c r="U202" s="86"/>
      <c r="V202" s="86"/>
      <c r="W202" s="86"/>
      <c r="X202" s="86"/>
      <c r="Y202" s="86"/>
    </row>
    <row r="203" spans="1:25" ht="40" customHeight="1" x14ac:dyDescent="0.35">
      <c r="A203" s="118"/>
      <c r="B203" s="71">
        <v>200</v>
      </c>
      <c r="C203" s="110"/>
      <c r="D203" s="40" t="s">
        <v>351</v>
      </c>
      <c r="E203" s="41" t="s">
        <v>347</v>
      </c>
      <c r="F203" s="41" t="s">
        <v>345</v>
      </c>
      <c r="G203" s="74">
        <f>REITORIA!I203+CEART!I203+ESAG!I203+CEAD!I203+FAED!I203+CEFID!I203+CERES!I203+CESFI!I203</f>
        <v>86</v>
      </c>
      <c r="H203" s="90">
        <f t="shared" si="8"/>
        <v>172</v>
      </c>
      <c r="I203" s="91">
        <f t="shared" si="9"/>
        <v>129</v>
      </c>
      <c r="J203" s="17">
        <v>80</v>
      </c>
      <c r="K203" s="17">
        <f t="shared" si="5"/>
        <v>6880</v>
      </c>
      <c r="L203" s="86"/>
      <c r="M203" s="86">
        <v>43</v>
      </c>
      <c r="N203" s="86"/>
      <c r="O203" s="86"/>
      <c r="P203" s="86"/>
      <c r="Q203" s="86"/>
      <c r="R203" s="86"/>
      <c r="S203" s="86"/>
      <c r="T203" s="86"/>
      <c r="U203" s="86"/>
      <c r="V203" s="86"/>
      <c r="W203" s="86"/>
      <c r="X203" s="86"/>
      <c r="Y203" s="86"/>
    </row>
    <row r="204" spans="1:25" ht="40" customHeight="1" x14ac:dyDescent="0.35">
      <c r="A204" s="118"/>
      <c r="B204" s="71">
        <v>201</v>
      </c>
      <c r="C204" s="110"/>
      <c r="D204" s="40" t="s">
        <v>352</v>
      </c>
      <c r="E204" s="41" t="s">
        <v>353</v>
      </c>
      <c r="F204" s="41" t="s">
        <v>354</v>
      </c>
      <c r="G204" s="74">
        <f>REITORIA!I204+CEART!I204+ESAG!I204+CEAD!I204+FAED!I204+CEFID!I204+CERES!I204+CESFI!I204</f>
        <v>97</v>
      </c>
      <c r="H204" s="90">
        <f t="shared" si="8"/>
        <v>194</v>
      </c>
      <c r="I204" s="91">
        <f t="shared" si="9"/>
        <v>146</v>
      </c>
      <c r="J204" s="17">
        <v>6</v>
      </c>
      <c r="K204" s="17">
        <f t="shared" si="5"/>
        <v>582</v>
      </c>
      <c r="L204" s="86"/>
      <c r="M204" s="86">
        <v>48</v>
      </c>
      <c r="N204" s="86"/>
      <c r="O204" s="86"/>
      <c r="P204" s="86"/>
      <c r="Q204" s="86"/>
      <c r="R204" s="86"/>
      <c r="S204" s="86"/>
      <c r="T204" s="86"/>
      <c r="U204" s="86"/>
      <c r="V204" s="86"/>
      <c r="W204" s="86"/>
      <c r="X204" s="86"/>
      <c r="Y204" s="86"/>
    </row>
    <row r="205" spans="1:25" ht="40" customHeight="1" x14ac:dyDescent="0.35">
      <c r="A205" s="118"/>
      <c r="B205" s="71">
        <v>202</v>
      </c>
      <c r="C205" s="110"/>
      <c r="D205" s="40" t="s">
        <v>355</v>
      </c>
      <c r="E205" s="41" t="s">
        <v>356</v>
      </c>
      <c r="F205" s="41" t="s">
        <v>357</v>
      </c>
      <c r="G205" s="74">
        <f>REITORIA!I205+CEART!I205+ESAG!I205+CEAD!I205+FAED!I205+CEFID!I205+CERES!I205+CESFI!I205</f>
        <v>92</v>
      </c>
      <c r="H205" s="90">
        <f t="shared" si="8"/>
        <v>184</v>
      </c>
      <c r="I205" s="91">
        <f t="shared" si="9"/>
        <v>138</v>
      </c>
      <c r="J205" s="17">
        <v>12</v>
      </c>
      <c r="K205" s="17">
        <f t="shared" si="5"/>
        <v>1104</v>
      </c>
      <c r="L205" s="86"/>
      <c r="M205" s="86">
        <v>46</v>
      </c>
      <c r="N205" s="86"/>
      <c r="O205" s="86"/>
      <c r="P205" s="86"/>
      <c r="Q205" s="86"/>
      <c r="R205" s="86"/>
      <c r="S205" s="86"/>
      <c r="T205" s="86"/>
      <c r="U205" s="86"/>
      <c r="V205" s="86"/>
      <c r="W205" s="86"/>
      <c r="X205" s="86"/>
      <c r="Y205" s="86"/>
    </row>
    <row r="206" spans="1:25" ht="40" customHeight="1" x14ac:dyDescent="0.35">
      <c r="A206" s="118"/>
      <c r="B206" s="71">
        <v>203</v>
      </c>
      <c r="C206" s="110"/>
      <c r="D206" s="40" t="s">
        <v>358</v>
      </c>
      <c r="E206" s="41" t="s">
        <v>356</v>
      </c>
      <c r="F206" s="41" t="s">
        <v>11</v>
      </c>
      <c r="G206" s="74">
        <f>REITORIA!I206+CEART!I206+ESAG!I206+CEAD!I206+FAED!I206+CEFID!I206+CERES!I206+CESFI!I206</f>
        <v>91</v>
      </c>
      <c r="H206" s="90">
        <f t="shared" si="8"/>
        <v>182</v>
      </c>
      <c r="I206" s="91">
        <f t="shared" si="9"/>
        <v>137</v>
      </c>
      <c r="J206" s="17">
        <v>12</v>
      </c>
      <c r="K206" s="17">
        <f t="shared" si="5"/>
        <v>1092</v>
      </c>
      <c r="L206" s="86"/>
      <c r="M206" s="86">
        <v>45</v>
      </c>
      <c r="N206" s="86"/>
      <c r="O206" s="86"/>
      <c r="P206" s="86"/>
      <c r="Q206" s="86"/>
      <c r="R206" s="86"/>
      <c r="S206" s="86"/>
      <c r="T206" s="86"/>
      <c r="U206" s="86"/>
      <c r="V206" s="86"/>
      <c r="W206" s="86"/>
      <c r="X206" s="86"/>
      <c r="Y206" s="86"/>
    </row>
    <row r="207" spans="1:25" ht="40" customHeight="1" x14ac:dyDescent="0.35">
      <c r="A207" s="118"/>
      <c r="B207" s="71">
        <v>204</v>
      </c>
      <c r="C207" s="110"/>
      <c r="D207" s="40" t="s">
        <v>359</v>
      </c>
      <c r="E207" s="41" t="s">
        <v>356</v>
      </c>
      <c r="F207" s="41" t="s">
        <v>11</v>
      </c>
      <c r="G207" s="74">
        <f>REITORIA!I207+CEART!I207+ESAG!I207+CEAD!I207+FAED!I207+CEFID!I207+CERES!I207+CESFI!I207</f>
        <v>18</v>
      </c>
      <c r="H207" s="90">
        <f t="shared" si="8"/>
        <v>36</v>
      </c>
      <c r="I207" s="91">
        <f t="shared" si="9"/>
        <v>27</v>
      </c>
      <c r="J207" s="17">
        <v>57</v>
      </c>
      <c r="K207" s="17">
        <f t="shared" si="5"/>
        <v>1026</v>
      </c>
      <c r="L207" s="86"/>
      <c r="M207" s="86">
        <v>9</v>
      </c>
      <c r="N207" s="86"/>
      <c r="O207" s="86"/>
      <c r="P207" s="86"/>
      <c r="Q207" s="86"/>
      <c r="R207" s="86"/>
      <c r="S207" s="86"/>
      <c r="T207" s="86"/>
      <c r="U207" s="86"/>
      <c r="V207" s="86"/>
      <c r="W207" s="86"/>
      <c r="X207" s="86"/>
      <c r="Y207" s="86"/>
    </row>
    <row r="208" spans="1:25" ht="40" customHeight="1" x14ac:dyDescent="0.35">
      <c r="A208" s="118"/>
      <c r="B208" s="71">
        <v>205</v>
      </c>
      <c r="C208" s="110"/>
      <c r="D208" s="40" t="s">
        <v>360</v>
      </c>
      <c r="E208" s="41" t="s">
        <v>361</v>
      </c>
      <c r="F208" s="41" t="s">
        <v>11</v>
      </c>
      <c r="G208" s="74">
        <f>REITORIA!I208+CEART!I208+ESAG!I208+CEAD!I208+FAED!I208+CEFID!I208+CERES!I208+CESFI!I208</f>
        <v>147</v>
      </c>
      <c r="H208" s="90">
        <f t="shared" si="8"/>
        <v>294</v>
      </c>
      <c r="I208" s="91">
        <f t="shared" si="9"/>
        <v>221</v>
      </c>
      <c r="J208" s="17">
        <v>15</v>
      </c>
      <c r="K208" s="17">
        <f t="shared" si="5"/>
        <v>2205</v>
      </c>
      <c r="L208" s="86"/>
      <c r="M208" s="86">
        <v>73</v>
      </c>
      <c r="N208" s="86"/>
      <c r="O208" s="86"/>
      <c r="P208" s="86"/>
      <c r="Q208" s="86"/>
      <c r="R208" s="86"/>
      <c r="S208" s="86"/>
      <c r="T208" s="86"/>
      <c r="U208" s="86"/>
      <c r="V208" s="86"/>
      <c r="W208" s="86"/>
      <c r="X208" s="86"/>
      <c r="Y208" s="86"/>
    </row>
    <row r="209" spans="1:25" ht="40" customHeight="1" x14ac:dyDescent="0.35">
      <c r="A209" s="118"/>
      <c r="B209" s="71">
        <v>206</v>
      </c>
      <c r="C209" s="110"/>
      <c r="D209" s="40" t="s">
        <v>362</v>
      </c>
      <c r="E209" s="41" t="s">
        <v>347</v>
      </c>
      <c r="F209" s="41" t="s">
        <v>345</v>
      </c>
      <c r="G209" s="74">
        <f>REITORIA!I209+CEART!I209+ESAG!I209+CEAD!I209+FAED!I209+CEFID!I209+CERES!I209+CESFI!I209</f>
        <v>80</v>
      </c>
      <c r="H209" s="90">
        <f t="shared" si="8"/>
        <v>160</v>
      </c>
      <c r="I209" s="91">
        <f t="shared" si="9"/>
        <v>120</v>
      </c>
      <c r="J209" s="17">
        <v>35</v>
      </c>
      <c r="K209" s="17">
        <f t="shared" si="5"/>
        <v>2800</v>
      </c>
      <c r="L209" s="86"/>
      <c r="M209" s="86">
        <v>40</v>
      </c>
      <c r="N209" s="86"/>
      <c r="O209" s="86"/>
      <c r="P209" s="86"/>
      <c r="Q209" s="86"/>
      <c r="R209" s="86"/>
      <c r="S209" s="86"/>
      <c r="T209" s="86"/>
      <c r="U209" s="86"/>
      <c r="V209" s="86"/>
      <c r="W209" s="86"/>
      <c r="X209" s="86"/>
      <c r="Y209" s="86"/>
    </row>
    <row r="210" spans="1:25" ht="40" customHeight="1" x14ac:dyDescent="0.35">
      <c r="A210" s="118"/>
      <c r="B210" s="71">
        <v>207</v>
      </c>
      <c r="C210" s="110"/>
      <c r="D210" s="75" t="s">
        <v>363</v>
      </c>
      <c r="E210" s="76" t="s">
        <v>347</v>
      </c>
      <c r="F210" s="76" t="s">
        <v>233</v>
      </c>
      <c r="G210" s="74">
        <f>REITORIA!I210+CEART!I210+ESAG!I210+CEAD!I210+FAED!I210+CEFID!I210+CERES!I210+CESFI!I210</f>
        <v>45</v>
      </c>
      <c r="H210" s="90">
        <f t="shared" si="8"/>
        <v>90</v>
      </c>
      <c r="I210" s="91">
        <f t="shared" si="9"/>
        <v>69</v>
      </c>
      <c r="J210" s="17">
        <v>100</v>
      </c>
      <c r="K210" s="17">
        <f t="shared" si="5"/>
        <v>4500</v>
      </c>
      <c r="L210" s="86"/>
      <c r="M210" s="86">
        <v>21</v>
      </c>
      <c r="N210" s="86"/>
      <c r="O210" s="86"/>
      <c r="P210" s="86"/>
      <c r="Q210" s="86"/>
      <c r="R210" s="86"/>
      <c r="S210" s="86"/>
      <c r="T210" s="86"/>
      <c r="U210" s="86"/>
      <c r="V210" s="86"/>
      <c r="W210" s="86"/>
      <c r="X210" s="86"/>
      <c r="Y210" s="86"/>
    </row>
    <row r="211" spans="1:25" ht="40" customHeight="1" x14ac:dyDescent="0.35">
      <c r="A211" s="118"/>
      <c r="B211" s="71">
        <v>208</v>
      </c>
      <c r="C211" s="121" t="s">
        <v>638</v>
      </c>
      <c r="D211" s="40" t="s">
        <v>364</v>
      </c>
      <c r="E211" s="41" t="s">
        <v>365</v>
      </c>
      <c r="F211" s="41" t="s">
        <v>11</v>
      </c>
      <c r="G211" s="74">
        <f>REITORIA!I211+CEART!I211+ESAG!I211+CEAD!I211+FAED!I211+CEFID!I211+CERES!I211+CESFI!I211</f>
        <v>12</v>
      </c>
      <c r="H211" s="90">
        <f t="shared" si="8"/>
        <v>24</v>
      </c>
      <c r="I211" s="91">
        <f t="shared" si="9"/>
        <v>16</v>
      </c>
      <c r="J211" s="17">
        <v>38</v>
      </c>
      <c r="K211" s="17">
        <f t="shared" si="5"/>
        <v>456</v>
      </c>
      <c r="L211" s="86">
        <v>2</v>
      </c>
      <c r="M211" s="86">
        <v>6</v>
      </c>
      <c r="N211" s="86"/>
      <c r="O211" s="86"/>
      <c r="P211" s="86"/>
      <c r="Q211" s="86"/>
      <c r="R211" s="86"/>
      <c r="S211" s="86"/>
      <c r="T211" s="86"/>
      <c r="U211" s="86"/>
      <c r="V211" s="86"/>
      <c r="W211" s="86"/>
      <c r="X211" s="86"/>
      <c r="Y211" s="86"/>
    </row>
    <row r="212" spans="1:25" ht="40" customHeight="1" x14ac:dyDescent="0.35">
      <c r="A212" s="118"/>
      <c r="B212" s="71">
        <v>209</v>
      </c>
      <c r="C212" s="121" t="s">
        <v>638</v>
      </c>
      <c r="D212" s="40" t="s">
        <v>367</v>
      </c>
      <c r="E212" s="41" t="s">
        <v>39</v>
      </c>
      <c r="F212" s="41" t="s">
        <v>11</v>
      </c>
      <c r="G212" s="74">
        <f>REITORIA!I212+CEART!I212+ESAG!I212+CEAD!I212+FAED!I212+CEFID!I212+CERES!I212+CESFI!I212</f>
        <v>10</v>
      </c>
      <c r="H212" s="90">
        <f t="shared" si="8"/>
        <v>20</v>
      </c>
      <c r="I212" s="91">
        <f t="shared" si="9"/>
        <v>13</v>
      </c>
      <c r="J212" s="17">
        <v>6.75</v>
      </c>
      <c r="K212" s="17">
        <f t="shared" si="5"/>
        <v>67.5</v>
      </c>
      <c r="L212" s="86">
        <v>2</v>
      </c>
      <c r="M212" s="86">
        <v>5</v>
      </c>
      <c r="N212" s="86"/>
      <c r="O212" s="86"/>
      <c r="P212" s="86"/>
      <c r="Q212" s="86"/>
      <c r="R212" s="86"/>
      <c r="S212" s="86"/>
      <c r="T212" s="86"/>
      <c r="U212" s="86"/>
      <c r="V212" s="86"/>
      <c r="W212" s="86"/>
      <c r="X212" s="86"/>
      <c r="Y212" s="86"/>
    </row>
    <row r="213" spans="1:25" ht="40" customHeight="1" x14ac:dyDescent="0.35">
      <c r="A213" s="118"/>
      <c r="B213" s="71">
        <v>210</v>
      </c>
      <c r="C213" s="121" t="s">
        <v>638</v>
      </c>
      <c r="D213" s="40" t="s">
        <v>368</v>
      </c>
      <c r="E213" s="41" t="s">
        <v>369</v>
      </c>
      <c r="F213" s="41" t="s">
        <v>11</v>
      </c>
      <c r="G213" s="74">
        <f>REITORIA!I213+CEART!I213+ESAG!I213+CEAD!I213+FAED!I213+CEFID!I213+CERES!I213+CESFI!I213</f>
        <v>16</v>
      </c>
      <c r="H213" s="90">
        <f t="shared" si="8"/>
        <v>32</v>
      </c>
      <c r="I213" s="91">
        <f t="shared" si="9"/>
        <v>22</v>
      </c>
      <c r="J213" s="17">
        <v>8.8000000000000007</v>
      </c>
      <c r="K213" s="17">
        <f t="shared" si="5"/>
        <v>140.80000000000001</v>
      </c>
      <c r="L213" s="86">
        <v>2</v>
      </c>
      <c r="M213" s="86">
        <v>8</v>
      </c>
      <c r="N213" s="86"/>
      <c r="O213" s="86"/>
      <c r="P213" s="86"/>
      <c r="Q213" s="86"/>
      <c r="R213" s="86"/>
      <c r="S213" s="86"/>
      <c r="T213" s="86"/>
      <c r="U213" s="86"/>
      <c r="V213" s="86"/>
      <c r="W213" s="86"/>
      <c r="X213" s="86"/>
      <c r="Y213" s="86"/>
    </row>
    <row r="214" spans="1:25" ht="40" customHeight="1" x14ac:dyDescent="0.35">
      <c r="A214" s="118"/>
      <c r="B214" s="71">
        <v>211</v>
      </c>
      <c r="C214" s="121" t="s">
        <v>638</v>
      </c>
      <c r="D214" s="40" t="s">
        <v>370</v>
      </c>
      <c r="E214" s="41" t="s">
        <v>371</v>
      </c>
      <c r="F214" s="41" t="s">
        <v>11</v>
      </c>
      <c r="G214" s="74">
        <f>REITORIA!I214+CEART!I214+ESAG!I214+CEAD!I214+FAED!I214+CEFID!I214+CERES!I214+CESFI!I214</f>
        <v>22</v>
      </c>
      <c r="H214" s="90">
        <f t="shared" si="8"/>
        <v>44</v>
      </c>
      <c r="I214" s="91">
        <f t="shared" si="9"/>
        <v>31</v>
      </c>
      <c r="J214" s="17">
        <v>1.96</v>
      </c>
      <c r="K214" s="17">
        <f t="shared" si="5"/>
        <v>43.12</v>
      </c>
      <c r="L214" s="86">
        <v>2</v>
      </c>
      <c r="M214" s="86">
        <v>11</v>
      </c>
      <c r="N214" s="86"/>
      <c r="O214" s="86"/>
      <c r="P214" s="86"/>
      <c r="Q214" s="86"/>
      <c r="R214" s="86"/>
      <c r="S214" s="86"/>
      <c r="T214" s="86"/>
      <c r="U214" s="86"/>
      <c r="V214" s="86"/>
      <c r="W214" s="86"/>
      <c r="X214" s="86"/>
      <c r="Y214" s="86"/>
    </row>
    <row r="215" spans="1:25" ht="40" customHeight="1" x14ac:dyDescent="0.35">
      <c r="A215" s="118"/>
      <c r="B215" s="71">
        <v>212</v>
      </c>
      <c r="C215" s="121" t="s">
        <v>638</v>
      </c>
      <c r="D215" s="40" t="s">
        <v>372</v>
      </c>
      <c r="E215" s="41" t="s">
        <v>369</v>
      </c>
      <c r="F215" s="41" t="s">
        <v>11</v>
      </c>
      <c r="G215" s="74">
        <f>REITORIA!I215+CEART!I215+ESAG!I215+CEAD!I215+FAED!I215+CEFID!I215+CERES!I215+CESFI!I215</f>
        <v>101</v>
      </c>
      <c r="H215" s="90">
        <f t="shared" si="8"/>
        <v>202</v>
      </c>
      <c r="I215" s="91">
        <f t="shared" si="9"/>
        <v>149</v>
      </c>
      <c r="J215" s="17">
        <v>3.29</v>
      </c>
      <c r="K215" s="17">
        <f t="shared" si="5"/>
        <v>332.29</v>
      </c>
      <c r="L215" s="86">
        <v>3</v>
      </c>
      <c r="M215" s="86">
        <v>50</v>
      </c>
      <c r="N215" s="86"/>
      <c r="O215" s="86"/>
      <c r="P215" s="86"/>
      <c r="Q215" s="86"/>
      <c r="R215" s="86"/>
      <c r="S215" s="86"/>
      <c r="T215" s="86"/>
      <c r="U215" s="86"/>
      <c r="V215" s="86"/>
      <c r="W215" s="86"/>
      <c r="X215" s="86"/>
      <c r="Y215" s="86"/>
    </row>
    <row r="216" spans="1:25" ht="40" customHeight="1" x14ac:dyDescent="0.35">
      <c r="A216" s="118"/>
      <c r="B216" s="71">
        <v>213</v>
      </c>
      <c r="C216" s="110"/>
      <c r="D216" s="40" t="s">
        <v>373</v>
      </c>
      <c r="E216" s="41" t="s">
        <v>369</v>
      </c>
      <c r="F216" s="41" t="s">
        <v>11</v>
      </c>
      <c r="G216" s="74">
        <f>REITORIA!I216+CEART!I216+ESAG!I216+CEAD!I216+FAED!I216+CEFID!I216+CERES!I216+CESFI!I216</f>
        <v>89</v>
      </c>
      <c r="H216" s="90">
        <f t="shared" si="8"/>
        <v>178</v>
      </c>
      <c r="I216" s="91">
        <f t="shared" si="9"/>
        <v>134</v>
      </c>
      <c r="J216" s="17">
        <v>14.95</v>
      </c>
      <c r="K216" s="17">
        <f t="shared" si="5"/>
        <v>1330.55</v>
      </c>
      <c r="L216" s="86"/>
      <c r="M216" s="86">
        <v>44</v>
      </c>
      <c r="N216" s="86"/>
      <c r="O216" s="86"/>
      <c r="P216" s="86"/>
      <c r="Q216" s="86"/>
      <c r="R216" s="86"/>
      <c r="S216" s="86"/>
      <c r="T216" s="86"/>
      <c r="U216" s="86"/>
      <c r="V216" s="86"/>
      <c r="W216" s="86"/>
      <c r="X216" s="86"/>
      <c r="Y216" s="86"/>
    </row>
    <row r="217" spans="1:25" ht="40" customHeight="1" x14ac:dyDescent="0.35">
      <c r="A217" s="118"/>
      <c r="B217" s="71">
        <v>214</v>
      </c>
      <c r="C217" s="110"/>
      <c r="D217" s="40" t="s">
        <v>374</v>
      </c>
      <c r="E217" s="41" t="s">
        <v>369</v>
      </c>
      <c r="F217" s="41" t="s">
        <v>11</v>
      </c>
      <c r="G217" s="74">
        <f>REITORIA!I217+CEART!I217+ESAG!I217+CEAD!I217+FAED!I217+CEFID!I217+CERES!I217+CESFI!I217</f>
        <v>138</v>
      </c>
      <c r="H217" s="90">
        <f t="shared" si="8"/>
        <v>276</v>
      </c>
      <c r="I217" s="91">
        <f t="shared" si="9"/>
        <v>198</v>
      </c>
      <c r="J217" s="17">
        <v>5.44</v>
      </c>
      <c r="K217" s="17">
        <f t="shared" si="5"/>
        <v>750.72</v>
      </c>
      <c r="L217" s="86"/>
      <c r="M217" s="86">
        <v>78</v>
      </c>
      <c r="N217" s="86"/>
      <c r="O217" s="86"/>
      <c r="P217" s="86"/>
      <c r="Q217" s="86"/>
      <c r="R217" s="86"/>
      <c r="S217" s="86"/>
      <c r="T217" s="86"/>
      <c r="U217" s="86"/>
      <c r="V217" s="86"/>
      <c r="W217" s="86"/>
      <c r="X217" s="86"/>
      <c r="Y217" s="86"/>
    </row>
    <row r="218" spans="1:25" ht="40" customHeight="1" x14ac:dyDescent="0.35">
      <c r="A218" s="118"/>
      <c r="B218" s="71">
        <v>215</v>
      </c>
      <c r="C218" s="121" t="s">
        <v>638</v>
      </c>
      <c r="D218" s="40" t="s">
        <v>375</v>
      </c>
      <c r="E218" s="41" t="s">
        <v>369</v>
      </c>
      <c r="F218" s="41" t="s">
        <v>11</v>
      </c>
      <c r="G218" s="74">
        <f>REITORIA!I218+CEART!I218+ESAG!I218+CEAD!I218+FAED!I218+CEFID!I218+CERES!I218+CESFI!I218</f>
        <v>179</v>
      </c>
      <c r="H218" s="90">
        <f t="shared" si="8"/>
        <v>358</v>
      </c>
      <c r="I218" s="91">
        <f t="shared" si="9"/>
        <v>266</v>
      </c>
      <c r="J218" s="17">
        <v>20</v>
      </c>
      <c r="K218" s="17">
        <f t="shared" si="5"/>
        <v>3580</v>
      </c>
      <c r="L218" s="86">
        <v>4</v>
      </c>
      <c r="M218" s="86">
        <v>88</v>
      </c>
      <c r="N218" s="86"/>
      <c r="O218" s="86"/>
      <c r="P218" s="86"/>
      <c r="Q218" s="86"/>
      <c r="R218" s="86"/>
      <c r="S218" s="86"/>
      <c r="T218" s="86"/>
      <c r="U218" s="86"/>
      <c r="V218" s="86"/>
      <c r="W218" s="86"/>
      <c r="X218" s="86"/>
      <c r="Y218" s="86"/>
    </row>
    <row r="219" spans="1:25" ht="40" customHeight="1" x14ac:dyDescent="0.35">
      <c r="A219" s="118"/>
      <c r="B219" s="71">
        <v>216</v>
      </c>
      <c r="C219" s="110"/>
      <c r="D219" s="40" t="s">
        <v>376</v>
      </c>
      <c r="E219" s="41" t="s">
        <v>369</v>
      </c>
      <c r="F219" s="41" t="s">
        <v>233</v>
      </c>
      <c r="G219" s="74">
        <f>REITORIA!I219+CEART!I219+ESAG!I219+CEAD!I219+FAED!I219+CEFID!I219+CERES!I219+CESFI!I219</f>
        <v>109</v>
      </c>
      <c r="H219" s="90">
        <f t="shared" si="8"/>
        <v>218</v>
      </c>
      <c r="I219" s="91">
        <f t="shared" si="9"/>
        <v>164</v>
      </c>
      <c r="J219" s="17">
        <v>5.9</v>
      </c>
      <c r="K219" s="17">
        <f t="shared" si="5"/>
        <v>643.1</v>
      </c>
      <c r="L219" s="86"/>
      <c r="M219" s="86">
        <v>54</v>
      </c>
      <c r="N219" s="86"/>
      <c r="O219" s="86"/>
      <c r="P219" s="86"/>
      <c r="Q219" s="86"/>
      <c r="R219" s="86"/>
      <c r="S219" s="86"/>
      <c r="T219" s="86"/>
      <c r="U219" s="86"/>
      <c r="V219" s="86"/>
      <c r="W219" s="86"/>
      <c r="X219" s="86"/>
      <c r="Y219" s="86"/>
    </row>
    <row r="220" spans="1:25" ht="40" customHeight="1" x14ac:dyDescent="0.35">
      <c r="A220" s="118"/>
      <c r="B220" s="71">
        <v>217</v>
      </c>
      <c r="C220" s="121" t="s">
        <v>638</v>
      </c>
      <c r="D220" s="40" t="s">
        <v>377</v>
      </c>
      <c r="E220" s="41" t="s">
        <v>371</v>
      </c>
      <c r="F220" s="41" t="s">
        <v>11</v>
      </c>
      <c r="G220" s="74">
        <f>REITORIA!I220+CEART!I220+ESAG!I220+CEAD!I220+FAED!I220+CEFID!I220+CERES!I220+CESFI!I220</f>
        <v>128</v>
      </c>
      <c r="H220" s="90">
        <f t="shared" si="8"/>
        <v>256</v>
      </c>
      <c r="I220" s="91">
        <f t="shared" si="9"/>
        <v>190</v>
      </c>
      <c r="J220" s="17">
        <v>5.68</v>
      </c>
      <c r="K220" s="17">
        <f t="shared" si="5"/>
        <v>727.04</v>
      </c>
      <c r="L220" s="86">
        <v>2</v>
      </c>
      <c r="M220" s="86">
        <v>64</v>
      </c>
      <c r="N220" s="86"/>
      <c r="O220" s="86"/>
      <c r="P220" s="86"/>
      <c r="Q220" s="86"/>
      <c r="R220" s="86"/>
      <c r="S220" s="86"/>
      <c r="T220" s="86"/>
      <c r="U220" s="86"/>
      <c r="V220" s="86"/>
      <c r="W220" s="86"/>
      <c r="X220" s="86"/>
      <c r="Y220" s="86"/>
    </row>
    <row r="221" spans="1:25" ht="40" customHeight="1" x14ac:dyDescent="0.35">
      <c r="A221" s="118"/>
      <c r="B221" s="71">
        <v>218</v>
      </c>
      <c r="C221" s="121" t="s">
        <v>638</v>
      </c>
      <c r="D221" s="40" t="s">
        <v>378</v>
      </c>
      <c r="E221" s="41" t="s">
        <v>371</v>
      </c>
      <c r="F221" s="41" t="s">
        <v>11</v>
      </c>
      <c r="G221" s="74">
        <f>REITORIA!I221+CEART!I221+ESAG!I221+CEAD!I221+FAED!I221+CEFID!I221+CERES!I221+CESFI!I221</f>
        <v>162</v>
      </c>
      <c r="H221" s="90">
        <f t="shared" si="8"/>
        <v>324</v>
      </c>
      <c r="I221" s="91">
        <f t="shared" si="9"/>
        <v>241</v>
      </c>
      <c r="J221" s="17">
        <v>9.57</v>
      </c>
      <c r="K221" s="17">
        <f t="shared" si="5"/>
        <v>1550.3400000000001</v>
      </c>
      <c r="L221" s="86">
        <v>2</v>
      </c>
      <c r="M221" s="86">
        <v>81</v>
      </c>
      <c r="N221" s="86"/>
      <c r="O221" s="86"/>
      <c r="P221" s="86"/>
      <c r="Q221" s="86"/>
      <c r="R221" s="86"/>
      <c r="S221" s="86"/>
      <c r="T221" s="86"/>
      <c r="U221" s="86"/>
      <c r="V221" s="86"/>
      <c r="W221" s="86"/>
      <c r="X221" s="86"/>
      <c r="Y221" s="86"/>
    </row>
    <row r="222" spans="1:25" ht="40" customHeight="1" x14ac:dyDescent="0.35">
      <c r="A222" s="118"/>
      <c r="B222" s="71">
        <v>219</v>
      </c>
      <c r="C222" s="121" t="s">
        <v>638</v>
      </c>
      <c r="D222" s="40" t="s">
        <v>379</v>
      </c>
      <c r="E222" s="41" t="s">
        <v>371</v>
      </c>
      <c r="F222" s="41" t="s">
        <v>11</v>
      </c>
      <c r="G222" s="74">
        <f>REITORIA!I222+CEART!I222+ESAG!I222+CEAD!I222+FAED!I222+CEFID!I222+CERES!I222+CESFI!I222</f>
        <v>3</v>
      </c>
      <c r="H222" s="90">
        <f t="shared" si="8"/>
        <v>6</v>
      </c>
      <c r="I222" s="91">
        <f t="shared" si="9"/>
        <v>4</v>
      </c>
      <c r="J222" s="17">
        <v>23.13</v>
      </c>
      <c r="K222" s="17">
        <f t="shared" si="5"/>
        <v>69.39</v>
      </c>
      <c r="L222" s="86">
        <v>1</v>
      </c>
      <c r="M222" s="86">
        <v>1</v>
      </c>
      <c r="N222" s="86"/>
      <c r="O222" s="86"/>
      <c r="P222" s="86"/>
      <c r="Q222" s="86"/>
      <c r="R222" s="86"/>
      <c r="S222" s="86"/>
      <c r="T222" s="86"/>
      <c r="U222" s="86"/>
      <c r="V222" s="86"/>
      <c r="W222" s="86"/>
      <c r="X222" s="86"/>
      <c r="Y222" s="86"/>
    </row>
    <row r="223" spans="1:25" ht="40" customHeight="1" x14ac:dyDescent="0.35">
      <c r="A223" s="119"/>
      <c r="B223" s="71">
        <v>220</v>
      </c>
      <c r="C223" s="122" t="s">
        <v>638</v>
      </c>
      <c r="D223" s="75" t="s">
        <v>380</v>
      </c>
      <c r="E223" s="76" t="s">
        <v>371</v>
      </c>
      <c r="F223" s="76" t="s">
        <v>233</v>
      </c>
      <c r="G223" s="74">
        <f>REITORIA!I223+CEART!I223+ESAG!I223+CEAD!I223+FAED!I223+CEFID!I223+CERES!I223+CESFI!I223</f>
        <v>40</v>
      </c>
      <c r="H223" s="90">
        <f t="shared" si="8"/>
        <v>80</v>
      </c>
      <c r="I223" s="91">
        <f t="shared" si="9"/>
        <v>61</v>
      </c>
      <c r="J223" s="17">
        <v>6.6</v>
      </c>
      <c r="K223" s="17">
        <f t="shared" si="5"/>
        <v>264</v>
      </c>
      <c r="L223" s="86">
        <v>2</v>
      </c>
      <c r="M223" s="86">
        <v>17</v>
      </c>
      <c r="N223" s="86"/>
      <c r="O223" s="86"/>
      <c r="P223" s="86"/>
      <c r="Q223" s="86"/>
      <c r="R223" s="86"/>
      <c r="S223" s="86"/>
      <c r="T223" s="86"/>
      <c r="U223" s="86"/>
      <c r="V223" s="86"/>
      <c r="W223" s="86"/>
      <c r="X223" s="86"/>
      <c r="Y223" s="86"/>
    </row>
    <row r="224" spans="1:25" ht="40" customHeight="1" x14ac:dyDescent="0.35">
      <c r="A224" s="117">
        <v>12</v>
      </c>
      <c r="B224" s="71">
        <v>221</v>
      </c>
      <c r="C224" s="120" t="s">
        <v>638</v>
      </c>
      <c r="D224" s="40" t="s">
        <v>381</v>
      </c>
      <c r="E224" s="41" t="s">
        <v>382</v>
      </c>
      <c r="F224" s="41" t="s">
        <v>233</v>
      </c>
      <c r="G224" s="74">
        <f>REITORIA!I224+CEART!I224+ESAG!I224+CEAD!I224+FAED!I224+CEFID!I224+CERES!I224+CESFI!I224</f>
        <v>14</v>
      </c>
      <c r="H224" s="90">
        <f t="shared" si="8"/>
        <v>28</v>
      </c>
      <c r="I224" s="91">
        <f t="shared" si="9"/>
        <v>19</v>
      </c>
      <c r="J224" s="17">
        <v>490</v>
      </c>
      <c r="K224" s="17">
        <f t="shared" si="5"/>
        <v>6860</v>
      </c>
      <c r="L224" s="46"/>
      <c r="M224" s="86">
        <v>7</v>
      </c>
      <c r="N224" s="86">
        <v>2</v>
      </c>
      <c r="O224" s="86"/>
      <c r="P224" s="86"/>
      <c r="Q224" s="86"/>
      <c r="R224" s="86"/>
      <c r="S224" s="86"/>
      <c r="T224" s="86"/>
      <c r="U224" s="86"/>
      <c r="V224" s="86"/>
      <c r="W224" s="86"/>
      <c r="X224" s="86"/>
      <c r="Y224" s="86"/>
    </row>
    <row r="225" spans="1:25" ht="40" customHeight="1" x14ac:dyDescent="0.35">
      <c r="A225" s="118"/>
      <c r="B225" s="71">
        <v>222</v>
      </c>
      <c r="C225" s="121"/>
      <c r="D225" s="40" t="s">
        <v>383</v>
      </c>
      <c r="E225" s="41" t="s">
        <v>347</v>
      </c>
      <c r="F225" s="41" t="s">
        <v>384</v>
      </c>
      <c r="G225" s="74">
        <f>REITORIA!I225+CEART!I225+ESAG!I225+CEAD!I225+FAED!I225+CEFID!I225+CERES!I225+CESFI!I225</f>
        <v>11</v>
      </c>
      <c r="H225" s="90">
        <f t="shared" si="8"/>
        <v>22</v>
      </c>
      <c r="I225" s="91">
        <f t="shared" si="9"/>
        <v>17</v>
      </c>
      <c r="J225" s="17">
        <v>160</v>
      </c>
      <c r="K225" s="17">
        <f t="shared" si="5"/>
        <v>1760</v>
      </c>
      <c r="L225" s="86"/>
      <c r="M225" s="86">
        <v>5</v>
      </c>
      <c r="N225" s="86"/>
      <c r="O225" s="86"/>
      <c r="P225" s="86"/>
      <c r="Q225" s="86"/>
      <c r="R225" s="86"/>
      <c r="S225" s="86"/>
      <c r="T225" s="86"/>
      <c r="U225" s="86"/>
      <c r="V225" s="86"/>
      <c r="W225" s="86"/>
      <c r="X225" s="86"/>
      <c r="Y225" s="86"/>
    </row>
    <row r="226" spans="1:25" ht="40" customHeight="1" x14ac:dyDescent="0.35">
      <c r="A226" s="118"/>
      <c r="B226" s="71">
        <v>223</v>
      </c>
      <c r="C226" s="121"/>
      <c r="D226" s="40" t="s">
        <v>385</v>
      </c>
      <c r="E226" s="41" t="s">
        <v>386</v>
      </c>
      <c r="F226" s="41" t="s">
        <v>387</v>
      </c>
      <c r="G226" s="74">
        <f>REITORIA!I226+CEART!I226+ESAG!I226+CEAD!I226+FAED!I226+CEFID!I226+CERES!I226+CESFI!I226</f>
        <v>10</v>
      </c>
      <c r="H226" s="90">
        <f t="shared" si="8"/>
        <v>20</v>
      </c>
      <c r="I226" s="91">
        <f t="shared" si="9"/>
        <v>15</v>
      </c>
      <c r="J226" s="17">
        <v>46.4</v>
      </c>
      <c r="K226" s="17">
        <f t="shared" si="5"/>
        <v>464</v>
      </c>
      <c r="L226" s="86"/>
      <c r="M226" s="86">
        <v>5</v>
      </c>
      <c r="N226" s="86"/>
      <c r="O226" s="86"/>
      <c r="P226" s="86"/>
      <c r="Q226" s="86"/>
      <c r="R226" s="86"/>
      <c r="S226" s="86"/>
      <c r="T226" s="86"/>
      <c r="U226" s="86"/>
      <c r="V226" s="86"/>
      <c r="W226" s="86"/>
      <c r="X226" s="86"/>
      <c r="Y226" s="86"/>
    </row>
    <row r="227" spans="1:25" ht="40" customHeight="1" x14ac:dyDescent="0.35">
      <c r="A227" s="118"/>
      <c r="B227" s="71">
        <v>224</v>
      </c>
      <c r="C227" s="121"/>
      <c r="D227" s="40" t="s">
        <v>388</v>
      </c>
      <c r="E227" s="41" t="s">
        <v>386</v>
      </c>
      <c r="F227" s="41" t="s">
        <v>387</v>
      </c>
      <c r="G227" s="74">
        <f>REITORIA!I227+CEART!I227+ESAG!I227+CEAD!I227+FAED!I227+CEFID!I227+CERES!I227+CESFI!I227</f>
        <v>10</v>
      </c>
      <c r="H227" s="90">
        <f t="shared" si="8"/>
        <v>20</v>
      </c>
      <c r="I227" s="91">
        <f t="shared" si="9"/>
        <v>15</v>
      </c>
      <c r="J227" s="17">
        <v>60</v>
      </c>
      <c r="K227" s="17">
        <f t="shared" si="5"/>
        <v>600</v>
      </c>
      <c r="L227" s="86"/>
      <c r="M227" s="86">
        <v>5</v>
      </c>
      <c r="N227" s="86"/>
      <c r="O227" s="86"/>
      <c r="P227" s="86"/>
      <c r="Q227" s="86"/>
      <c r="R227" s="86"/>
      <c r="S227" s="86"/>
      <c r="T227" s="86"/>
      <c r="U227" s="86"/>
      <c r="V227" s="86"/>
      <c r="W227" s="86"/>
      <c r="X227" s="86"/>
      <c r="Y227" s="86"/>
    </row>
    <row r="228" spans="1:25" ht="40" customHeight="1" x14ac:dyDescent="0.35">
      <c r="A228" s="119"/>
      <c r="B228" s="71">
        <v>225</v>
      </c>
      <c r="C228" s="122"/>
      <c r="D228" s="40" t="s">
        <v>389</v>
      </c>
      <c r="E228" s="41" t="s">
        <v>344</v>
      </c>
      <c r="F228" s="41" t="s">
        <v>345</v>
      </c>
      <c r="G228" s="74">
        <f>REITORIA!I228+CEART!I228+ESAG!I228+CEAD!I228+FAED!I228+CEFID!I228+CERES!I228+CESFI!I228</f>
        <v>28</v>
      </c>
      <c r="H228" s="90">
        <f t="shared" si="8"/>
        <v>56</v>
      </c>
      <c r="I228" s="91">
        <f t="shared" si="9"/>
        <v>42</v>
      </c>
      <c r="J228" s="17">
        <v>297</v>
      </c>
      <c r="K228" s="17">
        <f t="shared" si="5"/>
        <v>8316</v>
      </c>
      <c r="L228" s="86"/>
      <c r="M228" s="86">
        <v>14</v>
      </c>
      <c r="N228" s="86"/>
      <c r="O228" s="86"/>
      <c r="P228" s="86"/>
      <c r="Q228" s="86"/>
      <c r="R228" s="86"/>
      <c r="S228" s="86"/>
      <c r="T228" s="86"/>
      <c r="U228" s="86"/>
      <c r="V228" s="86"/>
      <c r="W228" s="86"/>
      <c r="X228" s="86"/>
      <c r="Y228" s="86"/>
    </row>
    <row r="229" spans="1:25" ht="40" customHeight="1" x14ac:dyDescent="0.35">
      <c r="A229" s="117">
        <v>14</v>
      </c>
      <c r="B229" s="71">
        <v>236</v>
      </c>
      <c r="C229" s="124" t="s">
        <v>635</v>
      </c>
      <c r="D229" s="40" t="s">
        <v>390</v>
      </c>
      <c r="E229" s="41" t="s">
        <v>391</v>
      </c>
      <c r="F229" s="41" t="s">
        <v>11</v>
      </c>
      <c r="G229" s="74">
        <f>REITORIA!I229+CEART!I229+ESAG!I229+CEAD!I229+FAED!I229+CEFID!I229+CERES!I229+CESFI!I229</f>
        <v>17</v>
      </c>
      <c r="H229" s="90">
        <f t="shared" si="8"/>
        <v>34</v>
      </c>
      <c r="I229" s="91">
        <f t="shared" si="9"/>
        <v>26</v>
      </c>
      <c r="J229" s="17">
        <v>8.4</v>
      </c>
      <c r="K229" s="17">
        <f t="shared" si="5"/>
        <v>142.80000000000001</v>
      </c>
      <c r="L229" s="86"/>
      <c r="M229" s="86">
        <v>8</v>
      </c>
      <c r="N229" s="86"/>
      <c r="O229" s="86"/>
      <c r="P229" s="86"/>
      <c r="Q229" s="86"/>
      <c r="R229" s="86"/>
      <c r="S229" s="86"/>
      <c r="T229" s="86"/>
      <c r="U229" s="86"/>
      <c r="V229" s="86"/>
      <c r="W229" s="86"/>
      <c r="X229" s="86"/>
      <c r="Y229" s="86"/>
    </row>
    <row r="230" spans="1:25" ht="40" customHeight="1" x14ac:dyDescent="0.35">
      <c r="A230" s="118"/>
      <c r="B230" s="71">
        <v>237</v>
      </c>
      <c r="C230" s="110"/>
      <c r="D230" s="40" t="s">
        <v>392</v>
      </c>
      <c r="E230" s="41" t="s">
        <v>393</v>
      </c>
      <c r="F230" s="41" t="s">
        <v>233</v>
      </c>
      <c r="G230" s="74">
        <f>REITORIA!I230+CEART!I230+ESAG!I230+CEAD!I230+FAED!I230+CEFID!I230+CERES!I230+CESFI!I230</f>
        <v>29</v>
      </c>
      <c r="H230" s="90">
        <f t="shared" si="8"/>
        <v>58</v>
      </c>
      <c r="I230" s="91">
        <f t="shared" si="9"/>
        <v>44</v>
      </c>
      <c r="J230" s="17">
        <v>16.39</v>
      </c>
      <c r="K230" s="17">
        <f t="shared" si="5"/>
        <v>475.31</v>
      </c>
      <c r="L230" s="86"/>
      <c r="M230" s="86">
        <v>14</v>
      </c>
      <c r="N230" s="86"/>
      <c r="O230" s="86"/>
      <c r="P230" s="86"/>
      <c r="Q230" s="86"/>
      <c r="R230" s="86"/>
      <c r="S230" s="86"/>
      <c r="T230" s="86"/>
      <c r="U230" s="86"/>
      <c r="V230" s="86"/>
      <c r="W230" s="86"/>
      <c r="X230" s="86"/>
      <c r="Y230" s="86"/>
    </row>
    <row r="231" spans="1:25" ht="40" customHeight="1" x14ac:dyDescent="0.35">
      <c r="A231" s="118"/>
      <c r="B231" s="71">
        <v>238</v>
      </c>
      <c r="C231" s="110"/>
      <c r="D231" s="40" t="s">
        <v>394</v>
      </c>
      <c r="E231" s="41" t="s">
        <v>395</v>
      </c>
      <c r="F231" s="41" t="s">
        <v>396</v>
      </c>
      <c r="G231" s="74">
        <f>REITORIA!I231+CEART!I231+ESAG!I231+CEAD!I231+FAED!I231+CEFID!I231+CERES!I231+CESFI!I231</f>
        <v>3</v>
      </c>
      <c r="H231" s="90">
        <f t="shared" si="8"/>
        <v>6</v>
      </c>
      <c r="I231" s="91">
        <f t="shared" si="9"/>
        <v>5</v>
      </c>
      <c r="J231" s="17">
        <v>13.69</v>
      </c>
      <c r="K231" s="17">
        <f t="shared" si="5"/>
        <v>41.07</v>
      </c>
      <c r="L231" s="86"/>
      <c r="M231" s="86">
        <v>1</v>
      </c>
      <c r="N231" s="86"/>
      <c r="O231" s="86"/>
      <c r="P231" s="86"/>
      <c r="Q231" s="86"/>
      <c r="R231" s="86"/>
      <c r="S231" s="86"/>
      <c r="T231" s="86"/>
      <c r="U231" s="86"/>
      <c r="V231" s="86"/>
      <c r="W231" s="86"/>
      <c r="X231" s="86"/>
      <c r="Y231" s="86"/>
    </row>
    <row r="232" spans="1:25" ht="40" customHeight="1" x14ac:dyDescent="0.35">
      <c r="A232" s="118"/>
      <c r="B232" s="71">
        <v>239</v>
      </c>
      <c r="C232" s="110"/>
      <c r="D232" s="40" t="s">
        <v>397</v>
      </c>
      <c r="E232" s="41" t="s">
        <v>398</v>
      </c>
      <c r="F232" s="41" t="s">
        <v>11</v>
      </c>
      <c r="G232" s="74">
        <f>REITORIA!I232+CEART!I232+ESAG!I232+CEAD!I232+FAED!I232+CEFID!I232+CERES!I232+CESFI!I232</f>
        <v>15</v>
      </c>
      <c r="H232" s="90">
        <f t="shared" si="8"/>
        <v>30</v>
      </c>
      <c r="I232" s="91">
        <f t="shared" si="9"/>
        <v>23</v>
      </c>
      <c r="J232" s="17">
        <v>12</v>
      </c>
      <c r="K232" s="17">
        <f t="shared" si="5"/>
        <v>180</v>
      </c>
      <c r="L232" s="86"/>
      <c r="M232" s="86">
        <v>7</v>
      </c>
      <c r="N232" s="86"/>
      <c r="O232" s="86"/>
      <c r="P232" s="86"/>
      <c r="Q232" s="86"/>
      <c r="R232" s="86"/>
      <c r="S232" s="86"/>
      <c r="T232" s="86"/>
      <c r="U232" s="86"/>
      <c r="V232" s="86"/>
      <c r="W232" s="86"/>
      <c r="X232" s="86"/>
      <c r="Y232" s="86"/>
    </row>
    <row r="233" spans="1:25" ht="40" customHeight="1" x14ac:dyDescent="0.35">
      <c r="A233" s="118"/>
      <c r="B233" s="71">
        <v>240</v>
      </c>
      <c r="C233" s="110"/>
      <c r="D233" s="40" t="s">
        <v>399</v>
      </c>
      <c r="E233" s="41" t="s">
        <v>400</v>
      </c>
      <c r="F233" s="41" t="s">
        <v>11</v>
      </c>
      <c r="G233" s="74">
        <f>REITORIA!I233+CEART!I233+ESAG!I233+CEAD!I233+FAED!I233+CEFID!I233+CERES!I233+CESFI!I233</f>
        <v>7</v>
      </c>
      <c r="H233" s="90">
        <f t="shared" si="8"/>
        <v>14</v>
      </c>
      <c r="I233" s="91">
        <f t="shared" si="9"/>
        <v>11</v>
      </c>
      <c r="J233" s="17">
        <v>8.83</v>
      </c>
      <c r="K233" s="17">
        <f t="shared" si="5"/>
        <v>61.81</v>
      </c>
      <c r="L233" s="86"/>
      <c r="M233" s="86">
        <v>3</v>
      </c>
      <c r="N233" s="86"/>
      <c r="O233" s="86"/>
      <c r="P233" s="86"/>
      <c r="Q233" s="86"/>
      <c r="R233" s="86"/>
      <c r="S233" s="86"/>
      <c r="T233" s="86"/>
      <c r="U233" s="86"/>
      <c r="V233" s="86"/>
      <c r="W233" s="86"/>
      <c r="X233" s="86"/>
      <c r="Y233" s="86"/>
    </row>
    <row r="234" spans="1:25" ht="40" customHeight="1" x14ac:dyDescent="0.35">
      <c r="A234" s="118"/>
      <c r="B234" s="71">
        <v>241</v>
      </c>
      <c r="C234" s="121" t="s">
        <v>635</v>
      </c>
      <c r="D234" s="40" t="s">
        <v>401</v>
      </c>
      <c r="E234" s="41" t="s">
        <v>402</v>
      </c>
      <c r="F234" s="41" t="s">
        <v>11</v>
      </c>
      <c r="G234" s="74">
        <f>REITORIA!I234+CEART!I234+ESAG!I234+CEAD!I234+FAED!I234+CEFID!I234+CERES!I234+CESFI!I234</f>
        <v>7</v>
      </c>
      <c r="H234" s="90">
        <f t="shared" si="8"/>
        <v>14</v>
      </c>
      <c r="I234" s="91">
        <f t="shared" si="9"/>
        <v>10</v>
      </c>
      <c r="J234" s="17">
        <v>28.68</v>
      </c>
      <c r="K234" s="17">
        <f t="shared" si="5"/>
        <v>200.76</v>
      </c>
      <c r="L234" s="86">
        <v>1</v>
      </c>
      <c r="M234" s="86">
        <v>3</v>
      </c>
      <c r="N234" s="86"/>
      <c r="O234" s="86"/>
      <c r="P234" s="86"/>
      <c r="Q234" s="86"/>
      <c r="R234" s="86"/>
      <c r="S234" s="86"/>
      <c r="T234" s="86"/>
      <c r="U234" s="86"/>
      <c r="V234" s="86"/>
      <c r="W234" s="86"/>
      <c r="X234" s="86"/>
      <c r="Y234" s="86"/>
    </row>
    <row r="235" spans="1:25" ht="40" customHeight="1" x14ac:dyDescent="0.35">
      <c r="A235" s="118"/>
      <c r="B235" s="71">
        <v>242</v>
      </c>
      <c r="C235" s="110"/>
      <c r="D235" s="40" t="s">
        <v>403</v>
      </c>
      <c r="E235" s="41" t="s">
        <v>404</v>
      </c>
      <c r="F235" s="41" t="s">
        <v>11</v>
      </c>
      <c r="G235" s="74">
        <f>REITORIA!I235+CEART!I235+ESAG!I235+CEAD!I235+FAED!I235+CEFID!I235+CERES!I235+CESFI!I235</f>
        <v>3</v>
      </c>
      <c r="H235" s="90">
        <f t="shared" si="8"/>
        <v>6</v>
      </c>
      <c r="I235" s="91">
        <f t="shared" si="9"/>
        <v>5</v>
      </c>
      <c r="J235" s="17">
        <v>46.34</v>
      </c>
      <c r="K235" s="17">
        <f t="shared" si="5"/>
        <v>139.02000000000001</v>
      </c>
      <c r="L235" s="86"/>
      <c r="M235" s="86">
        <v>1</v>
      </c>
      <c r="N235" s="86"/>
      <c r="O235" s="86"/>
      <c r="P235" s="86"/>
      <c r="Q235" s="86"/>
      <c r="R235" s="86"/>
      <c r="S235" s="86"/>
      <c r="T235" s="86"/>
      <c r="U235" s="86"/>
      <c r="V235" s="86"/>
      <c r="W235" s="86"/>
      <c r="X235" s="86"/>
      <c r="Y235" s="86"/>
    </row>
    <row r="236" spans="1:25" ht="40" customHeight="1" x14ac:dyDescent="0.35">
      <c r="A236" s="118"/>
      <c r="B236" s="71">
        <v>243</v>
      </c>
      <c r="C236" s="110"/>
      <c r="D236" s="40" t="s">
        <v>405</v>
      </c>
      <c r="E236" s="41" t="s">
        <v>406</v>
      </c>
      <c r="F236" s="41" t="s">
        <v>11</v>
      </c>
      <c r="G236" s="74">
        <f>REITORIA!I236+CEART!I236+ESAG!I236+CEAD!I236+FAED!I236+CEFID!I236+CERES!I236+CESFI!I236</f>
        <v>4</v>
      </c>
      <c r="H236" s="90">
        <f t="shared" si="8"/>
        <v>8</v>
      </c>
      <c r="I236" s="91">
        <f t="shared" si="9"/>
        <v>6</v>
      </c>
      <c r="J236" s="17">
        <v>39.6</v>
      </c>
      <c r="K236" s="17">
        <f t="shared" si="5"/>
        <v>158.4</v>
      </c>
      <c r="L236" s="86"/>
      <c r="M236" s="86">
        <v>2</v>
      </c>
      <c r="N236" s="86"/>
      <c r="O236" s="86"/>
      <c r="P236" s="86"/>
      <c r="Q236" s="86"/>
      <c r="R236" s="86"/>
      <c r="S236" s="86"/>
      <c r="T236" s="86"/>
      <c r="U236" s="86"/>
      <c r="V236" s="86"/>
      <c r="W236" s="86"/>
      <c r="X236" s="86"/>
      <c r="Y236" s="86"/>
    </row>
    <row r="237" spans="1:25" ht="40" customHeight="1" x14ac:dyDescent="0.35">
      <c r="A237" s="118"/>
      <c r="B237" s="71">
        <v>244</v>
      </c>
      <c r="C237" s="110"/>
      <c r="D237" s="40" t="s">
        <v>407</v>
      </c>
      <c r="E237" s="41" t="s">
        <v>408</v>
      </c>
      <c r="F237" s="41" t="s">
        <v>11</v>
      </c>
      <c r="G237" s="74">
        <f>REITORIA!I237+CEART!I237+ESAG!I237+CEAD!I237+FAED!I237+CEFID!I237+CERES!I237+CESFI!I237</f>
        <v>4</v>
      </c>
      <c r="H237" s="90">
        <f t="shared" si="8"/>
        <v>8</v>
      </c>
      <c r="I237" s="91">
        <f t="shared" si="9"/>
        <v>6</v>
      </c>
      <c r="J237" s="17">
        <v>70.8</v>
      </c>
      <c r="K237" s="17">
        <f t="shared" si="5"/>
        <v>283.2</v>
      </c>
      <c r="L237" s="86"/>
      <c r="M237" s="86">
        <v>2</v>
      </c>
      <c r="N237" s="86"/>
      <c r="O237" s="86"/>
      <c r="P237" s="86"/>
      <c r="Q237" s="86"/>
      <c r="R237" s="86"/>
      <c r="S237" s="86"/>
      <c r="T237" s="86"/>
      <c r="U237" s="86"/>
      <c r="V237" s="86"/>
      <c r="W237" s="86"/>
      <c r="X237" s="86"/>
      <c r="Y237" s="86"/>
    </row>
    <row r="238" spans="1:25" ht="40" customHeight="1" x14ac:dyDescent="0.35">
      <c r="A238" s="118"/>
      <c r="B238" s="71">
        <v>245</v>
      </c>
      <c r="C238" s="110"/>
      <c r="D238" s="40" t="s">
        <v>409</v>
      </c>
      <c r="E238" s="41" t="s">
        <v>410</v>
      </c>
      <c r="F238" s="41" t="s">
        <v>11</v>
      </c>
      <c r="G238" s="74">
        <f>REITORIA!I238+CEART!I238+ESAG!I238+CEAD!I238+FAED!I238+CEFID!I238+CERES!I238+CESFI!I238</f>
        <v>3</v>
      </c>
      <c r="H238" s="90">
        <f t="shared" si="8"/>
        <v>6</v>
      </c>
      <c r="I238" s="91">
        <f t="shared" si="9"/>
        <v>5</v>
      </c>
      <c r="J238" s="17">
        <v>28.8</v>
      </c>
      <c r="K238" s="17">
        <f t="shared" si="5"/>
        <v>86.4</v>
      </c>
      <c r="L238" s="86"/>
      <c r="M238" s="86">
        <v>1</v>
      </c>
      <c r="N238" s="86"/>
      <c r="O238" s="86"/>
      <c r="P238" s="86"/>
      <c r="Q238" s="86"/>
      <c r="R238" s="86"/>
      <c r="S238" s="86"/>
      <c r="T238" s="86"/>
      <c r="U238" s="86"/>
      <c r="V238" s="86"/>
      <c r="W238" s="86"/>
      <c r="X238" s="86"/>
      <c r="Y238" s="86"/>
    </row>
    <row r="239" spans="1:25" ht="40" customHeight="1" x14ac:dyDescent="0.35">
      <c r="A239" s="118"/>
      <c r="B239" s="71">
        <v>246</v>
      </c>
      <c r="C239" s="121" t="s">
        <v>635</v>
      </c>
      <c r="D239" s="40" t="s">
        <v>411</v>
      </c>
      <c r="E239" s="41" t="s">
        <v>412</v>
      </c>
      <c r="F239" s="41" t="s">
        <v>11</v>
      </c>
      <c r="G239" s="74">
        <f>REITORIA!I239+CEART!I239+ESAG!I239+CEAD!I239+FAED!I239+CEFID!I239+CERES!I239+CESFI!I239</f>
        <v>13</v>
      </c>
      <c r="H239" s="90">
        <f t="shared" si="8"/>
        <v>26</v>
      </c>
      <c r="I239" s="91">
        <f t="shared" si="9"/>
        <v>19</v>
      </c>
      <c r="J239" s="17">
        <v>10.33</v>
      </c>
      <c r="K239" s="17">
        <f t="shared" si="5"/>
        <v>134.29</v>
      </c>
      <c r="L239" s="86">
        <v>1</v>
      </c>
      <c r="M239" s="86">
        <v>6</v>
      </c>
      <c r="N239" s="86"/>
      <c r="O239" s="86"/>
      <c r="P239" s="86"/>
      <c r="Q239" s="86"/>
      <c r="R239" s="86"/>
      <c r="S239" s="86"/>
      <c r="T239" s="86"/>
      <c r="U239" s="86"/>
      <c r="V239" s="86"/>
      <c r="W239" s="86"/>
      <c r="X239" s="86"/>
      <c r="Y239" s="86"/>
    </row>
    <row r="240" spans="1:25" ht="40" customHeight="1" x14ac:dyDescent="0.35">
      <c r="A240" s="118"/>
      <c r="B240" s="71">
        <v>247</v>
      </c>
      <c r="C240" s="110"/>
      <c r="D240" s="40" t="s">
        <v>413</v>
      </c>
      <c r="E240" s="41" t="s">
        <v>414</v>
      </c>
      <c r="F240" s="41" t="s">
        <v>11</v>
      </c>
      <c r="G240" s="74">
        <f>REITORIA!I240+CEART!I240+ESAG!I240+CEAD!I240+FAED!I240+CEFID!I240+CERES!I240+CESFI!I240</f>
        <v>30</v>
      </c>
      <c r="H240" s="90">
        <f t="shared" si="8"/>
        <v>60</v>
      </c>
      <c r="I240" s="91">
        <f t="shared" si="9"/>
        <v>45</v>
      </c>
      <c r="J240" s="17">
        <v>22.8</v>
      </c>
      <c r="K240" s="17">
        <f t="shared" si="5"/>
        <v>684</v>
      </c>
      <c r="L240" s="86"/>
      <c r="M240" s="86">
        <v>15</v>
      </c>
      <c r="N240" s="86"/>
      <c r="O240" s="86"/>
      <c r="P240" s="86"/>
      <c r="Q240" s="86"/>
      <c r="R240" s="86"/>
      <c r="S240" s="86"/>
      <c r="T240" s="86"/>
      <c r="U240" s="86"/>
      <c r="V240" s="86"/>
      <c r="W240" s="86"/>
      <c r="X240" s="86"/>
      <c r="Y240" s="86"/>
    </row>
    <row r="241" spans="1:25" ht="40" customHeight="1" x14ac:dyDescent="0.35">
      <c r="A241" s="118"/>
      <c r="B241" s="71">
        <v>248</v>
      </c>
      <c r="C241" s="110"/>
      <c r="D241" s="40" t="s">
        <v>415</v>
      </c>
      <c r="E241" s="41" t="s">
        <v>416</v>
      </c>
      <c r="F241" s="41" t="s">
        <v>11</v>
      </c>
      <c r="G241" s="74">
        <f>REITORIA!I241+CEART!I241+ESAG!I241+CEAD!I241+FAED!I241+CEFID!I241+CERES!I241+CESFI!I241</f>
        <v>6</v>
      </c>
      <c r="H241" s="90">
        <f t="shared" si="8"/>
        <v>12</v>
      </c>
      <c r="I241" s="91">
        <f t="shared" si="9"/>
        <v>9</v>
      </c>
      <c r="J241" s="17">
        <v>31.14</v>
      </c>
      <c r="K241" s="17">
        <f t="shared" si="5"/>
        <v>186.84</v>
      </c>
      <c r="L241" s="86"/>
      <c r="M241" s="86">
        <v>3</v>
      </c>
      <c r="N241" s="86"/>
      <c r="O241" s="86"/>
      <c r="P241" s="86"/>
      <c r="Q241" s="86"/>
      <c r="R241" s="86"/>
      <c r="S241" s="86"/>
      <c r="T241" s="86"/>
      <c r="U241" s="86"/>
      <c r="V241" s="86"/>
      <c r="W241" s="86"/>
      <c r="X241" s="86"/>
      <c r="Y241" s="86"/>
    </row>
    <row r="242" spans="1:25" ht="40" customHeight="1" x14ac:dyDescent="0.35">
      <c r="A242" s="118"/>
      <c r="B242" s="71">
        <v>249</v>
      </c>
      <c r="C242" s="110"/>
      <c r="D242" s="40" t="s">
        <v>417</v>
      </c>
      <c r="E242" s="41" t="s">
        <v>418</v>
      </c>
      <c r="F242" s="41" t="s">
        <v>419</v>
      </c>
      <c r="G242" s="74">
        <f>REITORIA!I242+CEART!I242+ESAG!I242+CEAD!I242+FAED!I242+CEFID!I242+CERES!I242+CESFI!I242</f>
        <v>75</v>
      </c>
      <c r="H242" s="90">
        <f t="shared" si="8"/>
        <v>150</v>
      </c>
      <c r="I242" s="91">
        <f t="shared" si="9"/>
        <v>113</v>
      </c>
      <c r="J242" s="17">
        <v>2.23</v>
      </c>
      <c r="K242" s="17">
        <f t="shared" si="5"/>
        <v>167.25</v>
      </c>
      <c r="L242" s="86"/>
      <c r="M242" s="86">
        <v>37</v>
      </c>
      <c r="N242" s="86"/>
      <c r="O242" s="86"/>
      <c r="P242" s="86"/>
      <c r="Q242" s="86"/>
      <c r="R242" s="86"/>
      <c r="S242" s="86"/>
      <c r="T242" s="86"/>
      <c r="U242" s="86"/>
      <c r="V242" s="86"/>
      <c r="W242" s="86"/>
      <c r="X242" s="86"/>
      <c r="Y242" s="86"/>
    </row>
    <row r="243" spans="1:25" ht="40" customHeight="1" x14ac:dyDescent="0.35">
      <c r="A243" s="118"/>
      <c r="B243" s="71">
        <v>250</v>
      </c>
      <c r="C243" s="110"/>
      <c r="D243" s="40" t="s">
        <v>420</v>
      </c>
      <c r="E243" s="41" t="s">
        <v>421</v>
      </c>
      <c r="F243" s="41" t="s">
        <v>11</v>
      </c>
      <c r="G243" s="74">
        <f>REITORIA!I243+CEART!I243+ESAG!I243+CEAD!I243+FAED!I243+CEFID!I243+CERES!I243+CESFI!I243</f>
        <v>2</v>
      </c>
      <c r="H243" s="90">
        <f t="shared" si="8"/>
        <v>4</v>
      </c>
      <c r="I243" s="91">
        <f t="shared" si="9"/>
        <v>3</v>
      </c>
      <c r="J243" s="17">
        <v>73.400000000000006</v>
      </c>
      <c r="K243" s="17">
        <f t="shared" si="5"/>
        <v>146.80000000000001</v>
      </c>
      <c r="L243" s="86"/>
      <c r="M243" s="86">
        <v>1</v>
      </c>
      <c r="N243" s="86"/>
      <c r="O243" s="86"/>
      <c r="P243" s="86"/>
      <c r="Q243" s="86"/>
      <c r="R243" s="86"/>
      <c r="S243" s="86"/>
      <c r="T243" s="86"/>
      <c r="U243" s="86"/>
      <c r="V243" s="86"/>
      <c r="W243" s="86"/>
      <c r="X243" s="86"/>
      <c r="Y243" s="86"/>
    </row>
    <row r="244" spans="1:25" ht="40" customHeight="1" x14ac:dyDescent="0.35">
      <c r="A244" s="118"/>
      <c r="B244" s="71">
        <v>251</v>
      </c>
      <c r="C244" s="110"/>
      <c r="D244" s="40" t="s">
        <v>422</v>
      </c>
      <c r="E244" s="41" t="s">
        <v>423</v>
      </c>
      <c r="F244" s="41" t="s">
        <v>11</v>
      </c>
      <c r="G244" s="74">
        <f>REITORIA!I244+CEART!I244+ESAG!I244+CEAD!I244+FAED!I244+CEFID!I244+CERES!I244+CESFI!I244</f>
        <v>4</v>
      </c>
      <c r="H244" s="90">
        <f t="shared" si="8"/>
        <v>8</v>
      </c>
      <c r="I244" s="91">
        <f t="shared" si="9"/>
        <v>6</v>
      </c>
      <c r="J244" s="17">
        <v>35.68</v>
      </c>
      <c r="K244" s="17">
        <f t="shared" si="5"/>
        <v>142.72</v>
      </c>
      <c r="L244" s="86"/>
      <c r="M244" s="86">
        <v>2</v>
      </c>
      <c r="N244" s="86"/>
      <c r="O244" s="86"/>
      <c r="P244" s="86"/>
      <c r="Q244" s="86"/>
      <c r="R244" s="86"/>
      <c r="S244" s="86"/>
      <c r="T244" s="86"/>
      <c r="U244" s="86"/>
      <c r="V244" s="86"/>
      <c r="W244" s="86"/>
      <c r="X244" s="86"/>
      <c r="Y244" s="86"/>
    </row>
    <row r="245" spans="1:25" ht="40" customHeight="1" x14ac:dyDescent="0.35">
      <c r="A245" s="118"/>
      <c r="B245" s="71">
        <v>252</v>
      </c>
      <c r="C245" s="110"/>
      <c r="D245" s="40" t="s">
        <v>424</v>
      </c>
      <c r="E245" s="41" t="s">
        <v>425</v>
      </c>
      <c r="F245" s="41" t="s">
        <v>11</v>
      </c>
      <c r="G245" s="74">
        <f>REITORIA!I245+CEART!I245+ESAG!I245+CEAD!I245+FAED!I245+CEFID!I245+CERES!I245+CESFI!I245</f>
        <v>2</v>
      </c>
      <c r="H245" s="90">
        <f t="shared" si="8"/>
        <v>4</v>
      </c>
      <c r="I245" s="91">
        <f t="shared" si="9"/>
        <v>3</v>
      </c>
      <c r="J245" s="17">
        <v>100.8</v>
      </c>
      <c r="K245" s="17">
        <f t="shared" si="5"/>
        <v>201.6</v>
      </c>
      <c r="L245" s="86"/>
      <c r="M245" s="86">
        <v>1</v>
      </c>
      <c r="N245" s="86"/>
      <c r="O245" s="86"/>
      <c r="P245" s="86"/>
      <c r="Q245" s="86"/>
      <c r="R245" s="86"/>
      <c r="S245" s="86"/>
      <c r="T245" s="86"/>
      <c r="U245" s="86"/>
      <c r="V245" s="86"/>
      <c r="W245" s="86"/>
      <c r="X245" s="86"/>
      <c r="Y245" s="86"/>
    </row>
    <row r="246" spans="1:25" ht="40" customHeight="1" x14ac:dyDescent="0.35">
      <c r="A246" s="118"/>
      <c r="B246" s="71">
        <v>253</v>
      </c>
      <c r="C246" s="110"/>
      <c r="D246" s="40" t="s">
        <v>426</v>
      </c>
      <c r="E246" s="41" t="s">
        <v>427</v>
      </c>
      <c r="F246" s="41" t="s">
        <v>11</v>
      </c>
      <c r="G246" s="74">
        <f>REITORIA!I246+CEART!I246+ESAG!I246+CEAD!I246+FAED!I246+CEFID!I246+CERES!I246+CESFI!I246</f>
        <v>7</v>
      </c>
      <c r="H246" s="90">
        <f t="shared" si="8"/>
        <v>14</v>
      </c>
      <c r="I246" s="91">
        <f t="shared" si="9"/>
        <v>11</v>
      </c>
      <c r="J246" s="17">
        <v>47.9</v>
      </c>
      <c r="K246" s="17">
        <f t="shared" si="5"/>
        <v>335.3</v>
      </c>
      <c r="L246" s="86"/>
      <c r="M246" s="86">
        <v>3</v>
      </c>
      <c r="N246" s="86"/>
      <c r="O246" s="86"/>
      <c r="P246" s="86"/>
      <c r="Q246" s="86"/>
      <c r="R246" s="86"/>
      <c r="S246" s="86"/>
      <c r="T246" s="86"/>
      <c r="U246" s="86"/>
      <c r="V246" s="86"/>
      <c r="W246" s="86"/>
      <c r="X246" s="86"/>
      <c r="Y246" s="86"/>
    </row>
    <row r="247" spans="1:25" ht="40" customHeight="1" x14ac:dyDescent="0.35">
      <c r="A247" s="118"/>
      <c r="B247" s="71">
        <v>254</v>
      </c>
      <c r="C247" s="110"/>
      <c r="D247" s="40" t="s">
        <v>428</v>
      </c>
      <c r="E247" s="41" t="s">
        <v>429</v>
      </c>
      <c r="F247" s="41" t="s">
        <v>11</v>
      </c>
      <c r="G247" s="74">
        <f>REITORIA!I247+CEART!I247+ESAG!I247+CEAD!I247+FAED!I247+CEFID!I247+CERES!I247+CESFI!I247</f>
        <v>6</v>
      </c>
      <c r="H247" s="90">
        <f t="shared" si="8"/>
        <v>12</v>
      </c>
      <c r="I247" s="91">
        <f t="shared" si="9"/>
        <v>9</v>
      </c>
      <c r="J247" s="17">
        <v>13.2</v>
      </c>
      <c r="K247" s="17">
        <f t="shared" si="5"/>
        <v>79.199999999999989</v>
      </c>
      <c r="L247" s="86"/>
      <c r="M247" s="86">
        <v>3</v>
      </c>
      <c r="N247" s="86"/>
      <c r="O247" s="86"/>
      <c r="P247" s="86"/>
      <c r="Q247" s="86"/>
      <c r="R247" s="86"/>
      <c r="S247" s="86"/>
      <c r="T247" s="86"/>
      <c r="U247" s="86"/>
      <c r="V247" s="86"/>
      <c r="W247" s="86"/>
      <c r="X247" s="86"/>
      <c r="Y247" s="86"/>
    </row>
    <row r="248" spans="1:25" ht="40" customHeight="1" x14ac:dyDescent="0.35">
      <c r="A248" s="118"/>
      <c r="B248" s="105">
        <v>255</v>
      </c>
      <c r="C248" s="110"/>
      <c r="D248" s="102" t="s">
        <v>430</v>
      </c>
      <c r="E248" s="103" t="s">
        <v>431</v>
      </c>
      <c r="F248" s="103" t="s">
        <v>11</v>
      </c>
      <c r="G248" s="104">
        <f>REITORIA!I248+CEART!I248+ESAG!I248+CEAD!I248+FAED!I248+CEFID!I248+CERES!I248+CESFI!I248</f>
        <v>1</v>
      </c>
      <c r="H248" s="90"/>
      <c r="I248" s="91"/>
      <c r="J248" s="17">
        <v>149.9</v>
      </c>
      <c r="K248" s="17">
        <f t="shared" si="5"/>
        <v>149.9</v>
      </c>
      <c r="L248" s="86"/>
      <c r="M248" s="106">
        <v>0</v>
      </c>
      <c r="N248" s="86"/>
      <c r="O248" s="86"/>
      <c r="P248" s="86"/>
      <c r="Q248" s="86"/>
      <c r="R248" s="86"/>
      <c r="S248" s="86"/>
      <c r="T248" s="86"/>
      <c r="U248" s="86"/>
      <c r="V248" s="86"/>
      <c r="W248" s="86"/>
      <c r="X248" s="86"/>
      <c r="Y248" s="86"/>
    </row>
    <row r="249" spans="1:25" ht="40" customHeight="1" x14ac:dyDescent="0.35">
      <c r="A249" s="118"/>
      <c r="B249" s="71">
        <v>256</v>
      </c>
      <c r="C249" s="110"/>
      <c r="D249" s="40" t="s">
        <v>432</v>
      </c>
      <c r="E249" s="41" t="s">
        <v>433</v>
      </c>
      <c r="F249" s="41" t="s">
        <v>11</v>
      </c>
      <c r="G249" s="74">
        <f>REITORIA!I249+CEART!I249+ESAG!I249+CEAD!I249+FAED!I249+CEFID!I249+CERES!I249+CESFI!I249</f>
        <v>2</v>
      </c>
      <c r="H249" s="90">
        <f t="shared" si="8"/>
        <v>4</v>
      </c>
      <c r="I249" s="91">
        <f t="shared" si="9"/>
        <v>3</v>
      </c>
      <c r="J249" s="17">
        <v>36.19</v>
      </c>
      <c r="K249" s="17">
        <f t="shared" si="5"/>
        <v>72.38</v>
      </c>
      <c r="L249" s="86"/>
      <c r="M249" s="86">
        <v>1</v>
      </c>
      <c r="N249" s="86"/>
      <c r="O249" s="86"/>
      <c r="P249" s="86"/>
      <c r="Q249" s="86"/>
      <c r="R249" s="86"/>
      <c r="S249" s="86"/>
      <c r="T249" s="86"/>
      <c r="U249" s="86"/>
      <c r="V249" s="86"/>
      <c r="W249" s="86"/>
      <c r="X249" s="86"/>
      <c r="Y249" s="86"/>
    </row>
    <row r="250" spans="1:25" ht="40" customHeight="1" x14ac:dyDescent="0.35">
      <c r="A250" s="118"/>
      <c r="B250" s="105">
        <v>257</v>
      </c>
      <c r="C250" s="110"/>
      <c r="D250" s="102" t="s">
        <v>434</v>
      </c>
      <c r="E250" s="103" t="s">
        <v>435</v>
      </c>
      <c r="F250" s="103" t="s">
        <v>11</v>
      </c>
      <c r="G250" s="104">
        <f>REITORIA!I250+CEART!I250+ESAG!I250+CEAD!I250+FAED!I250+CEFID!I250+CERES!I250+CESFI!I250</f>
        <v>1</v>
      </c>
      <c r="H250" s="90"/>
      <c r="I250" s="91"/>
      <c r="J250" s="17">
        <v>28.39</v>
      </c>
      <c r="K250" s="17">
        <f t="shared" si="5"/>
        <v>28.39</v>
      </c>
      <c r="L250" s="86"/>
      <c r="M250" s="106">
        <v>0</v>
      </c>
      <c r="N250" s="86"/>
      <c r="O250" s="86"/>
      <c r="P250" s="86"/>
      <c r="Q250" s="86"/>
      <c r="R250" s="86"/>
      <c r="S250" s="86"/>
      <c r="T250" s="86"/>
      <c r="U250" s="86"/>
      <c r="V250" s="86"/>
      <c r="W250" s="86"/>
      <c r="X250" s="86"/>
      <c r="Y250" s="86"/>
    </row>
    <row r="251" spans="1:25" ht="40" customHeight="1" x14ac:dyDescent="0.35">
      <c r="A251" s="118"/>
      <c r="B251" s="71">
        <v>258</v>
      </c>
      <c r="C251" s="110"/>
      <c r="D251" s="40" t="s">
        <v>436</v>
      </c>
      <c r="E251" s="41" t="s">
        <v>437</v>
      </c>
      <c r="F251" s="41" t="s">
        <v>11</v>
      </c>
      <c r="G251" s="74">
        <f>REITORIA!I251+CEART!I251+ESAG!I251+CEAD!I251+FAED!I251+CEFID!I251+CERES!I251+CESFI!I251</f>
        <v>78</v>
      </c>
      <c r="H251" s="90">
        <f t="shared" si="8"/>
        <v>156</v>
      </c>
      <c r="I251" s="91">
        <f t="shared" si="9"/>
        <v>119</v>
      </c>
      <c r="J251" s="17">
        <v>1.94</v>
      </c>
      <c r="K251" s="17">
        <f t="shared" si="5"/>
        <v>151.32</v>
      </c>
      <c r="L251" s="86"/>
      <c r="M251" s="86">
        <v>37</v>
      </c>
      <c r="N251" s="86"/>
      <c r="O251" s="86"/>
      <c r="P251" s="86"/>
      <c r="Q251" s="86"/>
      <c r="R251" s="86"/>
      <c r="S251" s="86"/>
      <c r="T251" s="86"/>
      <c r="U251" s="86"/>
      <c r="V251" s="86"/>
      <c r="W251" s="86"/>
      <c r="X251" s="86"/>
      <c r="Y251" s="86"/>
    </row>
    <row r="252" spans="1:25" ht="40" customHeight="1" x14ac:dyDescent="0.35">
      <c r="A252" s="118"/>
      <c r="B252" s="71">
        <v>259</v>
      </c>
      <c r="C252" s="110"/>
      <c r="D252" s="40" t="s">
        <v>438</v>
      </c>
      <c r="E252" s="41" t="s">
        <v>439</v>
      </c>
      <c r="F252" s="41" t="s">
        <v>11</v>
      </c>
      <c r="G252" s="74">
        <f>REITORIA!I252+CEART!I252+ESAG!I252+CEAD!I252+FAED!I252+CEFID!I252+CERES!I252+CESFI!I252</f>
        <v>2</v>
      </c>
      <c r="H252" s="90">
        <f t="shared" si="8"/>
        <v>4</v>
      </c>
      <c r="I252" s="91">
        <f t="shared" si="9"/>
        <v>3</v>
      </c>
      <c r="J252" s="17">
        <v>11.04</v>
      </c>
      <c r="K252" s="17">
        <f t="shared" si="5"/>
        <v>22.08</v>
      </c>
      <c r="L252" s="86"/>
      <c r="M252" s="86">
        <v>1</v>
      </c>
      <c r="N252" s="86"/>
      <c r="O252" s="86"/>
      <c r="P252" s="86"/>
      <c r="Q252" s="86"/>
      <c r="R252" s="86"/>
      <c r="S252" s="86"/>
      <c r="T252" s="86"/>
      <c r="U252" s="86"/>
      <c r="V252" s="86"/>
      <c r="W252" s="86"/>
      <c r="X252" s="86"/>
      <c r="Y252" s="86"/>
    </row>
    <row r="253" spans="1:25" ht="40" customHeight="1" x14ac:dyDescent="0.35">
      <c r="A253" s="118"/>
      <c r="B253" s="71">
        <v>260</v>
      </c>
      <c r="C253" s="110"/>
      <c r="D253" s="40" t="s">
        <v>440</v>
      </c>
      <c r="E253" s="41" t="s">
        <v>441</v>
      </c>
      <c r="F253" s="41" t="s">
        <v>11</v>
      </c>
      <c r="G253" s="74">
        <f>REITORIA!I253+CEART!I253+ESAG!I253+CEAD!I253+FAED!I253+CEFID!I253+CERES!I253+CESFI!I253</f>
        <v>5</v>
      </c>
      <c r="H253" s="90">
        <f t="shared" si="8"/>
        <v>10</v>
      </c>
      <c r="I253" s="91">
        <f t="shared" si="9"/>
        <v>8</v>
      </c>
      <c r="J253" s="17">
        <v>31.2</v>
      </c>
      <c r="K253" s="17">
        <f t="shared" si="5"/>
        <v>156</v>
      </c>
      <c r="L253" s="86"/>
      <c r="M253" s="86">
        <v>2</v>
      </c>
      <c r="N253" s="86"/>
      <c r="O253" s="86"/>
      <c r="P253" s="86"/>
      <c r="Q253" s="86"/>
      <c r="R253" s="86"/>
      <c r="S253" s="86"/>
      <c r="T253" s="86"/>
      <c r="U253" s="86"/>
      <c r="V253" s="86"/>
      <c r="W253" s="86"/>
      <c r="X253" s="86"/>
      <c r="Y253" s="86"/>
    </row>
    <row r="254" spans="1:25" ht="40" customHeight="1" x14ac:dyDescent="0.35">
      <c r="A254" s="118"/>
      <c r="B254" s="105">
        <v>261</v>
      </c>
      <c r="C254" s="110"/>
      <c r="D254" s="102" t="s">
        <v>442</v>
      </c>
      <c r="E254" s="103" t="s">
        <v>443</v>
      </c>
      <c r="F254" s="103" t="s">
        <v>11</v>
      </c>
      <c r="G254" s="104">
        <f>REITORIA!I254+CEART!I254+ESAG!I254+CEAD!I254+FAED!I254+CEFID!I254+CERES!I254+CESFI!I254</f>
        <v>1</v>
      </c>
      <c r="H254" s="90"/>
      <c r="I254" s="91"/>
      <c r="J254" s="17">
        <v>66.17</v>
      </c>
      <c r="K254" s="17">
        <f t="shared" si="5"/>
        <v>66.17</v>
      </c>
      <c r="L254" s="86"/>
      <c r="M254" s="106">
        <v>0</v>
      </c>
      <c r="N254" s="86"/>
      <c r="O254" s="86"/>
      <c r="P254" s="86"/>
      <c r="Q254" s="86"/>
      <c r="R254" s="86"/>
      <c r="S254" s="86"/>
      <c r="T254" s="86"/>
      <c r="U254" s="86"/>
      <c r="V254" s="86"/>
      <c r="W254" s="86"/>
      <c r="X254" s="86"/>
      <c r="Y254" s="86"/>
    </row>
    <row r="255" spans="1:25" ht="40" customHeight="1" x14ac:dyDescent="0.35">
      <c r="A255" s="118"/>
      <c r="B255" s="105">
        <v>262</v>
      </c>
      <c r="C255" s="110"/>
      <c r="D255" s="102" t="s">
        <v>444</v>
      </c>
      <c r="E255" s="103" t="s">
        <v>445</v>
      </c>
      <c r="F255" s="103" t="s">
        <v>11</v>
      </c>
      <c r="G255" s="104">
        <f>REITORIA!I255+CEART!I255+ESAG!I255+CEAD!I255+FAED!I255+CEFID!I255+CERES!I255+CESFI!I255</f>
        <v>1</v>
      </c>
      <c r="H255" s="90"/>
      <c r="I255" s="91"/>
      <c r="J255" s="17">
        <v>70.38</v>
      </c>
      <c r="K255" s="17">
        <f t="shared" si="5"/>
        <v>70.38</v>
      </c>
      <c r="L255" s="86"/>
      <c r="M255" s="106">
        <v>0</v>
      </c>
      <c r="N255" s="86"/>
      <c r="O255" s="86"/>
      <c r="P255" s="86"/>
      <c r="Q255" s="86"/>
      <c r="R255" s="86"/>
      <c r="S255" s="86"/>
      <c r="T255" s="86"/>
      <c r="U255" s="86"/>
      <c r="V255" s="86"/>
      <c r="W255" s="86"/>
      <c r="X255" s="86"/>
      <c r="Y255" s="86"/>
    </row>
    <row r="256" spans="1:25" ht="40" customHeight="1" x14ac:dyDescent="0.35">
      <c r="A256" s="118"/>
      <c r="B256" s="105">
        <v>263</v>
      </c>
      <c r="C256" s="110"/>
      <c r="D256" s="102" t="s">
        <v>446</v>
      </c>
      <c r="E256" s="103" t="s">
        <v>447</v>
      </c>
      <c r="F256" s="103" t="s">
        <v>11</v>
      </c>
      <c r="G256" s="104">
        <f>REITORIA!I256+CEART!I256+ESAG!I256+CEAD!I256+FAED!I256+CEFID!I256+CERES!I256+CESFI!I256</f>
        <v>1</v>
      </c>
      <c r="H256" s="90"/>
      <c r="I256" s="91"/>
      <c r="J256" s="17">
        <v>34.799999999999997</v>
      </c>
      <c r="K256" s="17">
        <f t="shared" si="5"/>
        <v>34.799999999999997</v>
      </c>
      <c r="L256" s="86"/>
      <c r="M256" s="106">
        <v>0</v>
      </c>
      <c r="N256" s="86"/>
      <c r="O256" s="86"/>
      <c r="P256" s="86"/>
      <c r="Q256" s="86"/>
      <c r="R256" s="86"/>
      <c r="S256" s="86"/>
      <c r="T256" s="86"/>
      <c r="U256" s="86"/>
      <c r="V256" s="86"/>
      <c r="W256" s="86"/>
      <c r="X256" s="86"/>
      <c r="Y256" s="86"/>
    </row>
    <row r="257" spans="1:25" ht="40" customHeight="1" x14ac:dyDescent="0.35">
      <c r="A257" s="118"/>
      <c r="B257" s="105">
        <v>264</v>
      </c>
      <c r="C257" s="110"/>
      <c r="D257" s="102" t="s">
        <v>448</v>
      </c>
      <c r="E257" s="103" t="s">
        <v>449</v>
      </c>
      <c r="F257" s="103" t="s">
        <v>11</v>
      </c>
      <c r="G257" s="104">
        <f>REITORIA!I257+CEART!I257+ESAG!I257+CEAD!I257+FAED!I257+CEFID!I257+CERES!I257+CESFI!I257</f>
        <v>1</v>
      </c>
      <c r="H257" s="90"/>
      <c r="I257" s="91"/>
      <c r="J257" s="17">
        <v>162.38999999999999</v>
      </c>
      <c r="K257" s="17">
        <f t="shared" si="5"/>
        <v>162.38999999999999</v>
      </c>
      <c r="L257" s="86"/>
      <c r="M257" s="106">
        <v>0</v>
      </c>
      <c r="N257" s="86"/>
      <c r="O257" s="86"/>
      <c r="P257" s="86"/>
      <c r="Q257" s="86"/>
      <c r="R257" s="86"/>
      <c r="S257" s="86"/>
      <c r="T257" s="86"/>
      <c r="U257" s="86"/>
      <c r="V257" s="86"/>
      <c r="W257" s="86"/>
      <c r="X257" s="86"/>
      <c r="Y257" s="86"/>
    </row>
    <row r="258" spans="1:25" ht="40" customHeight="1" x14ac:dyDescent="0.35">
      <c r="A258" s="118"/>
      <c r="B258" s="71">
        <v>265</v>
      </c>
      <c r="C258" s="110"/>
      <c r="D258" s="40" t="s">
        <v>450</v>
      </c>
      <c r="E258" s="41" t="s">
        <v>451</v>
      </c>
      <c r="F258" s="41" t="s">
        <v>11</v>
      </c>
      <c r="G258" s="74">
        <f>REITORIA!I258+CEART!I258+ESAG!I258+CEAD!I258+FAED!I258+CEFID!I258+CERES!I258+CESFI!I258</f>
        <v>19</v>
      </c>
      <c r="H258" s="90">
        <f t="shared" si="8"/>
        <v>38</v>
      </c>
      <c r="I258" s="91">
        <f t="shared" si="9"/>
        <v>29</v>
      </c>
      <c r="J258" s="17">
        <v>37.200000000000003</v>
      </c>
      <c r="K258" s="17">
        <f t="shared" si="5"/>
        <v>706.80000000000007</v>
      </c>
      <c r="L258" s="86"/>
      <c r="M258" s="86">
        <v>9</v>
      </c>
      <c r="N258" s="86"/>
      <c r="O258" s="86"/>
      <c r="P258" s="86"/>
      <c r="Q258" s="86"/>
      <c r="R258" s="86"/>
      <c r="S258" s="86"/>
      <c r="T258" s="86"/>
      <c r="U258" s="86"/>
      <c r="V258" s="86"/>
      <c r="W258" s="86"/>
      <c r="X258" s="86"/>
      <c r="Y258" s="86"/>
    </row>
    <row r="259" spans="1:25" ht="40" customHeight="1" x14ac:dyDescent="0.35">
      <c r="A259" s="118"/>
      <c r="B259" s="71">
        <v>266</v>
      </c>
      <c r="C259" s="110"/>
      <c r="D259" s="40" t="s">
        <v>452</v>
      </c>
      <c r="E259" s="41" t="s">
        <v>453</v>
      </c>
      <c r="F259" s="41" t="s">
        <v>11</v>
      </c>
      <c r="G259" s="74">
        <f>REITORIA!I259+CEART!I259+ESAG!I259+CEAD!I259+FAED!I259+CEFID!I259+CERES!I259+CESFI!I259</f>
        <v>7</v>
      </c>
      <c r="H259" s="90">
        <f t="shared" si="8"/>
        <v>14</v>
      </c>
      <c r="I259" s="91">
        <f t="shared" si="9"/>
        <v>11</v>
      </c>
      <c r="J259" s="17">
        <v>18</v>
      </c>
      <c r="K259" s="17">
        <f t="shared" si="5"/>
        <v>126</v>
      </c>
      <c r="L259" s="86"/>
      <c r="M259" s="86">
        <v>3</v>
      </c>
      <c r="N259" s="86"/>
      <c r="O259" s="86"/>
      <c r="P259" s="86"/>
      <c r="Q259" s="86"/>
      <c r="R259" s="86"/>
      <c r="S259" s="86"/>
      <c r="T259" s="86"/>
      <c r="U259" s="86"/>
      <c r="V259" s="86"/>
      <c r="W259" s="86"/>
      <c r="X259" s="86"/>
      <c r="Y259" s="86"/>
    </row>
    <row r="260" spans="1:25" ht="40" customHeight="1" x14ac:dyDescent="0.35">
      <c r="A260" s="118"/>
      <c r="B260" s="71">
        <v>267</v>
      </c>
      <c r="C260" s="110"/>
      <c r="D260" s="40" t="s">
        <v>454</v>
      </c>
      <c r="E260" s="41" t="s">
        <v>455</v>
      </c>
      <c r="F260" s="41" t="s">
        <v>11</v>
      </c>
      <c r="G260" s="74">
        <f>REITORIA!I260+CEART!I260+ESAG!I260+CEAD!I260+FAED!I260+CEFID!I260+CERES!I260+CESFI!I260</f>
        <v>14</v>
      </c>
      <c r="H260" s="90">
        <f t="shared" si="8"/>
        <v>28</v>
      </c>
      <c r="I260" s="91">
        <f t="shared" si="9"/>
        <v>21</v>
      </c>
      <c r="J260" s="17">
        <v>26.4</v>
      </c>
      <c r="K260" s="17">
        <f t="shared" si="5"/>
        <v>369.59999999999997</v>
      </c>
      <c r="L260" s="86"/>
      <c r="M260" s="86">
        <v>7</v>
      </c>
      <c r="N260" s="86"/>
      <c r="O260" s="86"/>
      <c r="P260" s="86"/>
      <c r="Q260" s="86"/>
      <c r="R260" s="86"/>
      <c r="S260" s="86"/>
      <c r="T260" s="86"/>
      <c r="U260" s="86"/>
      <c r="V260" s="86"/>
      <c r="W260" s="86"/>
      <c r="X260" s="86"/>
      <c r="Y260" s="86"/>
    </row>
    <row r="261" spans="1:25" ht="40" customHeight="1" x14ac:dyDescent="0.35">
      <c r="A261" s="118"/>
      <c r="B261" s="71">
        <v>268</v>
      </c>
      <c r="C261" s="110"/>
      <c r="D261" s="40" t="s">
        <v>456</v>
      </c>
      <c r="E261" s="41" t="s">
        <v>457</v>
      </c>
      <c r="F261" s="41" t="s">
        <v>233</v>
      </c>
      <c r="G261" s="74">
        <f>REITORIA!I261+CEART!I261+ESAG!I261+CEAD!I261+FAED!I261+CEFID!I261+CERES!I261+CESFI!I261</f>
        <v>4</v>
      </c>
      <c r="H261" s="90">
        <f t="shared" ref="H261:H324" si="10">G261*2</f>
        <v>8</v>
      </c>
      <c r="I261" s="91">
        <f t="shared" ref="I261:I324" si="11">H261-(SUM(L261:Y261))</f>
        <v>6</v>
      </c>
      <c r="J261" s="17">
        <v>95</v>
      </c>
      <c r="K261" s="17">
        <f t="shared" si="5"/>
        <v>380</v>
      </c>
      <c r="L261" s="86"/>
      <c r="M261" s="86">
        <v>2</v>
      </c>
      <c r="N261" s="86"/>
      <c r="O261" s="86"/>
      <c r="P261" s="86"/>
      <c r="Q261" s="86"/>
      <c r="R261" s="86"/>
      <c r="S261" s="86"/>
      <c r="T261" s="86"/>
      <c r="U261" s="86"/>
      <c r="V261" s="86"/>
      <c r="W261" s="86"/>
      <c r="X261" s="86"/>
      <c r="Y261" s="86"/>
    </row>
    <row r="262" spans="1:25" ht="40" customHeight="1" x14ac:dyDescent="0.35">
      <c r="A262" s="118"/>
      <c r="B262" s="105">
        <v>269</v>
      </c>
      <c r="C262" s="110"/>
      <c r="D262" s="102" t="s">
        <v>458</v>
      </c>
      <c r="E262" s="103" t="s">
        <v>459</v>
      </c>
      <c r="F262" s="103" t="s">
        <v>11</v>
      </c>
      <c r="G262" s="104">
        <f>REITORIA!I262+CEART!I262+ESAG!I262+CEAD!I262+FAED!I262+CEFID!I262+CERES!I262+CESFI!I262</f>
        <v>1</v>
      </c>
      <c r="H262" s="90"/>
      <c r="I262" s="91"/>
      <c r="J262" s="17">
        <v>124.84</v>
      </c>
      <c r="K262" s="17">
        <f t="shared" si="5"/>
        <v>124.84</v>
      </c>
      <c r="L262" s="86"/>
      <c r="M262" s="106">
        <v>0</v>
      </c>
      <c r="N262" s="86"/>
      <c r="O262" s="86"/>
      <c r="P262" s="86"/>
      <c r="Q262" s="86"/>
      <c r="R262" s="86"/>
      <c r="S262" s="86"/>
      <c r="T262" s="86"/>
      <c r="U262" s="86"/>
      <c r="V262" s="86"/>
      <c r="W262" s="86"/>
      <c r="X262" s="86"/>
      <c r="Y262" s="86"/>
    </row>
    <row r="263" spans="1:25" ht="40" customHeight="1" x14ac:dyDescent="0.35">
      <c r="A263" s="119"/>
      <c r="B263" s="105">
        <v>270</v>
      </c>
      <c r="C263" s="111"/>
      <c r="D263" s="102" t="s">
        <v>460</v>
      </c>
      <c r="E263" s="103" t="s">
        <v>461</v>
      </c>
      <c r="F263" s="103" t="s">
        <v>11</v>
      </c>
      <c r="G263" s="104">
        <f>REITORIA!I263+CEART!I263+ESAG!I263+CEAD!I263+FAED!I263+CEFID!I263+CERES!I263+CESFI!I263</f>
        <v>1</v>
      </c>
      <c r="H263" s="90"/>
      <c r="I263" s="91"/>
      <c r="J263" s="17">
        <v>32.18</v>
      </c>
      <c r="K263" s="17">
        <f t="shared" si="5"/>
        <v>32.18</v>
      </c>
      <c r="L263" s="86"/>
      <c r="M263" s="106">
        <v>0</v>
      </c>
      <c r="N263" s="86"/>
      <c r="O263" s="86"/>
      <c r="P263" s="86"/>
      <c r="Q263" s="86"/>
      <c r="R263" s="86"/>
      <c r="S263" s="86"/>
      <c r="T263" s="86"/>
      <c r="U263" s="86"/>
      <c r="V263" s="86"/>
      <c r="W263" s="86"/>
      <c r="X263" s="86"/>
      <c r="Y263" s="86"/>
    </row>
    <row r="264" spans="1:25" ht="40" customHeight="1" x14ac:dyDescent="0.35">
      <c r="A264" s="46">
        <v>15</v>
      </c>
      <c r="B264" s="71">
        <v>271</v>
      </c>
      <c r="C264" s="72" t="s">
        <v>637</v>
      </c>
      <c r="D264" s="40" t="s">
        <v>462</v>
      </c>
      <c r="E264" s="41" t="s">
        <v>463</v>
      </c>
      <c r="F264" s="41" t="s">
        <v>11</v>
      </c>
      <c r="G264" s="74">
        <f>REITORIA!I264+CEART!I264+ESAG!I264+CEAD!I264+FAED!I264+CEFID!I264+CERES!I264+CESFI!I264</f>
        <v>49</v>
      </c>
      <c r="H264" s="90">
        <f t="shared" si="10"/>
        <v>98</v>
      </c>
      <c r="I264" s="91">
        <f t="shared" si="11"/>
        <v>74</v>
      </c>
      <c r="J264" s="17">
        <v>134.69</v>
      </c>
      <c r="K264" s="17">
        <f t="shared" si="5"/>
        <v>6599.8099999999995</v>
      </c>
      <c r="L264" s="86"/>
      <c r="M264" s="86">
        <v>24</v>
      </c>
      <c r="N264" s="86"/>
      <c r="O264" s="86"/>
      <c r="P264" s="86"/>
      <c r="Q264" s="86"/>
      <c r="R264" s="86"/>
      <c r="S264" s="86"/>
      <c r="T264" s="86"/>
      <c r="U264" s="86"/>
      <c r="V264" s="86"/>
      <c r="W264" s="86"/>
      <c r="X264" s="86"/>
      <c r="Y264" s="86"/>
    </row>
    <row r="265" spans="1:25" ht="40" customHeight="1" x14ac:dyDescent="0.35">
      <c r="A265" s="117">
        <v>16</v>
      </c>
      <c r="B265" s="71">
        <v>272</v>
      </c>
      <c r="C265" s="124" t="s">
        <v>634</v>
      </c>
      <c r="D265" s="40" t="s">
        <v>464</v>
      </c>
      <c r="E265" s="41" t="s">
        <v>465</v>
      </c>
      <c r="F265" s="41" t="s">
        <v>11</v>
      </c>
      <c r="G265" s="74">
        <f>REITORIA!I265+CEART!I265+ESAG!I265+CEAD!I265+FAED!I265+CEFID!I265+CERES!I265+CESFI!I265</f>
        <v>3</v>
      </c>
      <c r="H265" s="90">
        <f t="shared" si="10"/>
        <v>6</v>
      </c>
      <c r="I265" s="91">
        <f t="shared" si="11"/>
        <v>5</v>
      </c>
      <c r="J265" s="17">
        <v>545.74</v>
      </c>
      <c r="K265" s="17">
        <f t="shared" si="5"/>
        <v>1637.22</v>
      </c>
      <c r="L265" s="86"/>
      <c r="M265" s="86">
        <v>1</v>
      </c>
      <c r="N265" s="86"/>
      <c r="O265" s="86"/>
      <c r="P265" s="86"/>
      <c r="Q265" s="86"/>
      <c r="R265" s="86"/>
      <c r="S265" s="86"/>
      <c r="T265" s="86"/>
      <c r="U265" s="86"/>
      <c r="V265" s="86"/>
      <c r="W265" s="86"/>
      <c r="X265" s="86"/>
      <c r="Y265" s="86"/>
    </row>
    <row r="266" spans="1:25" ht="40" customHeight="1" x14ac:dyDescent="0.35">
      <c r="A266" s="118"/>
      <c r="B266" s="105">
        <v>273</v>
      </c>
      <c r="C266" s="110"/>
      <c r="D266" s="102" t="s">
        <v>466</v>
      </c>
      <c r="E266" s="103" t="s">
        <v>39</v>
      </c>
      <c r="F266" s="103" t="s">
        <v>11</v>
      </c>
      <c r="G266" s="104">
        <f>REITORIA!I266+CEART!I266+ESAG!I266+CEAD!I266+FAED!I266+CEFID!I266+CERES!I266+CESFI!I266</f>
        <v>1</v>
      </c>
      <c r="H266" s="90"/>
      <c r="I266" s="91"/>
      <c r="J266" s="17">
        <v>423.86</v>
      </c>
      <c r="K266" s="17">
        <f t="shared" si="5"/>
        <v>423.86</v>
      </c>
      <c r="L266" s="86"/>
      <c r="M266" s="106">
        <v>0</v>
      </c>
      <c r="N266" s="86"/>
      <c r="O266" s="86"/>
      <c r="P266" s="86"/>
      <c r="Q266" s="86"/>
      <c r="R266" s="86"/>
      <c r="S266" s="86"/>
      <c r="T266" s="86"/>
      <c r="U266" s="86"/>
      <c r="V266" s="86"/>
      <c r="W266" s="86"/>
      <c r="X266" s="86"/>
      <c r="Y266" s="86"/>
    </row>
    <row r="267" spans="1:25" ht="40" customHeight="1" x14ac:dyDescent="0.35">
      <c r="A267" s="118"/>
      <c r="B267" s="71">
        <v>274</v>
      </c>
      <c r="C267" s="110"/>
      <c r="D267" s="40" t="s">
        <v>468</v>
      </c>
      <c r="E267" s="41" t="s">
        <v>39</v>
      </c>
      <c r="F267" s="41" t="s">
        <v>11</v>
      </c>
      <c r="G267" s="74">
        <f>REITORIA!I267+CEART!I267+ESAG!I267+CEAD!I267+FAED!I267+CEFID!I267+CERES!I267+CESFI!I267</f>
        <v>2</v>
      </c>
      <c r="H267" s="90">
        <f t="shared" si="10"/>
        <v>4</v>
      </c>
      <c r="I267" s="91">
        <f t="shared" si="11"/>
        <v>3</v>
      </c>
      <c r="J267" s="17">
        <v>576.80999999999995</v>
      </c>
      <c r="K267" s="17">
        <f t="shared" si="5"/>
        <v>1153.6199999999999</v>
      </c>
      <c r="L267" s="86"/>
      <c r="M267" s="86">
        <v>1</v>
      </c>
      <c r="N267" s="86"/>
      <c r="O267" s="86"/>
      <c r="P267" s="86"/>
      <c r="Q267" s="86"/>
      <c r="R267" s="86"/>
      <c r="S267" s="86"/>
      <c r="T267" s="86"/>
      <c r="U267" s="86"/>
      <c r="V267" s="86"/>
      <c r="W267" s="86"/>
      <c r="X267" s="86"/>
      <c r="Y267" s="86"/>
    </row>
    <row r="268" spans="1:25" ht="40" customHeight="1" x14ac:dyDescent="0.35">
      <c r="A268" s="118"/>
      <c r="B268" s="105">
        <v>275</v>
      </c>
      <c r="C268" s="110"/>
      <c r="D268" s="102" t="s">
        <v>469</v>
      </c>
      <c r="E268" s="103" t="s">
        <v>39</v>
      </c>
      <c r="F268" s="103" t="s">
        <v>11</v>
      </c>
      <c r="G268" s="104">
        <f>REITORIA!I268+CEART!I268+ESAG!I268+CEAD!I268+FAED!I268+CEFID!I268+CERES!I268+CESFI!I268</f>
        <v>1</v>
      </c>
      <c r="H268" s="90"/>
      <c r="I268" s="91"/>
      <c r="J268" s="17">
        <v>741.45</v>
      </c>
      <c r="K268" s="17">
        <f t="shared" si="5"/>
        <v>741.45</v>
      </c>
      <c r="L268" s="86"/>
      <c r="M268" s="106">
        <v>0</v>
      </c>
      <c r="N268" s="86"/>
      <c r="O268" s="86"/>
      <c r="P268" s="86"/>
      <c r="Q268" s="86"/>
      <c r="R268" s="86"/>
      <c r="S268" s="86"/>
      <c r="T268" s="86"/>
      <c r="U268" s="86"/>
      <c r="V268" s="86"/>
      <c r="W268" s="86"/>
      <c r="X268" s="86"/>
      <c r="Y268" s="86"/>
    </row>
    <row r="269" spans="1:25" ht="40" customHeight="1" x14ac:dyDescent="0.35">
      <c r="A269" s="118"/>
      <c r="B269" s="71">
        <v>276</v>
      </c>
      <c r="C269" s="110"/>
      <c r="D269" s="40" t="s">
        <v>470</v>
      </c>
      <c r="E269" s="41" t="s">
        <v>465</v>
      </c>
      <c r="F269" s="41" t="s">
        <v>11</v>
      </c>
      <c r="G269" s="74">
        <f>REITORIA!I269+CEART!I269+ESAG!I269+CEAD!I269+FAED!I269+CEFID!I269+CERES!I269+CESFI!I269</f>
        <v>3</v>
      </c>
      <c r="H269" s="90">
        <f t="shared" si="10"/>
        <v>6</v>
      </c>
      <c r="I269" s="91">
        <f t="shared" si="11"/>
        <v>5</v>
      </c>
      <c r="J269" s="17">
        <v>717.17</v>
      </c>
      <c r="K269" s="17">
        <f t="shared" si="5"/>
        <v>2151.5099999999998</v>
      </c>
      <c r="L269" s="86"/>
      <c r="M269" s="86">
        <v>1</v>
      </c>
      <c r="N269" s="86"/>
      <c r="O269" s="86"/>
      <c r="P269" s="86"/>
      <c r="Q269" s="86"/>
      <c r="R269" s="86"/>
      <c r="S269" s="86"/>
      <c r="T269" s="86"/>
      <c r="U269" s="86"/>
      <c r="V269" s="86"/>
      <c r="W269" s="86"/>
      <c r="X269" s="86"/>
      <c r="Y269" s="86"/>
    </row>
    <row r="270" spans="1:25" ht="40" customHeight="1" x14ac:dyDescent="0.35">
      <c r="A270" s="118"/>
      <c r="B270" s="71">
        <v>277</v>
      </c>
      <c r="C270" s="110"/>
      <c r="D270" s="40" t="s">
        <v>471</v>
      </c>
      <c r="E270" s="41" t="s">
        <v>39</v>
      </c>
      <c r="F270" s="41" t="s">
        <v>11</v>
      </c>
      <c r="G270" s="74">
        <f>REITORIA!I270+CEART!I270+ESAG!I270+CEAD!I270+FAED!I270+CEFID!I270+CERES!I270+CESFI!I270</f>
        <v>5</v>
      </c>
      <c r="H270" s="90">
        <f t="shared" si="10"/>
        <v>10</v>
      </c>
      <c r="I270" s="91">
        <f t="shared" si="11"/>
        <v>8</v>
      </c>
      <c r="J270" s="17">
        <v>426.17</v>
      </c>
      <c r="K270" s="17">
        <f t="shared" si="5"/>
        <v>2130.85</v>
      </c>
      <c r="L270" s="86"/>
      <c r="M270" s="86">
        <v>2</v>
      </c>
      <c r="N270" s="86"/>
      <c r="O270" s="86"/>
      <c r="P270" s="86"/>
      <c r="Q270" s="86"/>
      <c r="R270" s="86"/>
      <c r="S270" s="86"/>
      <c r="T270" s="86"/>
      <c r="U270" s="86"/>
      <c r="V270" s="86"/>
      <c r="W270" s="86"/>
      <c r="X270" s="86"/>
      <c r="Y270" s="86"/>
    </row>
    <row r="271" spans="1:25" ht="40" customHeight="1" x14ac:dyDescent="0.35">
      <c r="A271" s="118"/>
      <c r="B271" s="71">
        <v>278</v>
      </c>
      <c r="C271" s="110"/>
      <c r="D271" s="40" t="s">
        <v>473</v>
      </c>
      <c r="E271" s="41" t="s">
        <v>474</v>
      </c>
      <c r="F271" s="41" t="s">
        <v>11</v>
      </c>
      <c r="G271" s="74">
        <f>REITORIA!I271+CEART!I271+ESAG!I271+CEAD!I271+FAED!I271+CEFID!I271+CERES!I271+CESFI!I271</f>
        <v>2</v>
      </c>
      <c r="H271" s="90">
        <f t="shared" si="10"/>
        <v>4</v>
      </c>
      <c r="I271" s="91">
        <f t="shared" si="11"/>
        <v>3</v>
      </c>
      <c r="J271" s="17">
        <v>284.66000000000003</v>
      </c>
      <c r="K271" s="17">
        <f t="shared" si="5"/>
        <v>569.32000000000005</v>
      </c>
      <c r="L271" s="86"/>
      <c r="M271" s="86">
        <v>1</v>
      </c>
      <c r="N271" s="86"/>
      <c r="O271" s="86"/>
      <c r="P271" s="86"/>
      <c r="Q271" s="86"/>
      <c r="R271" s="86"/>
      <c r="S271" s="86"/>
      <c r="T271" s="86"/>
      <c r="U271" s="86"/>
      <c r="V271" s="86"/>
      <c r="W271" s="86"/>
      <c r="X271" s="86"/>
      <c r="Y271" s="86"/>
    </row>
    <row r="272" spans="1:25" ht="40" customHeight="1" x14ac:dyDescent="0.35">
      <c r="A272" s="118"/>
      <c r="B272" s="105">
        <v>279</v>
      </c>
      <c r="C272" s="110"/>
      <c r="D272" s="102" t="s">
        <v>475</v>
      </c>
      <c r="E272" s="103" t="s">
        <v>476</v>
      </c>
      <c r="F272" s="103" t="s">
        <v>11</v>
      </c>
      <c r="G272" s="104">
        <f>REITORIA!I272+CEART!I272+ESAG!I272+CEAD!I272+FAED!I272+CEFID!I272+CERES!I272+CESFI!I272</f>
        <v>1</v>
      </c>
      <c r="H272" s="90"/>
      <c r="I272" s="91"/>
      <c r="J272" s="17">
        <v>611.96</v>
      </c>
      <c r="K272" s="17">
        <f t="shared" si="5"/>
        <v>611.96</v>
      </c>
      <c r="L272" s="86"/>
      <c r="M272" s="106">
        <v>0</v>
      </c>
      <c r="N272" s="86"/>
      <c r="O272" s="86"/>
      <c r="P272" s="86"/>
      <c r="Q272" s="86"/>
      <c r="R272" s="86"/>
      <c r="S272" s="86"/>
      <c r="T272" s="86"/>
      <c r="U272" s="86"/>
      <c r="V272" s="86"/>
      <c r="W272" s="86"/>
      <c r="X272" s="86"/>
      <c r="Y272" s="86"/>
    </row>
    <row r="273" spans="1:25" ht="40" customHeight="1" x14ac:dyDescent="0.35">
      <c r="A273" s="118"/>
      <c r="B273" s="71">
        <v>280</v>
      </c>
      <c r="C273" s="121" t="s">
        <v>634</v>
      </c>
      <c r="D273" s="40" t="s">
        <v>477</v>
      </c>
      <c r="E273" s="41" t="s">
        <v>189</v>
      </c>
      <c r="F273" s="41" t="s">
        <v>11</v>
      </c>
      <c r="G273" s="74">
        <f>REITORIA!I273+CEART!I273+ESAG!I273+CEAD!I273+FAED!I273+CEFID!I273+CERES!I273+CESFI!I273</f>
        <v>4</v>
      </c>
      <c r="H273" s="90">
        <f t="shared" si="10"/>
        <v>8</v>
      </c>
      <c r="I273" s="91">
        <f t="shared" si="11"/>
        <v>5</v>
      </c>
      <c r="J273" s="17">
        <v>2394.2800000000002</v>
      </c>
      <c r="K273" s="17">
        <f t="shared" si="5"/>
        <v>9577.1200000000008</v>
      </c>
      <c r="L273" s="86">
        <v>1</v>
      </c>
      <c r="M273" s="86">
        <v>2</v>
      </c>
      <c r="N273" s="86"/>
      <c r="O273" s="86"/>
      <c r="P273" s="86"/>
      <c r="Q273" s="86"/>
      <c r="R273" s="86"/>
      <c r="S273" s="86"/>
      <c r="T273" s="86"/>
      <c r="U273" s="86"/>
      <c r="V273" s="86"/>
      <c r="W273" s="86"/>
      <c r="X273" s="86"/>
      <c r="Y273" s="86"/>
    </row>
    <row r="274" spans="1:25" ht="40" customHeight="1" x14ac:dyDescent="0.35">
      <c r="A274" s="118"/>
      <c r="B274" s="71">
        <v>281</v>
      </c>
      <c r="C274" s="110"/>
      <c r="D274" s="40" t="s">
        <v>478</v>
      </c>
      <c r="E274" s="41" t="s">
        <v>465</v>
      </c>
      <c r="F274" s="41" t="s">
        <v>11</v>
      </c>
      <c r="G274" s="74">
        <f>REITORIA!I274+CEART!I274+ESAG!I274+CEAD!I274+FAED!I274+CEFID!I274+CERES!I274+CESFI!I274</f>
        <v>7</v>
      </c>
      <c r="H274" s="90">
        <f t="shared" si="10"/>
        <v>14</v>
      </c>
      <c r="I274" s="91">
        <f t="shared" si="11"/>
        <v>11</v>
      </c>
      <c r="J274" s="17">
        <v>781</v>
      </c>
      <c r="K274" s="17">
        <f t="shared" si="5"/>
        <v>5467</v>
      </c>
      <c r="L274" s="86"/>
      <c r="M274" s="86">
        <v>3</v>
      </c>
      <c r="N274" s="86"/>
      <c r="O274" s="86"/>
      <c r="P274" s="86"/>
      <c r="Q274" s="86"/>
      <c r="R274" s="86"/>
      <c r="S274" s="86"/>
      <c r="T274" s="86"/>
      <c r="U274" s="86"/>
      <c r="V274" s="86"/>
      <c r="W274" s="86"/>
      <c r="X274" s="86"/>
      <c r="Y274" s="86"/>
    </row>
    <row r="275" spans="1:25" ht="40" customHeight="1" x14ac:dyDescent="0.35">
      <c r="A275" s="118"/>
      <c r="B275" s="71">
        <v>282</v>
      </c>
      <c r="C275" s="121" t="s">
        <v>634</v>
      </c>
      <c r="D275" s="40" t="s">
        <v>479</v>
      </c>
      <c r="E275" s="41" t="s">
        <v>198</v>
      </c>
      <c r="F275" s="41" t="s">
        <v>11</v>
      </c>
      <c r="G275" s="74">
        <f>REITORIA!I275+CEART!I275+ESAG!I275+CEAD!I275+FAED!I275+CEFID!I275+CERES!I275+CESFI!I275</f>
        <v>12</v>
      </c>
      <c r="H275" s="90">
        <f t="shared" si="10"/>
        <v>24</v>
      </c>
      <c r="I275" s="91">
        <f t="shared" si="11"/>
        <v>17</v>
      </c>
      <c r="J275" s="17">
        <v>859.26</v>
      </c>
      <c r="K275" s="17">
        <f t="shared" si="5"/>
        <v>10311.119999999999</v>
      </c>
      <c r="L275" s="86">
        <v>1</v>
      </c>
      <c r="M275" s="86">
        <v>6</v>
      </c>
      <c r="N275" s="86"/>
      <c r="O275" s="86"/>
      <c r="P275" s="86"/>
      <c r="Q275" s="86"/>
      <c r="R275" s="86"/>
      <c r="S275" s="86"/>
      <c r="T275" s="86"/>
      <c r="U275" s="86"/>
      <c r="V275" s="86"/>
      <c r="W275" s="86"/>
      <c r="X275" s="86"/>
      <c r="Y275" s="86"/>
    </row>
    <row r="276" spans="1:25" ht="40" customHeight="1" x14ac:dyDescent="0.35">
      <c r="A276" s="118"/>
      <c r="B276" s="71">
        <v>283</v>
      </c>
      <c r="C276" s="110"/>
      <c r="D276" s="40" t="s">
        <v>480</v>
      </c>
      <c r="E276" s="41" t="s">
        <v>39</v>
      </c>
      <c r="F276" s="41" t="s">
        <v>11</v>
      </c>
      <c r="G276" s="74">
        <f>REITORIA!I276+CEART!I276+ESAG!I276+CEAD!I276+FAED!I276+CEFID!I276+CERES!I276+CESFI!I276</f>
        <v>4</v>
      </c>
      <c r="H276" s="90">
        <f t="shared" si="10"/>
        <v>8</v>
      </c>
      <c r="I276" s="91">
        <f t="shared" si="11"/>
        <v>6</v>
      </c>
      <c r="J276" s="17">
        <v>266.14999999999998</v>
      </c>
      <c r="K276" s="17">
        <f t="shared" si="5"/>
        <v>1064.5999999999999</v>
      </c>
      <c r="L276" s="86"/>
      <c r="M276" s="86">
        <v>2</v>
      </c>
      <c r="N276" s="86"/>
      <c r="O276" s="86"/>
      <c r="P276" s="86"/>
      <c r="Q276" s="86"/>
      <c r="R276" s="86"/>
      <c r="S276" s="86"/>
      <c r="T276" s="86"/>
      <c r="U276" s="86"/>
      <c r="V276" s="86"/>
      <c r="W276" s="86"/>
      <c r="X276" s="86"/>
      <c r="Y276" s="86"/>
    </row>
    <row r="277" spans="1:25" ht="40" customHeight="1" x14ac:dyDescent="0.35">
      <c r="A277" s="118"/>
      <c r="B277" s="71">
        <v>284</v>
      </c>
      <c r="C277" s="110"/>
      <c r="D277" s="40" t="s">
        <v>27</v>
      </c>
      <c r="E277" s="41" t="s">
        <v>198</v>
      </c>
      <c r="F277" s="41" t="s">
        <v>11</v>
      </c>
      <c r="G277" s="74">
        <f>REITORIA!I277+CEART!I277+ESAG!I277+CEAD!I277+FAED!I277+CEFID!I277+CERES!I277+CESFI!I277</f>
        <v>4</v>
      </c>
      <c r="H277" s="90">
        <f t="shared" si="10"/>
        <v>8</v>
      </c>
      <c r="I277" s="91">
        <f t="shared" si="11"/>
        <v>6</v>
      </c>
      <c r="J277" s="17">
        <v>299.06</v>
      </c>
      <c r="K277" s="17">
        <f t="shared" si="5"/>
        <v>1196.24</v>
      </c>
      <c r="L277" s="86"/>
      <c r="M277" s="86">
        <v>2</v>
      </c>
      <c r="N277" s="86"/>
      <c r="O277" s="86"/>
      <c r="P277" s="86"/>
      <c r="Q277" s="86"/>
      <c r="R277" s="86"/>
      <c r="S277" s="86"/>
      <c r="T277" s="86"/>
      <c r="U277" s="86"/>
      <c r="V277" s="86"/>
      <c r="W277" s="86"/>
      <c r="X277" s="86"/>
      <c r="Y277" s="86"/>
    </row>
    <row r="278" spans="1:25" ht="40" customHeight="1" x14ac:dyDescent="0.35">
      <c r="A278" s="118"/>
      <c r="B278" s="105">
        <v>285</v>
      </c>
      <c r="C278" s="110"/>
      <c r="D278" s="102" t="s">
        <v>481</v>
      </c>
      <c r="E278" s="103" t="s">
        <v>482</v>
      </c>
      <c r="F278" s="103" t="s">
        <v>11</v>
      </c>
      <c r="G278" s="104">
        <f>REITORIA!I278+CEART!I278+ESAG!I278+CEAD!I278+FAED!I278+CEFID!I278+CERES!I278+CESFI!I278</f>
        <v>1</v>
      </c>
      <c r="H278" s="90"/>
      <c r="I278" s="91"/>
      <c r="J278" s="17">
        <v>614.84</v>
      </c>
      <c r="K278" s="17">
        <f t="shared" si="5"/>
        <v>614.84</v>
      </c>
      <c r="L278" s="86"/>
      <c r="M278" s="106">
        <v>0</v>
      </c>
      <c r="N278" s="86"/>
      <c r="O278" s="86"/>
      <c r="P278" s="86"/>
      <c r="Q278" s="86"/>
      <c r="R278" s="86"/>
      <c r="S278" s="86"/>
      <c r="T278" s="86"/>
      <c r="U278" s="86"/>
      <c r="V278" s="86"/>
      <c r="W278" s="86"/>
      <c r="X278" s="86"/>
      <c r="Y278" s="86"/>
    </row>
    <row r="279" spans="1:25" ht="40" customHeight="1" x14ac:dyDescent="0.35">
      <c r="A279" s="118"/>
      <c r="B279" s="71">
        <v>286</v>
      </c>
      <c r="C279" s="110"/>
      <c r="D279" s="40" t="s">
        <v>483</v>
      </c>
      <c r="E279" s="41" t="s">
        <v>39</v>
      </c>
      <c r="F279" s="41" t="s">
        <v>484</v>
      </c>
      <c r="G279" s="74">
        <f>REITORIA!I279+CEART!I279+ESAG!I279+CEAD!I279+FAED!I279+CEFID!I279+CERES!I279+CESFI!I279</f>
        <v>3</v>
      </c>
      <c r="H279" s="90">
        <f t="shared" si="10"/>
        <v>6</v>
      </c>
      <c r="I279" s="91">
        <f t="shared" si="11"/>
        <v>5</v>
      </c>
      <c r="J279" s="17">
        <v>463.76</v>
      </c>
      <c r="K279" s="17">
        <f t="shared" si="5"/>
        <v>1391.28</v>
      </c>
      <c r="L279" s="86"/>
      <c r="M279" s="86">
        <v>1</v>
      </c>
      <c r="N279" s="86"/>
      <c r="O279" s="86"/>
      <c r="P279" s="86"/>
      <c r="Q279" s="86"/>
      <c r="R279" s="86"/>
      <c r="S279" s="86"/>
      <c r="T279" s="86"/>
      <c r="U279" s="86"/>
      <c r="V279" s="86"/>
      <c r="W279" s="86"/>
      <c r="X279" s="86"/>
      <c r="Y279" s="86"/>
    </row>
    <row r="280" spans="1:25" ht="40" customHeight="1" x14ac:dyDescent="0.35">
      <c r="A280" s="119"/>
      <c r="B280" s="71">
        <v>287</v>
      </c>
      <c r="C280" s="111"/>
      <c r="D280" s="40" t="s">
        <v>485</v>
      </c>
      <c r="E280" s="41" t="s">
        <v>198</v>
      </c>
      <c r="F280" s="41" t="s">
        <v>11</v>
      </c>
      <c r="G280" s="74">
        <f>REITORIA!I280+CEART!I280+ESAG!I280+CEAD!I280+FAED!I280+CEFID!I280+CERES!I280+CESFI!I280</f>
        <v>2</v>
      </c>
      <c r="H280" s="90">
        <f t="shared" si="10"/>
        <v>4</v>
      </c>
      <c r="I280" s="91">
        <f t="shared" si="11"/>
        <v>3</v>
      </c>
      <c r="J280" s="17">
        <v>429</v>
      </c>
      <c r="K280" s="17">
        <f t="shared" si="5"/>
        <v>858</v>
      </c>
      <c r="L280" s="86"/>
      <c r="M280" s="86">
        <v>1</v>
      </c>
      <c r="N280" s="86"/>
      <c r="O280" s="86"/>
      <c r="P280" s="86"/>
      <c r="Q280" s="86"/>
      <c r="R280" s="86"/>
      <c r="S280" s="86"/>
      <c r="T280" s="86"/>
      <c r="U280" s="86"/>
      <c r="V280" s="86"/>
      <c r="W280" s="86"/>
      <c r="X280" s="86"/>
      <c r="Y280" s="86"/>
    </row>
    <row r="281" spans="1:25" ht="40" customHeight="1" x14ac:dyDescent="0.35">
      <c r="A281" s="117">
        <v>17</v>
      </c>
      <c r="B281" s="71">
        <v>288</v>
      </c>
      <c r="C281" s="120" t="s">
        <v>638</v>
      </c>
      <c r="D281" s="40" t="s">
        <v>486</v>
      </c>
      <c r="E281" s="41" t="s">
        <v>487</v>
      </c>
      <c r="F281" s="41" t="s">
        <v>250</v>
      </c>
      <c r="G281" s="74">
        <f>REITORIA!I281+CEART!I281+ESAG!I281+CEAD!I281+FAED!I281+CEFID!I281+CERES!I281+CESFI!I281</f>
        <v>212</v>
      </c>
      <c r="H281" s="90">
        <f t="shared" si="10"/>
        <v>424</v>
      </c>
      <c r="I281" s="91">
        <f t="shared" si="11"/>
        <v>318</v>
      </c>
      <c r="J281" s="17">
        <v>3.43</v>
      </c>
      <c r="K281" s="17">
        <f t="shared" si="5"/>
        <v>727.16000000000008</v>
      </c>
      <c r="L281" s="86"/>
      <c r="M281" s="86">
        <v>106</v>
      </c>
      <c r="N281" s="86"/>
      <c r="O281" s="86"/>
      <c r="P281" s="86"/>
      <c r="Q281" s="86"/>
      <c r="R281" s="86"/>
      <c r="S281" s="86"/>
      <c r="T281" s="86"/>
      <c r="U281" s="86"/>
      <c r="V281" s="86"/>
      <c r="W281" s="86"/>
      <c r="X281" s="86"/>
      <c r="Y281" s="86"/>
    </row>
    <row r="282" spans="1:25" ht="40" customHeight="1" x14ac:dyDescent="0.35">
      <c r="A282" s="118"/>
      <c r="B282" s="71">
        <v>289</v>
      </c>
      <c r="C282" s="121"/>
      <c r="D282" s="40" t="s">
        <v>488</v>
      </c>
      <c r="E282" s="41" t="s">
        <v>489</v>
      </c>
      <c r="F282" s="41" t="s">
        <v>490</v>
      </c>
      <c r="G282" s="74">
        <f>REITORIA!I282+CEART!I282+ESAG!I282+CEAD!I282+FAED!I282+CEFID!I282+CERES!I282+CESFI!I282</f>
        <v>1000</v>
      </c>
      <c r="H282" s="90">
        <f t="shared" si="10"/>
        <v>2000</v>
      </c>
      <c r="I282" s="91">
        <f t="shared" si="11"/>
        <v>1500</v>
      </c>
      <c r="J282" s="17">
        <v>19.34</v>
      </c>
      <c r="K282" s="17">
        <f t="shared" si="5"/>
        <v>19340</v>
      </c>
      <c r="L282" s="86"/>
      <c r="M282" s="86">
        <v>500</v>
      </c>
      <c r="N282" s="86"/>
      <c r="O282" s="86"/>
      <c r="P282" s="86"/>
      <c r="Q282" s="86"/>
      <c r="R282" s="86"/>
      <c r="S282" s="86"/>
      <c r="T282" s="86"/>
      <c r="U282" s="86"/>
      <c r="V282" s="86"/>
      <c r="W282" s="86"/>
      <c r="X282" s="86"/>
      <c r="Y282" s="86"/>
    </row>
    <row r="283" spans="1:25" ht="40" customHeight="1" x14ac:dyDescent="0.35">
      <c r="A283" s="118"/>
      <c r="B283" s="71">
        <v>290</v>
      </c>
      <c r="C283" s="121"/>
      <c r="D283" s="40" t="s">
        <v>491</v>
      </c>
      <c r="E283" s="41" t="s">
        <v>489</v>
      </c>
      <c r="F283" s="41" t="s">
        <v>492</v>
      </c>
      <c r="G283" s="74">
        <f>REITORIA!I283+CEART!I283+ESAG!I283+CEAD!I283+FAED!I283+CEFID!I283+CERES!I283+CESFI!I283</f>
        <v>91</v>
      </c>
      <c r="H283" s="90">
        <f t="shared" si="10"/>
        <v>182</v>
      </c>
      <c r="I283" s="91">
        <f t="shared" si="11"/>
        <v>137</v>
      </c>
      <c r="J283" s="17">
        <v>51.92</v>
      </c>
      <c r="K283" s="17">
        <f t="shared" si="5"/>
        <v>4724.72</v>
      </c>
      <c r="L283" s="86"/>
      <c r="M283" s="86">
        <v>45</v>
      </c>
      <c r="N283" s="86"/>
      <c r="O283" s="86"/>
      <c r="P283" s="86"/>
      <c r="Q283" s="86"/>
      <c r="R283" s="86"/>
      <c r="S283" s="86"/>
      <c r="T283" s="86"/>
      <c r="U283" s="86"/>
      <c r="V283" s="86"/>
      <c r="W283" s="86"/>
      <c r="X283" s="86"/>
      <c r="Y283" s="86"/>
    </row>
    <row r="284" spans="1:25" ht="40" customHeight="1" x14ac:dyDescent="0.35">
      <c r="A284" s="118"/>
      <c r="B284" s="71">
        <v>291</v>
      </c>
      <c r="C284" s="121"/>
      <c r="D284" s="40" t="s">
        <v>493</v>
      </c>
      <c r="E284" s="41" t="s">
        <v>494</v>
      </c>
      <c r="F284" s="41" t="s">
        <v>11</v>
      </c>
      <c r="G284" s="74">
        <f>REITORIA!I284+CEART!I284+ESAG!I284+CEAD!I284+FAED!I284+CEFID!I284+CERES!I284+CESFI!I284</f>
        <v>10</v>
      </c>
      <c r="H284" s="90">
        <f t="shared" si="10"/>
        <v>20</v>
      </c>
      <c r="I284" s="91">
        <f t="shared" si="11"/>
        <v>15</v>
      </c>
      <c r="J284" s="17">
        <v>10.31</v>
      </c>
      <c r="K284" s="17">
        <f t="shared" si="5"/>
        <v>103.10000000000001</v>
      </c>
      <c r="L284" s="86"/>
      <c r="M284" s="86">
        <v>5</v>
      </c>
      <c r="N284" s="86"/>
      <c r="O284" s="86"/>
      <c r="P284" s="86"/>
      <c r="Q284" s="86"/>
      <c r="R284" s="86"/>
      <c r="S284" s="86"/>
      <c r="T284" s="86"/>
      <c r="U284" s="86"/>
      <c r="V284" s="86"/>
      <c r="W284" s="86"/>
      <c r="X284" s="86"/>
      <c r="Y284" s="86"/>
    </row>
    <row r="285" spans="1:25" ht="40" customHeight="1" x14ac:dyDescent="0.35">
      <c r="A285" s="118"/>
      <c r="B285" s="71">
        <v>292</v>
      </c>
      <c r="C285" s="121"/>
      <c r="D285" s="40" t="s">
        <v>495</v>
      </c>
      <c r="E285" s="41" t="s">
        <v>494</v>
      </c>
      <c r="F285" s="41" t="s">
        <v>11</v>
      </c>
      <c r="G285" s="74">
        <f>REITORIA!I285+CEART!I285+ESAG!I285+CEAD!I285+FAED!I285+CEFID!I285+CERES!I285+CESFI!I285</f>
        <v>50</v>
      </c>
      <c r="H285" s="90">
        <f t="shared" si="10"/>
        <v>100</v>
      </c>
      <c r="I285" s="91">
        <f t="shared" si="11"/>
        <v>75</v>
      </c>
      <c r="J285" s="17">
        <v>9.93</v>
      </c>
      <c r="K285" s="17">
        <f t="shared" si="5"/>
        <v>496.5</v>
      </c>
      <c r="L285" s="86"/>
      <c r="M285" s="86">
        <v>25</v>
      </c>
      <c r="N285" s="86"/>
      <c r="O285" s="86"/>
      <c r="P285" s="86"/>
      <c r="Q285" s="86"/>
      <c r="R285" s="86"/>
      <c r="S285" s="86"/>
      <c r="T285" s="86"/>
      <c r="U285" s="86"/>
      <c r="V285" s="86"/>
      <c r="W285" s="86"/>
      <c r="X285" s="86"/>
      <c r="Y285" s="86"/>
    </row>
    <row r="286" spans="1:25" ht="40" customHeight="1" x14ac:dyDescent="0.35">
      <c r="A286" s="118"/>
      <c r="B286" s="71">
        <v>293</v>
      </c>
      <c r="C286" s="121"/>
      <c r="D286" s="40" t="s">
        <v>496</v>
      </c>
      <c r="E286" s="41" t="s">
        <v>494</v>
      </c>
      <c r="F286" s="41" t="s">
        <v>11</v>
      </c>
      <c r="G286" s="74">
        <f>REITORIA!I286+CEART!I286+ESAG!I286+CEAD!I286+FAED!I286+CEFID!I286+CERES!I286+CESFI!I286</f>
        <v>50</v>
      </c>
      <c r="H286" s="90">
        <f t="shared" si="10"/>
        <v>100</v>
      </c>
      <c r="I286" s="91">
        <f t="shared" si="11"/>
        <v>75</v>
      </c>
      <c r="J286" s="17">
        <v>8.67</v>
      </c>
      <c r="K286" s="17">
        <f t="shared" si="5"/>
        <v>433.5</v>
      </c>
      <c r="L286" s="86"/>
      <c r="M286" s="86">
        <v>25</v>
      </c>
      <c r="N286" s="86"/>
      <c r="O286" s="86"/>
      <c r="P286" s="86"/>
      <c r="Q286" s="86"/>
      <c r="R286" s="86"/>
      <c r="S286" s="86"/>
      <c r="T286" s="86"/>
      <c r="U286" s="86"/>
      <c r="V286" s="86"/>
      <c r="W286" s="86"/>
      <c r="X286" s="86"/>
      <c r="Y286" s="86"/>
    </row>
    <row r="287" spans="1:25" ht="40" customHeight="1" x14ac:dyDescent="0.35">
      <c r="A287" s="118"/>
      <c r="B287" s="71">
        <v>294</v>
      </c>
      <c r="C287" s="121"/>
      <c r="D287" s="40" t="s">
        <v>497</v>
      </c>
      <c r="E287" s="41" t="s">
        <v>494</v>
      </c>
      <c r="F287" s="41" t="s">
        <v>11</v>
      </c>
      <c r="G287" s="74">
        <f>REITORIA!I287+CEART!I287+ESAG!I287+CEAD!I287+FAED!I287+CEFID!I287+CERES!I287+CESFI!I287</f>
        <v>20</v>
      </c>
      <c r="H287" s="90">
        <f t="shared" si="10"/>
        <v>40</v>
      </c>
      <c r="I287" s="91">
        <f t="shared" si="11"/>
        <v>30</v>
      </c>
      <c r="J287" s="17">
        <v>10.83</v>
      </c>
      <c r="K287" s="17">
        <f t="shared" si="5"/>
        <v>216.6</v>
      </c>
      <c r="L287" s="86"/>
      <c r="M287" s="86">
        <v>10</v>
      </c>
      <c r="N287" s="86"/>
      <c r="O287" s="86"/>
      <c r="P287" s="86"/>
      <c r="Q287" s="86"/>
      <c r="R287" s="86"/>
      <c r="S287" s="86"/>
      <c r="T287" s="86"/>
      <c r="U287" s="86"/>
      <c r="V287" s="86"/>
      <c r="W287" s="86"/>
      <c r="X287" s="86"/>
      <c r="Y287" s="86"/>
    </row>
    <row r="288" spans="1:25" ht="40" customHeight="1" x14ac:dyDescent="0.35">
      <c r="A288" s="118"/>
      <c r="B288" s="71">
        <v>295</v>
      </c>
      <c r="C288" s="121"/>
      <c r="D288" s="40" t="s">
        <v>498</v>
      </c>
      <c r="E288" s="41" t="s">
        <v>494</v>
      </c>
      <c r="F288" s="41" t="s">
        <v>11</v>
      </c>
      <c r="G288" s="74">
        <f>REITORIA!I288+CEART!I288+ESAG!I288+CEAD!I288+FAED!I288+CEFID!I288+CERES!I288+CESFI!I288</f>
        <v>40</v>
      </c>
      <c r="H288" s="90">
        <f t="shared" si="10"/>
        <v>80</v>
      </c>
      <c r="I288" s="91">
        <f t="shared" si="11"/>
        <v>60</v>
      </c>
      <c r="J288" s="17">
        <v>10.96</v>
      </c>
      <c r="K288" s="17">
        <f t="shared" si="5"/>
        <v>438.40000000000003</v>
      </c>
      <c r="L288" s="86"/>
      <c r="M288" s="86">
        <v>20</v>
      </c>
      <c r="N288" s="86"/>
      <c r="O288" s="86"/>
      <c r="P288" s="86"/>
      <c r="Q288" s="86"/>
      <c r="R288" s="86"/>
      <c r="S288" s="86"/>
      <c r="T288" s="86"/>
      <c r="U288" s="86"/>
      <c r="V288" s="86"/>
      <c r="W288" s="86"/>
      <c r="X288" s="86"/>
      <c r="Y288" s="86"/>
    </row>
    <row r="289" spans="1:25" ht="40" customHeight="1" x14ac:dyDescent="0.35">
      <c r="A289" s="119"/>
      <c r="B289" s="71">
        <v>296</v>
      </c>
      <c r="C289" s="122"/>
      <c r="D289" s="40" t="s">
        <v>499</v>
      </c>
      <c r="E289" s="41" t="s">
        <v>500</v>
      </c>
      <c r="F289" s="41" t="s">
        <v>492</v>
      </c>
      <c r="G289" s="74">
        <f>REITORIA!I289+CEART!I289+ESAG!I289+CEAD!I289+FAED!I289+CEFID!I289+CERES!I289+CESFI!I289</f>
        <v>200</v>
      </c>
      <c r="H289" s="90">
        <f t="shared" si="10"/>
        <v>400</v>
      </c>
      <c r="I289" s="91">
        <f t="shared" si="11"/>
        <v>300</v>
      </c>
      <c r="J289" s="17">
        <v>58.04</v>
      </c>
      <c r="K289" s="17">
        <f t="shared" si="5"/>
        <v>11608</v>
      </c>
      <c r="L289" s="86"/>
      <c r="M289" s="86">
        <v>100</v>
      </c>
      <c r="N289" s="86"/>
      <c r="O289" s="86"/>
      <c r="P289" s="86"/>
      <c r="Q289" s="86"/>
      <c r="R289" s="86"/>
      <c r="S289" s="86"/>
      <c r="T289" s="86"/>
      <c r="U289" s="86"/>
      <c r="V289" s="86"/>
      <c r="W289" s="86"/>
      <c r="X289" s="86"/>
      <c r="Y289" s="86"/>
    </row>
    <row r="290" spans="1:25" ht="40" customHeight="1" x14ac:dyDescent="0.35">
      <c r="A290" s="46">
        <v>18</v>
      </c>
      <c r="B290" s="71">
        <v>297</v>
      </c>
      <c r="C290" s="72" t="s">
        <v>639</v>
      </c>
      <c r="D290" s="40" t="s">
        <v>501</v>
      </c>
      <c r="E290" s="41" t="s">
        <v>502</v>
      </c>
      <c r="F290" s="41" t="s">
        <v>202</v>
      </c>
      <c r="G290" s="74">
        <f>REITORIA!I290+CEART!I290+ESAG!I290+CEAD!I290+FAED!I290+CEFID!I290+CERES!I290+CESFI!I290</f>
        <v>400</v>
      </c>
      <c r="H290" s="90">
        <f t="shared" si="10"/>
        <v>800</v>
      </c>
      <c r="I290" s="91">
        <f t="shared" si="11"/>
        <v>600</v>
      </c>
      <c r="J290" s="17">
        <v>78.11</v>
      </c>
      <c r="K290" s="17">
        <f t="shared" si="5"/>
        <v>31244</v>
      </c>
      <c r="L290" s="86"/>
      <c r="M290" s="86">
        <v>200</v>
      </c>
      <c r="N290" s="86"/>
      <c r="O290" s="86"/>
      <c r="P290" s="86"/>
      <c r="Q290" s="86"/>
      <c r="R290" s="86"/>
      <c r="S290" s="86"/>
      <c r="T290" s="86"/>
      <c r="U290" s="86"/>
      <c r="V290" s="86"/>
      <c r="W290" s="86"/>
      <c r="X290" s="86"/>
      <c r="Y290" s="86"/>
    </row>
    <row r="291" spans="1:25" ht="40" customHeight="1" x14ac:dyDescent="0.35">
      <c r="A291" s="46">
        <v>19</v>
      </c>
      <c r="B291" s="71">
        <v>298</v>
      </c>
      <c r="C291" s="72" t="s">
        <v>637</v>
      </c>
      <c r="D291" s="40" t="s">
        <v>503</v>
      </c>
      <c r="E291" s="41" t="s">
        <v>504</v>
      </c>
      <c r="F291" s="41" t="s">
        <v>11</v>
      </c>
      <c r="G291" s="74">
        <f>REITORIA!I291+CEART!I291+ESAG!I291+CEAD!I291+FAED!I291+CEFID!I291+CERES!I291+CESFI!I291</f>
        <v>28</v>
      </c>
      <c r="H291" s="90">
        <f t="shared" si="10"/>
        <v>56</v>
      </c>
      <c r="I291" s="91">
        <f t="shared" si="11"/>
        <v>42</v>
      </c>
      <c r="J291" s="17">
        <v>444.28</v>
      </c>
      <c r="K291" s="17">
        <f t="shared" si="5"/>
        <v>12439.84</v>
      </c>
      <c r="L291" s="86"/>
      <c r="M291" s="86">
        <v>14</v>
      </c>
      <c r="N291" s="86"/>
      <c r="O291" s="86"/>
      <c r="P291" s="86"/>
      <c r="Q291" s="86"/>
      <c r="R291" s="86"/>
      <c r="S291" s="86"/>
      <c r="T291" s="86"/>
      <c r="U291" s="86"/>
      <c r="V291" s="86"/>
      <c r="W291" s="86"/>
      <c r="X291" s="86"/>
      <c r="Y291" s="86"/>
    </row>
    <row r="292" spans="1:25" ht="40" customHeight="1" x14ac:dyDescent="0.35">
      <c r="A292" s="46">
        <v>20</v>
      </c>
      <c r="B292" s="71">
        <v>299</v>
      </c>
      <c r="C292" s="72" t="s">
        <v>637</v>
      </c>
      <c r="D292" s="40" t="s">
        <v>505</v>
      </c>
      <c r="E292" s="41" t="s">
        <v>506</v>
      </c>
      <c r="F292" s="41" t="s">
        <v>11</v>
      </c>
      <c r="G292" s="74">
        <f>REITORIA!I292+CEART!I292+ESAG!I292+CEAD!I292+FAED!I292+CEFID!I292+CERES!I292+CESFI!I292</f>
        <v>6</v>
      </c>
      <c r="H292" s="90">
        <f t="shared" si="10"/>
        <v>12</v>
      </c>
      <c r="I292" s="91">
        <f t="shared" si="11"/>
        <v>9</v>
      </c>
      <c r="J292" s="17">
        <v>980</v>
      </c>
      <c r="K292" s="17">
        <f t="shared" si="5"/>
        <v>5880</v>
      </c>
      <c r="L292" s="86"/>
      <c r="M292" s="86">
        <v>3</v>
      </c>
      <c r="N292" s="86"/>
      <c r="O292" s="86"/>
      <c r="P292" s="86"/>
      <c r="Q292" s="86"/>
      <c r="R292" s="86"/>
      <c r="S292" s="86"/>
      <c r="T292" s="86"/>
      <c r="U292" s="86"/>
      <c r="V292" s="86"/>
      <c r="W292" s="86"/>
      <c r="X292" s="86"/>
      <c r="Y292" s="86"/>
    </row>
    <row r="293" spans="1:25" ht="40" customHeight="1" x14ac:dyDescent="0.35">
      <c r="A293" s="128">
        <v>21</v>
      </c>
      <c r="B293" s="128">
        <v>300</v>
      </c>
      <c r="C293" s="129" t="s">
        <v>640</v>
      </c>
      <c r="D293" s="130" t="s">
        <v>508</v>
      </c>
      <c r="E293" s="131" t="s">
        <v>509</v>
      </c>
      <c r="F293" s="131" t="s">
        <v>11</v>
      </c>
      <c r="G293" s="74">
        <f>REITORIA!I293+CEART!I293+ESAG!I293+CEAD!I293+FAED!I293+CEFID!I293+CERES!I293+CESFI!I293</f>
        <v>28</v>
      </c>
      <c r="H293" s="90">
        <f t="shared" si="10"/>
        <v>56</v>
      </c>
      <c r="I293" s="91">
        <f t="shared" si="11"/>
        <v>56</v>
      </c>
      <c r="J293" s="17">
        <v>224.28</v>
      </c>
      <c r="K293" s="17">
        <f t="shared" si="5"/>
        <v>6279.84</v>
      </c>
      <c r="L293" s="86"/>
      <c r="M293" s="86"/>
      <c r="N293" s="86"/>
      <c r="O293" s="86"/>
      <c r="P293" s="86"/>
      <c r="Q293" s="86"/>
      <c r="R293" s="86"/>
      <c r="S293" s="86"/>
      <c r="T293" s="86"/>
      <c r="U293" s="86"/>
      <c r="V293" s="86"/>
      <c r="W293" s="86"/>
      <c r="X293" s="86"/>
      <c r="Y293" s="86"/>
    </row>
    <row r="294" spans="1:25" ht="40" customHeight="1" x14ac:dyDescent="0.35">
      <c r="A294" s="46">
        <v>23</v>
      </c>
      <c r="B294" s="71">
        <v>308</v>
      </c>
      <c r="C294" s="72" t="s">
        <v>635</v>
      </c>
      <c r="D294" s="40" t="s">
        <v>510</v>
      </c>
      <c r="E294" s="41" t="s">
        <v>511</v>
      </c>
      <c r="F294" s="41" t="s">
        <v>11</v>
      </c>
      <c r="G294" s="74">
        <f>REITORIA!I294+CEART!I294+ESAG!I294+CEAD!I294+FAED!I294+CEFID!I294+CERES!I294+CESFI!I294</f>
        <v>6</v>
      </c>
      <c r="H294" s="90">
        <f t="shared" si="10"/>
        <v>12</v>
      </c>
      <c r="I294" s="91">
        <f t="shared" si="11"/>
        <v>9</v>
      </c>
      <c r="J294" s="17">
        <v>464.16</v>
      </c>
      <c r="K294" s="17">
        <f t="shared" si="5"/>
        <v>2784.96</v>
      </c>
      <c r="L294" s="86"/>
      <c r="M294" s="86">
        <v>3</v>
      </c>
      <c r="N294" s="86"/>
      <c r="O294" s="86"/>
      <c r="P294" s="86"/>
      <c r="Q294" s="86"/>
      <c r="R294" s="86"/>
      <c r="S294" s="86"/>
      <c r="T294" s="86"/>
      <c r="U294" s="86"/>
      <c r="V294" s="86"/>
      <c r="W294" s="86"/>
      <c r="X294" s="86"/>
      <c r="Y294" s="86"/>
    </row>
    <row r="295" spans="1:25" ht="40" customHeight="1" x14ac:dyDescent="0.35">
      <c r="A295" s="117">
        <v>24</v>
      </c>
      <c r="B295" s="71">
        <v>309</v>
      </c>
      <c r="C295" s="120" t="s">
        <v>634</v>
      </c>
      <c r="D295" s="40" t="s">
        <v>513</v>
      </c>
      <c r="E295" s="41" t="s">
        <v>39</v>
      </c>
      <c r="F295" s="41" t="s">
        <v>11</v>
      </c>
      <c r="G295" s="74">
        <f>REITORIA!I295+CEART!I295+ESAG!I295+CEAD!I295+FAED!I295+CEFID!I295+CERES!I295+CESFI!I295</f>
        <v>38</v>
      </c>
      <c r="H295" s="90">
        <f t="shared" si="10"/>
        <v>76</v>
      </c>
      <c r="I295" s="91">
        <f t="shared" si="11"/>
        <v>55</v>
      </c>
      <c r="J295" s="17">
        <v>14.61</v>
      </c>
      <c r="K295" s="17">
        <f t="shared" si="5"/>
        <v>555.17999999999995</v>
      </c>
      <c r="L295" s="86">
        <v>2</v>
      </c>
      <c r="M295" s="86">
        <v>19</v>
      </c>
      <c r="N295" s="86"/>
      <c r="O295" s="86"/>
      <c r="P295" s="86"/>
      <c r="Q295" s="86"/>
      <c r="R295" s="86"/>
      <c r="S295" s="86"/>
      <c r="T295" s="86"/>
      <c r="U295" s="86"/>
      <c r="V295" s="86"/>
      <c r="W295" s="86"/>
      <c r="X295" s="86"/>
      <c r="Y295" s="86"/>
    </row>
    <row r="296" spans="1:25" ht="40" customHeight="1" x14ac:dyDescent="0.35">
      <c r="A296" s="118"/>
      <c r="B296" s="71">
        <v>310</v>
      </c>
      <c r="C296" s="110"/>
      <c r="D296" s="40" t="s">
        <v>514</v>
      </c>
      <c r="E296" s="41" t="s">
        <v>39</v>
      </c>
      <c r="F296" s="41" t="s">
        <v>11</v>
      </c>
      <c r="G296" s="74">
        <f>REITORIA!I296+CEART!I296+ESAG!I296+CEAD!I296+FAED!I296+CEFID!I296+CERES!I296+CESFI!I296</f>
        <v>21</v>
      </c>
      <c r="H296" s="90">
        <f t="shared" si="10"/>
        <v>42</v>
      </c>
      <c r="I296" s="91">
        <f t="shared" si="11"/>
        <v>32</v>
      </c>
      <c r="J296" s="17">
        <v>70.709999999999994</v>
      </c>
      <c r="K296" s="17">
        <f t="shared" si="5"/>
        <v>1484.9099999999999</v>
      </c>
      <c r="L296" s="86"/>
      <c r="M296" s="86">
        <v>10</v>
      </c>
      <c r="N296" s="86"/>
      <c r="O296" s="86"/>
      <c r="P296" s="86"/>
      <c r="Q296" s="86"/>
      <c r="R296" s="86"/>
      <c r="S296" s="86"/>
      <c r="T296" s="86"/>
      <c r="U296" s="86"/>
      <c r="V296" s="86"/>
      <c r="W296" s="86"/>
      <c r="X296" s="86"/>
      <c r="Y296" s="86"/>
    </row>
    <row r="297" spans="1:25" ht="40" customHeight="1" x14ac:dyDescent="0.35">
      <c r="A297" s="118"/>
      <c r="B297" s="71">
        <v>311</v>
      </c>
      <c r="C297" s="110"/>
      <c r="D297" s="40" t="s">
        <v>515</v>
      </c>
      <c r="E297" s="41" t="s">
        <v>39</v>
      </c>
      <c r="F297" s="41" t="s">
        <v>11</v>
      </c>
      <c r="G297" s="74">
        <f>REITORIA!I297+CEART!I297+ESAG!I297+CEAD!I297+FAED!I297+CEFID!I297+CERES!I297+CESFI!I297</f>
        <v>5</v>
      </c>
      <c r="H297" s="90">
        <f t="shared" si="10"/>
        <v>10</v>
      </c>
      <c r="I297" s="91">
        <f t="shared" si="11"/>
        <v>8</v>
      </c>
      <c r="J297" s="17">
        <v>139.68</v>
      </c>
      <c r="K297" s="17">
        <f t="shared" si="5"/>
        <v>698.40000000000009</v>
      </c>
      <c r="L297" s="86"/>
      <c r="M297" s="86">
        <v>2</v>
      </c>
      <c r="N297" s="86"/>
      <c r="O297" s="86"/>
      <c r="P297" s="86"/>
      <c r="Q297" s="86"/>
      <c r="R297" s="86"/>
      <c r="S297" s="86"/>
      <c r="T297" s="86"/>
      <c r="U297" s="86"/>
      <c r="V297" s="86"/>
      <c r="W297" s="86"/>
      <c r="X297" s="86"/>
      <c r="Y297" s="86"/>
    </row>
    <row r="298" spans="1:25" ht="40" customHeight="1" x14ac:dyDescent="0.35">
      <c r="A298" s="118"/>
      <c r="B298" s="71">
        <v>312</v>
      </c>
      <c r="C298" s="110"/>
      <c r="D298" s="40" t="s">
        <v>516</v>
      </c>
      <c r="E298" s="41" t="s">
        <v>39</v>
      </c>
      <c r="F298" s="41" t="s">
        <v>11</v>
      </c>
      <c r="G298" s="74">
        <f>REITORIA!I298+CEART!I298+ESAG!I298+CEAD!I298+FAED!I298+CEFID!I298+CERES!I298+CESFI!I298</f>
        <v>16</v>
      </c>
      <c r="H298" s="90">
        <f t="shared" si="10"/>
        <v>32</v>
      </c>
      <c r="I298" s="91">
        <f t="shared" si="11"/>
        <v>24</v>
      </c>
      <c r="J298" s="17">
        <v>40.78</v>
      </c>
      <c r="K298" s="17">
        <f t="shared" si="5"/>
        <v>652.48</v>
      </c>
      <c r="L298" s="86"/>
      <c r="M298" s="86">
        <v>8</v>
      </c>
      <c r="N298" s="86"/>
      <c r="O298" s="86"/>
      <c r="P298" s="86"/>
      <c r="Q298" s="86"/>
      <c r="R298" s="86"/>
      <c r="S298" s="86"/>
      <c r="T298" s="86"/>
      <c r="U298" s="86"/>
      <c r="V298" s="86"/>
      <c r="W298" s="86"/>
      <c r="X298" s="86"/>
      <c r="Y298" s="86"/>
    </row>
    <row r="299" spans="1:25" ht="40" customHeight="1" x14ac:dyDescent="0.35">
      <c r="A299" s="118"/>
      <c r="B299" s="71">
        <v>313</v>
      </c>
      <c r="C299" s="110"/>
      <c r="D299" s="40" t="s">
        <v>517</v>
      </c>
      <c r="E299" s="41" t="s">
        <v>39</v>
      </c>
      <c r="F299" s="41" t="s">
        <v>11</v>
      </c>
      <c r="G299" s="74">
        <f>REITORIA!I299+CEART!I299+ESAG!I299+CEAD!I299+FAED!I299+CEFID!I299+CERES!I299+CESFI!I299</f>
        <v>2</v>
      </c>
      <c r="H299" s="90">
        <f t="shared" si="10"/>
        <v>4</v>
      </c>
      <c r="I299" s="91">
        <f t="shared" si="11"/>
        <v>3</v>
      </c>
      <c r="J299" s="17">
        <v>1140.3800000000001</v>
      </c>
      <c r="K299" s="17">
        <f t="shared" si="5"/>
        <v>2280.7600000000002</v>
      </c>
      <c r="L299" s="86"/>
      <c r="M299" s="86">
        <v>1</v>
      </c>
      <c r="N299" s="86"/>
      <c r="O299" s="86"/>
      <c r="P299" s="86"/>
      <c r="Q299" s="86"/>
      <c r="R299" s="86"/>
      <c r="S299" s="86"/>
      <c r="T299" s="86"/>
      <c r="U299" s="86"/>
      <c r="V299" s="86"/>
      <c r="W299" s="86"/>
      <c r="X299" s="86"/>
      <c r="Y299" s="86"/>
    </row>
    <row r="300" spans="1:25" ht="40" customHeight="1" x14ac:dyDescent="0.35">
      <c r="A300" s="118"/>
      <c r="B300" s="71">
        <v>314</v>
      </c>
      <c r="C300" s="110"/>
      <c r="D300" s="40" t="s">
        <v>518</v>
      </c>
      <c r="E300" s="41" t="s">
        <v>39</v>
      </c>
      <c r="F300" s="41" t="s">
        <v>11</v>
      </c>
      <c r="G300" s="74">
        <f>REITORIA!I300+CEART!I300+ESAG!I300+CEAD!I300+FAED!I300+CEFID!I300+CERES!I300+CESFI!I300</f>
        <v>17</v>
      </c>
      <c r="H300" s="90">
        <f t="shared" si="10"/>
        <v>34</v>
      </c>
      <c r="I300" s="91">
        <f t="shared" si="11"/>
        <v>26</v>
      </c>
      <c r="J300" s="17">
        <v>586</v>
      </c>
      <c r="K300" s="17">
        <f t="shared" si="5"/>
        <v>9962</v>
      </c>
      <c r="L300" s="86"/>
      <c r="M300" s="86">
        <v>8</v>
      </c>
      <c r="N300" s="86"/>
      <c r="O300" s="86"/>
      <c r="P300" s="86"/>
      <c r="Q300" s="86"/>
      <c r="R300" s="86"/>
      <c r="S300" s="86"/>
      <c r="T300" s="86"/>
      <c r="U300" s="86"/>
      <c r="V300" s="86"/>
      <c r="W300" s="86"/>
      <c r="X300" s="86"/>
      <c r="Y300" s="86"/>
    </row>
    <row r="301" spans="1:25" ht="40" customHeight="1" x14ac:dyDescent="0.35">
      <c r="A301" s="119"/>
      <c r="B301" s="71">
        <v>315</v>
      </c>
      <c r="C301" s="111"/>
      <c r="D301" s="40" t="s">
        <v>520</v>
      </c>
      <c r="E301" s="41" t="s">
        <v>39</v>
      </c>
      <c r="F301" s="41" t="s">
        <v>11</v>
      </c>
      <c r="G301" s="74">
        <f>REITORIA!I301+CEART!I301+ESAG!I301+CEAD!I301+FAED!I301+CEFID!I301+CERES!I301+CESFI!I301</f>
        <v>2</v>
      </c>
      <c r="H301" s="90">
        <f t="shared" si="10"/>
        <v>4</v>
      </c>
      <c r="I301" s="91">
        <f t="shared" si="11"/>
        <v>3</v>
      </c>
      <c r="J301" s="17">
        <v>297.02</v>
      </c>
      <c r="K301" s="17">
        <f t="shared" si="5"/>
        <v>594.04</v>
      </c>
      <c r="L301" s="86"/>
      <c r="M301" s="86">
        <v>1</v>
      </c>
      <c r="N301" s="86"/>
      <c r="O301" s="86"/>
      <c r="P301" s="86"/>
      <c r="Q301" s="86"/>
      <c r="R301" s="86"/>
      <c r="S301" s="86"/>
      <c r="T301" s="86"/>
      <c r="U301" s="86"/>
      <c r="V301" s="86"/>
      <c r="W301" s="86"/>
      <c r="X301" s="86"/>
      <c r="Y301" s="86"/>
    </row>
    <row r="302" spans="1:25" ht="40" customHeight="1" x14ac:dyDescent="0.35">
      <c r="A302" s="117">
        <v>25</v>
      </c>
      <c r="B302" s="71">
        <v>316</v>
      </c>
      <c r="C302" s="120" t="s">
        <v>634</v>
      </c>
      <c r="D302" s="40" t="s">
        <v>521</v>
      </c>
      <c r="E302" s="41" t="s">
        <v>522</v>
      </c>
      <c r="F302" s="41" t="s">
        <v>11</v>
      </c>
      <c r="G302" s="74">
        <f>REITORIA!I302+CEART!I302+ESAG!I302+CEAD!I302+FAED!I302+CEFID!I302+CERES!I302+CESFI!I302</f>
        <v>5</v>
      </c>
      <c r="H302" s="90">
        <f t="shared" si="10"/>
        <v>10</v>
      </c>
      <c r="I302" s="91">
        <f t="shared" si="11"/>
        <v>7</v>
      </c>
      <c r="J302" s="17">
        <v>492.16</v>
      </c>
      <c r="K302" s="17">
        <f t="shared" si="5"/>
        <v>2460.8000000000002</v>
      </c>
      <c r="L302" s="86">
        <v>1</v>
      </c>
      <c r="M302" s="86">
        <v>2</v>
      </c>
      <c r="N302" s="86"/>
      <c r="O302" s="86"/>
      <c r="P302" s="86"/>
      <c r="Q302" s="86"/>
      <c r="R302" s="86"/>
      <c r="S302" s="86"/>
      <c r="T302" s="86"/>
      <c r="U302" s="86"/>
      <c r="V302" s="86"/>
      <c r="W302" s="86"/>
      <c r="X302" s="86"/>
      <c r="Y302" s="86"/>
    </row>
    <row r="303" spans="1:25" ht="40" customHeight="1" x14ac:dyDescent="0.35">
      <c r="A303" s="119"/>
      <c r="B303" s="71">
        <v>317</v>
      </c>
      <c r="C303" s="111"/>
      <c r="D303" s="40" t="s">
        <v>523</v>
      </c>
      <c r="E303" s="41" t="s">
        <v>524</v>
      </c>
      <c r="F303" s="41" t="s">
        <v>11</v>
      </c>
      <c r="G303" s="74">
        <f>REITORIA!I303+CEART!I303+ESAG!I303+CEAD!I303+FAED!I303+CEFID!I303+CERES!I303+CESFI!I303</f>
        <v>4</v>
      </c>
      <c r="H303" s="90">
        <f t="shared" si="10"/>
        <v>8</v>
      </c>
      <c r="I303" s="91">
        <f t="shared" si="11"/>
        <v>6</v>
      </c>
      <c r="J303" s="17">
        <v>228.03</v>
      </c>
      <c r="K303" s="17">
        <f t="shared" si="5"/>
        <v>912.12</v>
      </c>
      <c r="L303" s="86"/>
      <c r="M303" s="86">
        <v>2</v>
      </c>
      <c r="N303" s="86"/>
      <c r="O303" s="86"/>
      <c r="P303" s="86"/>
      <c r="Q303" s="86"/>
      <c r="R303" s="86"/>
      <c r="S303" s="86"/>
      <c r="T303" s="86"/>
      <c r="U303" s="86"/>
      <c r="V303" s="86"/>
      <c r="W303" s="86"/>
      <c r="X303" s="86"/>
      <c r="Y303" s="86"/>
    </row>
    <row r="304" spans="1:25" ht="40" customHeight="1" x14ac:dyDescent="0.35">
      <c r="A304" s="117">
        <v>26</v>
      </c>
      <c r="B304" s="71">
        <v>318</v>
      </c>
      <c r="C304" s="120" t="s">
        <v>634</v>
      </c>
      <c r="D304" s="40" t="s">
        <v>525</v>
      </c>
      <c r="E304" s="41" t="s">
        <v>526</v>
      </c>
      <c r="F304" s="41" t="s">
        <v>11</v>
      </c>
      <c r="G304" s="74">
        <f>REITORIA!I304+CEART!I304+ESAG!I304+CEAD!I304+FAED!I304+CEFID!I304+CERES!I304+CESFI!I304</f>
        <v>7</v>
      </c>
      <c r="H304" s="90">
        <f t="shared" si="10"/>
        <v>14</v>
      </c>
      <c r="I304" s="91">
        <f t="shared" si="11"/>
        <v>11</v>
      </c>
      <c r="J304" s="17">
        <v>70.58</v>
      </c>
      <c r="K304" s="17">
        <f t="shared" si="5"/>
        <v>494.06</v>
      </c>
      <c r="L304" s="86"/>
      <c r="M304" s="86">
        <v>3</v>
      </c>
      <c r="N304" s="86"/>
      <c r="O304" s="86"/>
      <c r="P304" s="86"/>
      <c r="Q304" s="86"/>
      <c r="R304" s="86"/>
      <c r="S304" s="86"/>
      <c r="T304" s="86"/>
      <c r="U304" s="86"/>
      <c r="V304" s="86"/>
      <c r="W304" s="86"/>
      <c r="X304" s="86"/>
      <c r="Y304" s="86"/>
    </row>
    <row r="305" spans="1:25" ht="40" customHeight="1" x14ac:dyDescent="0.35">
      <c r="A305" s="118"/>
      <c r="B305" s="71">
        <v>319</v>
      </c>
      <c r="C305" s="121"/>
      <c r="D305" s="40" t="s">
        <v>527</v>
      </c>
      <c r="E305" s="41" t="s">
        <v>528</v>
      </c>
      <c r="F305" s="41" t="s">
        <v>11</v>
      </c>
      <c r="G305" s="74">
        <f>REITORIA!I305+CEART!I305+ESAG!I305+CEAD!I305+FAED!I305+CEFID!I305+CERES!I305+CESFI!I305</f>
        <v>15</v>
      </c>
      <c r="H305" s="90">
        <f t="shared" si="10"/>
        <v>30</v>
      </c>
      <c r="I305" s="91">
        <f t="shared" si="11"/>
        <v>23</v>
      </c>
      <c r="J305" s="17">
        <v>78.95</v>
      </c>
      <c r="K305" s="17">
        <f t="shared" si="5"/>
        <v>1184.25</v>
      </c>
      <c r="L305" s="86"/>
      <c r="M305" s="86">
        <v>7</v>
      </c>
      <c r="N305" s="86"/>
      <c r="O305" s="86"/>
      <c r="P305" s="86"/>
      <c r="Q305" s="86"/>
      <c r="R305" s="86"/>
      <c r="S305" s="86"/>
      <c r="T305" s="86"/>
      <c r="U305" s="86"/>
      <c r="V305" s="86"/>
      <c r="W305" s="86"/>
      <c r="X305" s="86"/>
      <c r="Y305" s="86"/>
    </row>
    <row r="306" spans="1:25" ht="40" customHeight="1" x14ac:dyDescent="0.35">
      <c r="A306" s="119"/>
      <c r="B306" s="71">
        <v>320</v>
      </c>
      <c r="C306" s="122"/>
      <c r="D306" s="40" t="s">
        <v>529</v>
      </c>
      <c r="E306" s="41" t="s">
        <v>528</v>
      </c>
      <c r="F306" s="41" t="s">
        <v>11</v>
      </c>
      <c r="G306" s="74">
        <f>REITORIA!I306+CEART!I306+ESAG!I306+CEAD!I306+FAED!I306+CEFID!I306+CERES!I306+CESFI!I306</f>
        <v>4</v>
      </c>
      <c r="H306" s="90">
        <f t="shared" si="10"/>
        <v>8</v>
      </c>
      <c r="I306" s="91">
        <f t="shared" si="11"/>
        <v>6</v>
      </c>
      <c r="J306" s="17">
        <v>105.42</v>
      </c>
      <c r="K306" s="17">
        <f t="shared" si="5"/>
        <v>421.68</v>
      </c>
      <c r="L306" s="86"/>
      <c r="M306" s="86">
        <v>2</v>
      </c>
      <c r="N306" s="86"/>
      <c r="O306" s="86"/>
      <c r="P306" s="86"/>
      <c r="Q306" s="86"/>
      <c r="R306" s="86"/>
      <c r="S306" s="86"/>
      <c r="T306" s="86"/>
      <c r="U306" s="86"/>
      <c r="V306" s="86"/>
      <c r="W306" s="86"/>
      <c r="X306" s="86"/>
      <c r="Y306" s="86"/>
    </row>
    <row r="307" spans="1:25" ht="40" customHeight="1" x14ac:dyDescent="0.35">
      <c r="A307" s="117">
        <v>27</v>
      </c>
      <c r="B307" s="71">
        <v>321</v>
      </c>
      <c r="C307" s="120" t="s">
        <v>641</v>
      </c>
      <c r="D307" s="40" t="s">
        <v>530</v>
      </c>
      <c r="E307" s="41" t="s">
        <v>531</v>
      </c>
      <c r="F307" s="41" t="s">
        <v>11</v>
      </c>
      <c r="G307" s="74">
        <f>REITORIA!I307+CEART!I307+ESAG!I307+CEAD!I307+FAED!I307+CEFID!I307+CERES!I307+CESFI!I307</f>
        <v>220</v>
      </c>
      <c r="H307" s="90">
        <f t="shared" si="10"/>
        <v>440</v>
      </c>
      <c r="I307" s="91">
        <f t="shared" si="11"/>
        <v>330</v>
      </c>
      <c r="J307" s="17">
        <v>14.07</v>
      </c>
      <c r="K307" s="17">
        <f t="shared" si="5"/>
        <v>3095.4</v>
      </c>
      <c r="L307" s="86"/>
      <c r="M307" s="86">
        <v>110</v>
      </c>
      <c r="N307" s="86"/>
      <c r="O307" s="86"/>
      <c r="P307" s="86"/>
      <c r="Q307" s="86"/>
      <c r="R307" s="86"/>
      <c r="S307" s="86"/>
      <c r="T307" s="86"/>
      <c r="U307" s="86"/>
      <c r="V307" s="86"/>
      <c r="W307" s="86"/>
      <c r="X307" s="86"/>
      <c r="Y307" s="86"/>
    </row>
    <row r="308" spans="1:25" ht="40" customHeight="1" x14ac:dyDescent="0.35">
      <c r="A308" s="119"/>
      <c r="B308" s="71">
        <v>322</v>
      </c>
      <c r="C308" s="122"/>
      <c r="D308" s="40" t="s">
        <v>532</v>
      </c>
      <c r="E308" s="41" t="s">
        <v>533</v>
      </c>
      <c r="F308" s="41" t="s">
        <v>11</v>
      </c>
      <c r="G308" s="74">
        <f>REITORIA!I308+CEART!I308+ESAG!I308+CEAD!I308+FAED!I308+CEFID!I308+CERES!I308+CESFI!I308</f>
        <v>320</v>
      </c>
      <c r="H308" s="90">
        <f t="shared" si="10"/>
        <v>640</v>
      </c>
      <c r="I308" s="91">
        <f t="shared" si="11"/>
        <v>480</v>
      </c>
      <c r="J308" s="17">
        <v>14.07</v>
      </c>
      <c r="K308" s="17">
        <f t="shared" si="5"/>
        <v>4502.3999999999996</v>
      </c>
      <c r="L308" s="86"/>
      <c r="M308" s="86">
        <v>160</v>
      </c>
      <c r="N308" s="86"/>
      <c r="O308" s="86"/>
      <c r="P308" s="86"/>
      <c r="Q308" s="86"/>
      <c r="R308" s="86"/>
      <c r="S308" s="86"/>
      <c r="T308" s="86"/>
      <c r="U308" s="86"/>
      <c r="V308" s="86"/>
      <c r="W308" s="86"/>
      <c r="X308" s="86"/>
      <c r="Y308" s="86"/>
    </row>
    <row r="309" spans="1:25" ht="40" customHeight="1" x14ac:dyDescent="0.35">
      <c r="A309" s="117">
        <v>28</v>
      </c>
      <c r="B309" s="71">
        <v>323</v>
      </c>
      <c r="C309" s="120" t="s">
        <v>641</v>
      </c>
      <c r="D309" s="40" t="s">
        <v>534</v>
      </c>
      <c r="E309" s="41" t="s">
        <v>535</v>
      </c>
      <c r="F309" s="41" t="s">
        <v>11</v>
      </c>
      <c r="G309" s="74">
        <f>REITORIA!I309+CEART!I309+ESAG!I309+CEAD!I309+FAED!I309+CEFID!I309+CERES!I309+CESFI!I309</f>
        <v>16</v>
      </c>
      <c r="H309" s="90">
        <f t="shared" si="10"/>
        <v>32</v>
      </c>
      <c r="I309" s="91">
        <f t="shared" si="11"/>
        <v>24</v>
      </c>
      <c r="J309" s="17">
        <v>265.33</v>
      </c>
      <c r="K309" s="17">
        <f t="shared" si="5"/>
        <v>4245.28</v>
      </c>
      <c r="L309" s="86"/>
      <c r="M309" s="86">
        <v>8</v>
      </c>
      <c r="N309" s="86"/>
      <c r="O309" s="86"/>
      <c r="P309" s="86"/>
      <c r="Q309" s="86"/>
      <c r="R309" s="86"/>
      <c r="S309" s="86"/>
      <c r="T309" s="86"/>
      <c r="U309" s="86"/>
      <c r="V309" s="86"/>
      <c r="W309" s="86"/>
      <c r="X309" s="86"/>
      <c r="Y309" s="86"/>
    </row>
    <row r="310" spans="1:25" ht="40" customHeight="1" x14ac:dyDescent="0.35">
      <c r="A310" s="118"/>
      <c r="B310" s="71">
        <v>324</v>
      </c>
      <c r="C310" s="121"/>
      <c r="D310" s="40" t="s">
        <v>537</v>
      </c>
      <c r="E310" s="41" t="s">
        <v>538</v>
      </c>
      <c r="F310" s="41" t="s">
        <v>11</v>
      </c>
      <c r="G310" s="74">
        <f>REITORIA!I310+CEART!I310+ESAG!I310+CEAD!I310+FAED!I310+CEFID!I310+CERES!I310+CESFI!I310</f>
        <v>400</v>
      </c>
      <c r="H310" s="90">
        <f t="shared" si="10"/>
        <v>800</v>
      </c>
      <c r="I310" s="91">
        <f t="shared" si="11"/>
        <v>600</v>
      </c>
      <c r="J310" s="17">
        <v>7.57</v>
      </c>
      <c r="K310" s="17">
        <f t="shared" si="5"/>
        <v>3028</v>
      </c>
      <c r="L310" s="86"/>
      <c r="M310" s="86">
        <v>200</v>
      </c>
      <c r="N310" s="86"/>
      <c r="O310" s="86"/>
      <c r="P310" s="86"/>
      <c r="Q310" s="86"/>
      <c r="R310" s="86"/>
      <c r="S310" s="86"/>
      <c r="T310" s="86"/>
      <c r="U310" s="86"/>
      <c r="V310" s="86"/>
      <c r="W310" s="86"/>
      <c r="X310" s="86"/>
      <c r="Y310" s="86"/>
    </row>
    <row r="311" spans="1:25" ht="40" customHeight="1" x14ac:dyDescent="0.35">
      <c r="A311" s="119"/>
      <c r="B311" s="71">
        <v>325</v>
      </c>
      <c r="C311" s="122"/>
      <c r="D311" s="40" t="s">
        <v>539</v>
      </c>
      <c r="E311" s="41" t="s">
        <v>538</v>
      </c>
      <c r="F311" s="41" t="s">
        <v>11</v>
      </c>
      <c r="G311" s="74">
        <f>REITORIA!I311+CEART!I311+ESAG!I311+CEAD!I311+FAED!I311+CEFID!I311+CERES!I311+CESFI!I311</f>
        <v>1670</v>
      </c>
      <c r="H311" s="90">
        <f t="shared" si="10"/>
        <v>3340</v>
      </c>
      <c r="I311" s="91">
        <f t="shared" si="11"/>
        <v>2505</v>
      </c>
      <c r="J311" s="17">
        <v>7.56</v>
      </c>
      <c r="K311" s="17">
        <f t="shared" si="5"/>
        <v>12625.199999999999</v>
      </c>
      <c r="L311" s="86"/>
      <c r="M311" s="86">
        <v>835</v>
      </c>
      <c r="N311" s="86"/>
      <c r="O311" s="86"/>
      <c r="P311" s="86"/>
      <c r="Q311" s="86"/>
      <c r="R311" s="86"/>
      <c r="S311" s="86"/>
      <c r="T311" s="86"/>
      <c r="U311" s="86"/>
      <c r="V311" s="86"/>
      <c r="W311" s="86"/>
      <c r="X311" s="86"/>
      <c r="Y311" s="86"/>
    </row>
    <row r="312" spans="1:25" ht="40" customHeight="1" x14ac:dyDescent="0.35">
      <c r="A312" s="117">
        <v>29</v>
      </c>
      <c r="B312" s="71">
        <v>326</v>
      </c>
      <c r="C312" s="120" t="s">
        <v>642</v>
      </c>
      <c r="D312" s="40" t="s">
        <v>540</v>
      </c>
      <c r="E312" s="41" t="s">
        <v>541</v>
      </c>
      <c r="F312" s="41" t="s">
        <v>11</v>
      </c>
      <c r="G312" s="74">
        <f>REITORIA!I312+CEART!I312+ESAG!I312+CEAD!I312+FAED!I312+CEFID!I312+CERES!I312+CESFI!I312</f>
        <v>26</v>
      </c>
      <c r="H312" s="90">
        <f t="shared" si="10"/>
        <v>52</v>
      </c>
      <c r="I312" s="91">
        <f t="shared" si="11"/>
        <v>39</v>
      </c>
      <c r="J312" s="17">
        <v>111.53</v>
      </c>
      <c r="K312" s="17">
        <f t="shared" si="5"/>
        <v>2899.78</v>
      </c>
      <c r="L312" s="86"/>
      <c r="M312" s="86">
        <v>13</v>
      </c>
      <c r="N312" s="86"/>
      <c r="O312" s="86"/>
      <c r="P312" s="86"/>
      <c r="Q312" s="86"/>
      <c r="R312" s="86"/>
      <c r="S312" s="86"/>
      <c r="T312" s="86"/>
      <c r="U312" s="86"/>
      <c r="V312" s="86"/>
      <c r="W312" s="86"/>
      <c r="X312" s="86"/>
      <c r="Y312" s="86"/>
    </row>
    <row r="313" spans="1:25" ht="40" customHeight="1" x14ac:dyDescent="0.35">
      <c r="A313" s="119"/>
      <c r="B313" s="71">
        <v>327</v>
      </c>
      <c r="C313" s="122"/>
      <c r="D313" s="40" t="s">
        <v>542</v>
      </c>
      <c r="E313" s="41" t="s">
        <v>541</v>
      </c>
      <c r="F313" s="41" t="s">
        <v>11</v>
      </c>
      <c r="G313" s="74">
        <f>REITORIA!I313+CEART!I313+ESAG!I313+CEAD!I313+FAED!I313+CEFID!I313+CERES!I313+CESFI!I313</f>
        <v>26</v>
      </c>
      <c r="H313" s="90">
        <f t="shared" si="10"/>
        <v>52</v>
      </c>
      <c r="I313" s="91">
        <f t="shared" si="11"/>
        <v>39</v>
      </c>
      <c r="J313" s="17">
        <v>111.53</v>
      </c>
      <c r="K313" s="17">
        <f t="shared" si="5"/>
        <v>2899.78</v>
      </c>
      <c r="L313" s="86"/>
      <c r="M313" s="86">
        <v>13</v>
      </c>
      <c r="N313" s="86"/>
      <c r="O313" s="86"/>
      <c r="P313" s="86"/>
      <c r="Q313" s="86"/>
      <c r="R313" s="86"/>
      <c r="S313" s="86"/>
      <c r="T313" s="86"/>
      <c r="U313" s="86"/>
      <c r="V313" s="86"/>
      <c r="W313" s="86"/>
      <c r="X313" s="86"/>
      <c r="Y313" s="86"/>
    </row>
    <row r="314" spans="1:25" ht="40" customHeight="1" x14ac:dyDescent="0.35">
      <c r="A314" s="117">
        <v>30</v>
      </c>
      <c r="B314" s="71">
        <v>328</v>
      </c>
      <c r="C314" s="124" t="s">
        <v>635</v>
      </c>
      <c r="D314" s="40" t="s">
        <v>543</v>
      </c>
      <c r="E314" s="41" t="s">
        <v>544</v>
      </c>
      <c r="F314" s="41" t="s">
        <v>11</v>
      </c>
      <c r="G314" s="74">
        <f>REITORIA!I314+CEART!I314+ESAG!I314+CEAD!I314+FAED!I314+CEFID!I314+CERES!I314+CESFI!I314</f>
        <v>10</v>
      </c>
      <c r="H314" s="90">
        <f t="shared" si="10"/>
        <v>20</v>
      </c>
      <c r="I314" s="91">
        <f t="shared" si="11"/>
        <v>15</v>
      </c>
      <c r="J314" s="17">
        <v>39.6</v>
      </c>
      <c r="K314" s="17">
        <f t="shared" si="5"/>
        <v>396</v>
      </c>
      <c r="L314" s="86"/>
      <c r="M314" s="86">
        <v>5</v>
      </c>
      <c r="N314" s="86"/>
      <c r="O314" s="86"/>
      <c r="P314" s="86"/>
      <c r="Q314" s="86"/>
      <c r="R314" s="86"/>
      <c r="S314" s="86"/>
      <c r="T314" s="86"/>
      <c r="U314" s="86"/>
      <c r="V314" s="86"/>
      <c r="W314" s="86"/>
      <c r="X314" s="86"/>
      <c r="Y314" s="86"/>
    </row>
    <row r="315" spans="1:25" ht="40" customHeight="1" x14ac:dyDescent="0.35">
      <c r="A315" s="118"/>
      <c r="B315" s="71">
        <v>329</v>
      </c>
      <c r="C315" s="110"/>
      <c r="D315" s="40" t="s">
        <v>545</v>
      </c>
      <c r="E315" s="41" t="s">
        <v>546</v>
      </c>
      <c r="F315" s="41" t="s">
        <v>233</v>
      </c>
      <c r="G315" s="74">
        <f>REITORIA!I315+CEART!I315+ESAG!I315+CEAD!I315+FAED!I315+CEFID!I315+CERES!I315+CESFI!I315</f>
        <v>12</v>
      </c>
      <c r="H315" s="90">
        <f t="shared" si="10"/>
        <v>24</v>
      </c>
      <c r="I315" s="91">
        <f t="shared" si="11"/>
        <v>18</v>
      </c>
      <c r="J315" s="17">
        <v>88.26</v>
      </c>
      <c r="K315" s="17">
        <f t="shared" si="5"/>
        <v>1059.1200000000001</v>
      </c>
      <c r="L315" s="86"/>
      <c r="M315" s="86">
        <v>6</v>
      </c>
      <c r="N315" s="86"/>
      <c r="O315" s="86"/>
      <c r="P315" s="86"/>
      <c r="Q315" s="86"/>
      <c r="R315" s="86"/>
      <c r="S315" s="86"/>
      <c r="T315" s="86"/>
      <c r="U315" s="86"/>
      <c r="V315" s="86"/>
      <c r="W315" s="86"/>
      <c r="X315" s="86"/>
      <c r="Y315" s="86"/>
    </row>
    <row r="316" spans="1:25" ht="40" customHeight="1" x14ac:dyDescent="0.35">
      <c r="A316" s="118"/>
      <c r="B316" s="71">
        <v>330</v>
      </c>
      <c r="C316" s="121" t="s">
        <v>635</v>
      </c>
      <c r="D316" s="40" t="s">
        <v>547</v>
      </c>
      <c r="E316" s="41" t="s">
        <v>548</v>
      </c>
      <c r="F316" s="41" t="s">
        <v>11</v>
      </c>
      <c r="G316" s="74">
        <f>REITORIA!I316+CEART!I316+ESAG!I316+CEAD!I316+FAED!I316+CEFID!I316+CERES!I316+CESFI!I316</f>
        <v>94</v>
      </c>
      <c r="H316" s="90">
        <f t="shared" si="10"/>
        <v>188</v>
      </c>
      <c r="I316" s="91">
        <f t="shared" si="11"/>
        <v>135</v>
      </c>
      <c r="J316" s="17">
        <v>2.69</v>
      </c>
      <c r="K316" s="17">
        <f t="shared" si="5"/>
        <v>252.85999999999999</v>
      </c>
      <c r="L316" s="86">
        <v>6</v>
      </c>
      <c r="M316" s="86">
        <v>47</v>
      </c>
      <c r="N316" s="86"/>
      <c r="O316" s="86"/>
      <c r="P316" s="86"/>
      <c r="Q316" s="86"/>
      <c r="R316" s="86"/>
      <c r="S316" s="86"/>
      <c r="T316" s="86"/>
      <c r="U316" s="86"/>
      <c r="V316" s="86"/>
      <c r="W316" s="86"/>
      <c r="X316" s="86"/>
      <c r="Y316" s="86"/>
    </row>
    <row r="317" spans="1:25" ht="40" customHeight="1" x14ac:dyDescent="0.35">
      <c r="A317" s="118"/>
      <c r="B317" s="71">
        <v>331</v>
      </c>
      <c r="C317" s="121" t="s">
        <v>635</v>
      </c>
      <c r="D317" s="40" t="s">
        <v>549</v>
      </c>
      <c r="E317" s="41" t="s">
        <v>550</v>
      </c>
      <c r="F317" s="41" t="s">
        <v>11</v>
      </c>
      <c r="G317" s="74">
        <f>REITORIA!I317+CEART!I317+ESAG!I317+CEAD!I317+FAED!I317+CEFID!I317+CERES!I317+CESFI!I317</f>
        <v>17</v>
      </c>
      <c r="H317" s="90">
        <f t="shared" si="10"/>
        <v>34</v>
      </c>
      <c r="I317" s="91">
        <f t="shared" si="11"/>
        <v>20</v>
      </c>
      <c r="J317" s="17">
        <v>114</v>
      </c>
      <c r="K317" s="17">
        <f t="shared" si="5"/>
        <v>1938</v>
      </c>
      <c r="L317" s="86">
        <v>6</v>
      </c>
      <c r="M317" s="86">
        <v>8</v>
      </c>
      <c r="N317" s="86"/>
      <c r="O317" s="86"/>
      <c r="P317" s="86"/>
      <c r="Q317" s="86"/>
      <c r="R317" s="86"/>
      <c r="S317" s="86"/>
      <c r="T317" s="86"/>
      <c r="U317" s="86"/>
      <c r="V317" s="86"/>
      <c r="W317" s="86"/>
      <c r="X317" s="86"/>
      <c r="Y317" s="86"/>
    </row>
    <row r="318" spans="1:25" ht="40" customHeight="1" x14ac:dyDescent="0.35">
      <c r="A318" s="118"/>
      <c r="B318" s="71">
        <v>332</v>
      </c>
      <c r="C318" s="110"/>
      <c r="D318" s="40" t="s">
        <v>551</v>
      </c>
      <c r="E318" s="41" t="s">
        <v>552</v>
      </c>
      <c r="F318" s="41" t="s">
        <v>11</v>
      </c>
      <c r="G318" s="74">
        <f>REITORIA!I318+CEART!I318+ESAG!I318+CEAD!I318+FAED!I318+CEFID!I318+CERES!I318+CESFI!I318</f>
        <v>7</v>
      </c>
      <c r="H318" s="90">
        <f t="shared" si="10"/>
        <v>14</v>
      </c>
      <c r="I318" s="91">
        <f t="shared" si="11"/>
        <v>11</v>
      </c>
      <c r="J318" s="17">
        <v>11.47</v>
      </c>
      <c r="K318" s="17">
        <f t="shared" si="5"/>
        <v>80.290000000000006</v>
      </c>
      <c r="L318" s="86"/>
      <c r="M318" s="86">
        <v>3</v>
      </c>
      <c r="N318" s="86"/>
      <c r="O318" s="86"/>
      <c r="P318" s="86"/>
      <c r="Q318" s="86"/>
      <c r="R318" s="86"/>
      <c r="S318" s="86"/>
      <c r="T318" s="86"/>
      <c r="U318" s="86"/>
      <c r="V318" s="86"/>
      <c r="W318" s="86"/>
      <c r="X318" s="86"/>
      <c r="Y318" s="86"/>
    </row>
    <row r="319" spans="1:25" ht="40" customHeight="1" x14ac:dyDescent="0.35">
      <c r="A319" s="118"/>
      <c r="B319" s="71">
        <v>333</v>
      </c>
      <c r="C319" s="110"/>
      <c r="D319" s="40" t="s">
        <v>553</v>
      </c>
      <c r="E319" s="41" t="s">
        <v>554</v>
      </c>
      <c r="F319" s="41" t="s">
        <v>11</v>
      </c>
      <c r="G319" s="74">
        <f>REITORIA!I319+CEART!I319+ESAG!I319+CEAD!I319+FAED!I319+CEFID!I319+CERES!I319+CESFI!I319</f>
        <v>3</v>
      </c>
      <c r="H319" s="90">
        <f t="shared" si="10"/>
        <v>6</v>
      </c>
      <c r="I319" s="91">
        <f t="shared" si="11"/>
        <v>5</v>
      </c>
      <c r="J319" s="17">
        <v>128.4</v>
      </c>
      <c r="K319" s="17">
        <f t="shared" si="5"/>
        <v>385.20000000000005</v>
      </c>
      <c r="L319" s="86"/>
      <c r="M319" s="86">
        <v>1</v>
      </c>
      <c r="N319" s="86"/>
      <c r="O319" s="86"/>
      <c r="P319" s="86"/>
      <c r="Q319" s="86"/>
      <c r="R319" s="86"/>
      <c r="S319" s="86"/>
      <c r="T319" s="86"/>
      <c r="U319" s="86"/>
      <c r="V319" s="86"/>
      <c r="W319" s="86"/>
      <c r="X319" s="86"/>
      <c r="Y319" s="86"/>
    </row>
    <row r="320" spans="1:25" ht="40" customHeight="1" x14ac:dyDescent="0.35">
      <c r="A320" s="118"/>
      <c r="B320" s="71">
        <v>334</v>
      </c>
      <c r="C320" s="110"/>
      <c r="D320" s="40" t="s">
        <v>556</v>
      </c>
      <c r="E320" s="41" t="s">
        <v>557</v>
      </c>
      <c r="F320" s="41" t="s">
        <v>11</v>
      </c>
      <c r="G320" s="74">
        <f>REITORIA!I320+CEART!I320+ESAG!I320+CEAD!I320+FAED!I320+CEFID!I320+CERES!I320+CESFI!I320</f>
        <v>4</v>
      </c>
      <c r="H320" s="90">
        <f t="shared" si="10"/>
        <v>8</v>
      </c>
      <c r="I320" s="91">
        <f t="shared" si="11"/>
        <v>6</v>
      </c>
      <c r="J320" s="17">
        <v>41.21</v>
      </c>
      <c r="K320" s="17">
        <f t="shared" si="5"/>
        <v>164.84</v>
      </c>
      <c r="L320" s="86"/>
      <c r="M320" s="86">
        <v>2</v>
      </c>
      <c r="N320" s="86"/>
      <c r="O320" s="86"/>
      <c r="P320" s="86"/>
      <c r="Q320" s="86"/>
      <c r="R320" s="86"/>
      <c r="S320" s="86"/>
      <c r="T320" s="86"/>
      <c r="U320" s="86"/>
      <c r="V320" s="86"/>
      <c r="W320" s="86"/>
      <c r="X320" s="86"/>
      <c r="Y320" s="86"/>
    </row>
    <row r="321" spans="1:25" ht="40" customHeight="1" x14ac:dyDescent="0.35">
      <c r="A321" s="118"/>
      <c r="B321" s="71">
        <v>335</v>
      </c>
      <c r="C321" s="110"/>
      <c r="D321" s="40" t="s">
        <v>558</v>
      </c>
      <c r="E321" s="41" t="s">
        <v>559</v>
      </c>
      <c r="F321" s="41" t="s">
        <v>11</v>
      </c>
      <c r="G321" s="74">
        <f>REITORIA!I321+CEART!I321+ESAG!I321+CEAD!I321+FAED!I321+CEFID!I321+CERES!I321+CESFI!I321</f>
        <v>8</v>
      </c>
      <c r="H321" s="90">
        <f t="shared" si="10"/>
        <v>16</v>
      </c>
      <c r="I321" s="91">
        <f t="shared" si="11"/>
        <v>12</v>
      </c>
      <c r="J321" s="17">
        <v>328.8</v>
      </c>
      <c r="K321" s="17">
        <f t="shared" si="5"/>
        <v>2630.4</v>
      </c>
      <c r="L321" s="86"/>
      <c r="M321" s="86">
        <v>4</v>
      </c>
      <c r="N321" s="86"/>
      <c r="O321" s="86"/>
      <c r="P321" s="86"/>
      <c r="Q321" s="86"/>
      <c r="R321" s="86"/>
      <c r="S321" s="86"/>
      <c r="T321" s="86"/>
      <c r="U321" s="86"/>
      <c r="V321" s="86"/>
      <c r="W321" s="86"/>
      <c r="X321" s="86"/>
      <c r="Y321" s="86"/>
    </row>
    <row r="322" spans="1:25" ht="40" customHeight="1" x14ac:dyDescent="0.35">
      <c r="A322" s="119"/>
      <c r="B322" s="71">
        <v>336</v>
      </c>
      <c r="C322" s="111"/>
      <c r="D322" s="40" t="s">
        <v>560</v>
      </c>
      <c r="E322" s="41" t="s">
        <v>561</v>
      </c>
      <c r="F322" s="41" t="s">
        <v>11</v>
      </c>
      <c r="G322" s="74">
        <f>REITORIA!I322+CEART!I322+ESAG!I322+CEAD!I322+FAED!I322+CEFID!I322+CERES!I322+CESFI!I322</f>
        <v>4</v>
      </c>
      <c r="H322" s="90">
        <f t="shared" si="10"/>
        <v>8</v>
      </c>
      <c r="I322" s="91">
        <f t="shared" si="11"/>
        <v>6</v>
      </c>
      <c r="J322" s="17">
        <v>310.81</v>
      </c>
      <c r="K322" s="17">
        <f t="shared" si="5"/>
        <v>1243.24</v>
      </c>
      <c r="L322" s="86"/>
      <c r="M322" s="86">
        <v>2</v>
      </c>
      <c r="N322" s="86"/>
      <c r="O322" s="86"/>
      <c r="P322" s="86"/>
      <c r="Q322" s="86"/>
      <c r="R322" s="86"/>
      <c r="S322" s="86"/>
      <c r="T322" s="86"/>
      <c r="U322" s="86"/>
      <c r="V322" s="86"/>
      <c r="W322" s="86"/>
      <c r="X322" s="86"/>
      <c r="Y322" s="86"/>
    </row>
    <row r="323" spans="1:25" ht="40" customHeight="1" x14ac:dyDescent="0.35">
      <c r="A323" s="117">
        <v>31</v>
      </c>
      <c r="B323" s="71">
        <v>337</v>
      </c>
      <c r="C323" s="120" t="s">
        <v>634</v>
      </c>
      <c r="D323" s="40" t="s">
        <v>562</v>
      </c>
      <c r="E323" s="41" t="s">
        <v>563</v>
      </c>
      <c r="F323" s="41" t="s">
        <v>11</v>
      </c>
      <c r="G323" s="74">
        <f>REITORIA!I323+CEART!I323+ESAG!I323+CEAD!I323+FAED!I323+CEFID!I323+CERES!I323+CESFI!I323</f>
        <v>4</v>
      </c>
      <c r="H323" s="90">
        <f t="shared" si="10"/>
        <v>8</v>
      </c>
      <c r="I323" s="91">
        <f t="shared" si="11"/>
        <v>6</v>
      </c>
      <c r="J323" s="17">
        <v>1100.48</v>
      </c>
      <c r="K323" s="17">
        <f t="shared" ref="K323:K360" si="12">J323*G323</f>
        <v>4401.92</v>
      </c>
      <c r="L323" s="86"/>
      <c r="M323" s="86">
        <v>2</v>
      </c>
      <c r="N323" s="86"/>
      <c r="O323" s="86"/>
      <c r="P323" s="86"/>
      <c r="Q323" s="86"/>
      <c r="R323" s="86"/>
      <c r="S323" s="86"/>
      <c r="T323" s="86"/>
      <c r="U323" s="86"/>
      <c r="V323" s="86"/>
      <c r="W323" s="86"/>
      <c r="X323" s="86"/>
      <c r="Y323" s="86"/>
    </row>
    <row r="324" spans="1:25" ht="40" customHeight="1" x14ac:dyDescent="0.35">
      <c r="A324" s="118"/>
      <c r="B324" s="71">
        <v>338</v>
      </c>
      <c r="C324" s="121"/>
      <c r="D324" s="40" t="s">
        <v>564</v>
      </c>
      <c r="E324" s="41" t="s">
        <v>39</v>
      </c>
      <c r="F324" s="41" t="s">
        <v>11</v>
      </c>
      <c r="G324" s="74">
        <f>REITORIA!I324+CEART!I324+ESAG!I324+CEAD!I324+FAED!I324+CEFID!I324+CERES!I324+CESFI!I324</f>
        <v>2</v>
      </c>
      <c r="H324" s="90">
        <f t="shared" si="10"/>
        <v>4</v>
      </c>
      <c r="I324" s="91">
        <f t="shared" si="11"/>
        <v>3</v>
      </c>
      <c r="J324" s="17">
        <v>168</v>
      </c>
      <c r="K324" s="17">
        <f t="shared" si="12"/>
        <v>336</v>
      </c>
      <c r="L324" s="86"/>
      <c r="M324" s="86">
        <v>1</v>
      </c>
      <c r="N324" s="86"/>
      <c r="O324" s="86"/>
      <c r="P324" s="86"/>
      <c r="Q324" s="86"/>
      <c r="R324" s="86"/>
      <c r="S324" s="86"/>
      <c r="T324" s="86"/>
      <c r="U324" s="86"/>
      <c r="V324" s="86"/>
      <c r="W324" s="86"/>
      <c r="X324" s="86"/>
      <c r="Y324" s="86"/>
    </row>
    <row r="325" spans="1:25" ht="40" customHeight="1" x14ac:dyDescent="0.35">
      <c r="A325" s="118"/>
      <c r="B325" s="71">
        <v>339</v>
      </c>
      <c r="C325" s="121"/>
      <c r="D325" s="40" t="s">
        <v>565</v>
      </c>
      <c r="E325" s="41" t="s">
        <v>39</v>
      </c>
      <c r="F325" s="41" t="s">
        <v>11</v>
      </c>
      <c r="G325" s="74">
        <f>REITORIA!I325+CEART!I325+ESAG!I325+CEAD!I325+FAED!I325+CEFID!I325+CERES!I325+CESFI!I325</f>
        <v>2</v>
      </c>
      <c r="H325" s="90">
        <f t="shared" ref="H325:H360" si="13">G325*2</f>
        <v>4</v>
      </c>
      <c r="I325" s="91">
        <f t="shared" ref="I325:I360" si="14">H325-(SUM(L325:Y325))</f>
        <v>3</v>
      </c>
      <c r="J325" s="17">
        <v>167.03</v>
      </c>
      <c r="K325" s="17">
        <f t="shared" si="12"/>
        <v>334.06</v>
      </c>
      <c r="L325" s="86"/>
      <c r="M325" s="86">
        <v>1</v>
      </c>
      <c r="N325" s="86"/>
      <c r="O325" s="86"/>
      <c r="P325" s="86"/>
      <c r="Q325" s="86"/>
      <c r="R325" s="86"/>
      <c r="S325" s="86"/>
      <c r="T325" s="86"/>
      <c r="U325" s="86"/>
      <c r="V325" s="86"/>
      <c r="W325" s="86"/>
      <c r="X325" s="86"/>
      <c r="Y325" s="86"/>
    </row>
    <row r="326" spans="1:25" ht="40" customHeight="1" x14ac:dyDescent="0.35">
      <c r="A326" s="118"/>
      <c r="B326" s="71">
        <v>340</v>
      </c>
      <c r="C326" s="121"/>
      <c r="D326" s="40" t="s">
        <v>566</v>
      </c>
      <c r="E326" s="41" t="s">
        <v>39</v>
      </c>
      <c r="F326" s="41" t="s">
        <v>11</v>
      </c>
      <c r="G326" s="74">
        <f>REITORIA!I326+CEART!I326+ESAG!I326+CEAD!I326+FAED!I326+CEFID!I326+CERES!I326+CESFI!I326</f>
        <v>13</v>
      </c>
      <c r="H326" s="90">
        <f t="shared" si="13"/>
        <v>26</v>
      </c>
      <c r="I326" s="91">
        <f t="shared" si="14"/>
        <v>20</v>
      </c>
      <c r="J326" s="17">
        <v>450</v>
      </c>
      <c r="K326" s="17">
        <f t="shared" si="12"/>
        <v>5850</v>
      </c>
      <c r="L326" s="86"/>
      <c r="M326" s="86">
        <v>6</v>
      </c>
      <c r="N326" s="86"/>
      <c r="O326" s="86"/>
      <c r="P326" s="86"/>
      <c r="Q326" s="86"/>
      <c r="R326" s="86"/>
      <c r="S326" s="86"/>
      <c r="T326" s="86"/>
      <c r="U326" s="86"/>
      <c r="V326" s="86"/>
      <c r="W326" s="86"/>
      <c r="X326" s="86"/>
      <c r="Y326" s="86"/>
    </row>
    <row r="327" spans="1:25" ht="40" customHeight="1" x14ac:dyDescent="0.35">
      <c r="A327" s="118"/>
      <c r="B327" s="71">
        <v>341</v>
      </c>
      <c r="C327" s="121"/>
      <c r="D327" s="40" t="s">
        <v>567</v>
      </c>
      <c r="E327" s="41" t="s">
        <v>568</v>
      </c>
      <c r="F327" s="41" t="s">
        <v>11</v>
      </c>
      <c r="G327" s="74">
        <f>REITORIA!I327+CEART!I327+ESAG!I327+CEAD!I327+FAED!I327+CEFID!I327+CERES!I327+CESFI!I327</f>
        <v>2</v>
      </c>
      <c r="H327" s="90">
        <f t="shared" si="13"/>
        <v>4</v>
      </c>
      <c r="I327" s="91">
        <f t="shared" si="14"/>
        <v>3</v>
      </c>
      <c r="J327" s="17">
        <v>600</v>
      </c>
      <c r="K327" s="17">
        <f t="shared" si="12"/>
        <v>1200</v>
      </c>
      <c r="L327" s="86"/>
      <c r="M327" s="86">
        <v>1</v>
      </c>
      <c r="N327" s="86"/>
      <c r="O327" s="86"/>
      <c r="P327" s="86"/>
      <c r="Q327" s="86"/>
      <c r="R327" s="86"/>
      <c r="S327" s="86"/>
      <c r="T327" s="86"/>
      <c r="U327" s="86"/>
      <c r="V327" s="86"/>
      <c r="W327" s="86"/>
      <c r="X327" s="86"/>
      <c r="Y327" s="86"/>
    </row>
    <row r="328" spans="1:25" ht="40" customHeight="1" x14ac:dyDescent="0.35">
      <c r="A328" s="118"/>
      <c r="B328" s="71">
        <v>342</v>
      </c>
      <c r="C328" s="121"/>
      <c r="D328" s="40" t="s">
        <v>569</v>
      </c>
      <c r="E328" s="41" t="s">
        <v>570</v>
      </c>
      <c r="F328" s="41" t="s">
        <v>11</v>
      </c>
      <c r="G328" s="74">
        <f>REITORIA!I328+CEART!I328+ESAG!I328+CEAD!I328+FAED!I328+CEFID!I328+CERES!I328+CESFI!I328</f>
        <v>10</v>
      </c>
      <c r="H328" s="90">
        <f t="shared" si="13"/>
        <v>20</v>
      </c>
      <c r="I328" s="91">
        <f t="shared" si="14"/>
        <v>15</v>
      </c>
      <c r="J328" s="17">
        <v>50</v>
      </c>
      <c r="K328" s="17">
        <f t="shared" si="12"/>
        <v>500</v>
      </c>
      <c r="L328" s="86"/>
      <c r="M328" s="86">
        <v>5</v>
      </c>
      <c r="N328" s="86"/>
      <c r="O328" s="86"/>
      <c r="P328" s="86"/>
      <c r="Q328" s="86"/>
      <c r="R328" s="86"/>
      <c r="S328" s="86"/>
      <c r="T328" s="86"/>
      <c r="U328" s="86"/>
      <c r="V328" s="86"/>
      <c r="W328" s="86"/>
      <c r="X328" s="86"/>
      <c r="Y328" s="86"/>
    </row>
    <row r="329" spans="1:25" ht="40" customHeight="1" x14ac:dyDescent="0.35">
      <c r="A329" s="118"/>
      <c r="B329" s="71">
        <v>343</v>
      </c>
      <c r="C329" s="121"/>
      <c r="D329" s="40" t="s">
        <v>571</v>
      </c>
      <c r="E329" s="41" t="s">
        <v>570</v>
      </c>
      <c r="F329" s="41" t="s">
        <v>11</v>
      </c>
      <c r="G329" s="74">
        <f>REITORIA!I329+CEART!I329+ESAG!I329+CEAD!I329+FAED!I329+CEFID!I329+CERES!I329+CESFI!I329</f>
        <v>10</v>
      </c>
      <c r="H329" s="90">
        <f t="shared" si="13"/>
        <v>20</v>
      </c>
      <c r="I329" s="91">
        <f t="shared" si="14"/>
        <v>15</v>
      </c>
      <c r="J329" s="17">
        <v>30</v>
      </c>
      <c r="K329" s="17">
        <f t="shared" si="12"/>
        <v>300</v>
      </c>
      <c r="L329" s="86"/>
      <c r="M329" s="86">
        <v>5</v>
      </c>
      <c r="N329" s="86"/>
      <c r="O329" s="86"/>
      <c r="P329" s="86"/>
      <c r="Q329" s="86"/>
      <c r="R329" s="86"/>
      <c r="S329" s="86"/>
      <c r="T329" s="86"/>
      <c r="U329" s="86"/>
      <c r="V329" s="86"/>
      <c r="W329" s="86"/>
      <c r="X329" s="86"/>
      <c r="Y329" s="86"/>
    </row>
    <row r="330" spans="1:25" ht="40" customHeight="1" x14ac:dyDescent="0.35">
      <c r="A330" s="118"/>
      <c r="B330" s="71">
        <v>344</v>
      </c>
      <c r="C330" s="121"/>
      <c r="D330" s="40" t="s">
        <v>572</v>
      </c>
      <c r="E330" s="41" t="s">
        <v>570</v>
      </c>
      <c r="F330" s="41" t="s">
        <v>11</v>
      </c>
      <c r="G330" s="74">
        <f>REITORIA!I330+CEART!I330+ESAG!I330+CEAD!I330+FAED!I330+CEFID!I330+CERES!I330+CESFI!I330</f>
        <v>10</v>
      </c>
      <c r="H330" s="90">
        <f t="shared" si="13"/>
        <v>20</v>
      </c>
      <c r="I330" s="91">
        <f t="shared" si="14"/>
        <v>15</v>
      </c>
      <c r="J330" s="17">
        <v>30</v>
      </c>
      <c r="K330" s="17">
        <f t="shared" si="12"/>
        <v>300</v>
      </c>
      <c r="L330" s="86"/>
      <c r="M330" s="86">
        <v>5</v>
      </c>
      <c r="N330" s="86"/>
      <c r="O330" s="86"/>
      <c r="P330" s="86"/>
      <c r="Q330" s="86"/>
      <c r="R330" s="86"/>
      <c r="S330" s="86"/>
      <c r="T330" s="86"/>
      <c r="U330" s="86"/>
      <c r="V330" s="86"/>
      <c r="W330" s="86"/>
      <c r="X330" s="86"/>
      <c r="Y330" s="86"/>
    </row>
    <row r="331" spans="1:25" ht="40" customHeight="1" x14ac:dyDescent="0.35">
      <c r="A331" s="118"/>
      <c r="B331" s="71">
        <v>345</v>
      </c>
      <c r="C331" s="121"/>
      <c r="D331" s="40" t="s">
        <v>573</v>
      </c>
      <c r="E331" s="41" t="s">
        <v>570</v>
      </c>
      <c r="F331" s="41" t="s">
        <v>11</v>
      </c>
      <c r="G331" s="74">
        <f>REITORIA!I331+CEART!I331+ESAG!I331+CEAD!I331+FAED!I331+CEFID!I331+CERES!I331+CESFI!I331</f>
        <v>40</v>
      </c>
      <c r="H331" s="90">
        <f t="shared" si="13"/>
        <v>80</v>
      </c>
      <c r="I331" s="91">
        <f t="shared" si="14"/>
        <v>60</v>
      </c>
      <c r="J331" s="17">
        <v>20</v>
      </c>
      <c r="K331" s="17">
        <f t="shared" si="12"/>
        <v>800</v>
      </c>
      <c r="L331" s="86"/>
      <c r="M331" s="86">
        <v>20</v>
      </c>
      <c r="N331" s="86"/>
      <c r="O331" s="86"/>
      <c r="P331" s="86"/>
      <c r="Q331" s="86"/>
      <c r="R331" s="86"/>
      <c r="S331" s="86"/>
      <c r="T331" s="86"/>
      <c r="U331" s="86"/>
      <c r="V331" s="86"/>
      <c r="W331" s="86"/>
      <c r="X331" s="86"/>
      <c r="Y331" s="86"/>
    </row>
    <row r="332" spans="1:25" ht="40" customHeight="1" x14ac:dyDescent="0.35">
      <c r="A332" s="118"/>
      <c r="B332" s="71">
        <v>346</v>
      </c>
      <c r="C332" s="121"/>
      <c r="D332" s="40" t="s">
        <v>574</v>
      </c>
      <c r="E332" s="41" t="s">
        <v>570</v>
      </c>
      <c r="F332" s="41" t="s">
        <v>11</v>
      </c>
      <c r="G332" s="74">
        <f>REITORIA!I332+CEART!I332+ESAG!I332+CEAD!I332+FAED!I332+CEFID!I332+CERES!I332+CESFI!I332</f>
        <v>5</v>
      </c>
      <c r="H332" s="90">
        <f t="shared" si="13"/>
        <v>10</v>
      </c>
      <c r="I332" s="91">
        <f t="shared" si="14"/>
        <v>8</v>
      </c>
      <c r="J332" s="17">
        <v>50</v>
      </c>
      <c r="K332" s="17">
        <f t="shared" si="12"/>
        <v>250</v>
      </c>
      <c r="L332" s="86"/>
      <c r="M332" s="86">
        <v>2</v>
      </c>
      <c r="N332" s="86"/>
      <c r="O332" s="86"/>
      <c r="P332" s="86"/>
      <c r="Q332" s="86"/>
      <c r="R332" s="86"/>
      <c r="S332" s="86"/>
      <c r="T332" s="86"/>
      <c r="U332" s="86"/>
      <c r="V332" s="86"/>
      <c r="W332" s="86"/>
      <c r="X332" s="86"/>
      <c r="Y332" s="86"/>
    </row>
    <row r="333" spans="1:25" ht="40" customHeight="1" x14ac:dyDescent="0.35">
      <c r="A333" s="119"/>
      <c r="B333" s="71">
        <v>347</v>
      </c>
      <c r="C333" s="122"/>
      <c r="D333" s="40" t="s">
        <v>576</v>
      </c>
      <c r="E333" s="41" t="s">
        <v>570</v>
      </c>
      <c r="F333" s="41" t="s">
        <v>11</v>
      </c>
      <c r="G333" s="74">
        <f>REITORIA!I333+CEART!I333+ESAG!I333+CEAD!I333+FAED!I333+CEFID!I333+CERES!I333+CESFI!I333</f>
        <v>2</v>
      </c>
      <c r="H333" s="90">
        <f t="shared" si="13"/>
        <v>4</v>
      </c>
      <c r="I333" s="91">
        <f t="shared" si="14"/>
        <v>3</v>
      </c>
      <c r="J333" s="17">
        <v>40</v>
      </c>
      <c r="K333" s="17">
        <f t="shared" si="12"/>
        <v>80</v>
      </c>
      <c r="L333" s="86"/>
      <c r="M333" s="86">
        <v>1</v>
      </c>
      <c r="N333" s="86"/>
      <c r="O333" s="86"/>
      <c r="P333" s="86"/>
      <c r="Q333" s="86"/>
      <c r="R333" s="86"/>
      <c r="S333" s="86"/>
      <c r="T333" s="86"/>
      <c r="U333" s="86"/>
      <c r="V333" s="86"/>
      <c r="W333" s="86"/>
      <c r="X333" s="86"/>
      <c r="Y333" s="86"/>
    </row>
    <row r="334" spans="1:25" ht="40" customHeight="1" x14ac:dyDescent="0.35">
      <c r="A334" s="117">
        <v>32</v>
      </c>
      <c r="B334" s="71">
        <v>348</v>
      </c>
      <c r="C334" s="120" t="s">
        <v>641</v>
      </c>
      <c r="D334" s="40" t="s">
        <v>577</v>
      </c>
      <c r="E334" s="41" t="s">
        <v>578</v>
      </c>
      <c r="F334" s="41" t="s">
        <v>233</v>
      </c>
      <c r="G334" s="74">
        <f>REITORIA!I334+CEART!I334+ESAG!I334+CEAD!I334+FAED!I334+CEFID!I334+CERES!I334+CESFI!I334</f>
        <v>6</v>
      </c>
      <c r="H334" s="90">
        <f t="shared" si="13"/>
        <v>12</v>
      </c>
      <c r="I334" s="91">
        <f t="shared" si="14"/>
        <v>9</v>
      </c>
      <c r="J334" s="17">
        <v>164.96</v>
      </c>
      <c r="K334" s="17">
        <f t="shared" si="12"/>
        <v>989.76</v>
      </c>
      <c r="L334" s="86"/>
      <c r="M334" s="86">
        <v>3</v>
      </c>
      <c r="N334" s="86"/>
      <c r="O334" s="86"/>
      <c r="P334" s="86"/>
      <c r="Q334" s="86"/>
      <c r="R334" s="86"/>
      <c r="S334" s="86"/>
      <c r="T334" s="86"/>
      <c r="U334" s="86"/>
      <c r="V334" s="86"/>
      <c r="W334" s="86"/>
      <c r="X334" s="86"/>
      <c r="Y334" s="86"/>
    </row>
    <row r="335" spans="1:25" ht="40" customHeight="1" x14ac:dyDescent="0.35">
      <c r="A335" s="118"/>
      <c r="B335" s="71">
        <v>349</v>
      </c>
      <c r="C335" s="121"/>
      <c r="D335" s="40" t="s">
        <v>580</v>
      </c>
      <c r="E335" s="41" t="s">
        <v>581</v>
      </c>
      <c r="F335" s="41" t="s">
        <v>233</v>
      </c>
      <c r="G335" s="74">
        <f>REITORIA!I335+CEART!I335+ESAG!I335+CEAD!I335+FAED!I335+CEFID!I335+CERES!I335+CESFI!I335</f>
        <v>8</v>
      </c>
      <c r="H335" s="90">
        <f t="shared" si="13"/>
        <v>16</v>
      </c>
      <c r="I335" s="91">
        <f t="shared" si="14"/>
        <v>12</v>
      </c>
      <c r="J335" s="17">
        <v>87.33</v>
      </c>
      <c r="K335" s="17">
        <f t="shared" si="12"/>
        <v>698.64</v>
      </c>
      <c r="L335" s="86"/>
      <c r="M335" s="86">
        <v>4</v>
      </c>
      <c r="N335" s="86"/>
      <c r="O335" s="86"/>
      <c r="P335" s="86"/>
      <c r="Q335" s="86"/>
      <c r="R335" s="86"/>
      <c r="S335" s="86"/>
      <c r="T335" s="86"/>
      <c r="U335" s="86"/>
      <c r="V335" s="86"/>
      <c r="W335" s="86"/>
      <c r="X335" s="86"/>
      <c r="Y335" s="86"/>
    </row>
    <row r="336" spans="1:25" ht="40" customHeight="1" x14ac:dyDescent="0.35">
      <c r="A336" s="118"/>
      <c r="B336" s="71">
        <v>350</v>
      </c>
      <c r="C336" s="121"/>
      <c r="D336" s="40" t="s">
        <v>582</v>
      </c>
      <c r="E336" s="41" t="s">
        <v>583</v>
      </c>
      <c r="F336" s="41" t="s">
        <v>11</v>
      </c>
      <c r="G336" s="74">
        <f>REITORIA!I336+CEART!I336+ESAG!I336+CEAD!I336+FAED!I336+CEFID!I336+CERES!I336+CESFI!I336</f>
        <v>91</v>
      </c>
      <c r="H336" s="90">
        <f t="shared" si="13"/>
        <v>182</v>
      </c>
      <c r="I336" s="91">
        <f t="shared" si="14"/>
        <v>137</v>
      </c>
      <c r="J336" s="17">
        <v>16.11</v>
      </c>
      <c r="K336" s="17">
        <f t="shared" si="12"/>
        <v>1466.01</v>
      </c>
      <c r="L336" s="86"/>
      <c r="M336" s="86">
        <v>45</v>
      </c>
      <c r="N336" s="86"/>
      <c r="O336" s="86"/>
      <c r="P336" s="86"/>
      <c r="Q336" s="86"/>
      <c r="R336" s="86"/>
      <c r="S336" s="86"/>
      <c r="T336" s="86"/>
      <c r="U336" s="86"/>
      <c r="V336" s="86"/>
      <c r="W336" s="86"/>
      <c r="X336" s="86"/>
      <c r="Y336" s="86"/>
    </row>
    <row r="337" spans="1:25" ht="40" customHeight="1" x14ac:dyDescent="0.35">
      <c r="A337" s="118"/>
      <c r="B337" s="71">
        <v>351</v>
      </c>
      <c r="C337" s="121"/>
      <c r="D337" s="40" t="s">
        <v>584</v>
      </c>
      <c r="E337" s="41" t="s">
        <v>585</v>
      </c>
      <c r="F337" s="41" t="s">
        <v>11</v>
      </c>
      <c r="G337" s="74">
        <f>REITORIA!I337+CEART!I337+ESAG!I337+CEAD!I337+FAED!I337+CEFID!I337+CERES!I337+CESFI!I337</f>
        <v>23</v>
      </c>
      <c r="H337" s="90">
        <f t="shared" si="13"/>
        <v>46</v>
      </c>
      <c r="I337" s="91">
        <f t="shared" si="14"/>
        <v>35</v>
      </c>
      <c r="J337" s="17">
        <v>115.55</v>
      </c>
      <c r="K337" s="17">
        <f t="shared" si="12"/>
        <v>2657.65</v>
      </c>
      <c r="L337" s="86"/>
      <c r="M337" s="86">
        <v>11</v>
      </c>
      <c r="N337" s="86"/>
      <c r="O337" s="86"/>
      <c r="P337" s="86"/>
      <c r="Q337" s="86"/>
      <c r="R337" s="86"/>
      <c r="S337" s="86"/>
      <c r="T337" s="86"/>
      <c r="U337" s="86"/>
      <c r="V337" s="86"/>
      <c r="W337" s="86"/>
      <c r="X337" s="86"/>
      <c r="Y337" s="86"/>
    </row>
    <row r="338" spans="1:25" ht="40" customHeight="1" x14ac:dyDescent="0.35">
      <c r="A338" s="118"/>
      <c r="B338" s="71">
        <v>352</v>
      </c>
      <c r="C338" s="121"/>
      <c r="D338" s="40" t="s">
        <v>586</v>
      </c>
      <c r="E338" s="41" t="s">
        <v>587</v>
      </c>
      <c r="F338" s="41" t="s">
        <v>11</v>
      </c>
      <c r="G338" s="74">
        <f>REITORIA!I338+CEART!I338+ESAG!I338+CEAD!I338+FAED!I338+CEFID!I338+CERES!I338+CESFI!I338</f>
        <v>13</v>
      </c>
      <c r="H338" s="90">
        <f t="shared" si="13"/>
        <v>26</v>
      </c>
      <c r="I338" s="91">
        <f t="shared" si="14"/>
        <v>20</v>
      </c>
      <c r="J338" s="17">
        <v>50.3</v>
      </c>
      <c r="K338" s="17">
        <f t="shared" si="12"/>
        <v>653.9</v>
      </c>
      <c r="L338" s="86"/>
      <c r="M338" s="86">
        <v>6</v>
      </c>
      <c r="N338" s="86"/>
      <c r="O338" s="86"/>
      <c r="P338" s="86"/>
      <c r="Q338" s="86"/>
      <c r="R338" s="86"/>
      <c r="S338" s="86"/>
      <c r="T338" s="86"/>
      <c r="U338" s="86"/>
      <c r="V338" s="86"/>
      <c r="W338" s="86"/>
      <c r="X338" s="86"/>
      <c r="Y338" s="86"/>
    </row>
    <row r="339" spans="1:25" ht="40" customHeight="1" x14ac:dyDescent="0.35">
      <c r="A339" s="118"/>
      <c r="B339" s="71">
        <v>353</v>
      </c>
      <c r="C339" s="121"/>
      <c r="D339" s="40" t="s">
        <v>588</v>
      </c>
      <c r="E339" s="41" t="s">
        <v>589</v>
      </c>
      <c r="F339" s="41" t="s">
        <v>11</v>
      </c>
      <c r="G339" s="74">
        <f>REITORIA!I339+CEART!I339+ESAG!I339+CEAD!I339+FAED!I339+CEFID!I339+CERES!I339+CESFI!I339</f>
        <v>50</v>
      </c>
      <c r="H339" s="90">
        <f t="shared" si="13"/>
        <v>100</v>
      </c>
      <c r="I339" s="91">
        <f t="shared" si="14"/>
        <v>75</v>
      </c>
      <c r="J339" s="17">
        <v>14.69</v>
      </c>
      <c r="K339" s="17">
        <f t="shared" si="12"/>
        <v>734.5</v>
      </c>
      <c r="L339" s="86"/>
      <c r="M339" s="86">
        <v>25</v>
      </c>
      <c r="N339" s="86"/>
      <c r="O339" s="86"/>
      <c r="P339" s="86"/>
      <c r="Q339" s="86"/>
      <c r="R339" s="86"/>
      <c r="S339" s="86"/>
      <c r="T339" s="86"/>
      <c r="U339" s="86"/>
      <c r="V339" s="86"/>
      <c r="W339" s="86"/>
      <c r="X339" s="86"/>
      <c r="Y339" s="86"/>
    </row>
    <row r="340" spans="1:25" ht="40" customHeight="1" x14ac:dyDescent="0.35">
      <c r="A340" s="118"/>
      <c r="B340" s="71">
        <v>354</v>
      </c>
      <c r="C340" s="121"/>
      <c r="D340" s="40" t="s">
        <v>590</v>
      </c>
      <c r="E340" s="41" t="s">
        <v>589</v>
      </c>
      <c r="F340" s="41" t="s">
        <v>11</v>
      </c>
      <c r="G340" s="74">
        <f>REITORIA!I340+CEART!I340+ESAG!I340+CEAD!I340+FAED!I340+CEFID!I340+CERES!I340+CESFI!I340</f>
        <v>60</v>
      </c>
      <c r="H340" s="90">
        <f t="shared" si="13"/>
        <v>120</v>
      </c>
      <c r="I340" s="91">
        <f t="shared" si="14"/>
        <v>90</v>
      </c>
      <c r="J340" s="17">
        <v>12.85</v>
      </c>
      <c r="K340" s="17">
        <f t="shared" si="12"/>
        <v>771</v>
      </c>
      <c r="L340" s="86"/>
      <c r="M340" s="86">
        <v>30</v>
      </c>
      <c r="N340" s="86"/>
      <c r="O340" s="86"/>
      <c r="P340" s="86"/>
      <c r="Q340" s="86"/>
      <c r="R340" s="86"/>
      <c r="S340" s="86"/>
      <c r="T340" s="86"/>
      <c r="U340" s="86"/>
      <c r="V340" s="86"/>
      <c r="W340" s="86"/>
      <c r="X340" s="86"/>
      <c r="Y340" s="86"/>
    </row>
    <row r="341" spans="1:25" ht="40" customHeight="1" x14ac:dyDescent="0.35">
      <c r="A341" s="118"/>
      <c r="B341" s="71">
        <v>355</v>
      </c>
      <c r="C341" s="121"/>
      <c r="D341" s="40" t="s">
        <v>592</v>
      </c>
      <c r="E341" s="41" t="s">
        <v>593</v>
      </c>
      <c r="F341" s="41" t="s">
        <v>3</v>
      </c>
      <c r="G341" s="74">
        <f>REITORIA!I341+CEART!I341+ESAG!I341+CEAD!I341+FAED!I341+CEFID!I341+CERES!I341+CESFI!I341</f>
        <v>280</v>
      </c>
      <c r="H341" s="90">
        <f t="shared" si="13"/>
        <v>560</v>
      </c>
      <c r="I341" s="91">
        <f t="shared" si="14"/>
        <v>420</v>
      </c>
      <c r="J341" s="17">
        <v>10.35</v>
      </c>
      <c r="K341" s="17">
        <f t="shared" si="12"/>
        <v>2898</v>
      </c>
      <c r="L341" s="86"/>
      <c r="M341" s="86">
        <v>140</v>
      </c>
      <c r="N341" s="86"/>
      <c r="O341" s="86"/>
      <c r="P341" s="86"/>
      <c r="Q341" s="86"/>
      <c r="R341" s="86"/>
      <c r="S341" s="86"/>
      <c r="T341" s="86"/>
      <c r="U341" s="86"/>
      <c r="V341" s="86"/>
      <c r="W341" s="86"/>
      <c r="X341" s="86"/>
      <c r="Y341" s="86"/>
    </row>
    <row r="342" spans="1:25" ht="40" customHeight="1" x14ac:dyDescent="0.35">
      <c r="A342" s="119"/>
      <c r="B342" s="71">
        <v>356</v>
      </c>
      <c r="C342" s="122"/>
      <c r="D342" s="40" t="s">
        <v>594</v>
      </c>
      <c r="E342" s="41" t="s">
        <v>595</v>
      </c>
      <c r="F342" s="41" t="s">
        <v>11</v>
      </c>
      <c r="G342" s="74">
        <f>REITORIA!I342+CEART!I342+ESAG!I342+CEAD!I342+FAED!I342+CEFID!I342+CERES!I342+CESFI!I342</f>
        <v>15</v>
      </c>
      <c r="H342" s="90">
        <f t="shared" si="13"/>
        <v>30</v>
      </c>
      <c r="I342" s="91">
        <f t="shared" si="14"/>
        <v>23</v>
      </c>
      <c r="J342" s="17">
        <v>68.7</v>
      </c>
      <c r="K342" s="17">
        <f t="shared" si="12"/>
        <v>1030.5</v>
      </c>
      <c r="L342" s="86"/>
      <c r="M342" s="86">
        <v>7</v>
      </c>
      <c r="N342" s="86"/>
      <c r="O342" s="86"/>
      <c r="P342" s="86"/>
      <c r="Q342" s="86"/>
      <c r="R342" s="86"/>
      <c r="S342" s="86"/>
      <c r="T342" s="86"/>
      <c r="U342" s="86"/>
      <c r="V342" s="86"/>
      <c r="W342" s="86"/>
      <c r="X342" s="86"/>
      <c r="Y342" s="86"/>
    </row>
    <row r="343" spans="1:25" ht="40" customHeight="1" x14ac:dyDescent="0.35">
      <c r="A343" s="117">
        <v>34</v>
      </c>
      <c r="B343" s="71">
        <v>364</v>
      </c>
      <c r="C343" s="120" t="s">
        <v>635</v>
      </c>
      <c r="D343" s="40" t="s">
        <v>596</v>
      </c>
      <c r="E343" s="41" t="s">
        <v>597</v>
      </c>
      <c r="F343" s="41" t="s">
        <v>598</v>
      </c>
      <c r="G343" s="74">
        <f>REITORIA!I343+CEART!I343+ESAG!I343+CEAD!I343+FAED!I343+CEFID!I343+CERES!I343+CESFI!I343</f>
        <v>30</v>
      </c>
      <c r="H343" s="90">
        <f t="shared" si="13"/>
        <v>60</v>
      </c>
      <c r="I343" s="91">
        <f t="shared" si="14"/>
        <v>45</v>
      </c>
      <c r="J343" s="17">
        <v>40.9</v>
      </c>
      <c r="K343" s="17">
        <f t="shared" si="12"/>
        <v>1227</v>
      </c>
      <c r="L343" s="86"/>
      <c r="M343" s="86">
        <v>15</v>
      </c>
      <c r="N343" s="86"/>
      <c r="O343" s="86"/>
      <c r="P343" s="86"/>
      <c r="Q343" s="86"/>
      <c r="R343" s="86"/>
      <c r="S343" s="86"/>
      <c r="T343" s="86"/>
      <c r="U343" s="86"/>
      <c r="V343" s="86"/>
      <c r="W343" s="86"/>
      <c r="X343" s="86"/>
      <c r="Y343" s="86"/>
    </row>
    <row r="344" spans="1:25" ht="40" customHeight="1" x14ac:dyDescent="0.35">
      <c r="A344" s="119"/>
      <c r="B344" s="71">
        <v>365</v>
      </c>
      <c r="C344" s="122"/>
      <c r="D344" s="40" t="s">
        <v>600</v>
      </c>
      <c r="E344" s="41" t="s">
        <v>601</v>
      </c>
      <c r="F344" s="41" t="s">
        <v>195</v>
      </c>
      <c r="G344" s="74">
        <f>REITORIA!I344+CEART!I344+ESAG!I344+CEAD!I344+FAED!I344+CEFID!I344+CERES!I344+CESFI!I344</f>
        <v>10</v>
      </c>
      <c r="H344" s="90">
        <f t="shared" si="13"/>
        <v>20</v>
      </c>
      <c r="I344" s="91">
        <f t="shared" si="14"/>
        <v>15</v>
      </c>
      <c r="J344" s="17">
        <v>307.2</v>
      </c>
      <c r="K344" s="17">
        <f t="shared" si="12"/>
        <v>3072</v>
      </c>
      <c r="L344" s="86"/>
      <c r="M344" s="86">
        <v>5</v>
      </c>
      <c r="N344" s="86"/>
      <c r="O344" s="86"/>
      <c r="P344" s="86"/>
      <c r="Q344" s="86"/>
      <c r="R344" s="86"/>
      <c r="S344" s="86"/>
      <c r="T344" s="86"/>
      <c r="U344" s="86"/>
      <c r="V344" s="86"/>
      <c r="W344" s="86"/>
      <c r="X344" s="86"/>
      <c r="Y344" s="86"/>
    </row>
    <row r="345" spans="1:25" ht="40" customHeight="1" x14ac:dyDescent="0.35">
      <c r="A345" s="117">
        <v>35</v>
      </c>
      <c r="B345" s="105">
        <v>366</v>
      </c>
      <c r="C345" s="120" t="s">
        <v>634</v>
      </c>
      <c r="D345" s="102" t="s">
        <v>602</v>
      </c>
      <c r="E345" s="103" t="s">
        <v>39</v>
      </c>
      <c r="F345" s="103" t="s">
        <v>195</v>
      </c>
      <c r="G345" s="104">
        <f>REITORIA!I345+CEART!I345+ESAG!I345+CEAD!I345+FAED!I345+CEFID!I345+CERES!I345+CESFI!I345</f>
        <v>1</v>
      </c>
      <c r="H345" s="90"/>
      <c r="I345" s="91"/>
      <c r="J345" s="17">
        <v>35.119999999999997</v>
      </c>
      <c r="K345" s="17">
        <f t="shared" si="12"/>
        <v>35.119999999999997</v>
      </c>
      <c r="L345" s="86"/>
      <c r="M345" s="106">
        <v>0</v>
      </c>
      <c r="N345" s="86"/>
      <c r="O345" s="86"/>
      <c r="P345" s="86"/>
      <c r="Q345" s="86"/>
      <c r="R345" s="86"/>
      <c r="S345" s="86"/>
      <c r="T345" s="86"/>
      <c r="U345" s="86"/>
      <c r="V345" s="86"/>
      <c r="W345" s="86"/>
      <c r="X345" s="86"/>
      <c r="Y345" s="86"/>
    </row>
    <row r="346" spans="1:25" ht="40" customHeight="1" x14ac:dyDescent="0.35">
      <c r="A346" s="118"/>
      <c r="B346" s="71">
        <v>367</v>
      </c>
      <c r="C346" s="121"/>
      <c r="D346" s="40" t="s">
        <v>603</v>
      </c>
      <c r="E346" s="41" t="s">
        <v>39</v>
      </c>
      <c r="F346" s="41" t="s">
        <v>484</v>
      </c>
      <c r="G346" s="74">
        <f>REITORIA!I346+CEART!I346+ESAG!I346+CEAD!I346+FAED!I346+CEFID!I346+CERES!I346+CESFI!I346</f>
        <v>5</v>
      </c>
      <c r="H346" s="90">
        <f t="shared" si="13"/>
        <v>10</v>
      </c>
      <c r="I346" s="91">
        <f t="shared" si="14"/>
        <v>8</v>
      </c>
      <c r="J346" s="17">
        <v>24.1</v>
      </c>
      <c r="K346" s="17">
        <f t="shared" si="12"/>
        <v>120.5</v>
      </c>
      <c r="L346" s="86"/>
      <c r="M346" s="86">
        <v>2</v>
      </c>
      <c r="N346" s="86"/>
      <c r="O346" s="86"/>
      <c r="P346" s="86"/>
      <c r="Q346" s="86"/>
      <c r="R346" s="86"/>
      <c r="S346" s="86"/>
      <c r="T346" s="86"/>
      <c r="U346" s="86"/>
      <c r="V346" s="86"/>
      <c r="W346" s="86"/>
      <c r="X346" s="86"/>
      <c r="Y346" s="86"/>
    </row>
    <row r="347" spans="1:25" ht="40" customHeight="1" x14ac:dyDescent="0.35">
      <c r="A347" s="118"/>
      <c r="B347" s="71">
        <v>368</v>
      </c>
      <c r="C347" s="121"/>
      <c r="D347" s="40" t="s">
        <v>605</v>
      </c>
      <c r="E347" s="41" t="s">
        <v>606</v>
      </c>
      <c r="F347" s="41" t="s">
        <v>11</v>
      </c>
      <c r="G347" s="74">
        <f>REITORIA!I347+CEART!I347+ESAG!I347+CEAD!I347+FAED!I347+CEFID!I347+CERES!I347+CESFI!I347</f>
        <v>5</v>
      </c>
      <c r="H347" s="90">
        <f t="shared" si="13"/>
        <v>10</v>
      </c>
      <c r="I347" s="91">
        <f t="shared" si="14"/>
        <v>8</v>
      </c>
      <c r="J347" s="17">
        <v>40</v>
      </c>
      <c r="K347" s="17">
        <f t="shared" si="12"/>
        <v>200</v>
      </c>
      <c r="L347" s="86"/>
      <c r="M347" s="86">
        <v>2</v>
      </c>
      <c r="N347" s="86"/>
      <c r="O347" s="86"/>
      <c r="P347" s="86"/>
      <c r="Q347" s="86"/>
      <c r="R347" s="86"/>
      <c r="S347" s="86"/>
      <c r="T347" s="86"/>
      <c r="U347" s="86"/>
      <c r="V347" s="86"/>
      <c r="W347" s="86"/>
      <c r="X347" s="86"/>
      <c r="Y347" s="86"/>
    </row>
    <row r="348" spans="1:25" ht="40" customHeight="1" x14ac:dyDescent="0.35">
      <c r="A348" s="118"/>
      <c r="B348" s="71">
        <v>369</v>
      </c>
      <c r="C348" s="121"/>
      <c r="D348" s="40" t="s">
        <v>607</v>
      </c>
      <c r="E348" s="41" t="s">
        <v>608</v>
      </c>
      <c r="F348" s="41" t="s">
        <v>11</v>
      </c>
      <c r="G348" s="74">
        <f>REITORIA!I348+CEART!I348+ESAG!I348+CEAD!I348+FAED!I348+CEFID!I348+CERES!I348+CESFI!I348</f>
        <v>2</v>
      </c>
      <c r="H348" s="90">
        <f t="shared" si="13"/>
        <v>4</v>
      </c>
      <c r="I348" s="91">
        <f t="shared" si="14"/>
        <v>3</v>
      </c>
      <c r="J348" s="17">
        <v>72.2</v>
      </c>
      <c r="K348" s="17">
        <f t="shared" si="12"/>
        <v>144.4</v>
      </c>
      <c r="L348" s="86"/>
      <c r="M348" s="86">
        <v>1</v>
      </c>
      <c r="N348" s="86"/>
      <c r="O348" s="86"/>
      <c r="P348" s="86"/>
      <c r="Q348" s="86"/>
      <c r="R348" s="86"/>
      <c r="S348" s="86"/>
      <c r="T348" s="86"/>
      <c r="U348" s="86"/>
      <c r="V348" s="86"/>
      <c r="W348" s="86"/>
      <c r="X348" s="86"/>
      <c r="Y348" s="86"/>
    </row>
    <row r="349" spans="1:25" ht="40" customHeight="1" x14ac:dyDescent="0.35">
      <c r="A349" s="118"/>
      <c r="B349" s="105">
        <v>370</v>
      </c>
      <c r="C349" s="121"/>
      <c r="D349" s="102" t="s">
        <v>609</v>
      </c>
      <c r="E349" s="103" t="s">
        <v>610</v>
      </c>
      <c r="F349" s="103" t="s">
        <v>11</v>
      </c>
      <c r="G349" s="104">
        <f>REITORIA!I349+CEART!I349+ESAG!I349+CEAD!I349+FAED!I349+CEFID!I349+CERES!I349+CESFI!I349</f>
        <v>1</v>
      </c>
      <c r="H349" s="90"/>
      <c r="I349" s="91"/>
      <c r="J349" s="17">
        <v>175.56</v>
      </c>
      <c r="K349" s="17">
        <f t="shared" si="12"/>
        <v>175.56</v>
      </c>
      <c r="L349" s="86"/>
      <c r="M349" s="106">
        <v>0</v>
      </c>
      <c r="N349" s="86"/>
      <c r="O349" s="86"/>
      <c r="P349" s="86"/>
      <c r="Q349" s="86"/>
      <c r="R349" s="86"/>
      <c r="S349" s="86"/>
      <c r="T349" s="86"/>
      <c r="U349" s="86"/>
      <c r="V349" s="86"/>
      <c r="W349" s="86"/>
      <c r="X349" s="86"/>
      <c r="Y349" s="86"/>
    </row>
    <row r="350" spans="1:25" ht="40" customHeight="1" x14ac:dyDescent="0.35">
      <c r="A350" s="118"/>
      <c r="B350" s="71">
        <v>371</v>
      </c>
      <c r="C350" s="121"/>
      <c r="D350" s="40" t="s">
        <v>611</v>
      </c>
      <c r="E350" s="41" t="s">
        <v>612</v>
      </c>
      <c r="F350" s="41" t="s">
        <v>613</v>
      </c>
      <c r="G350" s="74">
        <f>REITORIA!I350+CEART!I350+ESAG!I350+CEAD!I350+FAED!I350+CEFID!I350+CERES!I350+CESFI!I350</f>
        <v>10</v>
      </c>
      <c r="H350" s="90">
        <f t="shared" si="13"/>
        <v>20</v>
      </c>
      <c r="I350" s="91">
        <f t="shared" si="14"/>
        <v>15</v>
      </c>
      <c r="J350" s="17">
        <v>98.95</v>
      </c>
      <c r="K350" s="17">
        <f t="shared" si="12"/>
        <v>989.5</v>
      </c>
      <c r="L350" s="86"/>
      <c r="M350" s="86">
        <v>5</v>
      </c>
      <c r="N350" s="86"/>
      <c r="O350" s="86"/>
      <c r="P350" s="86"/>
      <c r="Q350" s="86"/>
      <c r="R350" s="86"/>
      <c r="S350" s="86"/>
      <c r="T350" s="86"/>
      <c r="U350" s="86"/>
      <c r="V350" s="86"/>
      <c r="W350" s="86"/>
      <c r="X350" s="86"/>
      <c r="Y350" s="86"/>
    </row>
    <row r="351" spans="1:25" ht="40" customHeight="1" x14ac:dyDescent="0.35">
      <c r="A351" s="119"/>
      <c r="B351" s="71">
        <v>372</v>
      </c>
      <c r="C351" s="122"/>
      <c r="D351" s="40" t="s">
        <v>614</v>
      </c>
      <c r="E351" s="41" t="s">
        <v>39</v>
      </c>
      <c r="F351" s="41" t="s">
        <v>11</v>
      </c>
      <c r="G351" s="74">
        <f>REITORIA!I351+CEART!I351+ESAG!I351+CEAD!I351+FAED!I351+CEFID!I351+CERES!I351+CESFI!I351</f>
        <v>5</v>
      </c>
      <c r="H351" s="90">
        <f t="shared" si="13"/>
        <v>10</v>
      </c>
      <c r="I351" s="91">
        <f t="shared" si="14"/>
        <v>8</v>
      </c>
      <c r="J351" s="17">
        <v>34.28</v>
      </c>
      <c r="K351" s="17">
        <f t="shared" si="12"/>
        <v>171.4</v>
      </c>
      <c r="L351" s="86"/>
      <c r="M351" s="86">
        <v>2</v>
      </c>
      <c r="N351" s="86"/>
      <c r="O351" s="86"/>
      <c r="P351" s="86"/>
      <c r="Q351" s="86"/>
      <c r="R351" s="86"/>
      <c r="S351" s="86"/>
      <c r="T351" s="86"/>
      <c r="U351" s="86"/>
      <c r="V351" s="86"/>
      <c r="W351" s="86"/>
      <c r="X351" s="86"/>
      <c r="Y351" s="86"/>
    </row>
    <row r="352" spans="1:25" ht="40" customHeight="1" x14ac:dyDescent="0.35">
      <c r="A352" s="117">
        <v>36</v>
      </c>
      <c r="B352" s="71">
        <v>373</v>
      </c>
      <c r="C352" s="120" t="s">
        <v>641</v>
      </c>
      <c r="D352" s="40" t="s">
        <v>615</v>
      </c>
      <c r="E352" s="41" t="s">
        <v>616</v>
      </c>
      <c r="F352" s="41" t="s">
        <v>250</v>
      </c>
      <c r="G352" s="74">
        <f>REITORIA!I352+CEART!I352+ESAG!I352+CEAD!I352+FAED!I352+CEFID!I352+CERES!I352+CESFI!I352</f>
        <v>29</v>
      </c>
      <c r="H352" s="90">
        <f t="shared" si="13"/>
        <v>58</v>
      </c>
      <c r="I352" s="91">
        <f t="shared" si="14"/>
        <v>44</v>
      </c>
      <c r="J352" s="17">
        <v>27.39</v>
      </c>
      <c r="K352" s="17">
        <f t="shared" si="12"/>
        <v>794.31000000000006</v>
      </c>
      <c r="L352" s="86"/>
      <c r="M352" s="86">
        <v>14</v>
      </c>
      <c r="N352" s="86"/>
      <c r="O352" s="86"/>
      <c r="P352" s="86"/>
      <c r="Q352" s="86"/>
      <c r="R352" s="86"/>
      <c r="S352" s="86"/>
      <c r="T352" s="86"/>
      <c r="U352" s="86"/>
      <c r="V352" s="86"/>
      <c r="W352" s="86"/>
      <c r="X352" s="86"/>
      <c r="Y352" s="86"/>
    </row>
    <row r="353" spans="1:25" ht="40" customHeight="1" x14ac:dyDescent="0.35">
      <c r="A353" s="118"/>
      <c r="B353" s="71">
        <v>374</v>
      </c>
      <c r="C353" s="121"/>
      <c r="D353" s="40" t="s">
        <v>617</v>
      </c>
      <c r="E353" s="41" t="s">
        <v>618</v>
      </c>
      <c r="F353" s="41" t="s">
        <v>11</v>
      </c>
      <c r="G353" s="74">
        <f>REITORIA!I353+CEART!I353+ESAG!I353+CEAD!I353+FAED!I353+CEFID!I353+CERES!I353+CESFI!I353</f>
        <v>54</v>
      </c>
      <c r="H353" s="90">
        <f t="shared" si="13"/>
        <v>108</v>
      </c>
      <c r="I353" s="91">
        <f t="shared" si="14"/>
        <v>81</v>
      </c>
      <c r="J353" s="17">
        <v>45.86</v>
      </c>
      <c r="K353" s="17">
        <f t="shared" si="12"/>
        <v>2476.44</v>
      </c>
      <c r="L353" s="86"/>
      <c r="M353" s="86">
        <v>27</v>
      </c>
      <c r="N353" s="86"/>
      <c r="O353" s="86"/>
      <c r="P353" s="86"/>
      <c r="Q353" s="86"/>
      <c r="R353" s="86"/>
      <c r="S353" s="86"/>
      <c r="T353" s="86"/>
      <c r="U353" s="86"/>
      <c r="V353" s="86"/>
      <c r="W353" s="86"/>
      <c r="X353" s="86"/>
      <c r="Y353" s="86"/>
    </row>
    <row r="354" spans="1:25" ht="40" customHeight="1" x14ac:dyDescent="0.35">
      <c r="A354" s="119"/>
      <c r="B354" s="71">
        <v>375</v>
      </c>
      <c r="C354" s="122"/>
      <c r="D354" s="40" t="s">
        <v>619</v>
      </c>
      <c r="E354" s="41" t="s">
        <v>618</v>
      </c>
      <c r="F354" s="41" t="s">
        <v>11</v>
      </c>
      <c r="G354" s="74">
        <f>REITORIA!I354+CEART!I354+ESAG!I354+CEAD!I354+FAED!I354+CEFID!I354+CERES!I354+CESFI!I354</f>
        <v>31</v>
      </c>
      <c r="H354" s="90">
        <f t="shared" si="13"/>
        <v>62</v>
      </c>
      <c r="I354" s="91">
        <f t="shared" si="14"/>
        <v>47</v>
      </c>
      <c r="J354" s="17">
        <v>21.27</v>
      </c>
      <c r="K354" s="17">
        <f t="shared" si="12"/>
        <v>659.37</v>
      </c>
      <c r="L354" s="86"/>
      <c r="M354" s="86">
        <v>15</v>
      </c>
      <c r="N354" s="86"/>
      <c r="O354" s="86"/>
      <c r="P354" s="86"/>
      <c r="Q354" s="86"/>
      <c r="R354" s="86"/>
      <c r="S354" s="86"/>
      <c r="T354" s="86"/>
      <c r="U354" s="86"/>
      <c r="V354" s="86"/>
      <c r="W354" s="86"/>
      <c r="X354" s="86"/>
      <c r="Y354" s="86"/>
    </row>
    <row r="355" spans="1:25" ht="40" customHeight="1" x14ac:dyDescent="0.35">
      <c r="A355" s="117">
        <v>37</v>
      </c>
      <c r="B355" s="71">
        <v>376</v>
      </c>
      <c r="C355" s="120" t="s">
        <v>635</v>
      </c>
      <c r="D355" s="40" t="s">
        <v>620</v>
      </c>
      <c r="E355" s="41" t="s">
        <v>621</v>
      </c>
      <c r="F355" s="41" t="s">
        <v>11</v>
      </c>
      <c r="G355" s="74">
        <f>REITORIA!I355+CEART!I355+ESAG!I355+CEAD!I355+FAED!I355+CEFID!I355+CERES!I355+CESFI!I355</f>
        <v>2</v>
      </c>
      <c r="H355" s="90">
        <f t="shared" si="13"/>
        <v>4</v>
      </c>
      <c r="I355" s="91">
        <f t="shared" si="14"/>
        <v>3</v>
      </c>
      <c r="J355" s="17">
        <v>99.9</v>
      </c>
      <c r="K355" s="17">
        <f t="shared" si="12"/>
        <v>199.8</v>
      </c>
      <c r="L355" s="86"/>
      <c r="M355" s="86">
        <v>1</v>
      </c>
      <c r="N355" s="86"/>
      <c r="O355" s="86"/>
      <c r="P355" s="86"/>
      <c r="Q355" s="86"/>
      <c r="R355" s="86"/>
      <c r="S355" s="86"/>
      <c r="T355" s="86"/>
      <c r="U355" s="86"/>
      <c r="V355" s="86"/>
      <c r="W355" s="86"/>
      <c r="X355" s="86"/>
      <c r="Y355" s="86"/>
    </row>
    <row r="356" spans="1:25" ht="40" customHeight="1" x14ac:dyDescent="0.35">
      <c r="A356" s="118"/>
      <c r="B356" s="105">
        <v>377</v>
      </c>
      <c r="C356" s="121"/>
      <c r="D356" s="102" t="s">
        <v>622</v>
      </c>
      <c r="E356" s="103" t="s">
        <v>623</v>
      </c>
      <c r="F356" s="103" t="s">
        <v>11</v>
      </c>
      <c r="G356" s="104">
        <f>REITORIA!I356+CEART!I356+ESAG!I356+CEAD!I356+FAED!I356+CEFID!I356+CERES!I356+CESFI!I356</f>
        <v>1</v>
      </c>
      <c r="H356" s="90"/>
      <c r="I356" s="91"/>
      <c r="J356" s="17">
        <v>526.46</v>
      </c>
      <c r="K356" s="17">
        <f t="shared" si="12"/>
        <v>526.46</v>
      </c>
      <c r="L356" s="86"/>
      <c r="M356" s="106">
        <v>0</v>
      </c>
      <c r="N356" s="86"/>
      <c r="O356" s="86"/>
      <c r="P356" s="86"/>
      <c r="Q356" s="86"/>
      <c r="R356" s="86"/>
      <c r="S356" s="86"/>
      <c r="T356" s="86"/>
      <c r="U356" s="86"/>
      <c r="V356" s="86"/>
      <c r="W356" s="86"/>
      <c r="X356" s="86"/>
      <c r="Y356" s="86"/>
    </row>
    <row r="357" spans="1:25" ht="40" customHeight="1" x14ac:dyDescent="0.35">
      <c r="A357" s="118"/>
      <c r="B357" s="105">
        <v>378</v>
      </c>
      <c r="C357" s="121"/>
      <c r="D357" s="102" t="s">
        <v>624</v>
      </c>
      <c r="E357" s="103" t="s">
        <v>625</v>
      </c>
      <c r="F357" s="103" t="s">
        <v>11</v>
      </c>
      <c r="G357" s="104">
        <f>REITORIA!I357+CEART!I357+ESAG!I357+CEAD!I357+FAED!I357+CEFID!I357+CERES!I357+CESFI!I357</f>
        <v>1</v>
      </c>
      <c r="H357" s="90"/>
      <c r="I357" s="91"/>
      <c r="J357" s="17">
        <v>140.22</v>
      </c>
      <c r="K357" s="17">
        <f t="shared" si="12"/>
        <v>140.22</v>
      </c>
      <c r="L357" s="86"/>
      <c r="M357" s="106">
        <v>0</v>
      </c>
      <c r="N357" s="86"/>
      <c r="O357" s="86"/>
      <c r="P357" s="86"/>
      <c r="Q357" s="86"/>
      <c r="R357" s="86"/>
      <c r="S357" s="86"/>
      <c r="T357" s="86"/>
      <c r="U357" s="86"/>
      <c r="V357" s="86"/>
      <c r="W357" s="86"/>
      <c r="X357" s="86"/>
      <c r="Y357" s="86"/>
    </row>
    <row r="358" spans="1:25" ht="40" customHeight="1" x14ac:dyDescent="0.35">
      <c r="A358" s="119"/>
      <c r="B358" s="71">
        <v>379</v>
      </c>
      <c r="C358" s="122"/>
      <c r="D358" s="40" t="s">
        <v>627</v>
      </c>
      <c r="E358" s="41" t="s">
        <v>628</v>
      </c>
      <c r="F358" s="41" t="s">
        <v>11</v>
      </c>
      <c r="G358" s="74">
        <f>REITORIA!I358+CEART!I358+ESAG!I358+CEAD!I358+FAED!I358+CEFID!I358+CERES!I358+CESFI!I358</f>
        <v>11</v>
      </c>
      <c r="H358" s="90">
        <f t="shared" si="13"/>
        <v>22</v>
      </c>
      <c r="I358" s="91">
        <f t="shared" si="14"/>
        <v>17</v>
      </c>
      <c r="J358" s="17">
        <v>193.95</v>
      </c>
      <c r="K358" s="17">
        <f t="shared" si="12"/>
        <v>2133.4499999999998</v>
      </c>
      <c r="L358" s="86"/>
      <c r="M358" s="86">
        <v>5</v>
      </c>
      <c r="N358" s="86"/>
      <c r="O358" s="86"/>
      <c r="P358" s="86"/>
      <c r="Q358" s="86"/>
      <c r="R358" s="86"/>
      <c r="S358" s="86"/>
      <c r="T358" s="86"/>
      <c r="U358" s="86"/>
      <c r="V358" s="86"/>
      <c r="W358" s="86"/>
      <c r="X358" s="86"/>
      <c r="Y358" s="86"/>
    </row>
    <row r="359" spans="1:25" ht="40" customHeight="1" x14ac:dyDescent="0.35">
      <c r="A359" s="117">
        <v>38</v>
      </c>
      <c r="B359" s="71">
        <v>380</v>
      </c>
      <c r="C359" s="120" t="s">
        <v>634</v>
      </c>
      <c r="D359" s="40" t="s">
        <v>630</v>
      </c>
      <c r="E359" s="41" t="s">
        <v>631</v>
      </c>
      <c r="F359" s="41" t="s">
        <v>484</v>
      </c>
      <c r="G359" s="74">
        <f>REITORIA!I359+CEART!I359+ESAG!I359+CEAD!I359+FAED!I359+CEFID!I359+CERES!I359+CESFI!I359</f>
        <v>5</v>
      </c>
      <c r="H359" s="90">
        <f t="shared" si="13"/>
        <v>10</v>
      </c>
      <c r="I359" s="91">
        <f t="shared" si="14"/>
        <v>8</v>
      </c>
      <c r="J359" s="17">
        <v>40.25</v>
      </c>
      <c r="K359" s="17">
        <f t="shared" si="12"/>
        <v>201.25</v>
      </c>
      <c r="L359" s="86"/>
      <c r="M359" s="86">
        <v>2</v>
      </c>
      <c r="N359" s="86"/>
      <c r="O359" s="86"/>
      <c r="P359" s="86"/>
      <c r="Q359" s="86"/>
      <c r="R359" s="86"/>
      <c r="S359" s="86"/>
      <c r="T359" s="86"/>
      <c r="U359" s="86"/>
      <c r="V359" s="86"/>
      <c r="W359" s="86"/>
      <c r="X359" s="86"/>
      <c r="Y359" s="86"/>
    </row>
    <row r="360" spans="1:25" ht="40" customHeight="1" x14ac:dyDescent="0.35">
      <c r="A360" s="119"/>
      <c r="B360" s="71">
        <v>381</v>
      </c>
      <c r="C360" s="122"/>
      <c r="D360" s="43" t="s">
        <v>632</v>
      </c>
      <c r="E360" s="44" t="s">
        <v>633</v>
      </c>
      <c r="F360" s="41" t="s">
        <v>42</v>
      </c>
      <c r="G360" s="74">
        <f>REITORIA!I360+CEART!I360+ESAG!I360+CEAD!I360+FAED!I360+CEFID!I360+CERES!I360+CESFI!I360</f>
        <v>20</v>
      </c>
      <c r="H360" s="90">
        <f t="shared" si="13"/>
        <v>40</v>
      </c>
      <c r="I360" s="91">
        <f t="shared" si="14"/>
        <v>30</v>
      </c>
      <c r="J360" s="17">
        <v>10.86</v>
      </c>
      <c r="K360" s="17">
        <f t="shared" si="12"/>
        <v>217.2</v>
      </c>
      <c r="L360" s="86"/>
      <c r="M360" s="86">
        <v>10</v>
      </c>
      <c r="N360" s="86"/>
      <c r="O360" s="86"/>
      <c r="P360" s="86"/>
      <c r="Q360" s="86"/>
      <c r="R360" s="86"/>
      <c r="S360" s="86"/>
      <c r="T360" s="86"/>
      <c r="U360" s="86"/>
      <c r="V360" s="86"/>
      <c r="W360" s="86"/>
      <c r="X360" s="86"/>
      <c r="Y360" s="86"/>
    </row>
    <row r="361" spans="1:25" x14ac:dyDescent="0.35">
      <c r="A361" s="73"/>
      <c r="B361" s="73">
        <f>COUNT(B4:B360)</f>
        <v>357</v>
      </c>
      <c r="G361" s="4">
        <f>SUM(G4:G360)</f>
        <v>18451</v>
      </c>
      <c r="J361" s="29">
        <f>SUM(J4:J360)</f>
        <v>36106.959999999977</v>
      </c>
      <c r="K361" s="29">
        <f>SUM(K4:K360)</f>
        <v>635679.56000000029</v>
      </c>
      <c r="L361" s="92">
        <f>SUMPRODUCT($J$4:$J$360,L4:L360)</f>
        <v>15641.749999999996</v>
      </c>
      <c r="M361" s="92">
        <f t="shared" ref="M361:Y361" si="15">SUMPRODUCT($J$4:$J$360,M4:M360)</f>
        <v>306268.1100000001</v>
      </c>
      <c r="N361" s="92">
        <f t="shared" si="15"/>
        <v>980</v>
      </c>
      <c r="O361" s="92">
        <f t="shared" si="15"/>
        <v>152.96999999999997</v>
      </c>
      <c r="P361" s="92">
        <f t="shared" si="15"/>
        <v>0</v>
      </c>
      <c r="Q361" s="92">
        <f t="shared" si="15"/>
        <v>0</v>
      </c>
      <c r="R361" s="92">
        <f t="shared" si="15"/>
        <v>0</v>
      </c>
      <c r="S361" s="92">
        <f t="shared" si="15"/>
        <v>0</v>
      </c>
      <c r="T361" s="92">
        <f t="shared" si="15"/>
        <v>0</v>
      </c>
      <c r="U361" s="92">
        <f t="shared" si="15"/>
        <v>0</v>
      </c>
      <c r="V361" s="92">
        <f t="shared" si="15"/>
        <v>0</v>
      </c>
      <c r="W361" s="92">
        <f t="shared" si="15"/>
        <v>0</v>
      </c>
      <c r="X361" s="92">
        <f t="shared" si="15"/>
        <v>0</v>
      </c>
      <c r="Y361" s="92">
        <f t="shared" si="15"/>
        <v>0</v>
      </c>
    </row>
    <row r="363" spans="1:25" x14ac:dyDescent="0.35">
      <c r="H363" s="2"/>
      <c r="I363" s="2"/>
    </row>
    <row r="364" spans="1:25" ht="33" customHeight="1" x14ac:dyDescent="0.35">
      <c r="D364" s="273" t="str">
        <f>D1</f>
        <v>OBJETO: AQUISIÇÃO DE FERRAMENTAS E MATERIAIS DE CONSTRUÇÃO PARA A UDESC</v>
      </c>
      <c r="E364" s="274"/>
      <c r="F364" s="274"/>
      <c r="G364" s="275"/>
      <c r="H364" s="2"/>
      <c r="I364" s="2"/>
    </row>
    <row r="365" spans="1:25" ht="15.75" customHeight="1" x14ac:dyDescent="0.35">
      <c r="D365" s="273" t="str">
        <f>A1</f>
        <v>PE 0666/2024 SRP - (SGPE DE ORIGEM: 19653/2024)</v>
      </c>
      <c r="E365" s="274"/>
      <c r="F365" s="274"/>
      <c r="G365" s="275"/>
      <c r="H365" s="2"/>
      <c r="I365" s="2"/>
    </row>
    <row r="366" spans="1:25" ht="15.75" customHeight="1" x14ac:dyDescent="0.35">
      <c r="D366" s="273" t="str">
        <f>J1</f>
        <v>VIGÊNCIA DA ATA: 19/07/2024 até 19/07/2025</v>
      </c>
      <c r="E366" s="274"/>
      <c r="F366" s="274"/>
      <c r="G366" s="275"/>
      <c r="H366" s="2"/>
      <c r="I366" s="2"/>
    </row>
    <row r="367" spans="1:25" ht="15.5" x14ac:dyDescent="0.35">
      <c r="D367" s="93" t="s">
        <v>16</v>
      </c>
      <c r="E367" s="94"/>
      <c r="F367" s="267">
        <f>K361</f>
        <v>635679.56000000029</v>
      </c>
      <c r="G367" s="268"/>
      <c r="H367" s="2"/>
      <c r="I367" s="2"/>
    </row>
    <row r="368" spans="1:25" ht="15.5" x14ac:dyDescent="0.35">
      <c r="D368" s="95" t="s">
        <v>667</v>
      </c>
      <c r="E368" s="96"/>
      <c r="F368" s="269">
        <f>SUM(L361:Y361)</f>
        <v>323042.83000000007</v>
      </c>
      <c r="G368" s="270"/>
      <c r="H368" s="2"/>
      <c r="I368" s="2"/>
    </row>
    <row r="369" spans="4:9" ht="15.5" x14ac:dyDescent="0.35">
      <c r="D369" s="97"/>
      <c r="E369" s="98"/>
      <c r="F369" s="98"/>
      <c r="G369" s="101"/>
      <c r="H369" s="2"/>
      <c r="I369" s="2"/>
    </row>
    <row r="370" spans="4:9" ht="15.5" x14ac:dyDescent="0.35">
      <c r="D370" s="99" t="s">
        <v>666</v>
      </c>
      <c r="E370" s="100"/>
      <c r="F370" s="115">
        <f>F368/F367</f>
        <v>0.5081850201381336</v>
      </c>
      <c r="G370" s="116"/>
      <c r="H370" s="2"/>
      <c r="I370" s="2"/>
    </row>
    <row r="371" spans="4:9" ht="15.5" x14ac:dyDescent="0.35">
      <c r="D371" s="112" t="s">
        <v>673</v>
      </c>
      <c r="E371" s="113"/>
      <c r="F371" s="113"/>
      <c r="G371" s="114"/>
      <c r="H371" s="2"/>
      <c r="I371" s="2"/>
    </row>
    <row r="372" spans="4:9" x14ac:dyDescent="0.35">
      <c r="I372" s="2"/>
    </row>
    <row r="373" spans="4:9" x14ac:dyDescent="0.35">
      <c r="I373" s="2"/>
    </row>
  </sheetData>
  <autoFilter ref="A3:Y361" xr:uid="{719F0768-4B60-411E-B768-CEB3728F699B}"/>
  <mergeCells count="22">
    <mergeCell ref="A1:C1"/>
    <mergeCell ref="D1:I1"/>
    <mergeCell ref="Q1:Q2"/>
    <mergeCell ref="A2:K2"/>
    <mergeCell ref="L1:L2"/>
    <mergeCell ref="M1:M2"/>
    <mergeCell ref="N1:N2"/>
    <mergeCell ref="O1:O2"/>
    <mergeCell ref="P1:P2"/>
    <mergeCell ref="F367:G367"/>
    <mergeCell ref="F368:G368"/>
    <mergeCell ref="X1:X2"/>
    <mergeCell ref="Y1:Y2"/>
    <mergeCell ref="R1:R2"/>
    <mergeCell ref="S1:S2"/>
    <mergeCell ref="T1:T2"/>
    <mergeCell ref="U1:U2"/>
    <mergeCell ref="V1:V2"/>
    <mergeCell ref="W1:W2"/>
    <mergeCell ref="D364:G364"/>
    <mergeCell ref="D365:G365"/>
    <mergeCell ref="D366:G366"/>
  </mergeCells>
  <phoneticPr fontId="38" type="noConversion"/>
  <conditionalFormatting sqref="I4:I360">
    <cfRule type="cellIs" dxfId="8" priority="11" operator="lessThan">
      <formula>0</formula>
    </cfRule>
  </conditionalFormatting>
  <conditionalFormatting sqref="L4:Y360">
    <cfRule type="cellIs" dxfId="7" priority="3" operator="greaterThan">
      <formula>0</formula>
    </cfRule>
  </conditionalFormatting>
  <conditionalFormatting sqref="L5:Y5">
    <cfRule type="cellIs" dxfId="6" priority="1" operator="greaterThan">
      <formula>428</formula>
    </cfRule>
  </conditionalFormatting>
  <conditionalFormatting sqref="L7:Y7">
    <cfRule type="cellIs" dxfId="5" priority="2" operator="greaterThan">
      <formula>125.5</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9E2CE-F59A-46BE-AFE6-A61A26BB9DC2}">
  <dimension ref="A1:AJ363"/>
  <sheetViews>
    <sheetView topLeftCell="F355" zoomScale="60" zoomScaleNormal="60" workbookViewId="0">
      <selection activeCell="S369" sqref="S369"/>
    </sheetView>
  </sheetViews>
  <sheetFormatPr defaultColWidth="9.7265625" defaultRowHeight="40" customHeight="1" x14ac:dyDescent="0.35"/>
  <cols>
    <col min="1" max="1" width="9.7265625" style="2"/>
    <col min="2" max="2" width="9.54296875" style="1" customWidth="1"/>
    <col min="3" max="3" width="9.81640625" style="19" customWidth="1"/>
    <col min="4" max="4" width="24.7265625" style="49" customWidth="1"/>
    <col min="5" max="5" width="19.453125" style="1" customWidth="1"/>
    <col min="6" max="6" width="10" style="1" customWidth="1"/>
    <col min="7" max="7" width="16.7265625" style="1" customWidth="1"/>
    <col min="8" max="8" width="13.7265625" style="21" bestFit="1" customWidth="1"/>
    <col min="9" max="16" width="13.81640625" style="4" customWidth="1"/>
    <col min="17" max="17" width="13.26953125" style="20" customWidth="1"/>
    <col min="18" max="18" width="12.54296875" style="5" customWidth="1"/>
    <col min="19" max="23" width="15.453125" style="6" customWidth="1"/>
    <col min="24" max="26" width="13.7265625" style="6" customWidth="1"/>
    <col min="27" max="36" width="13.7265625" style="2" customWidth="1"/>
    <col min="37" max="16384" width="9.7265625" style="2"/>
  </cols>
  <sheetData>
    <row r="1" spans="1:36" ht="35.25" customHeight="1" x14ac:dyDescent="0.35">
      <c r="A1" s="214" t="s">
        <v>30</v>
      </c>
      <c r="B1" s="214"/>
      <c r="C1" s="221"/>
      <c r="D1" s="231" t="s">
        <v>28</v>
      </c>
      <c r="E1" s="231"/>
      <c r="F1" s="231"/>
      <c r="G1" s="231"/>
      <c r="H1" s="231"/>
      <c r="I1" s="231" t="s">
        <v>31</v>
      </c>
      <c r="J1" s="231"/>
      <c r="K1" s="231"/>
      <c r="L1" s="231"/>
      <c r="M1" s="231"/>
      <c r="N1" s="231"/>
      <c r="O1" s="231"/>
      <c r="P1" s="231"/>
      <c r="Q1" s="231"/>
      <c r="R1" s="231"/>
      <c r="S1" s="290" t="s">
        <v>813</v>
      </c>
      <c r="T1" s="290" t="s">
        <v>814</v>
      </c>
      <c r="U1" s="290" t="s">
        <v>815</v>
      </c>
      <c r="V1" s="290" t="s">
        <v>816</v>
      </c>
      <c r="W1" s="290" t="s">
        <v>817</v>
      </c>
      <c r="X1" s="290" t="s">
        <v>818</v>
      </c>
      <c r="Y1" s="290" t="s">
        <v>804</v>
      </c>
      <c r="Z1" s="290" t="s">
        <v>805</v>
      </c>
      <c r="AA1" s="290" t="s">
        <v>806</v>
      </c>
      <c r="AB1" s="290" t="s">
        <v>807</v>
      </c>
      <c r="AC1" s="290" t="s">
        <v>808</v>
      </c>
      <c r="AD1" s="290" t="s">
        <v>809</v>
      </c>
      <c r="AE1" s="290" t="s">
        <v>810</v>
      </c>
      <c r="AF1" s="290" t="s">
        <v>811</v>
      </c>
      <c r="AG1" s="290" t="s">
        <v>812</v>
      </c>
      <c r="AH1" s="219" t="s">
        <v>29</v>
      </c>
      <c r="AI1" s="219" t="s">
        <v>29</v>
      </c>
      <c r="AJ1" s="219" t="s">
        <v>29</v>
      </c>
    </row>
    <row r="2" spans="1:36" ht="25.15" customHeight="1" x14ac:dyDescent="0.35">
      <c r="A2" s="227" t="s">
        <v>645</v>
      </c>
      <c r="B2" s="227"/>
      <c r="C2" s="227"/>
      <c r="D2" s="227"/>
      <c r="E2" s="227"/>
      <c r="F2" s="227"/>
      <c r="G2" s="227"/>
      <c r="H2" s="228"/>
      <c r="I2" s="211" t="s">
        <v>37</v>
      </c>
      <c r="J2" s="212"/>
      <c r="K2" s="212"/>
      <c r="L2" s="212"/>
      <c r="M2" s="212"/>
      <c r="N2" s="212"/>
      <c r="O2" s="212"/>
      <c r="P2" s="212"/>
      <c r="Q2" s="212"/>
      <c r="R2" s="213"/>
      <c r="S2" s="291"/>
      <c r="T2" s="291"/>
      <c r="U2" s="291"/>
      <c r="V2" s="291"/>
      <c r="W2" s="291"/>
      <c r="X2" s="291"/>
      <c r="Y2" s="291"/>
      <c r="Z2" s="291"/>
      <c r="AA2" s="291"/>
      <c r="AB2" s="291"/>
      <c r="AC2" s="291"/>
      <c r="AD2" s="291"/>
      <c r="AE2" s="291"/>
      <c r="AF2" s="291"/>
      <c r="AG2" s="291"/>
      <c r="AH2" s="219"/>
      <c r="AI2" s="219"/>
      <c r="AJ2" s="219"/>
    </row>
    <row r="3" spans="1:36" s="3" customFormat="1" ht="40" customHeight="1" x14ac:dyDescent="0.25">
      <c r="A3" s="62" t="s">
        <v>35</v>
      </c>
      <c r="B3" s="62" t="s">
        <v>33</v>
      </c>
      <c r="C3" s="63" t="s">
        <v>17</v>
      </c>
      <c r="D3" s="63" t="s">
        <v>643</v>
      </c>
      <c r="E3" s="63" t="s">
        <v>22</v>
      </c>
      <c r="F3" s="62" t="s">
        <v>3</v>
      </c>
      <c r="G3" s="62" t="s">
        <v>18</v>
      </c>
      <c r="H3" s="25" t="s">
        <v>34</v>
      </c>
      <c r="I3" s="62" t="s">
        <v>32</v>
      </c>
      <c r="J3" s="24" t="s">
        <v>683</v>
      </c>
      <c r="K3" s="24" t="s">
        <v>684</v>
      </c>
      <c r="L3" s="24" t="s">
        <v>685</v>
      </c>
      <c r="M3" s="24" t="s">
        <v>686</v>
      </c>
      <c r="N3" s="24" t="s">
        <v>687</v>
      </c>
      <c r="O3" s="24" t="s">
        <v>688</v>
      </c>
      <c r="P3" s="24" t="s">
        <v>689</v>
      </c>
      <c r="Q3" s="143" t="s">
        <v>0</v>
      </c>
      <c r="R3" s="26" t="s">
        <v>2</v>
      </c>
      <c r="S3" s="81">
        <v>45526</v>
      </c>
      <c r="T3" s="81">
        <v>45589</v>
      </c>
      <c r="U3" s="81">
        <v>45589</v>
      </c>
      <c r="V3" s="81">
        <v>45590</v>
      </c>
      <c r="W3" s="81">
        <v>45590</v>
      </c>
      <c r="X3" s="81">
        <v>45590</v>
      </c>
      <c r="Y3" s="81">
        <v>45771</v>
      </c>
      <c r="Z3" s="81">
        <v>45771</v>
      </c>
      <c r="AA3" s="81">
        <v>45772</v>
      </c>
      <c r="AB3" s="81">
        <v>45772</v>
      </c>
      <c r="AC3" s="81">
        <v>45811</v>
      </c>
      <c r="AD3" s="81">
        <v>45811</v>
      </c>
      <c r="AE3" s="81">
        <v>45812</v>
      </c>
      <c r="AF3" s="81">
        <v>45820</v>
      </c>
      <c r="AG3" s="81">
        <v>45812</v>
      </c>
      <c r="AH3" s="35" t="s">
        <v>1</v>
      </c>
      <c r="AI3" s="35" t="s">
        <v>1</v>
      </c>
      <c r="AJ3" s="35" t="s">
        <v>1</v>
      </c>
    </row>
    <row r="4" spans="1:36" ht="40" customHeight="1" x14ac:dyDescent="0.35">
      <c r="A4" s="204">
        <v>1</v>
      </c>
      <c r="B4" s="50">
        <v>1</v>
      </c>
      <c r="C4" s="198" t="s">
        <v>634</v>
      </c>
      <c r="D4" s="51" t="s">
        <v>38</v>
      </c>
      <c r="E4" s="52" t="s">
        <v>39</v>
      </c>
      <c r="F4" s="52" t="s">
        <v>11</v>
      </c>
      <c r="G4" s="50" t="s">
        <v>13</v>
      </c>
      <c r="H4" s="53">
        <v>44.42</v>
      </c>
      <c r="I4" s="16">
        <v>2</v>
      </c>
      <c r="J4" s="144">
        <f>IF(SUM(S4:AL4)&gt;I4+L4,I4+L4,SUM(S4:AL4))</f>
        <v>2</v>
      </c>
      <c r="K4" s="145">
        <f>(SUM(S4:AL4))</f>
        <v>2</v>
      </c>
      <c r="L4" s="146"/>
      <c r="M4" s="147">
        <f>ROUND(IF(I4*0.25-0.5&lt;0,0,I4*0.25-0.5),0)-P4-N4</f>
        <v>0</v>
      </c>
      <c r="N4" s="146"/>
      <c r="O4" s="146"/>
      <c r="P4" s="146"/>
      <c r="Q4" s="191">
        <f>I4-(SUM(S4:AJ4))+L4</f>
        <v>0</v>
      </c>
      <c r="R4" s="18" t="str">
        <f>IF(Q4&lt;0,"ATENÇÃO","OK")</f>
        <v>OK</v>
      </c>
      <c r="S4" s="47"/>
      <c r="T4" s="286"/>
      <c r="U4" s="47"/>
      <c r="V4" s="47"/>
      <c r="W4" s="47"/>
      <c r="X4" s="47"/>
      <c r="Y4" s="47">
        <v>2</v>
      </c>
      <c r="Z4" s="47"/>
      <c r="AA4" s="36"/>
      <c r="AB4" s="36"/>
      <c r="AC4" s="36"/>
      <c r="AD4" s="36"/>
      <c r="AE4" s="36"/>
      <c r="AF4" s="36"/>
      <c r="AG4" s="36"/>
      <c r="AH4" s="195"/>
      <c r="AI4" s="195"/>
      <c r="AJ4" s="36"/>
    </row>
    <row r="5" spans="1:36" ht="40" customHeight="1" x14ac:dyDescent="0.35">
      <c r="A5" s="204"/>
      <c r="B5" s="50">
        <v>2</v>
      </c>
      <c r="C5" s="200"/>
      <c r="D5" s="51" t="s">
        <v>40</v>
      </c>
      <c r="E5" s="54" t="s">
        <v>39</v>
      </c>
      <c r="F5" s="54" t="s">
        <v>11</v>
      </c>
      <c r="G5" s="50" t="s">
        <v>13</v>
      </c>
      <c r="H5" s="55">
        <v>33</v>
      </c>
      <c r="I5" s="16">
        <v>3</v>
      </c>
      <c r="J5" s="144">
        <f t="shared" ref="J5:J68" si="0">IF(SUM(S5:AL5)&gt;I5+L5,I5+L5,SUM(S5:AL5))</f>
        <v>3</v>
      </c>
      <c r="K5" s="145">
        <f t="shared" ref="K5:K68" si="1">(SUM(S5:AL5))</f>
        <v>3</v>
      </c>
      <c r="L5" s="146"/>
      <c r="M5" s="147">
        <f t="shared" ref="M5:M68" si="2">ROUND(IF(I5*0.25-0.5&lt;0,0,I5*0.25-0.5),0)-P5-N5</f>
        <v>0</v>
      </c>
      <c r="N5" s="146"/>
      <c r="O5" s="146"/>
      <c r="P5" s="146"/>
      <c r="Q5" s="191">
        <f t="shared" ref="Q5:Q68" si="3">I5-(SUM(S5:AJ5))+L5</f>
        <v>0</v>
      </c>
      <c r="R5" s="18" t="str">
        <f t="shared" ref="R5:R68" si="4">IF(Q5&lt;0,"ATENÇÃO","OK")</f>
        <v>OK</v>
      </c>
      <c r="S5" s="47">
        <v>3</v>
      </c>
      <c r="T5" s="286"/>
      <c r="U5" s="47"/>
      <c r="V5" s="47"/>
      <c r="W5" s="287"/>
      <c r="X5" s="47"/>
      <c r="Y5" s="47"/>
      <c r="Z5" s="47"/>
      <c r="AA5" s="36"/>
      <c r="AB5" s="36"/>
      <c r="AC5" s="36"/>
      <c r="AD5" s="36"/>
      <c r="AE5" s="36"/>
      <c r="AF5" s="36"/>
      <c r="AG5" s="36"/>
      <c r="AH5" s="195"/>
      <c r="AI5" s="195"/>
      <c r="AJ5" s="36"/>
    </row>
    <row r="6" spans="1:36" ht="40" customHeight="1" x14ac:dyDescent="0.35">
      <c r="A6" s="204"/>
      <c r="B6" s="50">
        <v>3</v>
      </c>
      <c r="C6" s="200"/>
      <c r="D6" s="51" t="s">
        <v>41</v>
      </c>
      <c r="E6" s="54" t="s">
        <v>39</v>
      </c>
      <c r="F6" s="54" t="s">
        <v>42</v>
      </c>
      <c r="G6" s="50" t="s">
        <v>13</v>
      </c>
      <c r="H6" s="55">
        <v>29.33</v>
      </c>
      <c r="I6" s="16">
        <v>10</v>
      </c>
      <c r="J6" s="144">
        <f t="shared" si="0"/>
        <v>7</v>
      </c>
      <c r="K6" s="145">
        <f t="shared" si="1"/>
        <v>7</v>
      </c>
      <c r="L6" s="146"/>
      <c r="M6" s="147">
        <f t="shared" si="2"/>
        <v>2</v>
      </c>
      <c r="N6" s="146"/>
      <c r="O6" s="146"/>
      <c r="P6" s="146"/>
      <c r="Q6" s="191">
        <f t="shared" si="3"/>
        <v>3</v>
      </c>
      <c r="R6" s="18" t="str">
        <f t="shared" si="4"/>
        <v>OK</v>
      </c>
      <c r="S6" s="47">
        <v>3</v>
      </c>
      <c r="T6" s="286"/>
      <c r="U6" s="47"/>
      <c r="V6" s="47"/>
      <c r="W6" s="287"/>
      <c r="X6" s="47"/>
      <c r="Y6" s="47"/>
      <c r="Z6" s="47"/>
      <c r="AA6" s="36"/>
      <c r="AB6" s="36"/>
      <c r="AC6" s="36">
        <v>4</v>
      </c>
      <c r="AD6" s="36"/>
      <c r="AE6" s="36"/>
      <c r="AF6" s="36"/>
      <c r="AG6" s="36"/>
      <c r="AH6" s="195"/>
      <c r="AI6" s="195"/>
      <c r="AJ6" s="36"/>
    </row>
    <row r="7" spans="1:36" ht="40" customHeight="1" x14ac:dyDescent="0.35">
      <c r="A7" s="204"/>
      <c r="B7" s="50">
        <v>4</v>
      </c>
      <c r="C7" s="200"/>
      <c r="D7" s="51" t="s">
        <v>43</v>
      </c>
      <c r="E7" s="54" t="s">
        <v>39</v>
      </c>
      <c r="F7" s="54" t="s">
        <v>11</v>
      </c>
      <c r="G7" s="50" t="s">
        <v>13</v>
      </c>
      <c r="H7" s="55">
        <v>56.23</v>
      </c>
      <c r="I7" s="16">
        <v>2</v>
      </c>
      <c r="J7" s="144">
        <f t="shared" si="0"/>
        <v>2</v>
      </c>
      <c r="K7" s="145">
        <f t="shared" si="1"/>
        <v>2</v>
      </c>
      <c r="L7" s="146"/>
      <c r="M7" s="147">
        <f t="shared" si="2"/>
        <v>0</v>
      </c>
      <c r="N7" s="146"/>
      <c r="O7" s="146"/>
      <c r="P7" s="146"/>
      <c r="Q7" s="191">
        <f t="shared" si="3"/>
        <v>0</v>
      </c>
      <c r="R7" s="18" t="str">
        <f t="shared" si="4"/>
        <v>OK</v>
      </c>
      <c r="S7" s="47">
        <v>2</v>
      </c>
      <c r="T7" s="286"/>
      <c r="U7" s="47"/>
      <c r="V7" s="47"/>
      <c r="W7" s="287"/>
      <c r="X7" s="47"/>
      <c r="Y7" s="47"/>
      <c r="Z7" s="47"/>
      <c r="AA7" s="36"/>
      <c r="AB7" s="36"/>
      <c r="AC7" s="36"/>
      <c r="AD7" s="36"/>
      <c r="AE7" s="36"/>
      <c r="AF7" s="36"/>
      <c r="AG7" s="36"/>
      <c r="AH7" s="195"/>
      <c r="AI7" s="195"/>
      <c r="AJ7" s="36"/>
    </row>
    <row r="8" spans="1:36" ht="40" customHeight="1" x14ac:dyDescent="0.35">
      <c r="A8" s="204"/>
      <c r="B8" s="50">
        <v>5</v>
      </c>
      <c r="C8" s="200"/>
      <c r="D8" s="51" t="s">
        <v>44</v>
      </c>
      <c r="E8" s="54" t="s">
        <v>39</v>
      </c>
      <c r="F8" s="54" t="s">
        <v>11</v>
      </c>
      <c r="G8" s="50" t="s">
        <v>13</v>
      </c>
      <c r="H8" s="55">
        <v>27.35</v>
      </c>
      <c r="I8" s="16">
        <v>10</v>
      </c>
      <c r="J8" s="144">
        <f t="shared" si="0"/>
        <v>9</v>
      </c>
      <c r="K8" s="145">
        <f t="shared" si="1"/>
        <v>9</v>
      </c>
      <c r="L8" s="146"/>
      <c r="M8" s="147">
        <f t="shared" si="2"/>
        <v>2</v>
      </c>
      <c r="N8" s="146"/>
      <c r="O8" s="146"/>
      <c r="P8" s="146"/>
      <c r="Q8" s="191">
        <f t="shared" si="3"/>
        <v>1</v>
      </c>
      <c r="R8" s="18" t="str">
        <f t="shared" si="4"/>
        <v>OK</v>
      </c>
      <c r="S8" s="47">
        <v>3</v>
      </c>
      <c r="T8" s="286"/>
      <c r="U8" s="47"/>
      <c r="V8" s="47"/>
      <c r="W8" s="287"/>
      <c r="X8" s="47"/>
      <c r="Y8" s="47">
        <v>2</v>
      </c>
      <c r="Z8" s="47"/>
      <c r="AA8" s="36"/>
      <c r="AB8" s="36"/>
      <c r="AC8" s="36">
        <v>4</v>
      </c>
      <c r="AD8" s="36"/>
      <c r="AE8" s="36"/>
      <c r="AF8" s="36"/>
      <c r="AG8" s="36"/>
      <c r="AH8" s="195"/>
      <c r="AI8" s="195"/>
      <c r="AJ8" s="36"/>
    </row>
    <row r="9" spans="1:36" ht="40" customHeight="1" x14ac:dyDescent="0.35">
      <c r="A9" s="204"/>
      <c r="B9" s="50">
        <v>6</v>
      </c>
      <c r="C9" s="200"/>
      <c r="D9" s="51" t="s">
        <v>45</v>
      </c>
      <c r="E9" s="54" t="s">
        <v>39</v>
      </c>
      <c r="F9" s="52" t="s">
        <v>11</v>
      </c>
      <c r="G9" s="50" t="s">
        <v>13</v>
      </c>
      <c r="H9" s="53">
        <v>28.44</v>
      </c>
      <c r="I9" s="16">
        <v>5</v>
      </c>
      <c r="J9" s="144">
        <f t="shared" si="0"/>
        <v>5</v>
      </c>
      <c r="K9" s="145">
        <f t="shared" si="1"/>
        <v>5</v>
      </c>
      <c r="L9" s="146"/>
      <c r="M9" s="147">
        <f t="shared" si="2"/>
        <v>1</v>
      </c>
      <c r="N9" s="146"/>
      <c r="O9" s="146"/>
      <c r="P9" s="146"/>
      <c r="Q9" s="191">
        <f t="shared" si="3"/>
        <v>0</v>
      </c>
      <c r="R9" s="18" t="str">
        <f t="shared" si="4"/>
        <v>OK</v>
      </c>
      <c r="S9" s="47">
        <v>3</v>
      </c>
      <c r="T9" s="286"/>
      <c r="U9" s="47"/>
      <c r="V9" s="47"/>
      <c r="W9" s="287"/>
      <c r="X9" s="47"/>
      <c r="Y9" s="47"/>
      <c r="Z9" s="47"/>
      <c r="AA9" s="36"/>
      <c r="AB9" s="36"/>
      <c r="AC9" s="36">
        <v>2</v>
      </c>
      <c r="AD9" s="36"/>
      <c r="AE9" s="36"/>
      <c r="AF9" s="36"/>
      <c r="AG9" s="36"/>
      <c r="AH9" s="195"/>
      <c r="AI9" s="195"/>
      <c r="AJ9" s="36"/>
    </row>
    <row r="10" spans="1:36" ht="40" customHeight="1" x14ac:dyDescent="0.35">
      <c r="A10" s="204"/>
      <c r="B10" s="50">
        <v>7</v>
      </c>
      <c r="C10" s="200"/>
      <c r="D10" s="56" t="s">
        <v>46</v>
      </c>
      <c r="E10" s="57" t="s">
        <v>47</v>
      </c>
      <c r="F10" s="57" t="s">
        <v>11</v>
      </c>
      <c r="G10" s="50" t="s">
        <v>13</v>
      </c>
      <c r="H10" s="55">
        <v>101.5</v>
      </c>
      <c r="I10" s="16">
        <v>2</v>
      </c>
      <c r="J10" s="144">
        <f t="shared" si="0"/>
        <v>2</v>
      </c>
      <c r="K10" s="145">
        <f t="shared" si="1"/>
        <v>2</v>
      </c>
      <c r="L10" s="146"/>
      <c r="M10" s="147">
        <f t="shared" si="2"/>
        <v>0</v>
      </c>
      <c r="N10" s="146"/>
      <c r="O10" s="146"/>
      <c r="P10" s="146"/>
      <c r="Q10" s="191">
        <f t="shared" si="3"/>
        <v>0</v>
      </c>
      <c r="R10" s="18" t="str">
        <f t="shared" si="4"/>
        <v>OK</v>
      </c>
      <c r="S10" s="47">
        <v>2</v>
      </c>
      <c r="T10" s="286"/>
      <c r="U10" s="47"/>
      <c r="V10" s="47"/>
      <c r="W10" s="47"/>
      <c r="X10" s="47"/>
      <c r="Y10" s="47"/>
      <c r="Z10" s="47"/>
      <c r="AA10" s="36"/>
      <c r="AB10" s="36"/>
      <c r="AC10" s="36"/>
      <c r="AD10" s="36"/>
      <c r="AE10" s="36"/>
      <c r="AF10" s="36"/>
      <c r="AG10" s="36"/>
      <c r="AH10" s="195"/>
      <c r="AI10" s="195"/>
      <c r="AJ10" s="36"/>
    </row>
    <row r="11" spans="1:36" ht="40" customHeight="1" x14ac:dyDescent="0.35">
      <c r="A11" s="204"/>
      <c r="B11" s="50">
        <v>8</v>
      </c>
      <c r="C11" s="200"/>
      <c r="D11" s="56" t="s">
        <v>48</v>
      </c>
      <c r="E11" s="57" t="s">
        <v>39</v>
      </c>
      <c r="F11" s="57" t="s">
        <v>11</v>
      </c>
      <c r="G11" s="50" t="s">
        <v>13</v>
      </c>
      <c r="H11" s="55">
        <v>75.099999999999994</v>
      </c>
      <c r="I11" s="16">
        <v>0</v>
      </c>
      <c r="J11" s="144">
        <f t="shared" si="0"/>
        <v>0</v>
      </c>
      <c r="K11" s="145">
        <f t="shared" si="1"/>
        <v>0</v>
      </c>
      <c r="L11" s="146"/>
      <c r="M11" s="147">
        <f t="shared" si="2"/>
        <v>0</v>
      </c>
      <c r="N11" s="146"/>
      <c r="O11" s="146"/>
      <c r="P11" s="146"/>
      <c r="Q11" s="191">
        <f t="shared" si="3"/>
        <v>0</v>
      </c>
      <c r="R11" s="18" t="str">
        <f t="shared" si="4"/>
        <v>OK</v>
      </c>
      <c r="S11" s="47"/>
      <c r="T11" s="286"/>
      <c r="U11" s="47"/>
      <c r="V11" s="47"/>
      <c r="W11" s="47"/>
      <c r="X11" s="47"/>
      <c r="Y11" s="47"/>
      <c r="Z11" s="47"/>
      <c r="AA11" s="36"/>
      <c r="AB11" s="36"/>
      <c r="AC11" s="36"/>
      <c r="AD11" s="36"/>
      <c r="AE11" s="36"/>
      <c r="AF11" s="36"/>
      <c r="AG11" s="36"/>
      <c r="AH11" s="195"/>
      <c r="AI11" s="195"/>
      <c r="AJ11" s="36"/>
    </row>
    <row r="12" spans="1:36" ht="40" customHeight="1" x14ac:dyDescent="0.35">
      <c r="A12" s="204"/>
      <c r="B12" s="50">
        <v>9</v>
      </c>
      <c r="C12" s="200"/>
      <c r="D12" s="56" t="s">
        <v>49</v>
      </c>
      <c r="E12" s="57" t="s">
        <v>39</v>
      </c>
      <c r="F12" s="58" t="s">
        <v>11</v>
      </c>
      <c r="G12" s="57" t="s">
        <v>13</v>
      </c>
      <c r="H12" s="55">
        <v>65.94</v>
      </c>
      <c r="I12" s="16">
        <v>0</v>
      </c>
      <c r="J12" s="144">
        <f t="shared" si="0"/>
        <v>0</v>
      </c>
      <c r="K12" s="145">
        <f t="shared" si="1"/>
        <v>0</v>
      </c>
      <c r="L12" s="146"/>
      <c r="M12" s="147">
        <f t="shared" si="2"/>
        <v>0</v>
      </c>
      <c r="N12" s="146"/>
      <c r="O12" s="146"/>
      <c r="P12" s="146"/>
      <c r="Q12" s="191">
        <f t="shared" si="3"/>
        <v>0</v>
      </c>
      <c r="R12" s="18" t="str">
        <f t="shared" si="4"/>
        <v>OK</v>
      </c>
      <c r="S12" s="47"/>
      <c r="T12" s="286"/>
      <c r="U12" s="47"/>
      <c r="V12" s="47"/>
      <c r="W12" s="47"/>
      <c r="X12" s="47"/>
      <c r="Y12" s="47"/>
      <c r="Z12" s="47"/>
      <c r="AA12" s="36"/>
      <c r="AB12" s="36"/>
      <c r="AC12" s="36"/>
      <c r="AD12" s="36"/>
      <c r="AE12" s="36"/>
      <c r="AF12" s="36"/>
      <c r="AG12" s="36"/>
      <c r="AH12" s="195"/>
      <c r="AI12" s="195"/>
      <c r="AJ12" s="36"/>
    </row>
    <row r="13" spans="1:36" ht="40" customHeight="1" x14ac:dyDescent="0.35">
      <c r="A13" s="204"/>
      <c r="B13" s="50">
        <v>10</v>
      </c>
      <c r="C13" s="200"/>
      <c r="D13" s="56" t="s">
        <v>50</v>
      </c>
      <c r="E13" s="57" t="s">
        <v>39</v>
      </c>
      <c r="F13" s="58" t="s">
        <v>11</v>
      </c>
      <c r="G13" s="57" t="s">
        <v>13</v>
      </c>
      <c r="H13" s="55">
        <v>45.82</v>
      </c>
      <c r="I13" s="16">
        <v>2</v>
      </c>
      <c r="J13" s="144">
        <f t="shared" si="0"/>
        <v>2</v>
      </c>
      <c r="K13" s="145">
        <f t="shared" si="1"/>
        <v>2</v>
      </c>
      <c r="L13" s="146"/>
      <c r="M13" s="147">
        <f t="shared" si="2"/>
        <v>0</v>
      </c>
      <c r="N13" s="146"/>
      <c r="O13" s="146"/>
      <c r="P13" s="146"/>
      <c r="Q13" s="191">
        <f t="shared" si="3"/>
        <v>0</v>
      </c>
      <c r="R13" s="18" t="str">
        <f t="shared" si="4"/>
        <v>OK</v>
      </c>
      <c r="S13" s="47">
        <v>2</v>
      </c>
      <c r="T13" s="47"/>
      <c r="U13" s="47"/>
      <c r="V13" s="47"/>
      <c r="W13" s="47"/>
      <c r="X13" s="47"/>
      <c r="Y13" s="47"/>
      <c r="Z13" s="47"/>
      <c r="AA13" s="36"/>
      <c r="AB13" s="36"/>
      <c r="AC13" s="36"/>
      <c r="AD13" s="36"/>
      <c r="AE13" s="36"/>
      <c r="AF13" s="36"/>
      <c r="AG13" s="36"/>
      <c r="AH13" s="195"/>
      <c r="AI13" s="195"/>
      <c r="AJ13" s="36"/>
    </row>
    <row r="14" spans="1:36" ht="40" customHeight="1" x14ac:dyDescent="0.35">
      <c r="A14" s="204"/>
      <c r="B14" s="50">
        <v>11</v>
      </c>
      <c r="C14" s="200"/>
      <c r="D14" s="56" t="s">
        <v>51</v>
      </c>
      <c r="E14" s="57" t="s">
        <v>39</v>
      </c>
      <c r="F14" s="57" t="s">
        <v>11</v>
      </c>
      <c r="G14" s="57" t="s">
        <v>13</v>
      </c>
      <c r="H14" s="55">
        <v>34.03</v>
      </c>
      <c r="I14" s="16">
        <v>0</v>
      </c>
      <c r="J14" s="144">
        <f t="shared" si="0"/>
        <v>0</v>
      </c>
      <c r="K14" s="145">
        <f t="shared" si="1"/>
        <v>0</v>
      </c>
      <c r="L14" s="146"/>
      <c r="M14" s="147">
        <f t="shared" si="2"/>
        <v>0</v>
      </c>
      <c r="N14" s="146"/>
      <c r="O14" s="146"/>
      <c r="P14" s="146"/>
      <c r="Q14" s="191">
        <f t="shared" si="3"/>
        <v>0</v>
      </c>
      <c r="R14" s="18" t="str">
        <f t="shared" si="4"/>
        <v>OK</v>
      </c>
      <c r="S14" s="47"/>
      <c r="T14" s="47"/>
      <c r="U14" s="47"/>
      <c r="V14" s="47"/>
      <c r="W14" s="47"/>
      <c r="X14" s="47"/>
      <c r="Y14" s="47"/>
      <c r="Z14" s="47"/>
      <c r="AA14" s="36"/>
      <c r="AB14" s="36"/>
      <c r="AC14" s="36"/>
      <c r="AD14" s="36"/>
      <c r="AE14" s="36"/>
      <c r="AF14" s="36"/>
      <c r="AG14" s="36"/>
      <c r="AH14" s="195"/>
      <c r="AI14" s="195"/>
      <c r="AJ14" s="36"/>
    </row>
    <row r="15" spans="1:36" ht="40" customHeight="1" x14ac:dyDescent="0.35">
      <c r="A15" s="204"/>
      <c r="B15" s="50">
        <v>12</v>
      </c>
      <c r="C15" s="200"/>
      <c r="D15" s="56" t="s">
        <v>52</v>
      </c>
      <c r="E15" s="57" t="s">
        <v>39</v>
      </c>
      <c r="F15" s="57" t="s">
        <v>53</v>
      </c>
      <c r="G15" s="57" t="s">
        <v>12</v>
      </c>
      <c r="H15" s="55">
        <v>11.35</v>
      </c>
      <c r="I15" s="16">
        <v>10</v>
      </c>
      <c r="J15" s="144">
        <f t="shared" si="0"/>
        <v>0</v>
      </c>
      <c r="K15" s="145">
        <f t="shared" si="1"/>
        <v>0</v>
      </c>
      <c r="L15" s="146"/>
      <c r="M15" s="147">
        <f t="shared" si="2"/>
        <v>2</v>
      </c>
      <c r="N15" s="146"/>
      <c r="O15" s="146"/>
      <c r="P15" s="146"/>
      <c r="Q15" s="191">
        <f t="shared" si="3"/>
        <v>10</v>
      </c>
      <c r="R15" s="18" t="str">
        <f t="shared" si="4"/>
        <v>OK</v>
      </c>
      <c r="S15" s="47"/>
      <c r="T15" s="47"/>
      <c r="U15" s="47"/>
      <c r="V15" s="47"/>
      <c r="W15" s="47"/>
      <c r="X15" s="47"/>
      <c r="Y15" s="47"/>
      <c r="Z15" s="47"/>
      <c r="AA15" s="36"/>
      <c r="AB15" s="36"/>
      <c r="AC15" s="36"/>
      <c r="AD15" s="36"/>
      <c r="AE15" s="36"/>
      <c r="AF15" s="36"/>
      <c r="AG15" s="36"/>
      <c r="AH15" s="195"/>
      <c r="AI15" s="195"/>
      <c r="AJ15" s="36"/>
    </row>
    <row r="16" spans="1:36" ht="40" customHeight="1" x14ac:dyDescent="0.35">
      <c r="A16" s="204"/>
      <c r="B16" s="50">
        <v>13</v>
      </c>
      <c r="C16" s="200"/>
      <c r="D16" s="59" t="s">
        <v>54</v>
      </c>
      <c r="E16" s="60" t="s">
        <v>39</v>
      </c>
      <c r="F16" s="60" t="s">
        <v>53</v>
      </c>
      <c r="G16" s="60" t="s">
        <v>12</v>
      </c>
      <c r="H16" s="61">
        <v>17.649999999999999</v>
      </c>
      <c r="I16" s="16">
        <v>15</v>
      </c>
      <c r="J16" s="144">
        <f t="shared" si="0"/>
        <v>2</v>
      </c>
      <c r="K16" s="145">
        <f t="shared" si="1"/>
        <v>2</v>
      </c>
      <c r="L16" s="146"/>
      <c r="M16" s="147">
        <f t="shared" si="2"/>
        <v>3</v>
      </c>
      <c r="N16" s="146"/>
      <c r="O16" s="146"/>
      <c r="P16" s="146"/>
      <c r="Q16" s="191">
        <f t="shared" si="3"/>
        <v>13</v>
      </c>
      <c r="R16" s="18" t="str">
        <f t="shared" si="4"/>
        <v>OK</v>
      </c>
      <c r="S16" s="47"/>
      <c r="T16" s="47"/>
      <c r="U16" s="47"/>
      <c r="V16" s="47"/>
      <c r="W16" s="47"/>
      <c r="X16" s="47"/>
      <c r="Y16" s="47">
        <v>2</v>
      </c>
      <c r="AA16" s="36"/>
      <c r="AB16" s="36"/>
      <c r="AC16" s="36"/>
      <c r="AD16" s="36"/>
      <c r="AE16" s="36"/>
      <c r="AF16" s="36"/>
      <c r="AG16" s="36"/>
      <c r="AH16" s="195"/>
      <c r="AI16" s="195"/>
      <c r="AJ16" s="36"/>
    </row>
    <row r="17" spans="1:36" ht="40" customHeight="1" x14ac:dyDescent="0.35">
      <c r="A17" s="204"/>
      <c r="B17" s="50">
        <v>14</v>
      </c>
      <c r="C17" s="200"/>
      <c r="D17" s="56" t="s">
        <v>55</v>
      </c>
      <c r="E17" s="57" t="s">
        <v>39</v>
      </c>
      <c r="F17" s="57" t="s">
        <v>11</v>
      </c>
      <c r="G17" s="57" t="s">
        <v>12</v>
      </c>
      <c r="H17" s="55">
        <v>14</v>
      </c>
      <c r="I17" s="16">
        <v>2</v>
      </c>
      <c r="J17" s="144">
        <f t="shared" si="0"/>
        <v>2</v>
      </c>
      <c r="K17" s="145">
        <f t="shared" si="1"/>
        <v>2</v>
      </c>
      <c r="L17" s="146"/>
      <c r="M17" s="147">
        <f t="shared" si="2"/>
        <v>0</v>
      </c>
      <c r="N17" s="146"/>
      <c r="O17" s="146"/>
      <c r="P17" s="146"/>
      <c r="Q17" s="191">
        <f t="shared" si="3"/>
        <v>0</v>
      </c>
      <c r="R17" s="18" t="str">
        <f t="shared" si="4"/>
        <v>OK</v>
      </c>
      <c r="S17" s="47">
        <v>2</v>
      </c>
      <c r="T17" s="47"/>
      <c r="U17" s="47"/>
      <c r="V17" s="47"/>
      <c r="W17" s="47"/>
      <c r="X17" s="47"/>
      <c r="Y17" s="47"/>
      <c r="Z17" s="47"/>
      <c r="AA17" s="36"/>
      <c r="AB17" s="36"/>
      <c r="AC17" s="36"/>
      <c r="AD17" s="36"/>
      <c r="AE17" s="36"/>
      <c r="AF17" s="36"/>
      <c r="AG17" s="36"/>
      <c r="AH17" s="195"/>
      <c r="AI17" s="195"/>
      <c r="AJ17" s="36"/>
    </row>
    <row r="18" spans="1:36" ht="40" customHeight="1" x14ac:dyDescent="0.35">
      <c r="A18" s="204"/>
      <c r="B18" s="50">
        <v>15</v>
      </c>
      <c r="C18" s="199"/>
      <c r="D18" s="56" t="s">
        <v>26</v>
      </c>
      <c r="E18" s="57" t="s">
        <v>39</v>
      </c>
      <c r="F18" s="57" t="s">
        <v>11</v>
      </c>
      <c r="G18" s="57" t="s">
        <v>12</v>
      </c>
      <c r="H18" s="55">
        <v>12.85</v>
      </c>
      <c r="I18" s="16">
        <v>12</v>
      </c>
      <c r="J18" s="144">
        <f t="shared" si="0"/>
        <v>12</v>
      </c>
      <c r="K18" s="145">
        <f t="shared" si="1"/>
        <v>12</v>
      </c>
      <c r="L18" s="146"/>
      <c r="M18" s="147">
        <f t="shared" si="2"/>
        <v>3</v>
      </c>
      <c r="N18" s="146"/>
      <c r="O18" s="146"/>
      <c r="P18" s="146"/>
      <c r="Q18" s="191">
        <f t="shared" si="3"/>
        <v>0</v>
      </c>
      <c r="R18" s="18" t="str">
        <f t="shared" si="4"/>
        <v>OK</v>
      </c>
      <c r="S18" s="47">
        <v>2</v>
      </c>
      <c r="T18" s="47"/>
      <c r="U18" s="47"/>
      <c r="V18" s="47"/>
      <c r="W18" s="47"/>
      <c r="X18" s="47"/>
      <c r="Y18" s="36">
        <v>5</v>
      </c>
      <c r="Z18" s="47"/>
      <c r="AB18" s="36"/>
      <c r="AC18" s="36">
        <v>5</v>
      </c>
      <c r="AD18" s="36"/>
      <c r="AE18" s="36"/>
      <c r="AF18" s="36"/>
      <c r="AG18" s="36"/>
      <c r="AH18" s="195"/>
      <c r="AI18" s="195"/>
      <c r="AJ18" s="36"/>
    </row>
    <row r="19" spans="1:36" ht="40" customHeight="1" x14ac:dyDescent="0.35">
      <c r="A19" s="204">
        <v>2</v>
      </c>
      <c r="B19" s="50">
        <v>16</v>
      </c>
      <c r="C19" s="198" t="s">
        <v>635</v>
      </c>
      <c r="D19" s="56" t="s">
        <v>56</v>
      </c>
      <c r="E19" s="57" t="s">
        <v>57</v>
      </c>
      <c r="F19" s="57" t="s">
        <v>11</v>
      </c>
      <c r="G19" s="57" t="s">
        <v>12</v>
      </c>
      <c r="H19" s="55">
        <v>37.44</v>
      </c>
      <c r="I19" s="16">
        <v>6</v>
      </c>
      <c r="J19" s="144">
        <f t="shared" si="0"/>
        <v>6</v>
      </c>
      <c r="K19" s="145">
        <f t="shared" si="1"/>
        <v>6</v>
      </c>
      <c r="L19" s="146"/>
      <c r="M19" s="147">
        <f t="shared" si="2"/>
        <v>1</v>
      </c>
      <c r="N19" s="146"/>
      <c r="O19" s="146"/>
      <c r="P19" s="146"/>
      <c r="Q19" s="191">
        <f t="shared" si="3"/>
        <v>0</v>
      </c>
      <c r="R19" s="18" t="str">
        <f t="shared" si="4"/>
        <v>OK</v>
      </c>
      <c r="S19" s="47"/>
      <c r="T19" s="47"/>
      <c r="U19" s="47"/>
      <c r="V19" s="47"/>
      <c r="W19" s="47"/>
      <c r="X19" s="47"/>
      <c r="Y19" s="47"/>
      <c r="Z19" s="47"/>
      <c r="AA19" s="36"/>
      <c r="AB19" s="36"/>
      <c r="AC19" s="36"/>
      <c r="AD19" s="36">
        <v>6</v>
      </c>
      <c r="AE19" s="36"/>
      <c r="AF19" s="36"/>
      <c r="AG19" s="36"/>
      <c r="AH19" s="195"/>
      <c r="AI19" s="195"/>
      <c r="AJ19" s="36"/>
    </row>
    <row r="20" spans="1:36" ht="40" customHeight="1" x14ac:dyDescent="0.35">
      <c r="A20" s="204"/>
      <c r="B20" s="50">
        <v>17</v>
      </c>
      <c r="C20" s="200"/>
      <c r="D20" s="56" t="s">
        <v>58</v>
      </c>
      <c r="E20" s="57" t="s">
        <v>59</v>
      </c>
      <c r="F20" s="57" t="s">
        <v>10</v>
      </c>
      <c r="G20" s="57" t="s">
        <v>12</v>
      </c>
      <c r="H20" s="55">
        <v>76.8</v>
      </c>
      <c r="I20" s="16">
        <v>5</v>
      </c>
      <c r="J20" s="144">
        <f t="shared" si="0"/>
        <v>5</v>
      </c>
      <c r="K20" s="145">
        <f t="shared" si="1"/>
        <v>5</v>
      </c>
      <c r="L20" s="146"/>
      <c r="M20" s="147">
        <f t="shared" si="2"/>
        <v>1</v>
      </c>
      <c r="N20" s="146"/>
      <c r="O20" s="146"/>
      <c r="P20" s="146"/>
      <c r="Q20" s="191">
        <f t="shared" si="3"/>
        <v>0</v>
      </c>
      <c r="R20" s="18" t="str">
        <f t="shared" si="4"/>
        <v>OK</v>
      </c>
      <c r="S20" s="47"/>
      <c r="T20" s="47"/>
      <c r="U20" s="47"/>
      <c r="V20" s="47"/>
      <c r="W20" s="47"/>
      <c r="X20" s="47"/>
      <c r="Y20" s="47"/>
      <c r="Z20" s="47"/>
      <c r="AA20" s="36"/>
      <c r="AB20" s="36"/>
      <c r="AC20" s="36"/>
      <c r="AD20" s="36">
        <v>5</v>
      </c>
      <c r="AE20" s="36"/>
      <c r="AF20" s="36"/>
      <c r="AG20" s="36"/>
      <c r="AH20" s="195"/>
      <c r="AI20" s="195"/>
      <c r="AJ20" s="36"/>
    </row>
    <row r="21" spans="1:36" ht="40" customHeight="1" x14ac:dyDescent="0.35">
      <c r="A21" s="204"/>
      <c r="B21" s="50">
        <v>18</v>
      </c>
      <c r="C21" s="200"/>
      <c r="D21" s="56" t="s">
        <v>60</v>
      </c>
      <c r="E21" s="57" t="s">
        <v>61</v>
      </c>
      <c r="F21" s="57" t="s">
        <v>11</v>
      </c>
      <c r="G21" s="57" t="s">
        <v>12</v>
      </c>
      <c r="H21" s="55">
        <v>160.82</v>
      </c>
      <c r="I21" s="16">
        <v>0</v>
      </c>
      <c r="J21" s="144">
        <f t="shared" si="0"/>
        <v>0</v>
      </c>
      <c r="K21" s="145">
        <f t="shared" si="1"/>
        <v>0</v>
      </c>
      <c r="L21" s="146"/>
      <c r="M21" s="147">
        <f t="shared" si="2"/>
        <v>0</v>
      </c>
      <c r="N21" s="146"/>
      <c r="O21" s="146"/>
      <c r="P21" s="146"/>
      <c r="Q21" s="191">
        <f t="shared" si="3"/>
        <v>0</v>
      </c>
      <c r="R21" s="18" t="str">
        <f t="shared" si="4"/>
        <v>OK</v>
      </c>
      <c r="S21" s="47"/>
      <c r="T21" s="47"/>
      <c r="U21" s="47"/>
      <c r="V21" s="47"/>
      <c r="W21" s="47"/>
      <c r="X21" s="47"/>
      <c r="Y21" s="47"/>
      <c r="Z21" s="47"/>
      <c r="AA21" s="36"/>
      <c r="AB21" s="36"/>
      <c r="AC21" s="36"/>
      <c r="AD21" s="36"/>
      <c r="AE21" s="36"/>
      <c r="AF21" s="36"/>
      <c r="AG21" s="36"/>
      <c r="AH21" s="195"/>
      <c r="AI21" s="195"/>
      <c r="AJ21" s="36"/>
    </row>
    <row r="22" spans="1:36" ht="40" customHeight="1" x14ac:dyDescent="0.35">
      <c r="A22" s="204"/>
      <c r="B22" s="50">
        <v>19</v>
      </c>
      <c r="C22" s="200"/>
      <c r="D22" s="56" t="s">
        <v>62</v>
      </c>
      <c r="E22" s="57" t="s">
        <v>63</v>
      </c>
      <c r="F22" s="57" t="s">
        <v>64</v>
      </c>
      <c r="G22" s="57" t="s">
        <v>65</v>
      </c>
      <c r="H22" s="55">
        <v>3.76</v>
      </c>
      <c r="I22" s="16">
        <v>30</v>
      </c>
      <c r="J22" s="144">
        <f t="shared" si="0"/>
        <v>0</v>
      </c>
      <c r="K22" s="145">
        <f t="shared" si="1"/>
        <v>0</v>
      </c>
      <c r="L22" s="146"/>
      <c r="M22" s="147">
        <f t="shared" si="2"/>
        <v>7</v>
      </c>
      <c r="N22" s="146"/>
      <c r="O22" s="146"/>
      <c r="P22" s="146"/>
      <c r="Q22" s="191">
        <f t="shared" si="3"/>
        <v>30</v>
      </c>
      <c r="R22" s="18" t="str">
        <f t="shared" si="4"/>
        <v>OK</v>
      </c>
      <c r="S22" s="47"/>
      <c r="T22" s="47"/>
      <c r="U22" s="47"/>
      <c r="V22" s="47"/>
      <c r="W22" s="47"/>
      <c r="X22" s="47"/>
      <c r="Y22" s="47"/>
      <c r="Z22" s="47"/>
      <c r="AA22" s="36"/>
      <c r="AB22" s="36"/>
      <c r="AC22" s="36"/>
      <c r="AD22" s="36"/>
      <c r="AE22" s="36"/>
      <c r="AF22" s="36"/>
      <c r="AG22" s="36"/>
      <c r="AH22" s="195"/>
      <c r="AI22" s="195"/>
      <c r="AJ22" s="36"/>
    </row>
    <row r="23" spans="1:36" ht="40" customHeight="1" x14ac:dyDescent="0.35">
      <c r="A23" s="204"/>
      <c r="B23" s="50">
        <v>20</v>
      </c>
      <c r="C23" s="199"/>
      <c r="D23" s="56" t="s">
        <v>66</v>
      </c>
      <c r="E23" s="57" t="s">
        <v>67</v>
      </c>
      <c r="F23" s="57" t="s">
        <v>11</v>
      </c>
      <c r="G23" s="57" t="s">
        <v>12</v>
      </c>
      <c r="H23" s="55">
        <v>19.440000000000001</v>
      </c>
      <c r="I23" s="16">
        <v>5</v>
      </c>
      <c r="J23" s="144">
        <f t="shared" si="0"/>
        <v>5</v>
      </c>
      <c r="K23" s="145">
        <f t="shared" si="1"/>
        <v>5</v>
      </c>
      <c r="L23" s="146"/>
      <c r="M23" s="147">
        <f t="shared" si="2"/>
        <v>1</v>
      </c>
      <c r="N23" s="146"/>
      <c r="O23" s="146"/>
      <c r="P23" s="146"/>
      <c r="Q23" s="191">
        <f t="shared" si="3"/>
        <v>0</v>
      </c>
      <c r="R23" s="18" t="str">
        <f t="shared" si="4"/>
        <v>OK</v>
      </c>
      <c r="S23" s="47"/>
      <c r="T23" s="47">
        <v>5</v>
      </c>
      <c r="U23" s="47"/>
      <c r="V23" s="47"/>
      <c r="W23" s="47"/>
      <c r="X23" s="47"/>
      <c r="Y23" s="47"/>
      <c r="Z23" s="47"/>
      <c r="AA23" s="36"/>
      <c r="AB23" s="36"/>
      <c r="AC23" s="36"/>
      <c r="AD23" s="36"/>
      <c r="AE23" s="36"/>
      <c r="AF23" s="36"/>
      <c r="AG23" s="36"/>
      <c r="AH23" s="195"/>
      <c r="AI23" s="195"/>
      <c r="AJ23" s="36"/>
    </row>
    <row r="24" spans="1:36" ht="40" customHeight="1" x14ac:dyDescent="0.35">
      <c r="A24" s="204">
        <v>3</v>
      </c>
      <c r="B24" s="50">
        <v>21</v>
      </c>
      <c r="C24" s="198" t="s">
        <v>634</v>
      </c>
      <c r="D24" s="56" t="s">
        <v>68</v>
      </c>
      <c r="E24" s="57" t="s">
        <v>69</v>
      </c>
      <c r="F24" s="57" t="s">
        <v>11</v>
      </c>
      <c r="G24" s="57" t="s">
        <v>12</v>
      </c>
      <c r="H24" s="55">
        <v>117.9</v>
      </c>
      <c r="I24" s="16">
        <v>2</v>
      </c>
      <c r="J24" s="144">
        <f t="shared" si="0"/>
        <v>0</v>
      </c>
      <c r="K24" s="145">
        <f t="shared" si="1"/>
        <v>0</v>
      </c>
      <c r="L24" s="146"/>
      <c r="M24" s="147">
        <f t="shared" si="2"/>
        <v>0</v>
      </c>
      <c r="N24" s="146"/>
      <c r="O24" s="146"/>
      <c r="P24" s="146"/>
      <c r="Q24" s="191">
        <f t="shared" si="3"/>
        <v>2</v>
      </c>
      <c r="R24" s="18" t="str">
        <f t="shared" si="4"/>
        <v>OK</v>
      </c>
      <c r="S24" s="47"/>
      <c r="T24" s="47"/>
      <c r="U24" s="47"/>
      <c r="V24" s="47"/>
      <c r="W24" s="47"/>
      <c r="X24" s="47"/>
      <c r="Y24" s="47"/>
      <c r="Z24" s="47"/>
      <c r="AA24" s="36"/>
      <c r="AB24" s="36"/>
      <c r="AC24" s="36"/>
      <c r="AD24" s="36"/>
      <c r="AE24" s="36"/>
      <c r="AF24" s="36"/>
      <c r="AG24" s="36"/>
      <c r="AH24" s="195"/>
      <c r="AI24" s="195"/>
      <c r="AJ24" s="36"/>
    </row>
    <row r="25" spans="1:36" ht="40" customHeight="1" x14ac:dyDescent="0.35">
      <c r="A25" s="204"/>
      <c r="B25" s="50">
        <v>22</v>
      </c>
      <c r="C25" s="200"/>
      <c r="D25" s="56" t="s">
        <v>70</v>
      </c>
      <c r="E25" s="57" t="s">
        <v>69</v>
      </c>
      <c r="F25" s="57" t="s">
        <v>11</v>
      </c>
      <c r="G25" s="57" t="s">
        <v>12</v>
      </c>
      <c r="H25" s="55">
        <v>119.82</v>
      </c>
      <c r="I25" s="16">
        <v>0</v>
      </c>
      <c r="J25" s="144">
        <f t="shared" si="0"/>
        <v>0</v>
      </c>
      <c r="K25" s="145">
        <f t="shared" si="1"/>
        <v>0</v>
      </c>
      <c r="L25" s="146"/>
      <c r="M25" s="147">
        <f t="shared" si="2"/>
        <v>0</v>
      </c>
      <c r="N25" s="146"/>
      <c r="O25" s="146"/>
      <c r="P25" s="146"/>
      <c r="Q25" s="191">
        <f t="shared" si="3"/>
        <v>0</v>
      </c>
      <c r="R25" s="18" t="str">
        <f t="shared" si="4"/>
        <v>OK</v>
      </c>
      <c r="S25" s="47"/>
      <c r="T25" s="47"/>
      <c r="U25" s="47"/>
      <c r="V25" s="47"/>
      <c r="W25" s="47"/>
      <c r="X25" s="47"/>
      <c r="Y25" s="47"/>
      <c r="Z25" s="47"/>
      <c r="AA25" s="36"/>
      <c r="AB25" s="36"/>
      <c r="AC25" s="36"/>
      <c r="AD25" s="36"/>
      <c r="AE25" s="36"/>
      <c r="AF25" s="36"/>
      <c r="AG25" s="36"/>
      <c r="AH25" s="195"/>
      <c r="AI25" s="195"/>
      <c r="AJ25" s="36"/>
    </row>
    <row r="26" spans="1:36" ht="40" customHeight="1" x14ac:dyDescent="0.35">
      <c r="A26" s="204"/>
      <c r="B26" s="50">
        <v>23</v>
      </c>
      <c r="C26" s="200"/>
      <c r="D26" s="56" t="s">
        <v>71</v>
      </c>
      <c r="E26" s="57" t="s">
        <v>69</v>
      </c>
      <c r="F26" s="57" t="s">
        <v>11</v>
      </c>
      <c r="G26" s="57" t="s">
        <v>12</v>
      </c>
      <c r="H26" s="55">
        <v>269.58999999999997</v>
      </c>
      <c r="I26" s="16">
        <v>0</v>
      </c>
      <c r="J26" s="144">
        <f t="shared" si="0"/>
        <v>0</v>
      </c>
      <c r="K26" s="145">
        <f t="shared" si="1"/>
        <v>0</v>
      </c>
      <c r="L26" s="146"/>
      <c r="M26" s="147">
        <f t="shared" si="2"/>
        <v>0</v>
      </c>
      <c r="N26" s="146"/>
      <c r="O26" s="146"/>
      <c r="P26" s="146"/>
      <c r="Q26" s="191">
        <f t="shared" si="3"/>
        <v>0</v>
      </c>
      <c r="R26" s="18" t="str">
        <f t="shared" si="4"/>
        <v>OK</v>
      </c>
      <c r="S26" s="47"/>
      <c r="T26" s="47"/>
      <c r="U26" s="47"/>
      <c r="V26" s="47"/>
      <c r="W26" s="47"/>
      <c r="X26" s="47"/>
      <c r="Y26" s="47"/>
      <c r="Z26" s="47"/>
      <c r="AA26" s="36"/>
      <c r="AB26" s="36"/>
      <c r="AC26" s="36"/>
      <c r="AD26" s="36"/>
      <c r="AE26" s="36"/>
      <c r="AF26" s="36"/>
      <c r="AG26" s="36"/>
      <c r="AH26" s="195"/>
      <c r="AI26" s="195"/>
      <c r="AJ26" s="36"/>
    </row>
    <row r="27" spans="1:36" ht="40" customHeight="1" x14ac:dyDescent="0.35">
      <c r="A27" s="204"/>
      <c r="B27" s="50">
        <v>24</v>
      </c>
      <c r="C27" s="200"/>
      <c r="D27" s="56" t="s">
        <v>72</v>
      </c>
      <c r="E27" s="57" t="s">
        <v>69</v>
      </c>
      <c r="F27" s="57" t="s">
        <v>11</v>
      </c>
      <c r="G27" s="57" t="s">
        <v>12</v>
      </c>
      <c r="H27" s="55">
        <v>192</v>
      </c>
      <c r="I27" s="16">
        <v>0</v>
      </c>
      <c r="J27" s="144">
        <f t="shared" si="0"/>
        <v>0</v>
      </c>
      <c r="K27" s="145">
        <f t="shared" si="1"/>
        <v>0</v>
      </c>
      <c r="L27" s="146"/>
      <c r="M27" s="147">
        <f t="shared" si="2"/>
        <v>0</v>
      </c>
      <c r="N27" s="146"/>
      <c r="O27" s="146"/>
      <c r="P27" s="146"/>
      <c r="Q27" s="191">
        <f t="shared" si="3"/>
        <v>0</v>
      </c>
      <c r="R27" s="18" t="str">
        <f t="shared" si="4"/>
        <v>OK</v>
      </c>
      <c r="S27" s="47"/>
      <c r="T27" s="47"/>
      <c r="U27" s="47"/>
      <c r="V27" s="47"/>
      <c r="W27" s="47"/>
      <c r="X27" s="47"/>
      <c r="Y27" s="47"/>
      <c r="Z27" s="47"/>
      <c r="AA27" s="36"/>
      <c r="AB27" s="36"/>
      <c r="AC27" s="36"/>
      <c r="AD27" s="36"/>
      <c r="AE27" s="36"/>
      <c r="AF27" s="36"/>
      <c r="AG27" s="36"/>
      <c r="AH27" s="195"/>
      <c r="AI27" s="195"/>
      <c r="AJ27" s="36"/>
    </row>
    <row r="28" spans="1:36" ht="40" customHeight="1" x14ac:dyDescent="0.35">
      <c r="A28" s="204"/>
      <c r="B28" s="50">
        <v>25</v>
      </c>
      <c r="C28" s="200"/>
      <c r="D28" s="56" t="s">
        <v>73</v>
      </c>
      <c r="E28" s="57" t="s">
        <v>69</v>
      </c>
      <c r="F28" s="57" t="s">
        <v>11</v>
      </c>
      <c r="G28" s="57" t="s">
        <v>12</v>
      </c>
      <c r="H28" s="55">
        <v>211.45</v>
      </c>
      <c r="I28" s="16">
        <v>0</v>
      </c>
      <c r="J28" s="144">
        <f t="shared" si="0"/>
        <v>0</v>
      </c>
      <c r="K28" s="145">
        <f t="shared" si="1"/>
        <v>0</v>
      </c>
      <c r="L28" s="146"/>
      <c r="M28" s="147">
        <f t="shared" si="2"/>
        <v>0</v>
      </c>
      <c r="N28" s="146"/>
      <c r="O28" s="146"/>
      <c r="P28" s="146"/>
      <c r="Q28" s="191">
        <f t="shared" si="3"/>
        <v>0</v>
      </c>
      <c r="R28" s="18" t="str">
        <f t="shared" si="4"/>
        <v>OK</v>
      </c>
      <c r="S28" s="47"/>
      <c r="T28" s="47"/>
      <c r="U28" s="47"/>
      <c r="V28" s="47"/>
      <c r="W28" s="47"/>
      <c r="X28" s="47"/>
      <c r="Y28" s="47"/>
      <c r="Z28" s="47"/>
      <c r="AA28" s="36"/>
      <c r="AB28" s="36"/>
      <c r="AC28" s="36"/>
      <c r="AD28" s="36"/>
      <c r="AE28" s="36"/>
      <c r="AF28" s="36"/>
      <c r="AG28" s="36"/>
      <c r="AH28" s="195"/>
      <c r="AI28" s="195"/>
      <c r="AJ28" s="36"/>
    </row>
    <row r="29" spans="1:36" ht="40" customHeight="1" x14ac:dyDescent="0.35">
      <c r="A29" s="204"/>
      <c r="B29" s="50">
        <v>26</v>
      </c>
      <c r="C29" s="199"/>
      <c r="D29" s="56" t="s">
        <v>74</v>
      </c>
      <c r="E29" s="57" t="s">
        <v>75</v>
      </c>
      <c r="F29" s="57" t="s">
        <v>11</v>
      </c>
      <c r="G29" s="57" t="s">
        <v>12</v>
      </c>
      <c r="H29" s="55">
        <v>33.159999999999997</v>
      </c>
      <c r="I29" s="16">
        <v>0</v>
      </c>
      <c r="J29" s="144">
        <f t="shared" si="0"/>
        <v>0</v>
      </c>
      <c r="K29" s="145">
        <f t="shared" si="1"/>
        <v>0</v>
      </c>
      <c r="L29" s="146"/>
      <c r="M29" s="147">
        <f t="shared" si="2"/>
        <v>0</v>
      </c>
      <c r="N29" s="146"/>
      <c r="O29" s="146"/>
      <c r="P29" s="146"/>
      <c r="Q29" s="191">
        <f t="shared" si="3"/>
        <v>0</v>
      </c>
      <c r="R29" s="18" t="str">
        <f t="shared" si="4"/>
        <v>OK</v>
      </c>
      <c r="S29" s="47"/>
      <c r="T29" s="47"/>
      <c r="U29" s="47"/>
      <c r="V29" s="47"/>
      <c r="W29" s="47"/>
      <c r="X29" s="47"/>
      <c r="Y29" s="47"/>
      <c r="Z29" s="47"/>
      <c r="AA29" s="36"/>
      <c r="AB29" s="36"/>
      <c r="AC29" s="36"/>
      <c r="AD29" s="36"/>
      <c r="AE29" s="36"/>
      <c r="AF29" s="36"/>
      <c r="AG29" s="36"/>
      <c r="AH29" s="195"/>
      <c r="AI29" s="195"/>
      <c r="AJ29" s="36"/>
    </row>
    <row r="30" spans="1:36" ht="40" customHeight="1" x14ac:dyDescent="0.35">
      <c r="A30" s="204">
        <v>4</v>
      </c>
      <c r="B30" s="50">
        <v>27</v>
      </c>
      <c r="C30" s="226" t="s">
        <v>636</v>
      </c>
      <c r="D30" s="56" t="s">
        <v>76</v>
      </c>
      <c r="E30" s="57" t="s">
        <v>77</v>
      </c>
      <c r="F30" s="57" t="s">
        <v>11</v>
      </c>
      <c r="G30" s="57" t="s">
        <v>12</v>
      </c>
      <c r="H30" s="55">
        <v>40</v>
      </c>
      <c r="I30" s="16">
        <v>6</v>
      </c>
      <c r="J30" s="144">
        <f t="shared" si="0"/>
        <v>0</v>
      </c>
      <c r="K30" s="145">
        <f t="shared" si="1"/>
        <v>0</v>
      </c>
      <c r="L30" s="146"/>
      <c r="M30" s="147">
        <f t="shared" si="2"/>
        <v>1</v>
      </c>
      <c r="N30" s="146"/>
      <c r="O30" s="146"/>
      <c r="P30" s="146"/>
      <c r="Q30" s="191">
        <f t="shared" si="3"/>
        <v>6</v>
      </c>
      <c r="R30" s="18" t="str">
        <f t="shared" si="4"/>
        <v>OK</v>
      </c>
      <c r="S30" s="47"/>
      <c r="T30" s="288"/>
      <c r="U30" s="47"/>
      <c r="V30" s="47"/>
      <c r="W30" s="47"/>
      <c r="X30" s="47"/>
      <c r="Y30" s="47"/>
      <c r="Z30" s="47"/>
      <c r="AA30" s="36"/>
      <c r="AB30" s="36"/>
      <c r="AC30" s="36"/>
      <c r="AD30" s="36"/>
      <c r="AE30" s="36"/>
      <c r="AF30" s="36"/>
      <c r="AG30" s="36"/>
      <c r="AH30" s="195"/>
      <c r="AI30" s="195"/>
      <c r="AJ30" s="36"/>
    </row>
    <row r="31" spans="1:36" ht="40" customHeight="1" x14ac:dyDescent="0.35">
      <c r="A31" s="204"/>
      <c r="B31" s="50">
        <v>28</v>
      </c>
      <c r="C31" s="218"/>
      <c r="D31" s="56" t="s">
        <v>78</v>
      </c>
      <c r="E31" s="57" t="s">
        <v>79</v>
      </c>
      <c r="F31" s="57" t="s">
        <v>11</v>
      </c>
      <c r="G31" s="57" t="s">
        <v>12</v>
      </c>
      <c r="H31" s="55">
        <v>8</v>
      </c>
      <c r="I31" s="16">
        <v>14</v>
      </c>
      <c r="J31" s="144">
        <f t="shared" si="0"/>
        <v>4</v>
      </c>
      <c r="K31" s="145">
        <f t="shared" si="1"/>
        <v>4</v>
      </c>
      <c r="L31" s="146"/>
      <c r="M31" s="147">
        <f t="shared" si="2"/>
        <v>3</v>
      </c>
      <c r="N31" s="146"/>
      <c r="O31" s="146"/>
      <c r="P31" s="146"/>
      <c r="Q31" s="191">
        <f t="shared" si="3"/>
        <v>10</v>
      </c>
      <c r="R31" s="18" t="str">
        <f t="shared" si="4"/>
        <v>OK</v>
      </c>
      <c r="S31" s="47"/>
      <c r="T31" s="288"/>
      <c r="U31" s="47"/>
      <c r="V31" s="47"/>
      <c r="W31" s="47"/>
      <c r="X31" s="47"/>
      <c r="Y31" s="47"/>
      <c r="Z31" s="47"/>
      <c r="AA31" s="36"/>
      <c r="AB31" s="36"/>
      <c r="AC31" s="36"/>
      <c r="AD31" s="36"/>
      <c r="AE31" s="36">
        <v>4</v>
      </c>
      <c r="AF31" s="36"/>
      <c r="AG31" s="36"/>
      <c r="AH31" s="195"/>
      <c r="AI31" s="195"/>
      <c r="AJ31" s="36"/>
    </row>
    <row r="32" spans="1:36" ht="40" customHeight="1" x14ac:dyDescent="0.35">
      <c r="A32" s="204"/>
      <c r="B32" s="50">
        <v>29</v>
      </c>
      <c r="C32" s="218"/>
      <c r="D32" s="56" t="s">
        <v>80</v>
      </c>
      <c r="E32" s="57" t="s">
        <v>81</v>
      </c>
      <c r="F32" s="57" t="s">
        <v>11</v>
      </c>
      <c r="G32" s="57" t="s">
        <v>12</v>
      </c>
      <c r="H32" s="55">
        <v>76</v>
      </c>
      <c r="I32" s="16">
        <v>0</v>
      </c>
      <c r="J32" s="144">
        <f t="shared" si="0"/>
        <v>0</v>
      </c>
      <c r="K32" s="145">
        <f t="shared" si="1"/>
        <v>0</v>
      </c>
      <c r="L32" s="146"/>
      <c r="M32" s="147">
        <f t="shared" si="2"/>
        <v>0</v>
      </c>
      <c r="N32" s="146"/>
      <c r="O32" s="146"/>
      <c r="P32" s="146"/>
      <c r="Q32" s="191">
        <f t="shared" si="3"/>
        <v>0</v>
      </c>
      <c r="R32" s="18" t="str">
        <f t="shared" si="4"/>
        <v>OK</v>
      </c>
      <c r="S32" s="289"/>
      <c r="T32" s="288"/>
      <c r="U32" s="289"/>
      <c r="V32" s="289"/>
      <c r="W32" s="289"/>
      <c r="X32" s="289"/>
      <c r="Y32" s="289"/>
      <c r="Z32" s="289"/>
      <c r="AA32" s="36"/>
      <c r="AB32" s="36"/>
      <c r="AC32" s="36"/>
      <c r="AD32" s="36"/>
      <c r="AE32" s="36"/>
      <c r="AF32" s="36"/>
      <c r="AG32" s="36"/>
      <c r="AH32" s="195"/>
      <c r="AI32" s="195"/>
      <c r="AJ32" s="36"/>
    </row>
    <row r="33" spans="1:36" ht="40" customHeight="1" x14ac:dyDescent="0.35">
      <c r="A33" s="204"/>
      <c r="B33" s="50">
        <v>30</v>
      </c>
      <c r="C33" s="218"/>
      <c r="D33" s="56" t="s">
        <v>82</v>
      </c>
      <c r="E33" s="57" t="s">
        <v>83</v>
      </c>
      <c r="F33" s="57" t="s">
        <v>11</v>
      </c>
      <c r="G33" s="57" t="s">
        <v>12</v>
      </c>
      <c r="H33" s="55">
        <v>26.2</v>
      </c>
      <c r="I33" s="16">
        <v>0</v>
      </c>
      <c r="J33" s="144">
        <f t="shared" si="0"/>
        <v>0</v>
      </c>
      <c r="K33" s="145">
        <f t="shared" si="1"/>
        <v>0</v>
      </c>
      <c r="L33" s="146"/>
      <c r="M33" s="147">
        <f t="shared" si="2"/>
        <v>0</v>
      </c>
      <c r="N33" s="146"/>
      <c r="O33" s="146"/>
      <c r="P33" s="146"/>
      <c r="Q33" s="191">
        <f t="shared" si="3"/>
        <v>0</v>
      </c>
      <c r="R33" s="18" t="str">
        <f t="shared" si="4"/>
        <v>OK</v>
      </c>
      <c r="S33" s="289"/>
      <c r="T33" s="288"/>
      <c r="U33" s="289"/>
      <c r="V33" s="289"/>
      <c r="W33" s="289"/>
      <c r="X33" s="289"/>
      <c r="Y33" s="289"/>
      <c r="Z33" s="289"/>
      <c r="AA33" s="36"/>
      <c r="AB33" s="36"/>
      <c r="AC33" s="36"/>
      <c r="AD33" s="36"/>
      <c r="AE33" s="36"/>
      <c r="AF33" s="36"/>
      <c r="AG33" s="36"/>
      <c r="AH33" s="195"/>
      <c r="AI33" s="195"/>
      <c r="AJ33" s="36"/>
    </row>
    <row r="34" spans="1:36" ht="40" customHeight="1" x14ac:dyDescent="0.35">
      <c r="A34" s="204"/>
      <c r="B34" s="50">
        <v>31</v>
      </c>
      <c r="C34" s="218"/>
      <c r="D34" s="56" t="s">
        <v>84</v>
      </c>
      <c r="E34" s="57" t="s">
        <v>85</v>
      </c>
      <c r="F34" s="57" t="s">
        <v>11</v>
      </c>
      <c r="G34" s="57" t="s">
        <v>12</v>
      </c>
      <c r="H34" s="55">
        <v>5</v>
      </c>
      <c r="I34" s="16">
        <v>30</v>
      </c>
      <c r="J34" s="144">
        <f t="shared" si="0"/>
        <v>0</v>
      </c>
      <c r="K34" s="145">
        <f t="shared" si="1"/>
        <v>0</v>
      </c>
      <c r="L34" s="146"/>
      <c r="M34" s="147">
        <f t="shared" si="2"/>
        <v>7</v>
      </c>
      <c r="N34" s="146"/>
      <c r="O34" s="146"/>
      <c r="P34" s="146"/>
      <c r="Q34" s="191">
        <f t="shared" si="3"/>
        <v>30</v>
      </c>
      <c r="R34" s="18" t="str">
        <f t="shared" si="4"/>
        <v>OK</v>
      </c>
      <c r="S34" s="47"/>
      <c r="T34" s="288"/>
      <c r="U34" s="47"/>
      <c r="V34" s="47"/>
      <c r="W34" s="47"/>
      <c r="X34" s="47"/>
      <c r="Y34" s="47"/>
      <c r="Z34" s="47"/>
      <c r="AA34" s="36"/>
      <c r="AB34" s="36"/>
      <c r="AC34" s="36"/>
      <c r="AD34" s="36"/>
      <c r="AE34" s="36"/>
      <c r="AF34" s="36"/>
      <c r="AG34" s="36"/>
      <c r="AH34" s="195"/>
      <c r="AI34" s="195"/>
      <c r="AJ34" s="36"/>
    </row>
    <row r="35" spans="1:36" ht="40" customHeight="1" x14ac:dyDescent="0.35">
      <c r="A35" s="204"/>
      <c r="B35" s="50">
        <v>32</v>
      </c>
      <c r="C35" s="218"/>
      <c r="D35" s="56" t="s">
        <v>86</v>
      </c>
      <c r="E35" s="57" t="s">
        <v>87</v>
      </c>
      <c r="F35" s="57" t="s">
        <v>11</v>
      </c>
      <c r="G35" s="57" t="s">
        <v>13</v>
      </c>
      <c r="H35" s="55">
        <v>75.5</v>
      </c>
      <c r="I35" s="16">
        <v>20</v>
      </c>
      <c r="J35" s="144">
        <f t="shared" si="0"/>
        <v>10</v>
      </c>
      <c r="K35" s="145">
        <f t="shared" si="1"/>
        <v>10</v>
      </c>
      <c r="L35" s="146"/>
      <c r="M35" s="147">
        <f t="shared" si="2"/>
        <v>5</v>
      </c>
      <c r="N35" s="146"/>
      <c r="O35" s="146"/>
      <c r="P35" s="146"/>
      <c r="Q35" s="191">
        <f t="shared" si="3"/>
        <v>10</v>
      </c>
      <c r="R35" s="18" t="str">
        <f t="shared" si="4"/>
        <v>OK</v>
      </c>
      <c r="S35" s="47"/>
      <c r="T35" s="288"/>
      <c r="U35" s="47"/>
      <c r="V35" s="47"/>
      <c r="W35" s="47"/>
      <c r="X35" s="47"/>
      <c r="Y35" s="47"/>
      <c r="Z35" s="47"/>
      <c r="AA35" s="36"/>
      <c r="AB35" s="36"/>
      <c r="AC35" s="36"/>
      <c r="AD35" s="36"/>
      <c r="AE35" s="36">
        <v>10</v>
      </c>
      <c r="AF35" s="36"/>
      <c r="AG35" s="36"/>
      <c r="AH35" s="195"/>
      <c r="AI35" s="195"/>
      <c r="AJ35" s="36"/>
    </row>
    <row r="36" spans="1:36" ht="40" customHeight="1" x14ac:dyDescent="0.35">
      <c r="A36" s="204"/>
      <c r="B36" s="50">
        <v>33</v>
      </c>
      <c r="C36" s="218"/>
      <c r="D36" s="56" t="s">
        <v>88</v>
      </c>
      <c r="E36" s="57" t="s">
        <v>89</v>
      </c>
      <c r="F36" s="57" t="s">
        <v>90</v>
      </c>
      <c r="G36" s="57" t="s">
        <v>12</v>
      </c>
      <c r="H36" s="55">
        <v>3.54</v>
      </c>
      <c r="I36" s="16">
        <v>2</v>
      </c>
      <c r="J36" s="144">
        <f t="shared" si="0"/>
        <v>0</v>
      </c>
      <c r="K36" s="145">
        <f t="shared" si="1"/>
        <v>0</v>
      </c>
      <c r="L36" s="146"/>
      <c r="M36" s="147">
        <f t="shared" si="2"/>
        <v>0</v>
      </c>
      <c r="N36" s="146"/>
      <c r="O36" s="146"/>
      <c r="P36" s="146"/>
      <c r="Q36" s="191">
        <f t="shared" si="3"/>
        <v>2</v>
      </c>
      <c r="R36" s="18" t="str">
        <f t="shared" si="4"/>
        <v>OK</v>
      </c>
      <c r="S36" s="47"/>
      <c r="T36" s="288"/>
      <c r="U36" s="47"/>
      <c r="V36" s="47"/>
      <c r="W36" s="47"/>
      <c r="X36" s="47"/>
      <c r="Y36" s="47"/>
      <c r="Z36" s="47"/>
      <c r="AA36" s="36"/>
      <c r="AB36" s="36"/>
      <c r="AC36" s="36"/>
      <c r="AD36" s="36"/>
      <c r="AE36" s="36"/>
      <c r="AF36" s="36"/>
      <c r="AG36" s="36"/>
      <c r="AH36" s="195"/>
      <c r="AI36" s="195"/>
      <c r="AJ36" s="36"/>
    </row>
    <row r="37" spans="1:36" ht="40" customHeight="1" x14ac:dyDescent="0.35">
      <c r="A37" s="204"/>
      <c r="B37" s="50">
        <v>34</v>
      </c>
      <c r="C37" s="218"/>
      <c r="D37" s="56" t="s">
        <v>91</v>
      </c>
      <c r="E37" s="57" t="s">
        <v>92</v>
      </c>
      <c r="F37" s="57" t="s">
        <v>11</v>
      </c>
      <c r="G37" s="57" t="s">
        <v>15</v>
      </c>
      <c r="H37" s="55">
        <v>12</v>
      </c>
      <c r="I37" s="16">
        <v>0</v>
      </c>
      <c r="J37" s="144">
        <f t="shared" si="0"/>
        <v>0</v>
      </c>
      <c r="K37" s="145">
        <f t="shared" si="1"/>
        <v>0</v>
      </c>
      <c r="L37" s="146"/>
      <c r="M37" s="147">
        <f t="shared" si="2"/>
        <v>0</v>
      </c>
      <c r="N37" s="146"/>
      <c r="O37" s="146"/>
      <c r="P37" s="146"/>
      <c r="Q37" s="191">
        <f t="shared" si="3"/>
        <v>0</v>
      </c>
      <c r="R37" s="18" t="str">
        <f t="shared" si="4"/>
        <v>OK</v>
      </c>
      <c r="S37" s="47"/>
      <c r="T37" s="288"/>
      <c r="U37" s="47"/>
      <c r="V37" s="47"/>
      <c r="W37" s="47"/>
      <c r="X37" s="47"/>
      <c r="Y37" s="47"/>
      <c r="Z37" s="47"/>
      <c r="AA37" s="36"/>
      <c r="AB37" s="36"/>
      <c r="AC37" s="36"/>
      <c r="AD37" s="36"/>
      <c r="AE37" s="36"/>
      <c r="AF37" s="36"/>
      <c r="AG37" s="36"/>
      <c r="AH37" s="195"/>
      <c r="AI37" s="195"/>
      <c r="AJ37" s="36"/>
    </row>
    <row r="38" spans="1:36" ht="40" customHeight="1" x14ac:dyDescent="0.35">
      <c r="A38" s="204"/>
      <c r="B38" s="50">
        <v>35</v>
      </c>
      <c r="C38" s="218"/>
      <c r="D38" s="56" t="s">
        <v>93</v>
      </c>
      <c r="E38" s="57" t="s">
        <v>94</v>
      </c>
      <c r="F38" s="57" t="s">
        <v>11</v>
      </c>
      <c r="G38" s="57" t="s">
        <v>15</v>
      </c>
      <c r="H38" s="55">
        <v>6</v>
      </c>
      <c r="I38" s="16">
        <v>3</v>
      </c>
      <c r="J38" s="144">
        <f t="shared" si="0"/>
        <v>0</v>
      </c>
      <c r="K38" s="145">
        <f t="shared" si="1"/>
        <v>0</v>
      </c>
      <c r="L38" s="146"/>
      <c r="M38" s="147">
        <f t="shared" si="2"/>
        <v>0</v>
      </c>
      <c r="N38" s="146"/>
      <c r="O38" s="146"/>
      <c r="P38" s="146"/>
      <c r="Q38" s="191">
        <f t="shared" si="3"/>
        <v>3</v>
      </c>
      <c r="R38" s="18" t="str">
        <f t="shared" si="4"/>
        <v>OK</v>
      </c>
      <c r="S38" s="47"/>
      <c r="T38" s="288"/>
      <c r="U38" s="47"/>
      <c r="V38" s="47"/>
      <c r="W38" s="47"/>
      <c r="X38" s="47"/>
      <c r="Y38" s="47"/>
      <c r="Z38" s="47"/>
      <c r="AA38" s="36"/>
      <c r="AB38" s="36"/>
      <c r="AC38" s="36"/>
      <c r="AD38" s="36"/>
      <c r="AE38" s="36"/>
      <c r="AF38" s="36"/>
      <c r="AG38" s="36"/>
      <c r="AH38" s="195"/>
      <c r="AI38" s="195"/>
      <c r="AJ38" s="36"/>
    </row>
    <row r="39" spans="1:36" ht="40" customHeight="1" x14ac:dyDescent="0.35">
      <c r="A39" s="204"/>
      <c r="B39" s="50">
        <v>36</v>
      </c>
      <c r="C39" s="218"/>
      <c r="D39" s="56" t="s">
        <v>95</v>
      </c>
      <c r="E39" s="57" t="s">
        <v>96</v>
      </c>
      <c r="F39" s="57" t="s">
        <v>11</v>
      </c>
      <c r="G39" s="57" t="s">
        <v>12</v>
      </c>
      <c r="H39" s="55">
        <v>17.61</v>
      </c>
      <c r="I39" s="16">
        <v>5</v>
      </c>
      <c r="J39" s="144">
        <f t="shared" si="0"/>
        <v>0</v>
      </c>
      <c r="K39" s="145">
        <f t="shared" si="1"/>
        <v>0</v>
      </c>
      <c r="L39" s="146"/>
      <c r="M39" s="147">
        <f t="shared" si="2"/>
        <v>1</v>
      </c>
      <c r="N39" s="146"/>
      <c r="O39" s="146"/>
      <c r="P39" s="146"/>
      <c r="Q39" s="191">
        <f t="shared" si="3"/>
        <v>5</v>
      </c>
      <c r="R39" s="18" t="str">
        <f t="shared" si="4"/>
        <v>OK</v>
      </c>
      <c r="S39" s="47"/>
      <c r="T39" s="288"/>
      <c r="U39" s="47"/>
      <c r="V39" s="47"/>
      <c r="W39" s="47"/>
      <c r="X39" s="47"/>
      <c r="Y39" s="47"/>
      <c r="Z39" s="47"/>
      <c r="AA39" s="36"/>
      <c r="AB39" s="36"/>
      <c r="AC39" s="36"/>
      <c r="AD39" s="36"/>
      <c r="AE39" s="36"/>
      <c r="AF39" s="36"/>
      <c r="AG39" s="36"/>
      <c r="AH39" s="195"/>
      <c r="AI39" s="195"/>
      <c r="AJ39" s="36"/>
    </row>
    <row r="40" spans="1:36" ht="40" customHeight="1" x14ac:dyDescent="0.35">
      <c r="A40" s="204"/>
      <c r="B40" s="50">
        <v>37</v>
      </c>
      <c r="C40" s="218"/>
      <c r="D40" s="56" t="s">
        <v>97</v>
      </c>
      <c r="E40" s="57" t="s">
        <v>98</v>
      </c>
      <c r="F40" s="57" t="s">
        <v>11</v>
      </c>
      <c r="G40" s="57" t="s">
        <v>12</v>
      </c>
      <c r="H40" s="55">
        <v>36</v>
      </c>
      <c r="I40" s="16">
        <v>10</v>
      </c>
      <c r="J40" s="144">
        <f t="shared" si="0"/>
        <v>0</v>
      </c>
      <c r="K40" s="145">
        <f t="shared" si="1"/>
        <v>0</v>
      </c>
      <c r="L40" s="146"/>
      <c r="M40" s="147">
        <f t="shared" si="2"/>
        <v>2</v>
      </c>
      <c r="N40" s="146"/>
      <c r="O40" s="146"/>
      <c r="P40" s="146"/>
      <c r="Q40" s="191">
        <f t="shared" si="3"/>
        <v>10</v>
      </c>
      <c r="R40" s="18" t="str">
        <f t="shared" si="4"/>
        <v>OK</v>
      </c>
      <c r="S40" s="47"/>
      <c r="T40" s="288"/>
      <c r="U40" s="47"/>
      <c r="V40" s="47"/>
      <c r="W40" s="47"/>
      <c r="X40" s="47"/>
      <c r="Y40" s="47"/>
      <c r="Z40" s="47"/>
      <c r="AA40" s="36"/>
      <c r="AB40" s="36"/>
      <c r="AC40" s="36"/>
      <c r="AD40" s="36"/>
      <c r="AE40" s="36"/>
      <c r="AF40" s="36"/>
      <c r="AG40" s="36"/>
      <c r="AH40" s="195"/>
      <c r="AI40" s="195"/>
      <c r="AJ40" s="36"/>
    </row>
    <row r="41" spans="1:36" ht="40" customHeight="1" x14ac:dyDescent="0.35">
      <c r="A41" s="204"/>
      <c r="B41" s="50">
        <v>38</v>
      </c>
      <c r="C41" s="218"/>
      <c r="D41" s="56" t="s">
        <v>99</v>
      </c>
      <c r="E41" s="57" t="s">
        <v>100</v>
      </c>
      <c r="F41" s="57" t="s">
        <v>11</v>
      </c>
      <c r="G41" s="57" t="s">
        <v>12</v>
      </c>
      <c r="H41" s="55">
        <v>79</v>
      </c>
      <c r="I41" s="16">
        <v>12</v>
      </c>
      <c r="J41" s="144">
        <f t="shared" si="0"/>
        <v>7</v>
      </c>
      <c r="K41" s="145">
        <f t="shared" si="1"/>
        <v>7</v>
      </c>
      <c r="L41" s="146"/>
      <c r="M41" s="147">
        <f t="shared" si="2"/>
        <v>3</v>
      </c>
      <c r="N41" s="146"/>
      <c r="O41" s="146"/>
      <c r="P41" s="146"/>
      <c r="Q41" s="191">
        <f t="shared" si="3"/>
        <v>5</v>
      </c>
      <c r="R41" s="18" t="str">
        <f t="shared" si="4"/>
        <v>OK</v>
      </c>
      <c r="S41" s="47"/>
      <c r="T41" s="288"/>
      <c r="U41" s="47"/>
      <c r="V41" s="47"/>
      <c r="W41" s="47"/>
      <c r="X41" s="47"/>
      <c r="Y41" s="47"/>
      <c r="Z41" s="47"/>
      <c r="AA41" s="36"/>
      <c r="AB41" s="36"/>
      <c r="AC41" s="36"/>
      <c r="AD41" s="36"/>
      <c r="AE41" s="36">
        <v>7</v>
      </c>
      <c r="AF41" s="36"/>
      <c r="AG41" s="36"/>
      <c r="AH41" s="195"/>
      <c r="AI41" s="195"/>
      <c r="AJ41" s="36"/>
    </row>
    <row r="42" spans="1:36" ht="40" customHeight="1" x14ac:dyDescent="0.35">
      <c r="A42" s="204"/>
      <c r="B42" s="50">
        <v>39</v>
      </c>
      <c r="C42" s="218"/>
      <c r="D42" s="56" t="s">
        <v>101</v>
      </c>
      <c r="E42" s="57" t="s">
        <v>102</v>
      </c>
      <c r="F42" s="57" t="s">
        <v>11</v>
      </c>
      <c r="G42" s="57" t="s">
        <v>12</v>
      </c>
      <c r="H42" s="55">
        <v>52.42</v>
      </c>
      <c r="I42" s="16">
        <v>2</v>
      </c>
      <c r="J42" s="144">
        <f t="shared" si="0"/>
        <v>0</v>
      </c>
      <c r="K42" s="145">
        <f t="shared" si="1"/>
        <v>0</v>
      </c>
      <c r="L42" s="146"/>
      <c r="M42" s="147">
        <f t="shared" si="2"/>
        <v>0</v>
      </c>
      <c r="N42" s="146"/>
      <c r="O42" s="146"/>
      <c r="P42" s="146"/>
      <c r="Q42" s="191">
        <f t="shared" si="3"/>
        <v>2</v>
      </c>
      <c r="R42" s="18" t="str">
        <f t="shared" si="4"/>
        <v>OK</v>
      </c>
      <c r="S42" s="47"/>
      <c r="T42" s="288"/>
      <c r="U42" s="47"/>
      <c r="V42" s="47"/>
      <c r="W42" s="47"/>
      <c r="X42" s="47"/>
      <c r="Y42" s="47"/>
      <c r="Z42" s="47"/>
      <c r="AA42" s="36"/>
      <c r="AB42" s="36"/>
      <c r="AC42" s="36"/>
      <c r="AD42" s="36"/>
      <c r="AE42" s="36"/>
      <c r="AF42" s="36"/>
      <c r="AG42" s="36"/>
      <c r="AH42" s="195"/>
      <c r="AI42" s="195"/>
      <c r="AJ42" s="36"/>
    </row>
    <row r="43" spans="1:36" ht="40" customHeight="1" x14ac:dyDescent="0.35">
      <c r="A43" s="204"/>
      <c r="B43" s="50">
        <v>40</v>
      </c>
      <c r="C43" s="218"/>
      <c r="D43" s="56" t="s">
        <v>103</v>
      </c>
      <c r="E43" s="57" t="s">
        <v>104</v>
      </c>
      <c r="F43" s="57" t="s">
        <v>11</v>
      </c>
      <c r="G43" s="57" t="s">
        <v>12</v>
      </c>
      <c r="H43" s="55">
        <v>26.65</v>
      </c>
      <c r="I43" s="16">
        <v>5</v>
      </c>
      <c r="J43" s="144">
        <f t="shared" si="0"/>
        <v>0</v>
      </c>
      <c r="K43" s="145">
        <f t="shared" si="1"/>
        <v>0</v>
      </c>
      <c r="L43" s="146"/>
      <c r="M43" s="147">
        <f t="shared" si="2"/>
        <v>1</v>
      </c>
      <c r="N43" s="146"/>
      <c r="O43" s="146"/>
      <c r="P43" s="146"/>
      <c r="Q43" s="191">
        <f t="shared" si="3"/>
        <v>5</v>
      </c>
      <c r="R43" s="18" t="str">
        <f t="shared" si="4"/>
        <v>OK</v>
      </c>
      <c r="S43" s="47"/>
      <c r="T43" s="288"/>
      <c r="U43" s="47"/>
      <c r="V43" s="47"/>
      <c r="W43" s="47"/>
      <c r="X43" s="47"/>
      <c r="Y43" s="47"/>
      <c r="Z43" s="47"/>
      <c r="AA43" s="36"/>
      <c r="AB43" s="36"/>
      <c r="AC43" s="36"/>
      <c r="AD43" s="36"/>
      <c r="AE43" s="36"/>
      <c r="AF43" s="36"/>
      <c r="AG43" s="36"/>
      <c r="AH43" s="195"/>
      <c r="AI43" s="195"/>
      <c r="AJ43" s="36"/>
    </row>
    <row r="44" spans="1:36" ht="40" customHeight="1" x14ac:dyDescent="0.35">
      <c r="A44" s="204"/>
      <c r="B44" s="50">
        <v>41</v>
      </c>
      <c r="C44" s="218"/>
      <c r="D44" s="56" t="s">
        <v>105</v>
      </c>
      <c r="E44" s="57" t="s">
        <v>106</v>
      </c>
      <c r="F44" s="57" t="s">
        <v>11</v>
      </c>
      <c r="G44" s="57" t="s">
        <v>12</v>
      </c>
      <c r="H44" s="55">
        <v>359.5</v>
      </c>
      <c r="I44" s="16">
        <v>0</v>
      </c>
      <c r="J44" s="144">
        <f t="shared" si="0"/>
        <v>0</v>
      </c>
      <c r="K44" s="145">
        <f t="shared" si="1"/>
        <v>0</v>
      </c>
      <c r="L44" s="146"/>
      <c r="M44" s="147">
        <f t="shared" si="2"/>
        <v>0</v>
      </c>
      <c r="N44" s="146"/>
      <c r="O44" s="146"/>
      <c r="P44" s="146"/>
      <c r="Q44" s="191">
        <f t="shared" si="3"/>
        <v>0</v>
      </c>
      <c r="R44" s="18" t="str">
        <f t="shared" si="4"/>
        <v>OK</v>
      </c>
      <c r="S44" s="47"/>
      <c r="T44" s="288"/>
      <c r="U44" s="47"/>
      <c r="V44" s="47"/>
      <c r="W44" s="47"/>
      <c r="X44" s="47"/>
      <c r="Y44" s="47"/>
      <c r="Z44" s="47"/>
      <c r="AA44" s="36"/>
      <c r="AB44" s="36"/>
      <c r="AC44" s="36"/>
      <c r="AD44" s="36"/>
      <c r="AE44" s="36"/>
      <c r="AF44" s="36"/>
      <c r="AG44" s="36"/>
      <c r="AH44" s="195"/>
      <c r="AI44" s="195"/>
      <c r="AJ44" s="36"/>
    </row>
    <row r="45" spans="1:36" ht="40" customHeight="1" x14ac:dyDescent="0.35">
      <c r="A45" s="204"/>
      <c r="B45" s="50">
        <v>42</v>
      </c>
      <c r="C45" s="217"/>
      <c r="D45" s="56" t="s">
        <v>107</v>
      </c>
      <c r="E45" s="57" t="s">
        <v>108</v>
      </c>
      <c r="F45" s="57" t="s">
        <v>11</v>
      </c>
      <c r="G45" s="57" t="s">
        <v>12</v>
      </c>
      <c r="H45" s="55">
        <v>1.89</v>
      </c>
      <c r="I45" s="16">
        <v>19</v>
      </c>
      <c r="J45" s="144">
        <f t="shared" si="0"/>
        <v>0</v>
      </c>
      <c r="K45" s="145">
        <f t="shared" si="1"/>
        <v>0</v>
      </c>
      <c r="L45" s="146"/>
      <c r="M45" s="147">
        <f t="shared" si="2"/>
        <v>4</v>
      </c>
      <c r="N45" s="146"/>
      <c r="O45" s="146"/>
      <c r="P45" s="146"/>
      <c r="Q45" s="191">
        <f t="shared" si="3"/>
        <v>19</v>
      </c>
      <c r="R45" s="18" t="str">
        <f t="shared" si="4"/>
        <v>OK</v>
      </c>
      <c r="S45" s="47"/>
      <c r="T45" s="288"/>
      <c r="U45" s="47"/>
      <c r="V45" s="47"/>
      <c r="W45" s="47"/>
      <c r="X45" s="47"/>
      <c r="Y45" s="47"/>
      <c r="Z45" s="47"/>
      <c r="AA45" s="36"/>
      <c r="AB45" s="36"/>
      <c r="AC45" s="36"/>
      <c r="AD45" s="36"/>
      <c r="AE45" s="36"/>
      <c r="AF45" s="36"/>
      <c r="AG45" s="36"/>
      <c r="AH45" s="195"/>
      <c r="AI45" s="195"/>
      <c r="AJ45" s="36"/>
    </row>
    <row r="46" spans="1:36" ht="40" customHeight="1" x14ac:dyDescent="0.35">
      <c r="A46" s="204">
        <v>5</v>
      </c>
      <c r="B46" s="50">
        <v>43</v>
      </c>
      <c r="C46" s="198" t="s">
        <v>634</v>
      </c>
      <c r="D46" s="56" t="s">
        <v>109</v>
      </c>
      <c r="E46" s="57" t="s">
        <v>110</v>
      </c>
      <c r="F46" s="57" t="s">
        <v>11</v>
      </c>
      <c r="G46" s="57" t="s">
        <v>12</v>
      </c>
      <c r="H46" s="55">
        <v>9.4</v>
      </c>
      <c r="I46" s="16">
        <v>0</v>
      </c>
      <c r="J46" s="144">
        <f t="shared" si="0"/>
        <v>0</v>
      </c>
      <c r="K46" s="145">
        <f t="shared" si="1"/>
        <v>0</v>
      </c>
      <c r="L46" s="146"/>
      <c r="M46" s="147">
        <f t="shared" si="2"/>
        <v>0</v>
      </c>
      <c r="N46" s="146"/>
      <c r="O46" s="146"/>
      <c r="P46" s="146"/>
      <c r="Q46" s="191">
        <f t="shared" si="3"/>
        <v>0</v>
      </c>
      <c r="R46" s="18" t="str">
        <f t="shared" si="4"/>
        <v>OK</v>
      </c>
      <c r="S46" s="47"/>
      <c r="T46" s="47"/>
      <c r="U46" s="47"/>
      <c r="V46" s="47"/>
      <c r="W46" s="47"/>
      <c r="X46" s="47"/>
      <c r="Y46" s="47"/>
      <c r="Z46" s="47"/>
      <c r="AA46" s="36"/>
      <c r="AB46" s="36"/>
      <c r="AC46" s="36"/>
      <c r="AD46" s="36"/>
      <c r="AE46" s="36"/>
      <c r="AF46" s="36"/>
      <c r="AG46" s="36"/>
      <c r="AH46" s="195"/>
      <c r="AI46" s="195"/>
      <c r="AJ46" s="36"/>
    </row>
    <row r="47" spans="1:36" ht="40" customHeight="1" x14ac:dyDescent="0.35">
      <c r="A47" s="204"/>
      <c r="B47" s="50">
        <v>44</v>
      </c>
      <c r="C47" s="200"/>
      <c r="D47" s="56" t="s">
        <v>111</v>
      </c>
      <c r="E47" s="57" t="s">
        <v>110</v>
      </c>
      <c r="F47" s="57" t="s">
        <v>11</v>
      </c>
      <c r="G47" s="57" t="s">
        <v>12</v>
      </c>
      <c r="H47" s="55">
        <v>0.6</v>
      </c>
      <c r="I47" s="16">
        <v>15</v>
      </c>
      <c r="J47" s="144">
        <f t="shared" si="0"/>
        <v>5</v>
      </c>
      <c r="K47" s="145">
        <f t="shared" si="1"/>
        <v>5</v>
      </c>
      <c r="L47" s="146"/>
      <c r="M47" s="147">
        <f t="shared" si="2"/>
        <v>3</v>
      </c>
      <c r="N47" s="146"/>
      <c r="O47" s="146"/>
      <c r="P47" s="146"/>
      <c r="Q47" s="191">
        <f t="shared" si="3"/>
        <v>10</v>
      </c>
      <c r="R47" s="18" t="str">
        <f t="shared" si="4"/>
        <v>OK</v>
      </c>
      <c r="S47" s="47">
        <v>5</v>
      </c>
      <c r="T47" s="47"/>
      <c r="U47" s="47"/>
      <c r="V47" s="47"/>
      <c r="W47" s="47"/>
      <c r="X47" s="47"/>
      <c r="Y47" s="47"/>
      <c r="Z47" s="47"/>
      <c r="AA47" s="36"/>
      <c r="AB47" s="36"/>
      <c r="AC47" s="36"/>
      <c r="AD47" s="36"/>
      <c r="AE47" s="36"/>
      <c r="AF47" s="36"/>
      <c r="AG47" s="36"/>
      <c r="AH47" s="195"/>
      <c r="AI47" s="195"/>
      <c r="AJ47" s="36"/>
    </row>
    <row r="48" spans="1:36" ht="40" customHeight="1" x14ac:dyDescent="0.35">
      <c r="A48" s="204"/>
      <c r="B48" s="50">
        <v>45</v>
      </c>
      <c r="C48" s="200"/>
      <c r="D48" s="56" t="s">
        <v>112</v>
      </c>
      <c r="E48" s="57" t="s">
        <v>110</v>
      </c>
      <c r="F48" s="57" t="s">
        <v>11</v>
      </c>
      <c r="G48" s="57" t="s">
        <v>12</v>
      </c>
      <c r="H48" s="55">
        <v>0.9</v>
      </c>
      <c r="I48" s="16">
        <v>8</v>
      </c>
      <c r="J48" s="144">
        <f t="shared" si="0"/>
        <v>0</v>
      </c>
      <c r="K48" s="145">
        <f t="shared" si="1"/>
        <v>0</v>
      </c>
      <c r="L48" s="146"/>
      <c r="M48" s="147">
        <f t="shared" si="2"/>
        <v>2</v>
      </c>
      <c r="N48" s="146"/>
      <c r="O48" s="146"/>
      <c r="P48" s="146"/>
      <c r="Q48" s="191">
        <f t="shared" si="3"/>
        <v>8</v>
      </c>
      <c r="R48" s="18" t="str">
        <f t="shared" si="4"/>
        <v>OK</v>
      </c>
      <c r="S48" s="47"/>
      <c r="T48" s="47"/>
      <c r="U48" s="47"/>
      <c r="V48" s="47"/>
      <c r="W48" s="47"/>
      <c r="X48" s="47"/>
      <c r="Y48" s="47"/>
      <c r="Z48" s="47"/>
      <c r="AA48" s="36"/>
      <c r="AB48" s="36"/>
      <c r="AC48" s="36"/>
      <c r="AD48" s="36"/>
      <c r="AE48" s="36"/>
      <c r="AF48" s="36"/>
      <c r="AG48" s="36"/>
      <c r="AH48" s="195"/>
      <c r="AI48" s="195"/>
      <c r="AJ48" s="36"/>
    </row>
    <row r="49" spans="1:36" ht="40" customHeight="1" x14ac:dyDescent="0.35">
      <c r="A49" s="204"/>
      <c r="B49" s="50">
        <v>46</v>
      </c>
      <c r="C49" s="200"/>
      <c r="D49" s="56" t="s">
        <v>113</v>
      </c>
      <c r="E49" s="57" t="s">
        <v>110</v>
      </c>
      <c r="F49" s="57" t="s">
        <v>11</v>
      </c>
      <c r="G49" s="57" t="s">
        <v>12</v>
      </c>
      <c r="H49" s="55">
        <v>1.29</v>
      </c>
      <c r="I49" s="16">
        <v>8</v>
      </c>
      <c r="J49" s="144">
        <f t="shared" si="0"/>
        <v>0</v>
      </c>
      <c r="K49" s="145">
        <f t="shared" si="1"/>
        <v>0</v>
      </c>
      <c r="L49" s="146"/>
      <c r="M49" s="147">
        <f t="shared" si="2"/>
        <v>2</v>
      </c>
      <c r="N49" s="146"/>
      <c r="O49" s="146"/>
      <c r="P49" s="146"/>
      <c r="Q49" s="191">
        <f t="shared" si="3"/>
        <v>8</v>
      </c>
      <c r="R49" s="18" t="str">
        <f t="shared" si="4"/>
        <v>OK</v>
      </c>
      <c r="S49" s="47"/>
      <c r="T49" s="47"/>
      <c r="U49" s="47"/>
      <c r="V49" s="47"/>
      <c r="W49" s="47"/>
      <c r="X49" s="47"/>
      <c r="Y49" s="47"/>
      <c r="Z49" s="47"/>
      <c r="AA49" s="36"/>
      <c r="AB49" s="36"/>
      <c r="AC49" s="36"/>
      <c r="AD49" s="36"/>
      <c r="AE49" s="36"/>
      <c r="AF49" s="36"/>
      <c r="AG49" s="36"/>
      <c r="AH49" s="195"/>
      <c r="AI49" s="195"/>
      <c r="AJ49" s="36"/>
    </row>
    <row r="50" spans="1:36" ht="40" customHeight="1" x14ac:dyDescent="0.35">
      <c r="A50" s="204"/>
      <c r="B50" s="50">
        <v>47</v>
      </c>
      <c r="C50" s="200"/>
      <c r="D50" s="56" t="s">
        <v>114</v>
      </c>
      <c r="E50" s="57" t="s">
        <v>110</v>
      </c>
      <c r="F50" s="57" t="s">
        <v>11</v>
      </c>
      <c r="G50" s="57" t="s">
        <v>12</v>
      </c>
      <c r="H50" s="55">
        <v>17.62</v>
      </c>
      <c r="I50" s="16">
        <v>15</v>
      </c>
      <c r="J50" s="144">
        <f t="shared" si="0"/>
        <v>10</v>
      </c>
      <c r="K50" s="145">
        <f t="shared" si="1"/>
        <v>10</v>
      </c>
      <c r="L50" s="146"/>
      <c r="M50" s="147">
        <f t="shared" si="2"/>
        <v>3</v>
      </c>
      <c r="N50" s="146"/>
      <c r="O50" s="146"/>
      <c r="P50" s="146"/>
      <c r="Q50" s="191">
        <f t="shared" si="3"/>
        <v>5</v>
      </c>
      <c r="R50" s="18" t="str">
        <f t="shared" si="4"/>
        <v>OK</v>
      </c>
      <c r="S50" s="47">
        <v>10</v>
      </c>
      <c r="T50" s="47"/>
      <c r="U50" s="47"/>
      <c r="V50" s="47"/>
      <c r="W50" s="47"/>
      <c r="X50" s="47"/>
      <c r="Y50" s="47"/>
      <c r="Z50" s="47"/>
      <c r="AA50" s="36"/>
      <c r="AB50" s="36"/>
      <c r="AC50" s="36"/>
      <c r="AD50" s="36"/>
      <c r="AE50" s="36"/>
      <c r="AF50" s="36"/>
      <c r="AG50" s="36"/>
      <c r="AH50" s="195"/>
      <c r="AI50" s="195"/>
      <c r="AJ50" s="36"/>
    </row>
    <row r="51" spans="1:36" ht="40" customHeight="1" x14ac:dyDescent="0.35">
      <c r="A51" s="204"/>
      <c r="B51" s="50">
        <v>48</v>
      </c>
      <c r="C51" s="200"/>
      <c r="D51" s="56" t="s">
        <v>115</v>
      </c>
      <c r="E51" s="57" t="s">
        <v>110</v>
      </c>
      <c r="F51" s="57" t="s">
        <v>11</v>
      </c>
      <c r="G51" s="57" t="s">
        <v>12</v>
      </c>
      <c r="H51" s="55">
        <v>6.26</v>
      </c>
      <c r="I51" s="16">
        <v>10</v>
      </c>
      <c r="J51" s="144">
        <f t="shared" si="0"/>
        <v>0</v>
      </c>
      <c r="K51" s="145">
        <f t="shared" si="1"/>
        <v>0</v>
      </c>
      <c r="L51" s="146"/>
      <c r="M51" s="147">
        <f t="shared" si="2"/>
        <v>2</v>
      </c>
      <c r="N51" s="146"/>
      <c r="O51" s="146"/>
      <c r="P51" s="146"/>
      <c r="Q51" s="191">
        <f t="shared" si="3"/>
        <v>10</v>
      </c>
      <c r="R51" s="18" t="str">
        <f t="shared" si="4"/>
        <v>OK</v>
      </c>
      <c r="S51" s="47"/>
      <c r="T51" s="47"/>
      <c r="U51" s="47"/>
      <c r="V51" s="47"/>
      <c r="W51" s="47"/>
      <c r="X51" s="47"/>
      <c r="Y51" s="47"/>
      <c r="Z51" s="47"/>
      <c r="AA51" s="36"/>
      <c r="AB51" s="36"/>
      <c r="AC51" s="36"/>
      <c r="AD51" s="36"/>
      <c r="AE51" s="36"/>
      <c r="AF51" s="36"/>
      <c r="AG51" s="36"/>
      <c r="AH51" s="195"/>
      <c r="AI51" s="195"/>
      <c r="AJ51" s="36"/>
    </row>
    <row r="52" spans="1:36" ht="40" customHeight="1" x14ac:dyDescent="0.35">
      <c r="A52" s="204"/>
      <c r="B52" s="50">
        <v>49</v>
      </c>
      <c r="C52" s="200"/>
      <c r="D52" s="56" t="s">
        <v>116</v>
      </c>
      <c r="E52" s="57" t="s">
        <v>110</v>
      </c>
      <c r="F52" s="57" t="s">
        <v>11</v>
      </c>
      <c r="G52" s="57" t="s">
        <v>12</v>
      </c>
      <c r="H52" s="55">
        <v>1.85</v>
      </c>
      <c r="I52" s="16">
        <v>5</v>
      </c>
      <c r="J52" s="144">
        <f t="shared" si="0"/>
        <v>5</v>
      </c>
      <c r="K52" s="145">
        <f t="shared" si="1"/>
        <v>5</v>
      </c>
      <c r="L52" s="146"/>
      <c r="M52" s="147">
        <f t="shared" si="2"/>
        <v>1</v>
      </c>
      <c r="N52" s="146"/>
      <c r="O52" s="146"/>
      <c r="P52" s="146"/>
      <c r="Q52" s="191">
        <f t="shared" si="3"/>
        <v>0</v>
      </c>
      <c r="R52" s="18" t="str">
        <f t="shared" si="4"/>
        <v>OK</v>
      </c>
      <c r="S52" s="47">
        <v>5</v>
      </c>
      <c r="T52" s="47"/>
      <c r="U52" s="47"/>
      <c r="V52" s="47"/>
      <c r="W52" s="47"/>
      <c r="X52" s="47"/>
      <c r="Y52" s="47"/>
      <c r="Z52" s="47"/>
      <c r="AA52" s="36"/>
      <c r="AB52" s="36"/>
      <c r="AC52" s="36"/>
      <c r="AD52" s="36"/>
      <c r="AE52" s="36"/>
      <c r="AF52" s="36"/>
      <c r="AG52" s="36"/>
      <c r="AH52" s="195"/>
      <c r="AI52" s="195"/>
      <c r="AJ52" s="36"/>
    </row>
    <row r="53" spans="1:36" ht="40" customHeight="1" x14ac:dyDescent="0.35">
      <c r="A53" s="204"/>
      <c r="B53" s="50">
        <v>50</v>
      </c>
      <c r="C53" s="200"/>
      <c r="D53" s="56" t="s">
        <v>117</v>
      </c>
      <c r="E53" s="57" t="s">
        <v>110</v>
      </c>
      <c r="F53" s="57" t="s">
        <v>11</v>
      </c>
      <c r="G53" s="57" t="s">
        <v>12</v>
      </c>
      <c r="H53" s="55">
        <v>0.59</v>
      </c>
      <c r="I53" s="16">
        <v>5</v>
      </c>
      <c r="J53" s="144">
        <f t="shared" si="0"/>
        <v>5</v>
      </c>
      <c r="K53" s="145">
        <f t="shared" si="1"/>
        <v>5</v>
      </c>
      <c r="L53" s="146"/>
      <c r="M53" s="147">
        <f t="shared" si="2"/>
        <v>1</v>
      </c>
      <c r="N53" s="146"/>
      <c r="O53" s="146"/>
      <c r="P53" s="146"/>
      <c r="Q53" s="191">
        <f t="shared" si="3"/>
        <v>0</v>
      </c>
      <c r="R53" s="18" t="str">
        <f t="shared" si="4"/>
        <v>OK</v>
      </c>
      <c r="S53" s="47">
        <v>5</v>
      </c>
      <c r="T53" s="47"/>
      <c r="U53" s="47"/>
      <c r="V53" s="47"/>
      <c r="W53" s="47"/>
      <c r="X53" s="47"/>
      <c r="Y53" s="47"/>
      <c r="Z53" s="47"/>
      <c r="AA53" s="36"/>
      <c r="AB53" s="36"/>
      <c r="AC53" s="36"/>
      <c r="AD53" s="36"/>
      <c r="AE53" s="36"/>
      <c r="AF53" s="36"/>
      <c r="AG53" s="36"/>
      <c r="AH53" s="195"/>
      <c r="AI53" s="195"/>
      <c r="AJ53" s="36"/>
    </row>
    <row r="54" spans="1:36" ht="40" customHeight="1" x14ac:dyDescent="0.35">
      <c r="A54" s="204"/>
      <c r="B54" s="50">
        <v>51</v>
      </c>
      <c r="C54" s="200"/>
      <c r="D54" s="56" t="s">
        <v>118</v>
      </c>
      <c r="E54" s="57" t="s">
        <v>110</v>
      </c>
      <c r="F54" s="57" t="s">
        <v>11</v>
      </c>
      <c r="G54" s="57" t="s">
        <v>12</v>
      </c>
      <c r="H54" s="55">
        <v>0.79</v>
      </c>
      <c r="I54" s="16">
        <v>25</v>
      </c>
      <c r="J54" s="144">
        <f t="shared" si="0"/>
        <v>25</v>
      </c>
      <c r="K54" s="145">
        <f t="shared" si="1"/>
        <v>25</v>
      </c>
      <c r="L54" s="146"/>
      <c r="M54" s="147">
        <f t="shared" si="2"/>
        <v>6</v>
      </c>
      <c r="N54" s="146"/>
      <c r="O54" s="146"/>
      <c r="P54" s="146"/>
      <c r="Q54" s="191">
        <f t="shared" si="3"/>
        <v>0</v>
      </c>
      <c r="R54" s="18" t="str">
        <f t="shared" si="4"/>
        <v>OK</v>
      </c>
      <c r="S54" s="47">
        <v>25</v>
      </c>
      <c r="T54" s="47"/>
      <c r="U54" s="47"/>
      <c r="V54" s="47"/>
      <c r="W54" s="47"/>
      <c r="X54" s="47"/>
      <c r="Y54" s="47"/>
      <c r="Z54" s="47"/>
      <c r="AA54" s="36"/>
      <c r="AB54" s="36"/>
      <c r="AC54" s="36"/>
      <c r="AD54" s="36"/>
      <c r="AE54" s="36"/>
      <c r="AF54" s="36"/>
      <c r="AG54" s="36"/>
      <c r="AH54" s="195"/>
      <c r="AI54" s="195"/>
      <c r="AJ54" s="36"/>
    </row>
    <row r="55" spans="1:36" ht="40" customHeight="1" x14ac:dyDescent="0.35">
      <c r="A55" s="204"/>
      <c r="B55" s="50">
        <v>52</v>
      </c>
      <c r="C55" s="200"/>
      <c r="D55" s="56" t="s">
        <v>119</v>
      </c>
      <c r="E55" s="57" t="s">
        <v>110</v>
      </c>
      <c r="F55" s="57" t="s">
        <v>11</v>
      </c>
      <c r="G55" s="57" t="s">
        <v>12</v>
      </c>
      <c r="H55" s="55">
        <v>4.46</v>
      </c>
      <c r="I55" s="16">
        <v>50</v>
      </c>
      <c r="J55" s="144">
        <f t="shared" si="0"/>
        <v>25</v>
      </c>
      <c r="K55" s="145">
        <f t="shared" si="1"/>
        <v>25</v>
      </c>
      <c r="L55" s="146"/>
      <c r="M55" s="147">
        <f t="shared" si="2"/>
        <v>12</v>
      </c>
      <c r="N55" s="146"/>
      <c r="O55" s="146"/>
      <c r="P55" s="146"/>
      <c r="Q55" s="191">
        <f t="shared" si="3"/>
        <v>25</v>
      </c>
      <c r="R55" s="18" t="str">
        <f t="shared" si="4"/>
        <v>OK</v>
      </c>
      <c r="S55" s="47">
        <v>25</v>
      </c>
      <c r="T55" s="47"/>
      <c r="U55" s="47"/>
      <c r="V55" s="47"/>
      <c r="W55" s="47"/>
      <c r="X55" s="47"/>
      <c r="Y55" s="47"/>
      <c r="Z55" s="47"/>
      <c r="AA55" s="36"/>
      <c r="AB55" s="36"/>
      <c r="AC55" s="36"/>
      <c r="AD55" s="36"/>
      <c r="AE55" s="36"/>
      <c r="AF55" s="36"/>
      <c r="AG55" s="36"/>
      <c r="AH55" s="195"/>
      <c r="AI55" s="195"/>
      <c r="AJ55" s="36"/>
    </row>
    <row r="56" spans="1:36" ht="40" customHeight="1" x14ac:dyDescent="0.35">
      <c r="A56" s="204"/>
      <c r="B56" s="50">
        <v>53</v>
      </c>
      <c r="C56" s="200"/>
      <c r="D56" s="56" t="s">
        <v>120</v>
      </c>
      <c r="E56" s="57" t="s">
        <v>110</v>
      </c>
      <c r="F56" s="57" t="s">
        <v>11</v>
      </c>
      <c r="G56" s="57" t="s">
        <v>12</v>
      </c>
      <c r="H56" s="55">
        <v>4.01</v>
      </c>
      <c r="I56" s="16">
        <v>5</v>
      </c>
      <c r="J56" s="144">
        <f t="shared" si="0"/>
        <v>5</v>
      </c>
      <c r="K56" s="145">
        <f t="shared" si="1"/>
        <v>5</v>
      </c>
      <c r="L56" s="146"/>
      <c r="M56" s="147">
        <f t="shared" si="2"/>
        <v>1</v>
      </c>
      <c r="N56" s="146"/>
      <c r="O56" s="146"/>
      <c r="P56" s="146"/>
      <c r="Q56" s="191">
        <f t="shared" si="3"/>
        <v>0</v>
      </c>
      <c r="R56" s="18" t="str">
        <f t="shared" si="4"/>
        <v>OK</v>
      </c>
      <c r="S56" s="47">
        <v>5</v>
      </c>
      <c r="T56" s="47"/>
      <c r="U56" s="47"/>
      <c r="V56" s="47"/>
      <c r="W56" s="47"/>
      <c r="X56" s="47"/>
      <c r="Y56" s="47"/>
      <c r="Z56" s="47"/>
      <c r="AA56" s="36"/>
      <c r="AB56" s="36"/>
      <c r="AC56" s="36"/>
      <c r="AD56" s="36"/>
      <c r="AE56" s="36"/>
      <c r="AF56" s="36"/>
      <c r="AG56" s="36"/>
      <c r="AH56" s="195"/>
      <c r="AI56" s="195"/>
      <c r="AJ56" s="36"/>
    </row>
    <row r="57" spans="1:36" ht="40" customHeight="1" x14ac:dyDescent="0.35">
      <c r="A57" s="204"/>
      <c r="B57" s="50">
        <v>54</v>
      </c>
      <c r="C57" s="200"/>
      <c r="D57" s="56" t="s">
        <v>121</v>
      </c>
      <c r="E57" s="57" t="s">
        <v>110</v>
      </c>
      <c r="F57" s="57" t="s">
        <v>11</v>
      </c>
      <c r="G57" s="57" t="s">
        <v>12</v>
      </c>
      <c r="H57" s="55">
        <v>1.95</v>
      </c>
      <c r="I57" s="16">
        <v>0</v>
      </c>
      <c r="J57" s="144">
        <f t="shared" si="0"/>
        <v>0</v>
      </c>
      <c r="K57" s="145">
        <f t="shared" si="1"/>
        <v>0</v>
      </c>
      <c r="L57" s="146"/>
      <c r="M57" s="147">
        <f t="shared" si="2"/>
        <v>0</v>
      </c>
      <c r="N57" s="146"/>
      <c r="O57" s="146"/>
      <c r="P57" s="146"/>
      <c r="Q57" s="191">
        <f t="shared" si="3"/>
        <v>0</v>
      </c>
      <c r="R57" s="18" t="str">
        <f t="shared" si="4"/>
        <v>OK</v>
      </c>
      <c r="S57" s="47"/>
      <c r="T57" s="47"/>
      <c r="U57" s="47"/>
      <c r="V57" s="47"/>
      <c r="W57" s="47"/>
      <c r="X57" s="47"/>
      <c r="Y57" s="47"/>
      <c r="Z57" s="47"/>
      <c r="AA57" s="36"/>
      <c r="AB57" s="36"/>
      <c r="AC57" s="36"/>
      <c r="AD57" s="36"/>
      <c r="AE57" s="36"/>
      <c r="AF57" s="36"/>
      <c r="AG57" s="36"/>
      <c r="AH57" s="195"/>
      <c r="AI57" s="195"/>
      <c r="AJ57" s="36"/>
    </row>
    <row r="58" spans="1:36" ht="40" customHeight="1" x14ac:dyDescent="0.35">
      <c r="A58" s="204"/>
      <c r="B58" s="50">
        <v>55</v>
      </c>
      <c r="C58" s="200"/>
      <c r="D58" s="56" t="s">
        <v>122</v>
      </c>
      <c r="E58" s="57" t="s">
        <v>110</v>
      </c>
      <c r="F58" s="57" t="s">
        <v>11</v>
      </c>
      <c r="G58" s="57" t="s">
        <v>12</v>
      </c>
      <c r="H58" s="55">
        <v>25.85</v>
      </c>
      <c r="I58" s="16">
        <v>20</v>
      </c>
      <c r="J58" s="144">
        <f t="shared" si="0"/>
        <v>5</v>
      </c>
      <c r="K58" s="145">
        <f t="shared" si="1"/>
        <v>5</v>
      </c>
      <c r="L58" s="146"/>
      <c r="M58" s="147">
        <f t="shared" si="2"/>
        <v>5</v>
      </c>
      <c r="N58" s="146"/>
      <c r="O58" s="146"/>
      <c r="P58" s="146"/>
      <c r="Q58" s="191">
        <f t="shared" si="3"/>
        <v>15</v>
      </c>
      <c r="R58" s="18" t="str">
        <f t="shared" si="4"/>
        <v>OK</v>
      </c>
      <c r="S58" s="47">
        <v>5</v>
      </c>
      <c r="T58" s="47"/>
      <c r="U58" s="47"/>
      <c r="V58" s="47"/>
      <c r="W58" s="47"/>
      <c r="X58" s="47"/>
      <c r="Y58" s="47"/>
      <c r="Z58" s="47"/>
      <c r="AA58" s="36"/>
      <c r="AB58" s="36"/>
      <c r="AC58" s="36"/>
      <c r="AD58" s="36"/>
      <c r="AE58" s="36"/>
      <c r="AF58" s="36"/>
      <c r="AG58" s="36"/>
      <c r="AH58" s="195"/>
      <c r="AI58" s="195"/>
      <c r="AJ58" s="36"/>
    </row>
    <row r="59" spans="1:36" ht="40" customHeight="1" x14ac:dyDescent="0.35">
      <c r="A59" s="204"/>
      <c r="B59" s="50">
        <v>56</v>
      </c>
      <c r="C59" s="200"/>
      <c r="D59" s="56" t="s">
        <v>123</v>
      </c>
      <c r="E59" s="57" t="s">
        <v>110</v>
      </c>
      <c r="F59" s="57" t="s">
        <v>11</v>
      </c>
      <c r="G59" s="57" t="s">
        <v>12</v>
      </c>
      <c r="H59" s="55">
        <v>17.079999999999998</v>
      </c>
      <c r="I59" s="16">
        <v>15</v>
      </c>
      <c r="J59" s="144">
        <f t="shared" si="0"/>
        <v>10</v>
      </c>
      <c r="K59" s="145">
        <f t="shared" si="1"/>
        <v>10</v>
      </c>
      <c r="L59" s="146"/>
      <c r="M59" s="147">
        <f t="shared" si="2"/>
        <v>3</v>
      </c>
      <c r="N59" s="146"/>
      <c r="O59" s="146"/>
      <c r="P59" s="146"/>
      <c r="Q59" s="191">
        <f t="shared" si="3"/>
        <v>5</v>
      </c>
      <c r="R59" s="18" t="str">
        <f t="shared" si="4"/>
        <v>OK</v>
      </c>
      <c r="S59" s="47">
        <v>10</v>
      </c>
      <c r="T59" s="47"/>
      <c r="U59" s="47"/>
      <c r="V59" s="47"/>
      <c r="W59" s="47"/>
      <c r="X59" s="47"/>
      <c r="Y59" s="47"/>
      <c r="Z59" s="47"/>
      <c r="AA59" s="36"/>
      <c r="AB59" s="36"/>
      <c r="AC59" s="36"/>
      <c r="AD59" s="36"/>
      <c r="AE59" s="36"/>
      <c r="AF59" s="36"/>
      <c r="AG59" s="36"/>
      <c r="AH59" s="195"/>
      <c r="AI59" s="195"/>
      <c r="AJ59" s="36"/>
    </row>
    <row r="60" spans="1:36" ht="40" customHeight="1" x14ac:dyDescent="0.35">
      <c r="A60" s="204"/>
      <c r="B60" s="50">
        <v>57</v>
      </c>
      <c r="C60" s="200"/>
      <c r="D60" s="56" t="s">
        <v>124</v>
      </c>
      <c r="E60" s="57" t="s">
        <v>110</v>
      </c>
      <c r="F60" s="57" t="s">
        <v>11</v>
      </c>
      <c r="G60" s="57" t="s">
        <v>12</v>
      </c>
      <c r="H60" s="55">
        <v>2.46</v>
      </c>
      <c r="I60" s="16">
        <v>10</v>
      </c>
      <c r="J60" s="144">
        <f t="shared" si="0"/>
        <v>10</v>
      </c>
      <c r="K60" s="145">
        <f t="shared" si="1"/>
        <v>10</v>
      </c>
      <c r="L60" s="146"/>
      <c r="M60" s="147">
        <f t="shared" si="2"/>
        <v>2</v>
      </c>
      <c r="N60" s="146"/>
      <c r="O60" s="146"/>
      <c r="P60" s="146"/>
      <c r="Q60" s="191">
        <f t="shared" si="3"/>
        <v>0</v>
      </c>
      <c r="R60" s="18" t="str">
        <f t="shared" si="4"/>
        <v>OK</v>
      </c>
      <c r="S60" s="47">
        <v>10</v>
      </c>
      <c r="T60" s="47"/>
      <c r="U60" s="47"/>
      <c r="V60" s="47"/>
      <c r="W60" s="47"/>
      <c r="X60" s="47"/>
      <c r="Y60" s="47"/>
      <c r="Z60" s="47"/>
      <c r="AA60" s="36"/>
      <c r="AB60" s="36"/>
      <c r="AC60" s="36"/>
      <c r="AD60" s="36"/>
      <c r="AE60" s="36"/>
      <c r="AF60" s="36"/>
      <c r="AG60" s="36"/>
      <c r="AH60" s="195"/>
      <c r="AI60" s="195"/>
      <c r="AJ60" s="36"/>
    </row>
    <row r="61" spans="1:36" ht="40" customHeight="1" x14ac:dyDescent="0.35">
      <c r="A61" s="204"/>
      <c r="B61" s="50">
        <v>58</v>
      </c>
      <c r="C61" s="200"/>
      <c r="D61" s="56" t="s">
        <v>125</v>
      </c>
      <c r="E61" s="57" t="s">
        <v>110</v>
      </c>
      <c r="F61" s="57" t="s">
        <v>11</v>
      </c>
      <c r="G61" s="57" t="s">
        <v>12</v>
      </c>
      <c r="H61" s="55">
        <v>52.55</v>
      </c>
      <c r="I61" s="16">
        <v>15</v>
      </c>
      <c r="J61" s="144">
        <f t="shared" si="0"/>
        <v>5</v>
      </c>
      <c r="K61" s="145">
        <f t="shared" si="1"/>
        <v>5</v>
      </c>
      <c r="L61" s="146"/>
      <c r="M61" s="147">
        <f t="shared" si="2"/>
        <v>3</v>
      </c>
      <c r="N61" s="146"/>
      <c r="O61" s="146"/>
      <c r="P61" s="146"/>
      <c r="Q61" s="191">
        <f t="shared" si="3"/>
        <v>10</v>
      </c>
      <c r="R61" s="18" t="str">
        <f t="shared" si="4"/>
        <v>OK</v>
      </c>
      <c r="S61" s="47">
        <v>5</v>
      </c>
      <c r="T61" s="47"/>
      <c r="U61" s="47"/>
      <c r="V61" s="47"/>
      <c r="W61" s="47"/>
      <c r="X61" s="47"/>
      <c r="Y61" s="47"/>
      <c r="Z61" s="47"/>
      <c r="AA61" s="36"/>
      <c r="AB61" s="36"/>
      <c r="AC61" s="36"/>
      <c r="AD61" s="36"/>
      <c r="AE61" s="36"/>
      <c r="AF61" s="36"/>
      <c r="AG61" s="36"/>
      <c r="AH61" s="195"/>
      <c r="AI61" s="195"/>
      <c r="AJ61" s="36"/>
    </row>
    <row r="62" spans="1:36" ht="40" customHeight="1" x14ac:dyDescent="0.35">
      <c r="A62" s="204"/>
      <c r="B62" s="50">
        <v>59</v>
      </c>
      <c r="C62" s="200"/>
      <c r="D62" s="56" t="s">
        <v>126</v>
      </c>
      <c r="E62" s="57" t="s">
        <v>110</v>
      </c>
      <c r="F62" s="57" t="s">
        <v>11</v>
      </c>
      <c r="G62" s="57" t="s">
        <v>12</v>
      </c>
      <c r="H62" s="55">
        <v>3.11</v>
      </c>
      <c r="I62" s="16">
        <v>5</v>
      </c>
      <c r="J62" s="144">
        <f t="shared" si="0"/>
        <v>5</v>
      </c>
      <c r="K62" s="145">
        <f t="shared" si="1"/>
        <v>5</v>
      </c>
      <c r="L62" s="146"/>
      <c r="M62" s="147">
        <f t="shared" si="2"/>
        <v>1</v>
      </c>
      <c r="N62" s="146"/>
      <c r="O62" s="146"/>
      <c r="P62" s="146"/>
      <c r="Q62" s="191">
        <f t="shared" si="3"/>
        <v>0</v>
      </c>
      <c r="R62" s="18" t="str">
        <f t="shared" si="4"/>
        <v>OK</v>
      </c>
      <c r="S62" s="47">
        <v>5</v>
      </c>
      <c r="T62" s="47"/>
      <c r="U62" s="47"/>
      <c r="V62" s="47"/>
      <c r="W62" s="47"/>
      <c r="X62" s="47"/>
      <c r="Y62" s="47"/>
      <c r="Z62" s="47"/>
      <c r="AA62" s="36"/>
      <c r="AB62" s="36"/>
      <c r="AC62" s="36"/>
      <c r="AD62" s="36"/>
      <c r="AE62" s="36"/>
      <c r="AF62" s="36"/>
      <c r="AG62" s="36"/>
      <c r="AH62" s="195"/>
      <c r="AI62" s="195"/>
      <c r="AJ62" s="36"/>
    </row>
    <row r="63" spans="1:36" ht="40" customHeight="1" x14ac:dyDescent="0.35">
      <c r="A63" s="204"/>
      <c r="B63" s="50">
        <v>60</v>
      </c>
      <c r="C63" s="200"/>
      <c r="D63" s="56" t="s">
        <v>127</v>
      </c>
      <c r="E63" s="57" t="s">
        <v>110</v>
      </c>
      <c r="F63" s="57" t="s">
        <v>11</v>
      </c>
      <c r="G63" s="57" t="s">
        <v>12</v>
      </c>
      <c r="H63" s="55">
        <v>2.86</v>
      </c>
      <c r="I63" s="16">
        <v>5</v>
      </c>
      <c r="J63" s="144">
        <f t="shared" si="0"/>
        <v>5</v>
      </c>
      <c r="K63" s="145">
        <f t="shared" si="1"/>
        <v>5</v>
      </c>
      <c r="L63" s="146"/>
      <c r="M63" s="147">
        <f t="shared" si="2"/>
        <v>1</v>
      </c>
      <c r="N63" s="146"/>
      <c r="O63" s="146"/>
      <c r="P63" s="146"/>
      <c r="Q63" s="191">
        <f t="shared" si="3"/>
        <v>0</v>
      </c>
      <c r="R63" s="18" t="str">
        <f t="shared" si="4"/>
        <v>OK</v>
      </c>
      <c r="S63" s="47">
        <v>5</v>
      </c>
      <c r="T63" s="47"/>
      <c r="U63" s="47"/>
      <c r="V63" s="47"/>
      <c r="W63" s="47"/>
      <c r="X63" s="47"/>
      <c r="Y63" s="47"/>
      <c r="Z63" s="47"/>
      <c r="AA63" s="36"/>
      <c r="AB63" s="36"/>
      <c r="AC63" s="36"/>
      <c r="AD63" s="36"/>
      <c r="AE63" s="36"/>
      <c r="AF63" s="36"/>
      <c r="AG63" s="36"/>
      <c r="AH63" s="195"/>
      <c r="AI63" s="195"/>
      <c r="AJ63" s="36"/>
    </row>
    <row r="64" spans="1:36" ht="40" customHeight="1" x14ac:dyDescent="0.35">
      <c r="A64" s="204"/>
      <c r="B64" s="50">
        <v>61</v>
      </c>
      <c r="C64" s="200"/>
      <c r="D64" s="56" t="s">
        <v>128</v>
      </c>
      <c r="E64" s="57" t="s">
        <v>110</v>
      </c>
      <c r="F64" s="57" t="s">
        <v>11</v>
      </c>
      <c r="G64" s="57" t="s">
        <v>12</v>
      </c>
      <c r="H64" s="55">
        <v>7.93</v>
      </c>
      <c r="I64" s="16">
        <v>15</v>
      </c>
      <c r="J64" s="144">
        <f t="shared" si="0"/>
        <v>5</v>
      </c>
      <c r="K64" s="145">
        <f t="shared" si="1"/>
        <v>5</v>
      </c>
      <c r="L64" s="146"/>
      <c r="M64" s="147">
        <f t="shared" si="2"/>
        <v>3</v>
      </c>
      <c r="N64" s="146"/>
      <c r="O64" s="146"/>
      <c r="P64" s="146"/>
      <c r="Q64" s="191">
        <f t="shared" si="3"/>
        <v>10</v>
      </c>
      <c r="R64" s="18" t="str">
        <f t="shared" si="4"/>
        <v>OK</v>
      </c>
      <c r="S64" s="47">
        <v>5</v>
      </c>
      <c r="T64" s="47"/>
      <c r="U64" s="47"/>
      <c r="V64" s="47"/>
      <c r="W64" s="47"/>
      <c r="X64" s="47"/>
      <c r="Y64" s="47"/>
      <c r="Z64" s="47"/>
      <c r="AA64" s="36"/>
      <c r="AB64" s="36"/>
      <c r="AC64" s="36"/>
      <c r="AD64" s="36"/>
      <c r="AE64" s="36"/>
      <c r="AF64" s="36"/>
      <c r="AG64" s="36"/>
      <c r="AH64" s="195"/>
      <c r="AI64" s="195"/>
      <c r="AJ64" s="36"/>
    </row>
    <row r="65" spans="1:36" ht="40" customHeight="1" x14ac:dyDescent="0.35">
      <c r="A65" s="204"/>
      <c r="B65" s="50">
        <v>62</v>
      </c>
      <c r="C65" s="200"/>
      <c r="D65" s="56" t="s">
        <v>129</v>
      </c>
      <c r="E65" s="57" t="s">
        <v>110</v>
      </c>
      <c r="F65" s="57" t="s">
        <v>11</v>
      </c>
      <c r="G65" s="57" t="s">
        <v>12</v>
      </c>
      <c r="H65" s="55">
        <v>32.26</v>
      </c>
      <c r="I65" s="16">
        <v>3</v>
      </c>
      <c r="J65" s="144">
        <f t="shared" si="0"/>
        <v>3</v>
      </c>
      <c r="K65" s="145">
        <f t="shared" si="1"/>
        <v>3</v>
      </c>
      <c r="L65" s="146"/>
      <c r="M65" s="147">
        <f t="shared" si="2"/>
        <v>0</v>
      </c>
      <c r="N65" s="146"/>
      <c r="O65" s="146"/>
      <c r="P65" s="146"/>
      <c r="Q65" s="191">
        <f t="shared" si="3"/>
        <v>0</v>
      </c>
      <c r="R65" s="18" t="str">
        <f t="shared" si="4"/>
        <v>OK</v>
      </c>
      <c r="S65" s="47">
        <v>3</v>
      </c>
      <c r="T65" s="47"/>
      <c r="U65" s="47"/>
      <c r="V65" s="47"/>
      <c r="W65" s="47"/>
      <c r="X65" s="47"/>
      <c r="Y65" s="47"/>
      <c r="Z65" s="47"/>
      <c r="AA65" s="36"/>
      <c r="AB65" s="36"/>
      <c r="AC65" s="36"/>
      <c r="AD65" s="36"/>
      <c r="AE65" s="36"/>
      <c r="AF65" s="36"/>
      <c r="AG65" s="36"/>
      <c r="AH65" s="195"/>
      <c r="AI65" s="195"/>
      <c r="AJ65" s="36"/>
    </row>
    <row r="66" spans="1:36" ht="40" customHeight="1" x14ac:dyDescent="0.35">
      <c r="A66" s="204"/>
      <c r="B66" s="50">
        <v>63</v>
      </c>
      <c r="C66" s="200"/>
      <c r="D66" s="56" t="s">
        <v>130</v>
      </c>
      <c r="E66" s="57" t="s">
        <v>110</v>
      </c>
      <c r="F66" s="57" t="s">
        <v>11</v>
      </c>
      <c r="G66" s="57" t="s">
        <v>12</v>
      </c>
      <c r="H66" s="55">
        <v>4.6100000000000003</v>
      </c>
      <c r="I66" s="16">
        <v>5</v>
      </c>
      <c r="J66" s="144">
        <f t="shared" si="0"/>
        <v>5</v>
      </c>
      <c r="K66" s="145">
        <f t="shared" si="1"/>
        <v>5</v>
      </c>
      <c r="L66" s="146"/>
      <c r="M66" s="147">
        <f t="shared" si="2"/>
        <v>1</v>
      </c>
      <c r="N66" s="146"/>
      <c r="O66" s="146"/>
      <c r="P66" s="146"/>
      <c r="Q66" s="191">
        <f t="shared" si="3"/>
        <v>0</v>
      </c>
      <c r="R66" s="18" t="str">
        <f t="shared" si="4"/>
        <v>OK</v>
      </c>
      <c r="S66" s="47">
        <v>5</v>
      </c>
      <c r="T66" s="47"/>
      <c r="U66" s="47"/>
      <c r="V66" s="47"/>
      <c r="W66" s="47"/>
      <c r="X66" s="47"/>
      <c r="Y66" s="47"/>
      <c r="Z66" s="47"/>
      <c r="AA66" s="36"/>
      <c r="AB66" s="36"/>
      <c r="AC66" s="36"/>
      <c r="AD66" s="36"/>
      <c r="AE66" s="36"/>
      <c r="AF66" s="36"/>
      <c r="AG66" s="36"/>
      <c r="AH66" s="195"/>
      <c r="AI66" s="195"/>
      <c r="AJ66" s="36"/>
    </row>
    <row r="67" spans="1:36" ht="40" customHeight="1" x14ac:dyDescent="0.35">
      <c r="A67" s="204"/>
      <c r="B67" s="50">
        <v>64</v>
      </c>
      <c r="C67" s="200"/>
      <c r="D67" s="56" t="s">
        <v>131</v>
      </c>
      <c r="E67" s="57" t="s">
        <v>110</v>
      </c>
      <c r="F67" s="57" t="s">
        <v>11</v>
      </c>
      <c r="G67" s="57" t="s">
        <v>12</v>
      </c>
      <c r="H67" s="55">
        <v>5.31</v>
      </c>
      <c r="I67" s="16">
        <v>5</v>
      </c>
      <c r="J67" s="144">
        <f t="shared" si="0"/>
        <v>5</v>
      </c>
      <c r="K67" s="145">
        <f t="shared" si="1"/>
        <v>5</v>
      </c>
      <c r="L67" s="146"/>
      <c r="M67" s="147">
        <f t="shared" si="2"/>
        <v>1</v>
      </c>
      <c r="N67" s="146"/>
      <c r="O67" s="146"/>
      <c r="P67" s="146"/>
      <c r="Q67" s="191">
        <f t="shared" si="3"/>
        <v>0</v>
      </c>
      <c r="R67" s="18" t="str">
        <f t="shared" si="4"/>
        <v>OK</v>
      </c>
      <c r="S67" s="47">
        <v>5</v>
      </c>
      <c r="T67" s="47"/>
      <c r="U67" s="47"/>
      <c r="V67" s="47"/>
      <c r="W67" s="47"/>
      <c r="X67" s="47"/>
      <c r="Y67" s="47"/>
      <c r="Z67" s="47"/>
      <c r="AA67" s="36"/>
      <c r="AB67" s="36"/>
      <c r="AC67" s="36"/>
      <c r="AD67" s="36"/>
      <c r="AE67" s="36"/>
      <c r="AF67" s="36"/>
      <c r="AG67" s="36"/>
      <c r="AH67" s="195"/>
      <c r="AI67" s="195"/>
      <c r="AJ67" s="36"/>
    </row>
    <row r="68" spans="1:36" ht="40" customHeight="1" x14ac:dyDescent="0.35">
      <c r="A68" s="204"/>
      <c r="B68" s="50">
        <v>65</v>
      </c>
      <c r="C68" s="200"/>
      <c r="D68" s="56" t="s">
        <v>132</v>
      </c>
      <c r="E68" s="57" t="s">
        <v>110</v>
      </c>
      <c r="F68" s="57" t="s">
        <v>11</v>
      </c>
      <c r="G68" s="57" t="s">
        <v>12</v>
      </c>
      <c r="H68" s="55">
        <v>12.58</v>
      </c>
      <c r="I68" s="16">
        <v>0</v>
      </c>
      <c r="J68" s="144">
        <f t="shared" si="0"/>
        <v>0</v>
      </c>
      <c r="K68" s="145">
        <f t="shared" si="1"/>
        <v>0</v>
      </c>
      <c r="L68" s="146"/>
      <c r="M68" s="147">
        <f t="shared" si="2"/>
        <v>0</v>
      </c>
      <c r="N68" s="146"/>
      <c r="O68" s="146"/>
      <c r="P68" s="146"/>
      <c r="Q68" s="191">
        <f t="shared" si="3"/>
        <v>0</v>
      </c>
      <c r="R68" s="18" t="str">
        <f t="shared" si="4"/>
        <v>OK</v>
      </c>
      <c r="S68" s="47"/>
      <c r="T68" s="47"/>
      <c r="U68" s="47"/>
      <c r="V68" s="47"/>
      <c r="W68" s="47"/>
      <c r="X68" s="47"/>
      <c r="Y68" s="47"/>
      <c r="Z68" s="47"/>
      <c r="AA68" s="36"/>
      <c r="AB68" s="36"/>
      <c r="AC68" s="36"/>
      <c r="AD68" s="36"/>
      <c r="AE68" s="36"/>
      <c r="AF68" s="36"/>
      <c r="AG68" s="36"/>
      <c r="AH68" s="195"/>
      <c r="AI68" s="195"/>
      <c r="AJ68" s="36"/>
    </row>
    <row r="69" spans="1:36" ht="40" customHeight="1" x14ac:dyDescent="0.35">
      <c r="A69" s="204"/>
      <c r="B69" s="50">
        <v>66</v>
      </c>
      <c r="C69" s="200"/>
      <c r="D69" s="56" t="s">
        <v>133</v>
      </c>
      <c r="E69" s="57" t="s">
        <v>110</v>
      </c>
      <c r="F69" s="57" t="s">
        <v>11</v>
      </c>
      <c r="G69" s="57" t="s">
        <v>12</v>
      </c>
      <c r="H69" s="55">
        <v>5.31</v>
      </c>
      <c r="I69" s="16">
        <v>4</v>
      </c>
      <c r="J69" s="144">
        <f t="shared" ref="J69:J132" si="5">IF(SUM(S69:AL69)&gt;I69+L69,I69+L69,SUM(S69:AL69))</f>
        <v>4</v>
      </c>
      <c r="K69" s="145">
        <f t="shared" ref="K69:K132" si="6">(SUM(S69:AL69))</f>
        <v>4</v>
      </c>
      <c r="L69" s="146"/>
      <c r="M69" s="147">
        <f t="shared" ref="M69:M132" si="7">ROUND(IF(I69*0.25-0.5&lt;0,0,I69*0.25-0.5),0)-P69-N69</f>
        <v>1</v>
      </c>
      <c r="N69" s="146"/>
      <c r="O69" s="146"/>
      <c r="P69" s="146"/>
      <c r="Q69" s="191">
        <f t="shared" ref="Q69:Q132" si="8">I69-(SUM(S69:AJ69))+L69</f>
        <v>0</v>
      </c>
      <c r="R69" s="18" t="str">
        <f t="shared" ref="R69:R294" si="9">IF(Q69&lt;0,"ATENÇÃO","OK")</f>
        <v>OK</v>
      </c>
      <c r="S69" s="47">
        <v>4</v>
      </c>
      <c r="T69" s="47"/>
      <c r="U69" s="47"/>
      <c r="V69" s="47"/>
      <c r="W69" s="47"/>
      <c r="X69" s="47"/>
      <c r="Y69" s="47"/>
      <c r="Z69" s="47"/>
      <c r="AA69" s="36"/>
      <c r="AB69" s="36"/>
      <c r="AC69" s="36"/>
      <c r="AD69" s="36"/>
      <c r="AE69" s="36"/>
      <c r="AF69" s="36"/>
      <c r="AG69" s="36"/>
      <c r="AH69" s="195"/>
      <c r="AI69" s="195"/>
      <c r="AJ69" s="36"/>
    </row>
    <row r="70" spans="1:36" ht="40" customHeight="1" x14ac:dyDescent="0.35">
      <c r="A70" s="204"/>
      <c r="B70" s="50">
        <v>67</v>
      </c>
      <c r="C70" s="200"/>
      <c r="D70" s="56" t="s">
        <v>134</v>
      </c>
      <c r="E70" s="57" t="s">
        <v>110</v>
      </c>
      <c r="F70" s="57" t="s">
        <v>11</v>
      </c>
      <c r="G70" s="57" t="s">
        <v>12</v>
      </c>
      <c r="H70" s="55">
        <v>11.09</v>
      </c>
      <c r="I70" s="16">
        <v>5</v>
      </c>
      <c r="J70" s="144">
        <f t="shared" si="5"/>
        <v>5</v>
      </c>
      <c r="K70" s="145">
        <f t="shared" si="6"/>
        <v>5</v>
      </c>
      <c r="L70" s="146"/>
      <c r="M70" s="147">
        <f t="shared" si="7"/>
        <v>1</v>
      </c>
      <c r="N70" s="146"/>
      <c r="O70" s="146"/>
      <c r="P70" s="146"/>
      <c r="Q70" s="191">
        <f t="shared" si="8"/>
        <v>0</v>
      </c>
      <c r="R70" s="18" t="str">
        <f t="shared" si="9"/>
        <v>OK</v>
      </c>
      <c r="S70" s="47">
        <v>5</v>
      </c>
      <c r="T70" s="47"/>
      <c r="U70" s="47"/>
      <c r="V70" s="47"/>
      <c r="W70" s="47"/>
      <c r="X70" s="47"/>
      <c r="Y70" s="47"/>
      <c r="Z70" s="47"/>
      <c r="AA70" s="36"/>
      <c r="AB70" s="36"/>
      <c r="AC70" s="36"/>
      <c r="AD70" s="36"/>
      <c r="AE70" s="36"/>
      <c r="AF70" s="36"/>
      <c r="AG70" s="36"/>
      <c r="AH70" s="195"/>
      <c r="AI70" s="195"/>
      <c r="AJ70" s="36"/>
    </row>
    <row r="71" spans="1:36" ht="40" customHeight="1" x14ac:dyDescent="0.35">
      <c r="A71" s="204"/>
      <c r="B71" s="50">
        <v>68</v>
      </c>
      <c r="C71" s="200"/>
      <c r="D71" s="56" t="s">
        <v>135</v>
      </c>
      <c r="E71" s="57" t="s">
        <v>110</v>
      </c>
      <c r="F71" s="57" t="s">
        <v>11</v>
      </c>
      <c r="G71" s="57" t="s">
        <v>12</v>
      </c>
      <c r="H71" s="55">
        <v>5.52</v>
      </c>
      <c r="I71" s="16">
        <v>5</v>
      </c>
      <c r="J71" s="144">
        <f t="shared" si="5"/>
        <v>5</v>
      </c>
      <c r="K71" s="145">
        <f t="shared" si="6"/>
        <v>5</v>
      </c>
      <c r="L71" s="146"/>
      <c r="M71" s="147">
        <f t="shared" si="7"/>
        <v>1</v>
      </c>
      <c r="N71" s="146"/>
      <c r="O71" s="146"/>
      <c r="P71" s="146"/>
      <c r="Q71" s="191">
        <f t="shared" si="8"/>
        <v>0</v>
      </c>
      <c r="R71" s="18" t="str">
        <f t="shared" si="9"/>
        <v>OK</v>
      </c>
      <c r="S71" s="47">
        <v>5</v>
      </c>
      <c r="T71" s="47"/>
      <c r="U71" s="47"/>
      <c r="V71" s="47"/>
      <c r="W71" s="47"/>
      <c r="X71" s="47"/>
      <c r="Y71" s="47"/>
      <c r="Z71" s="47"/>
      <c r="AA71" s="36"/>
      <c r="AB71" s="36"/>
      <c r="AC71" s="36"/>
      <c r="AD71" s="36"/>
      <c r="AE71" s="36"/>
      <c r="AF71" s="36"/>
      <c r="AG71" s="36"/>
      <c r="AH71" s="195"/>
      <c r="AI71" s="195"/>
      <c r="AJ71" s="36"/>
    </row>
    <row r="72" spans="1:36" ht="40" customHeight="1" x14ac:dyDescent="0.35">
      <c r="A72" s="204"/>
      <c r="B72" s="50">
        <v>69</v>
      </c>
      <c r="C72" s="200"/>
      <c r="D72" s="56" t="s">
        <v>136</v>
      </c>
      <c r="E72" s="57" t="s">
        <v>110</v>
      </c>
      <c r="F72" s="57" t="s">
        <v>11</v>
      </c>
      <c r="G72" s="57" t="s">
        <v>12</v>
      </c>
      <c r="H72" s="55">
        <v>4.55</v>
      </c>
      <c r="I72" s="16">
        <v>10</v>
      </c>
      <c r="J72" s="144">
        <f t="shared" si="5"/>
        <v>5</v>
      </c>
      <c r="K72" s="145">
        <f t="shared" si="6"/>
        <v>5</v>
      </c>
      <c r="L72" s="146"/>
      <c r="M72" s="147">
        <f t="shared" si="7"/>
        <v>2</v>
      </c>
      <c r="N72" s="146"/>
      <c r="O72" s="146"/>
      <c r="P72" s="146"/>
      <c r="Q72" s="191">
        <f t="shared" si="8"/>
        <v>5</v>
      </c>
      <c r="R72" s="18" t="str">
        <f t="shared" si="9"/>
        <v>OK</v>
      </c>
      <c r="S72" s="47">
        <v>5</v>
      </c>
      <c r="T72" s="47"/>
      <c r="U72" s="47"/>
      <c r="V72" s="47"/>
      <c r="W72" s="47"/>
      <c r="X72" s="47"/>
      <c r="Y72" s="47"/>
      <c r="Z72" s="47"/>
      <c r="AA72" s="36"/>
      <c r="AB72" s="36"/>
      <c r="AC72" s="36"/>
      <c r="AD72" s="36"/>
      <c r="AE72" s="36"/>
      <c r="AF72" s="36"/>
      <c r="AG72" s="36"/>
      <c r="AH72" s="195"/>
      <c r="AI72" s="195"/>
      <c r="AJ72" s="36"/>
    </row>
    <row r="73" spans="1:36" ht="40" customHeight="1" x14ac:dyDescent="0.35">
      <c r="A73" s="204"/>
      <c r="B73" s="50">
        <v>70</v>
      </c>
      <c r="C73" s="200"/>
      <c r="D73" s="56" t="s">
        <v>137</v>
      </c>
      <c r="E73" s="57" t="s">
        <v>110</v>
      </c>
      <c r="F73" s="57" t="s">
        <v>11</v>
      </c>
      <c r="G73" s="57" t="s">
        <v>12</v>
      </c>
      <c r="H73" s="55">
        <v>42.56</v>
      </c>
      <c r="I73" s="16">
        <v>3</v>
      </c>
      <c r="J73" s="144">
        <f t="shared" si="5"/>
        <v>3</v>
      </c>
      <c r="K73" s="145">
        <f t="shared" si="6"/>
        <v>3</v>
      </c>
      <c r="L73" s="146"/>
      <c r="M73" s="147">
        <f t="shared" si="7"/>
        <v>0</v>
      </c>
      <c r="N73" s="146"/>
      <c r="O73" s="146"/>
      <c r="P73" s="146"/>
      <c r="Q73" s="191">
        <f t="shared" si="8"/>
        <v>0</v>
      </c>
      <c r="R73" s="18" t="str">
        <f t="shared" si="9"/>
        <v>OK</v>
      </c>
      <c r="S73" s="47">
        <v>3</v>
      </c>
      <c r="T73" s="47"/>
      <c r="U73" s="47"/>
      <c r="V73" s="47"/>
      <c r="W73" s="47"/>
      <c r="X73" s="47"/>
      <c r="Y73" s="47"/>
      <c r="Z73" s="47"/>
      <c r="AA73" s="36"/>
      <c r="AB73" s="36"/>
      <c r="AC73" s="36"/>
      <c r="AD73" s="36"/>
      <c r="AE73" s="36"/>
      <c r="AF73" s="36"/>
      <c r="AG73" s="36"/>
      <c r="AH73" s="195"/>
      <c r="AI73" s="195"/>
      <c r="AJ73" s="36"/>
    </row>
    <row r="74" spans="1:36" ht="40" customHeight="1" x14ac:dyDescent="0.35">
      <c r="A74" s="204"/>
      <c r="B74" s="50">
        <v>71</v>
      </c>
      <c r="C74" s="200"/>
      <c r="D74" s="56" t="s">
        <v>138</v>
      </c>
      <c r="E74" s="57" t="s">
        <v>110</v>
      </c>
      <c r="F74" s="57" t="s">
        <v>11</v>
      </c>
      <c r="G74" s="57" t="s">
        <v>12</v>
      </c>
      <c r="H74" s="55">
        <v>5.83</v>
      </c>
      <c r="I74" s="16">
        <v>0</v>
      </c>
      <c r="J74" s="144">
        <f t="shared" si="5"/>
        <v>0</v>
      </c>
      <c r="K74" s="145">
        <f t="shared" si="6"/>
        <v>0</v>
      </c>
      <c r="L74" s="146"/>
      <c r="M74" s="147">
        <f t="shared" si="7"/>
        <v>0</v>
      </c>
      <c r="N74" s="146"/>
      <c r="O74" s="146"/>
      <c r="P74" s="146"/>
      <c r="Q74" s="191">
        <f t="shared" si="8"/>
        <v>0</v>
      </c>
      <c r="R74" s="18" t="str">
        <f t="shared" si="9"/>
        <v>OK</v>
      </c>
      <c r="S74" s="47"/>
      <c r="T74" s="47"/>
      <c r="U74" s="47"/>
      <c r="V74" s="47"/>
      <c r="W74" s="47"/>
      <c r="X74" s="47"/>
      <c r="Y74" s="47"/>
      <c r="Z74" s="47"/>
      <c r="AA74" s="36"/>
      <c r="AB74" s="36"/>
      <c r="AC74" s="36"/>
      <c r="AD74" s="36"/>
      <c r="AE74" s="36"/>
      <c r="AF74" s="36"/>
      <c r="AG74" s="36"/>
      <c r="AH74" s="195"/>
      <c r="AI74" s="195"/>
      <c r="AJ74" s="36"/>
    </row>
    <row r="75" spans="1:36" ht="40" customHeight="1" x14ac:dyDescent="0.35">
      <c r="A75" s="204"/>
      <c r="B75" s="50">
        <v>72</v>
      </c>
      <c r="C75" s="200"/>
      <c r="D75" s="56" t="s">
        <v>139</v>
      </c>
      <c r="E75" s="57" t="s">
        <v>110</v>
      </c>
      <c r="F75" s="57" t="s">
        <v>11</v>
      </c>
      <c r="G75" s="57" t="s">
        <v>12</v>
      </c>
      <c r="H75" s="55">
        <v>23.9</v>
      </c>
      <c r="I75" s="16">
        <v>5</v>
      </c>
      <c r="J75" s="144">
        <f t="shared" si="5"/>
        <v>5</v>
      </c>
      <c r="K75" s="145">
        <f t="shared" si="6"/>
        <v>5</v>
      </c>
      <c r="L75" s="146"/>
      <c r="M75" s="147">
        <f t="shared" si="7"/>
        <v>1</v>
      </c>
      <c r="N75" s="146"/>
      <c r="O75" s="146"/>
      <c r="P75" s="146"/>
      <c r="Q75" s="191">
        <f t="shared" si="8"/>
        <v>0</v>
      </c>
      <c r="R75" s="18" t="str">
        <f t="shared" si="9"/>
        <v>OK</v>
      </c>
      <c r="S75" s="47">
        <v>5</v>
      </c>
      <c r="T75" s="47"/>
      <c r="U75" s="47"/>
      <c r="V75" s="47"/>
      <c r="W75" s="47"/>
      <c r="X75" s="47"/>
      <c r="Y75" s="47"/>
      <c r="Z75" s="47"/>
      <c r="AA75" s="36"/>
      <c r="AB75" s="36"/>
      <c r="AC75" s="36"/>
      <c r="AD75" s="36"/>
      <c r="AE75" s="36"/>
      <c r="AF75" s="36"/>
      <c r="AG75" s="36"/>
      <c r="AH75" s="195"/>
      <c r="AI75" s="195"/>
      <c r="AJ75" s="36"/>
    </row>
    <row r="76" spans="1:36" ht="40" customHeight="1" x14ac:dyDescent="0.35">
      <c r="A76" s="204"/>
      <c r="B76" s="50">
        <v>73</v>
      </c>
      <c r="C76" s="200"/>
      <c r="D76" s="56" t="s">
        <v>140</v>
      </c>
      <c r="E76" s="57" t="s">
        <v>110</v>
      </c>
      <c r="F76" s="57" t="s">
        <v>11</v>
      </c>
      <c r="G76" s="57" t="s">
        <v>12</v>
      </c>
      <c r="H76" s="55">
        <v>7.84</v>
      </c>
      <c r="I76" s="16">
        <v>5</v>
      </c>
      <c r="J76" s="144">
        <f t="shared" si="5"/>
        <v>5</v>
      </c>
      <c r="K76" s="145">
        <f t="shared" si="6"/>
        <v>5</v>
      </c>
      <c r="L76" s="146"/>
      <c r="M76" s="147">
        <f t="shared" si="7"/>
        <v>1</v>
      </c>
      <c r="N76" s="146"/>
      <c r="O76" s="146"/>
      <c r="P76" s="146"/>
      <c r="Q76" s="191">
        <f t="shared" si="8"/>
        <v>0</v>
      </c>
      <c r="R76" s="18" t="str">
        <f t="shared" si="9"/>
        <v>OK</v>
      </c>
      <c r="S76" s="47">
        <v>5</v>
      </c>
      <c r="T76" s="47"/>
      <c r="U76" s="47"/>
      <c r="V76" s="47"/>
      <c r="W76" s="47"/>
      <c r="X76" s="47"/>
      <c r="Y76" s="47"/>
      <c r="Z76" s="47"/>
      <c r="AA76" s="36"/>
      <c r="AB76" s="36"/>
      <c r="AC76" s="36"/>
      <c r="AD76" s="36"/>
      <c r="AE76" s="36"/>
      <c r="AF76" s="36"/>
      <c r="AG76" s="36"/>
      <c r="AH76" s="195"/>
      <c r="AI76" s="195"/>
      <c r="AJ76" s="36"/>
    </row>
    <row r="77" spans="1:36" ht="40" customHeight="1" x14ac:dyDescent="0.35">
      <c r="A77" s="204"/>
      <c r="B77" s="50">
        <v>74</v>
      </c>
      <c r="C77" s="200"/>
      <c r="D77" s="56" t="s">
        <v>141</v>
      </c>
      <c r="E77" s="57" t="s">
        <v>110</v>
      </c>
      <c r="F77" s="57" t="s">
        <v>11</v>
      </c>
      <c r="G77" s="57" t="s">
        <v>12</v>
      </c>
      <c r="H77" s="55">
        <v>16.690000000000001</v>
      </c>
      <c r="I77" s="16">
        <v>10</v>
      </c>
      <c r="J77" s="144">
        <f t="shared" si="5"/>
        <v>5</v>
      </c>
      <c r="K77" s="145">
        <f t="shared" si="6"/>
        <v>5</v>
      </c>
      <c r="L77" s="146"/>
      <c r="M77" s="147">
        <f t="shared" si="7"/>
        <v>2</v>
      </c>
      <c r="N77" s="146"/>
      <c r="O77" s="146"/>
      <c r="P77" s="146"/>
      <c r="Q77" s="191">
        <f t="shared" si="8"/>
        <v>5</v>
      </c>
      <c r="R77" s="18" t="str">
        <f t="shared" si="9"/>
        <v>OK</v>
      </c>
      <c r="S77" s="47">
        <v>5</v>
      </c>
      <c r="T77" s="47"/>
      <c r="U77" s="47"/>
      <c r="V77" s="47"/>
      <c r="W77" s="47"/>
      <c r="X77" s="47"/>
      <c r="Y77" s="47"/>
      <c r="Z77" s="47"/>
      <c r="AA77" s="36"/>
      <c r="AB77" s="36"/>
      <c r="AC77" s="36"/>
      <c r="AD77" s="36"/>
      <c r="AE77" s="36"/>
      <c r="AF77" s="36"/>
      <c r="AG77" s="36"/>
      <c r="AH77" s="195"/>
      <c r="AI77" s="195"/>
      <c r="AJ77" s="36"/>
    </row>
    <row r="78" spans="1:36" ht="40" customHeight="1" x14ac:dyDescent="0.35">
      <c r="A78" s="204"/>
      <c r="B78" s="50">
        <v>75</v>
      </c>
      <c r="C78" s="200"/>
      <c r="D78" s="56" t="s">
        <v>142</v>
      </c>
      <c r="E78" s="57" t="s">
        <v>110</v>
      </c>
      <c r="F78" s="57" t="s">
        <v>11</v>
      </c>
      <c r="G78" s="57" t="s">
        <v>12</v>
      </c>
      <c r="H78" s="55">
        <v>29.65</v>
      </c>
      <c r="I78" s="16">
        <v>10</v>
      </c>
      <c r="J78" s="144">
        <f t="shared" si="5"/>
        <v>5</v>
      </c>
      <c r="K78" s="145">
        <f t="shared" si="6"/>
        <v>5</v>
      </c>
      <c r="L78" s="146"/>
      <c r="M78" s="147">
        <f t="shared" si="7"/>
        <v>2</v>
      </c>
      <c r="N78" s="146"/>
      <c r="O78" s="146"/>
      <c r="P78" s="146"/>
      <c r="Q78" s="191">
        <f t="shared" si="8"/>
        <v>5</v>
      </c>
      <c r="R78" s="18" t="str">
        <f t="shared" si="9"/>
        <v>OK</v>
      </c>
      <c r="S78" s="47">
        <v>5</v>
      </c>
      <c r="T78" s="47"/>
      <c r="U78" s="47"/>
      <c r="V78" s="47"/>
      <c r="W78" s="47"/>
      <c r="X78" s="47"/>
      <c r="Y78" s="47"/>
      <c r="Z78" s="47"/>
      <c r="AA78" s="36"/>
      <c r="AB78" s="36"/>
      <c r="AC78" s="36"/>
      <c r="AD78" s="36"/>
      <c r="AE78" s="36"/>
      <c r="AF78" s="36"/>
      <c r="AG78" s="36"/>
      <c r="AH78" s="195"/>
      <c r="AI78" s="195"/>
      <c r="AJ78" s="36"/>
    </row>
    <row r="79" spans="1:36" ht="40" customHeight="1" x14ac:dyDescent="0.35">
      <c r="A79" s="204"/>
      <c r="B79" s="50">
        <v>76</v>
      </c>
      <c r="C79" s="200"/>
      <c r="D79" s="56" t="s">
        <v>143</v>
      </c>
      <c r="E79" s="57" t="s">
        <v>110</v>
      </c>
      <c r="F79" s="57" t="s">
        <v>11</v>
      </c>
      <c r="G79" s="57" t="s">
        <v>12</v>
      </c>
      <c r="H79" s="55">
        <v>17.13</v>
      </c>
      <c r="I79" s="16">
        <v>5</v>
      </c>
      <c r="J79" s="144">
        <f t="shared" si="5"/>
        <v>5</v>
      </c>
      <c r="K79" s="145">
        <f t="shared" si="6"/>
        <v>5</v>
      </c>
      <c r="L79" s="146"/>
      <c r="M79" s="147">
        <f t="shared" si="7"/>
        <v>1</v>
      </c>
      <c r="N79" s="146"/>
      <c r="O79" s="146"/>
      <c r="P79" s="146"/>
      <c r="Q79" s="191">
        <f t="shared" si="8"/>
        <v>0</v>
      </c>
      <c r="R79" s="18" t="str">
        <f t="shared" si="9"/>
        <v>OK</v>
      </c>
      <c r="S79" s="47">
        <v>5</v>
      </c>
      <c r="T79" s="47"/>
      <c r="U79" s="47"/>
      <c r="V79" s="47"/>
      <c r="W79" s="47"/>
      <c r="X79" s="47"/>
      <c r="Y79" s="47"/>
      <c r="Z79" s="47"/>
      <c r="AA79" s="36"/>
      <c r="AB79" s="36"/>
      <c r="AC79" s="36"/>
      <c r="AD79" s="36"/>
      <c r="AE79" s="36"/>
      <c r="AF79" s="36"/>
      <c r="AG79" s="36"/>
      <c r="AH79" s="195"/>
      <c r="AI79" s="195"/>
      <c r="AJ79" s="36"/>
    </row>
    <row r="80" spans="1:36" ht="40" customHeight="1" x14ac:dyDescent="0.35">
      <c r="A80" s="204"/>
      <c r="B80" s="50">
        <v>77</v>
      </c>
      <c r="C80" s="200"/>
      <c r="D80" s="56" t="s">
        <v>144</v>
      </c>
      <c r="E80" s="57" t="s">
        <v>110</v>
      </c>
      <c r="F80" s="57" t="s">
        <v>11</v>
      </c>
      <c r="G80" s="57" t="s">
        <v>12</v>
      </c>
      <c r="H80" s="55">
        <v>51.82</v>
      </c>
      <c r="I80" s="16">
        <v>2</v>
      </c>
      <c r="J80" s="144">
        <f t="shared" si="5"/>
        <v>2</v>
      </c>
      <c r="K80" s="145">
        <f t="shared" si="6"/>
        <v>2</v>
      </c>
      <c r="L80" s="146"/>
      <c r="M80" s="147">
        <f t="shared" si="7"/>
        <v>0</v>
      </c>
      <c r="N80" s="146"/>
      <c r="O80" s="146"/>
      <c r="P80" s="146"/>
      <c r="Q80" s="191">
        <f t="shared" si="8"/>
        <v>0</v>
      </c>
      <c r="R80" s="18" t="str">
        <f t="shared" si="9"/>
        <v>OK</v>
      </c>
      <c r="S80" s="47">
        <v>2</v>
      </c>
      <c r="T80" s="47"/>
      <c r="U80" s="47"/>
      <c r="V80" s="47"/>
      <c r="W80" s="47"/>
      <c r="X80" s="47"/>
      <c r="Y80" s="47"/>
      <c r="Z80" s="47"/>
      <c r="AA80" s="36"/>
      <c r="AB80" s="36"/>
      <c r="AC80" s="36"/>
      <c r="AD80" s="36"/>
      <c r="AE80" s="36"/>
      <c r="AF80" s="36"/>
      <c r="AG80" s="36"/>
      <c r="AH80" s="195"/>
      <c r="AI80" s="195"/>
      <c r="AJ80" s="36"/>
    </row>
    <row r="81" spans="1:36" ht="40" customHeight="1" x14ac:dyDescent="0.35">
      <c r="A81" s="204"/>
      <c r="B81" s="50">
        <v>78</v>
      </c>
      <c r="C81" s="200"/>
      <c r="D81" s="56" t="s">
        <v>145</v>
      </c>
      <c r="E81" s="57" t="s">
        <v>110</v>
      </c>
      <c r="F81" s="57" t="s">
        <v>11</v>
      </c>
      <c r="G81" s="57" t="s">
        <v>12</v>
      </c>
      <c r="H81" s="55">
        <v>228.5</v>
      </c>
      <c r="I81" s="16">
        <v>15</v>
      </c>
      <c r="J81" s="144">
        <f t="shared" si="5"/>
        <v>5</v>
      </c>
      <c r="K81" s="145">
        <f t="shared" si="6"/>
        <v>5</v>
      </c>
      <c r="L81" s="146"/>
      <c r="M81" s="147">
        <f t="shared" si="7"/>
        <v>3</v>
      </c>
      <c r="N81" s="146"/>
      <c r="O81" s="146"/>
      <c r="P81" s="146"/>
      <c r="Q81" s="191">
        <f t="shared" si="8"/>
        <v>10</v>
      </c>
      <c r="R81" s="18" t="str">
        <f t="shared" si="9"/>
        <v>OK</v>
      </c>
      <c r="S81" s="47">
        <v>5</v>
      </c>
      <c r="T81" s="47"/>
      <c r="U81" s="47"/>
      <c r="V81" s="47"/>
      <c r="W81" s="47"/>
      <c r="X81" s="47"/>
      <c r="Y81" s="47"/>
      <c r="Z81" s="47"/>
      <c r="AA81" s="36"/>
      <c r="AB81" s="36"/>
      <c r="AC81" s="36"/>
      <c r="AD81" s="36"/>
      <c r="AE81" s="36"/>
      <c r="AF81" s="36"/>
      <c r="AG81" s="36"/>
      <c r="AH81" s="195"/>
      <c r="AI81" s="195"/>
      <c r="AJ81" s="36"/>
    </row>
    <row r="82" spans="1:36" ht="40" customHeight="1" x14ac:dyDescent="0.35">
      <c r="A82" s="204"/>
      <c r="B82" s="50">
        <v>79</v>
      </c>
      <c r="C82" s="200"/>
      <c r="D82" s="56" t="s">
        <v>146</v>
      </c>
      <c r="E82" s="57" t="s">
        <v>110</v>
      </c>
      <c r="F82" s="57" t="s">
        <v>11</v>
      </c>
      <c r="G82" s="57" t="s">
        <v>12</v>
      </c>
      <c r="H82" s="55">
        <v>16.12</v>
      </c>
      <c r="I82" s="16">
        <v>20</v>
      </c>
      <c r="J82" s="144">
        <f t="shared" si="5"/>
        <v>5</v>
      </c>
      <c r="K82" s="145">
        <f t="shared" si="6"/>
        <v>5</v>
      </c>
      <c r="L82" s="146"/>
      <c r="M82" s="147">
        <f t="shared" si="7"/>
        <v>5</v>
      </c>
      <c r="N82" s="146"/>
      <c r="O82" s="146"/>
      <c r="P82" s="146"/>
      <c r="Q82" s="191">
        <f t="shared" si="8"/>
        <v>15</v>
      </c>
      <c r="R82" s="18" t="str">
        <f t="shared" si="9"/>
        <v>OK</v>
      </c>
      <c r="S82" s="47">
        <v>5</v>
      </c>
      <c r="T82" s="47"/>
      <c r="U82" s="47"/>
      <c r="V82" s="47"/>
      <c r="W82" s="47"/>
      <c r="X82" s="47"/>
      <c r="Y82" s="47"/>
      <c r="Z82" s="47"/>
      <c r="AA82" s="36"/>
      <c r="AB82" s="36"/>
      <c r="AC82" s="36"/>
      <c r="AD82" s="36"/>
      <c r="AE82" s="36"/>
      <c r="AF82" s="36"/>
      <c r="AG82" s="36"/>
      <c r="AH82" s="195"/>
      <c r="AI82" s="195"/>
      <c r="AJ82" s="36"/>
    </row>
    <row r="83" spans="1:36" ht="40" customHeight="1" x14ac:dyDescent="0.35">
      <c r="A83" s="204"/>
      <c r="B83" s="50">
        <v>80</v>
      </c>
      <c r="C83" s="200"/>
      <c r="D83" s="56" t="s">
        <v>147</v>
      </c>
      <c r="E83" s="57" t="s">
        <v>110</v>
      </c>
      <c r="F83" s="57" t="s">
        <v>11</v>
      </c>
      <c r="G83" s="57" t="s">
        <v>12</v>
      </c>
      <c r="H83" s="55">
        <v>13.31</v>
      </c>
      <c r="I83" s="16">
        <v>5</v>
      </c>
      <c r="J83" s="144">
        <f t="shared" si="5"/>
        <v>5</v>
      </c>
      <c r="K83" s="145">
        <f t="shared" si="6"/>
        <v>5</v>
      </c>
      <c r="L83" s="146"/>
      <c r="M83" s="147">
        <f t="shared" si="7"/>
        <v>1</v>
      </c>
      <c r="N83" s="146"/>
      <c r="O83" s="146"/>
      <c r="P83" s="146"/>
      <c r="Q83" s="191">
        <f t="shared" si="8"/>
        <v>0</v>
      </c>
      <c r="R83" s="18" t="str">
        <f t="shared" si="9"/>
        <v>OK</v>
      </c>
      <c r="S83" s="47">
        <v>5</v>
      </c>
      <c r="T83" s="47"/>
      <c r="U83" s="47"/>
      <c r="V83" s="47"/>
      <c r="W83" s="47"/>
      <c r="X83" s="47"/>
      <c r="Y83" s="47"/>
      <c r="Z83" s="47"/>
      <c r="AA83" s="36"/>
      <c r="AB83" s="36"/>
      <c r="AC83" s="36"/>
      <c r="AD83" s="36"/>
      <c r="AE83" s="36"/>
      <c r="AF83" s="36"/>
      <c r="AG83" s="36"/>
      <c r="AH83" s="195"/>
      <c r="AI83" s="195"/>
      <c r="AJ83" s="36"/>
    </row>
    <row r="84" spans="1:36" ht="40" customHeight="1" x14ac:dyDescent="0.35">
      <c r="A84" s="204"/>
      <c r="B84" s="50">
        <v>81</v>
      </c>
      <c r="C84" s="200"/>
      <c r="D84" s="56" t="s">
        <v>148</v>
      </c>
      <c r="E84" s="57" t="s">
        <v>110</v>
      </c>
      <c r="F84" s="57" t="s">
        <v>11</v>
      </c>
      <c r="G84" s="57" t="s">
        <v>12</v>
      </c>
      <c r="H84" s="55">
        <v>3.75</v>
      </c>
      <c r="I84" s="16">
        <v>5</v>
      </c>
      <c r="J84" s="144">
        <f t="shared" si="5"/>
        <v>5</v>
      </c>
      <c r="K84" s="145">
        <f t="shared" si="6"/>
        <v>5</v>
      </c>
      <c r="L84" s="146"/>
      <c r="M84" s="147">
        <f t="shared" si="7"/>
        <v>1</v>
      </c>
      <c r="N84" s="146"/>
      <c r="O84" s="146"/>
      <c r="P84" s="146"/>
      <c r="Q84" s="191">
        <f t="shared" si="8"/>
        <v>0</v>
      </c>
      <c r="R84" s="18" t="str">
        <f t="shared" si="9"/>
        <v>OK</v>
      </c>
      <c r="S84" s="47">
        <v>5</v>
      </c>
      <c r="T84" s="47"/>
      <c r="U84" s="47"/>
      <c r="V84" s="47"/>
      <c r="W84" s="47"/>
      <c r="X84" s="47"/>
      <c r="Y84" s="47"/>
      <c r="Z84" s="47"/>
      <c r="AA84" s="36"/>
      <c r="AB84" s="36"/>
      <c r="AC84" s="36"/>
      <c r="AD84" s="36"/>
      <c r="AE84" s="36"/>
      <c r="AF84" s="36"/>
      <c r="AG84" s="36"/>
      <c r="AH84" s="195"/>
      <c r="AI84" s="195"/>
      <c r="AJ84" s="36"/>
    </row>
    <row r="85" spans="1:36" ht="40" customHeight="1" x14ac:dyDescent="0.35">
      <c r="A85" s="204"/>
      <c r="B85" s="50">
        <v>82</v>
      </c>
      <c r="C85" s="200"/>
      <c r="D85" s="56" t="s">
        <v>149</v>
      </c>
      <c r="E85" s="57" t="s">
        <v>110</v>
      </c>
      <c r="F85" s="57" t="s">
        <v>11</v>
      </c>
      <c r="G85" s="57" t="s">
        <v>12</v>
      </c>
      <c r="H85" s="55">
        <v>4.04</v>
      </c>
      <c r="I85" s="16">
        <v>5</v>
      </c>
      <c r="J85" s="144">
        <f t="shared" si="5"/>
        <v>5</v>
      </c>
      <c r="K85" s="145">
        <f t="shared" si="6"/>
        <v>5</v>
      </c>
      <c r="L85" s="146"/>
      <c r="M85" s="147">
        <f t="shared" si="7"/>
        <v>1</v>
      </c>
      <c r="N85" s="146"/>
      <c r="O85" s="146"/>
      <c r="P85" s="146"/>
      <c r="Q85" s="191">
        <f t="shared" si="8"/>
        <v>0</v>
      </c>
      <c r="R85" s="18" t="str">
        <f t="shared" si="9"/>
        <v>OK</v>
      </c>
      <c r="S85" s="47">
        <v>5</v>
      </c>
      <c r="T85" s="47"/>
      <c r="U85" s="47"/>
      <c r="V85" s="47"/>
      <c r="W85" s="47"/>
      <c r="X85" s="47"/>
      <c r="Y85" s="47"/>
      <c r="Z85" s="47"/>
      <c r="AA85" s="36"/>
      <c r="AB85" s="36"/>
      <c r="AC85" s="36"/>
      <c r="AD85" s="36"/>
      <c r="AE85" s="36"/>
      <c r="AF85" s="36"/>
      <c r="AG85" s="36"/>
      <c r="AH85" s="195"/>
      <c r="AI85" s="195"/>
      <c r="AJ85" s="36"/>
    </row>
    <row r="86" spans="1:36" ht="40" customHeight="1" x14ac:dyDescent="0.35">
      <c r="A86" s="204"/>
      <c r="B86" s="50">
        <v>83</v>
      </c>
      <c r="C86" s="200"/>
      <c r="D86" s="56" t="s">
        <v>150</v>
      </c>
      <c r="E86" s="57" t="s">
        <v>110</v>
      </c>
      <c r="F86" s="57" t="s">
        <v>11</v>
      </c>
      <c r="G86" s="57" t="s">
        <v>12</v>
      </c>
      <c r="H86" s="55">
        <v>4.93</v>
      </c>
      <c r="I86" s="16">
        <v>20</v>
      </c>
      <c r="J86" s="144">
        <f t="shared" si="5"/>
        <v>5</v>
      </c>
      <c r="K86" s="145">
        <f t="shared" si="6"/>
        <v>5</v>
      </c>
      <c r="L86" s="146"/>
      <c r="M86" s="147">
        <f t="shared" si="7"/>
        <v>5</v>
      </c>
      <c r="N86" s="146"/>
      <c r="O86" s="146"/>
      <c r="P86" s="146"/>
      <c r="Q86" s="191">
        <f t="shared" si="8"/>
        <v>15</v>
      </c>
      <c r="R86" s="18" t="str">
        <f t="shared" si="9"/>
        <v>OK</v>
      </c>
      <c r="S86" s="47">
        <v>5</v>
      </c>
      <c r="T86" s="47"/>
      <c r="U86" s="47"/>
      <c r="V86" s="47"/>
      <c r="W86" s="47"/>
      <c r="X86" s="47"/>
      <c r="Y86" s="47"/>
      <c r="Z86" s="47"/>
      <c r="AA86" s="36"/>
      <c r="AB86" s="36"/>
      <c r="AC86" s="36"/>
      <c r="AD86" s="36"/>
      <c r="AE86" s="36"/>
      <c r="AF86" s="36"/>
      <c r="AG86" s="36"/>
      <c r="AH86" s="195"/>
      <c r="AI86" s="195"/>
      <c r="AJ86" s="36"/>
    </row>
    <row r="87" spans="1:36" ht="40" customHeight="1" x14ac:dyDescent="0.35">
      <c r="A87" s="204"/>
      <c r="B87" s="50">
        <v>84</v>
      </c>
      <c r="C87" s="200"/>
      <c r="D87" s="56" t="s">
        <v>151</v>
      </c>
      <c r="E87" s="57" t="s">
        <v>110</v>
      </c>
      <c r="F87" s="57" t="s">
        <v>11</v>
      </c>
      <c r="G87" s="57" t="s">
        <v>12</v>
      </c>
      <c r="H87" s="55">
        <v>14.93</v>
      </c>
      <c r="I87" s="16">
        <v>5</v>
      </c>
      <c r="J87" s="144">
        <f t="shared" si="5"/>
        <v>5</v>
      </c>
      <c r="K87" s="145">
        <f t="shared" si="6"/>
        <v>5</v>
      </c>
      <c r="L87" s="146"/>
      <c r="M87" s="147">
        <f t="shared" si="7"/>
        <v>1</v>
      </c>
      <c r="N87" s="146"/>
      <c r="O87" s="146"/>
      <c r="P87" s="146"/>
      <c r="Q87" s="191">
        <f t="shared" si="8"/>
        <v>0</v>
      </c>
      <c r="R87" s="18" t="str">
        <f t="shared" si="9"/>
        <v>OK</v>
      </c>
      <c r="S87" s="47">
        <v>5</v>
      </c>
      <c r="T87" s="47"/>
      <c r="U87" s="47"/>
      <c r="V87" s="47"/>
      <c r="W87" s="47"/>
      <c r="X87" s="47"/>
      <c r="Y87" s="47"/>
      <c r="Z87" s="47"/>
      <c r="AA87" s="36"/>
      <c r="AB87" s="36"/>
      <c r="AC87" s="36"/>
      <c r="AD87" s="36"/>
      <c r="AE87" s="36"/>
      <c r="AF87" s="36"/>
      <c r="AG87" s="36"/>
      <c r="AH87" s="195"/>
      <c r="AI87" s="195"/>
      <c r="AJ87" s="36"/>
    </row>
    <row r="88" spans="1:36" ht="40" customHeight="1" x14ac:dyDescent="0.35">
      <c r="A88" s="204"/>
      <c r="B88" s="50">
        <v>85</v>
      </c>
      <c r="C88" s="200"/>
      <c r="D88" s="56" t="s">
        <v>152</v>
      </c>
      <c r="E88" s="57" t="s">
        <v>110</v>
      </c>
      <c r="F88" s="57" t="s">
        <v>11</v>
      </c>
      <c r="G88" s="57" t="s">
        <v>12</v>
      </c>
      <c r="H88" s="55">
        <v>11.25</v>
      </c>
      <c r="I88" s="16">
        <v>0</v>
      </c>
      <c r="J88" s="144">
        <f t="shared" si="5"/>
        <v>0</v>
      </c>
      <c r="K88" s="145">
        <f t="shared" si="6"/>
        <v>0</v>
      </c>
      <c r="L88" s="146"/>
      <c r="M88" s="147">
        <f t="shared" si="7"/>
        <v>0</v>
      </c>
      <c r="N88" s="146"/>
      <c r="O88" s="146"/>
      <c r="P88" s="146"/>
      <c r="Q88" s="191">
        <f t="shared" si="8"/>
        <v>0</v>
      </c>
      <c r="R88" s="18" t="str">
        <f t="shared" si="9"/>
        <v>OK</v>
      </c>
      <c r="S88" s="47"/>
      <c r="T88" s="47"/>
      <c r="U88" s="47"/>
      <c r="V88" s="47"/>
      <c r="W88" s="47"/>
      <c r="X88" s="47"/>
      <c r="Y88" s="47"/>
      <c r="Z88" s="47"/>
      <c r="AA88" s="36"/>
      <c r="AB88" s="36"/>
      <c r="AC88" s="36"/>
      <c r="AD88" s="36"/>
      <c r="AE88" s="36"/>
      <c r="AF88" s="36"/>
      <c r="AG88" s="36"/>
      <c r="AH88" s="195"/>
      <c r="AI88" s="195"/>
      <c r="AJ88" s="36"/>
    </row>
    <row r="89" spans="1:36" ht="40" customHeight="1" x14ac:dyDescent="0.35">
      <c r="A89" s="204"/>
      <c r="B89" s="50">
        <v>86</v>
      </c>
      <c r="C89" s="200"/>
      <c r="D89" s="56" t="s">
        <v>153</v>
      </c>
      <c r="E89" s="57" t="s">
        <v>110</v>
      </c>
      <c r="F89" s="57" t="s">
        <v>11</v>
      </c>
      <c r="G89" s="57" t="s">
        <v>12</v>
      </c>
      <c r="H89" s="55">
        <v>7.3</v>
      </c>
      <c r="I89" s="16">
        <v>0</v>
      </c>
      <c r="J89" s="144">
        <f t="shared" si="5"/>
        <v>0</v>
      </c>
      <c r="K89" s="145">
        <f t="shared" si="6"/>
        <v>0</v>
      </c>
      <c r="L89" s="146"/>
      <c r="M89" s="147">
        <f t="shared" si="7"/>
        <v>0</v>
      </c>
      <c r="N89" s="146"/>
      <c r="O89" s="146"/>
      <c r="P89" s="146"/>
      <c r="Q89" s="191">
        <f t="shared" si="8"/>
        <v>0</v>
      </c>
      <c r="R89" s="18" t="str">
        <f t="shared" si="9"/>
        <v>OK</v>
      </c>
      <c r="S89" s="47"/>
      <c r="T89" s="47"/>
      <c r="U89" s="47"/>
      <c r="V89" s="47"/>
      <c r="W89" s="47"/>
      <c r="X89" s="47"/>
      <c r="Y89" s="47"/>
      <c r="Z89" s="47"/>
      <c r="AA89" s="36"/>
      <c r="AB89" s="36"/>
      <c r="AC89" s="36"/>
      <c r="AD89" s="36"/>
      <c r="AE89" s="36"/>
      <c r="AF89" s="36"/>
      <c r="AG89" s="36"/>
      <c r="AH89" s="195"/>
      <c r="AI89" s="195"/>
      <c r="AJ89" s="36"/>
    </row>
    <row r="90" spans="1:36" ht="40" customHeight="1" x14ac:dyDescent="0.35">
      <c r="A90" s="204"/>
      <c r="B90" s="50">
        <v>87</v>
      </c>
      <c r="C90" s="200"/>
      <c r="D90" s="56" t="s">
        <v>154</v>
      </c>
      <c r="E90" s="57" t="s">
        <v>110</v>
      </c>
      <c r="F90" s="57" t="s">
        <v>11</v>
      </c>
      <c r="G90" s="57" t="s">
        <v>12</v>
      </c>
      <c r="H90" s="55">
        <v>5.69</v>
      </c>
      <c r="I90" s="16">
        <v>0</v>
      </c>
      <c r="J90" s="144">
        <f t="shared" si="5"/>
        <v>0</v>
      </c>
      <c r="K90" s="145">
        <f t="shared" si="6"/>
        <v>0</v>
      </c>
      <c r="L90" s="146"/>
      <c r="M90" s="147">
        <f t="shared" si="7"/>
        <v>0</v>
      </c>
      <c r="N90" s="146"/>
      <c r="O90" s="146"/>
      <c r="P90" s="146"/>
      <c r="Q90" s="191">
        <f t="shared" si="8"/>
        <v>0</v>
      </c>
      <c r="R90" s="18" t="str">
        <f t="shared" si="9"/>
        <v>OK</v>
      </c>
      <c r="S90" s="47"/>
      <c r="T90" s="47"/>
      <c r="U90" s="47"/>
      <c r="V90" s="47"/>
      <c r="W90" s="47"/>
      <c r="X90" s="47"/>
      <c r="Y90" s="47"/>
      <c r="Z90" s="47"/>
      <c r="AA90" s="36"/>
      <c r="AB90" s="36"/>
      <c r="AC90" s="36"/>
      <c r="AD90" s="36"/>
      <c r="AE90" s="36"/>
      <c r="AF90" s="36"/>
      <c r="AG90" s="36"/>
      <c r="AH90" s="195"/>
      <c r="AI90" s="195"/>
      <c r="AJ90" s="36"/>
    </row>
    <row r="91" spans="1:36" ht="40" customHeight="1" x14ac:dyDescent="0.35">
      <c r="A91" s="204"/>
      <c r="B91" s="50">
        <v>88</v>
      </c>
      <c r="C91" s="200"/>
      <c r="D91" s="56" t="s">
        <v>155</v>
      </c>
      <c r="E91" s="57" t="s">
        <v>110</v>
      </c>
      <c r="F91" s="57" t="s">
        <v>11</v>
      </c>
      <c r="G91" s="57" t="s">
        <v>12</v>
      </c>
      <c r="H91" s="55">
        <v>10.17</v>
      </c>
      <c r="I91" s="16">
        <v>0</v>
      </c>
      <c r="J91" s="144">
        <f t="shared" si="5"/>
        <v>0</v>
      </c>
      <c r="K91" s="145">
        <f t="shared" si="6"/>
        <v>0</v>
      </c>
      <c r="L91" s="146"/>
      <c r="M91" s="147">
        <f t="shared" si="7"/>
        <v>0</v>
      </c>
      <c r="N91" s="146"/>
      <c r="O91" s="146"/>
      <c r="P91" s="146"/>
      <c r="Q91" s="191">
        <f t="shared" si="8"/>
        <v>0</v>
      </c>
      <c r="R91" s="18" t="str">
        <f t="shared" si="9"/>
        <v>OK</v>
      </c>
      <c r="S91" s="47"/>
      <c r="T91" s="47"/>
      <c r="U91" s="47"/>
      <c r="V91" s="47"/>
      <c r="W91" s="47"/>
      <c r="X91" s="47"/>
      <c r="Y91" s="47"/>
      <c r="Z91" s="47"/>
      <c r="AA91" s="36"/>
      <c r="AB91" s="36"/>
      <c r="AC91" s="36"/>
      <c r="AD91" s="36"/>
      <c r="AE91" s="36"/>
      <c r="AF91" s="36"/>
      <c r="AG91" s="36"/>
      <c r="AH91" s="195"/>
      <c r="AI91" s="195"/>
      <c r="AJ91" s="36"/>
    </row>
    <row r="92" spans="1:36" ht="40" customHeight="1" x14ac:dyDescent="0.35">
      <c r="A92" s="204"/>
      <c r="B92" s="50">
        <v>89</v>
      </c>
      <c r="C92" s="200"/>
      <c r="D92" s="56" t="s">
        <v>156</v>
      </c>
      <c r="E92" s="57" t="s">
        <v>110</v>
      </c>
      <c r="F92" s="57" t="s">
        <v>11</v>
      </c>
      <c r="G92" s="57" t="s">
        <v>12</v>
      </c>
      <c r="H92" s="55">
        <v>16.579999999999998</v>
      </c>
      <c r="I92" s="16">
        <v>0</v>
      </c>
      <c r="J92" s="144">
        <f t="shared" si="5"/>
        <v>0</v>
      </c>
      <c r="K92" s="145">
        <f t="shared" si="6"/>
        <v>0</v>
      </c>
      <c r="L92" s="146"/>
      <c r="M92" s="147">
        <f t="shared" si="7"/>
        <v>0</v>
      </c>
      <c r="N92" s="146"/>
      <c r="O92" s="146"/>
      <c r="P92" s="146"/>
      <c r="Q92" s="191">
        <f t="shared" si="8"/>
        <v>0</v>
      </c>
      <c r="R92" s="18" t="str">
        <f t="shared" si="9"/>
        <v>OK</v>
      </c>
      <c r="S92" s="47"/>
      <c r="T92" s="47"/>
      <c r="U92" s="47"/>
      <c r="V92" s="47"/>
      <c r="W92" s="47"/>
      <c r="X92" s="47"/>
      <c r="Y92" s="47"/>
      <c r="Z92" s="47"/>
      <c r="AA92" s="36"/>
      <c r="AB92" s="36"/>
      <c r="AC92" s="36"/>
      <c r="AD92" s="36"/>
      <c r="AE92" s="36"/>
      <c r="AF92" s="36"/>
      <c r="AG92" s="36"/>
      <c r="AH92" s="195"/>
      <c r="AI92" s="195"/>
      <c r="AJ92" s="36"/>
    </row>
    <row r="93" spans="1:36" ht="40" customHeight="1" x14ac:dyDescent="0.35">
      <c r="A93" s="204"/>
      <c r="B93" s="50">
        <v>90</v>
      </c>
      <c r="C93" s="200"/>
      <c r="D93" s="56" t="s">
        <v>157</v>
      </c>
      <c r="E93" s="57" t="s">
        <v>110</v>
      </c>
      <c r="F93" s="57" t="s">
        <v>11</v>
      </c>
      <c r="G93" s="57" t="s">
        <v>12</v>
      </c>
      <c r="H93" s="55">
        <v>45.6</v>
      </c>
      <c r="I93" s="16">
        <v>0</v>
      </c>
      <c r="J93" s="144">
        <f t="shared" si="5"/>
        <v>0</v>
      </c>
      <c r="K93" s="145">
        <f t="shared" si="6"/>
        <v>0</v>
      </c>
      <c r="L93" s="146"/>
      <c r="M93" s="147">
        <f t="shared" si="7"/>
        <v>0</v>
      </c>
      <c r="N93" s="146"/>
      <c r="O93" s="146"/>
      <c r="P93" s="146"/>
      <c r="Q93" s="191">
        <f t="shared" si="8"/>
        <v>0</v>
      </c>
      <c r="R93" s="18" t="str">
        <f t="shared" si="9"/>
        <v>OK</v>
      </c>
      <c r="S93" s="47"/>
      <c r="T93" s="47"/>
      <c r="U93" s="47"/>
      <c r="V93" s="47"/>
      <c r="W93" s="47"/>
      <c r="X93" s="47"/>
      <c r="Y93" s="47"/>
      <c r="Z93" s="47"/>
      <c r="AA93" s="36"/>
      <c r="AB93" s="36"/>
      <c r="AC93" s="36"/>
      <c r="AD93" s="36"/>
      <c r="AE93" s="36"/>
      <c r="AF93" s="36"/>
      <c r="AG93" s="36"/>
      <c r="AH93" s="195"/>
      <c r="AI93" s="195"/>
      <c r="AJ93" s="36"/>
    </row>
    <row r="94" spans="1:36" ht="40" customHeight="1" x14ac:dyDescent="0.35">
      <c r="A94" s="204"/>
      <c r="B94" s="50">
        <v>91</v>
      </c>
      <c r="C94" s="200"/>
      <c r="D94" s="56" t="s">
        <v>158</v>
      </c>
      <c r="E94" s="57" t="s">
        <v>110</v>
      </c>
      <c r="F94" s="57" t="s">
        <v>11</v>
      </c>
      <c r="G94" s="57" t="s">
        <v>12</v>
      </c>
      <c r="H94" s="55">
        <v>79.430000000000007</v>
      </c>
      <c r="I94" s="16">
        <v>0</v>
      </c>
      <c r="J94" s="144">
        <f t="shared" si="5"/>
        <v>0</v>
      </c>
      <c r="K94" s="145">
        <f t="shared" si="6"/>
        <v>0</v>
      </c>
      <c r="L94" s="146"/>
      <c r="M94" s="147">
        <f t="shared" si="7"/>
        <v>0</v>
      </c>
      <c r="N94" s="146"/>
      <c r="O94" s="146"/>
      <c r="P94" s="146"/>
      <c r="Q94" s="191">
        <f t="shared" si="8"/>
        <v>0</v>
      </c>
      <c r="R94" s="18" t="str">
        <f t="shared" si="9"/>
        <v>OK</v>
      </c>
      <c r="S94" s="47"/>
      <c r="T94" s="47"/>
      <c r="U94" s="47"/>
      <c r="V94" s="47"/>
      <c r="W94" s="47"/>
      <c r="X94" s="47"/>
      <c r="Y94" s="47"/>
      <c r="Z94" s="47"/>
      <c r="AA94" s="36"/>
      <c r="AB94" s="36"/>
      <c r="AC94" s="36"/>
      <c r="AD94" s="36"/>
      <c r="AE94" s="36"/>
      <c r="AF94" s="36"/>
      <c r="AG94" s="36"/>
      <c r="AH94" s="195"/>
      <c r="AI94" s="195"/>
      <c r="AJ94" s="36"/>
    </row>
    <row r="95" spans="1:36" ht="40" customHeight="1" x14ac:dyDescent="0.35">
      <c r="A95" s="204"/>
      <c r="B95" s="50">
        <v>92</v>
      </c>
      <c r="C95" s="200"/>
      <c r="D95" s="56" t="s">
        <v>159</v>
      </c>
      <c r="E95" s="57" t="s">
        <v>110</v>
      </c>
      <c r="F95" s="57" t="s">
        <v>11</v>
      </c>
      <c r="G95" s="57" t="s">
        <v>12</v>
      </c>
      <c r="H95" s="55">
        <v>73.69</v>
      </c>
      <c r="I95" s="16">
        <v>0</v>
      </c>
      <c r="J95" s="144">
        <f t="shared" si="5"/>
        <v>0</v>
      </c>
      <c r="K95" s="145">
        <f t="shared" si="6"/>
        <v>0</v>
      </c>
      <c r="L95" s="146"/>
      <c r="M95" s="147">
        <f t="shared" si="7"/>
        <v>0</v>
      </c>
      <c r="N95" s="146"/>
      <c r="O95" s="146"/>
      <c r="P95" s="146"/>
      <c r="Q95" s="191">
        <f t="shared" si="8"/>
        <v>0</v>
      </c>
      <c r="R95" s="18" t="str">
        <f t="shared" si="9"/>
        <v>OK</v>
      </c>
      <c r="S95" s="47"/>
      <c r="T95" s="47"/>
      <c r="U95" s="47"/>
      <c r="V95" s="47"/>
      <c r="W95" s="47"/>
      <c r="X95" s="47"/>
      <c r="Y95" s="47"/>
      <c r="Z95" s="47"/>
      <c r="AA95" s="36"/>
      <c r="AB95" s="36"/>
      <c r="AC95" s="36"/>
      <c r="AD95" s="36"/>
      <c r="AE95" s="36"/>
      <c r="AF95" s="36"/>
      <c r="AG95" s="36"/>
      <c r="AH95" s="195"/>
      <c r="AI95" s="195"/>
      <c r="AJ95" s="36"/>
    </row>
    <row r="96" spans="1:36" ht="40" customHeight="1" x14ac:dyDescent="0.35">
      <c r="A96" s="204"/>
      <c r="B96" s="50">
        <v>93</v>
      </c>
      <c r="C96" s="200"/>
      <c r="D96" s="56" t="s">
        <v>160</v>
      </c>
      <c r="E96" s="57" t="s">
        <v>110</v>
      </c>
      <c r="F96" s="57" t="s">
        <v>11</v>
      </c>
      <c r="G96" s="57" t="s">
        <v>12</v>
      </c>
      <c r="H96" s="55">
        <v>117.07</v>
      </c>
      <c r="I96" s="16">
        <v>0</v>
      </c>
      <c r="J96" s="144">
        <f t="shared" si="5"/>
        <v>0</v>
      </c>
      <c r="K96" s="145">
        <f t="shared" si="6"/>
        <v>0</v>
      </c>
      <c r="L96" s="146"/>
      <c r="M96" s="147">
        <f t="shared" si="7"/>
        <v>0</v>
      </c>
      <c r="N96" s="146"/>
      <c r="O96" s="146"/>
      <c r="P96" s="146"/>
      <c r="Q96" s="191">
        <f t="shared" si="8"/>
        <v>0</v>
      </c>
      <c r="R96" s="18" t="str">
        <f t="shared" si="9"/>
        <v>OK</v>
      </c>
      <c r="S96" s="47"/>
      <c r="T96" s="47"/>
      <c r="U96" s="47"/>
      <c r="V96" s="47"/>
      <c r="W96" s="47"/>
      <c r="X96" s="47"/>
      <c r="Y96" s="47"/>
      <c r="Z96" s="47"/>
      <c r="AA96" s="36"/>
      <c r="AB96" s="36"/>
      <c r="AC96" s="36"/>
      <c r="AD96" s="36"/>
      <c r="AE96" s="36"/>
      <c r="AF96" s="36"/>
      <c r="AG96" s="36"/>
      <c r="AH96" s="195"/>
      <c r="AI96" s="195"/>
      <c r="AJ96" s="36"/>
    </row>
    <row r="97" spans="1:36" ht="40" customHeight="1" x14ac:dyDescent="0.35">
      <c r="A97" s="204"/>
      <c r="B97" s="50">
        <v>94</v>
      </c>
      <c r="C97" s="200"/>
      <c r="D97" s="56" t="s">
        <v>161</v>
      </c>
      <c r="E97" s="57" t="s">
        <v>110</v>
      </c>
      <c r="F97" s="57" t="s">
        <v>11</v>
      </c>
      <c r="G97" s="57" t="s">
        <v>12</v>
      </c>
      <c r="H97" s="55">
        <v>54.57</v>
      </c>
      <c r="I97" s="16">
        <v>0</v>
      </c>
      <c r="J97" s="144">
        <f t="shared" si="5"/>
        <v>0</v>
      </c>
      <c r="K97" s="145">
        <f t="shared" si="6"/>
        <v>0</v>
      </c>
      <c r="L97" s="146"/>
      <c r="M97" s="147">
        <f t="shared" si="7"/>
        <v>0</v>
      </c>
      <c r="N97" s="146"/>
      <c r="O97" s="146"/>
      <c r="P97" s="146"/>
      <c r="Q97" s="191">
        <f t="shared" si="8"/>
        <v>0</v>
      </c>
      <c r="R97" s="18" t="str">
        <f t="shared" si="9"/>
        <v>OK</v>
      </c>
      <c r="S97" s="47"/>
      <c r="T97" s="47"/>
      <c r="U97" s="47"/>
      <c r="V97" s="47"/>
      <c r="W97" s="47"/>
      <c r="X97" s="47"/>
      <c r="Y97" s="47"/>
      <c r="Z97" s="47"/>
      <c r="AA97" s="36"/>
      <c r="AB97" s="36"/>
      <c r="AC97" s="36"/>
      <c r="AD97" s="36"/>
      <c r="AE97" s="36"/>
      <c r="AF97" s="36"/>
      <c r="AG97" s="36"/>
      <c r="AH97" s="195"/>
      <c r="AI97" s="195"/>
      <c r="AJ97" s="36"/>
    </row>
    <row r="98" spans="1:36" ht="40" customHeight="1" x14ac:dyDescent="0.35">
      <c r="A98" s="204"/>
      <c r="B98" s="50">
        <v>95</v>
      </c>
      <c r="C98" s="200"/>
      <c r="D98" s="56" t="s">
        <v>162</v>
      </c>
      <c r="E98" s="57" t="s">
        <v>110</v>
      </c>
      <c r="F98" s="57" t="s">
        <v>11</v>
      </c>
      <c r="G98" s="57" t="s">
        <v>12</v>
      </c>
      <c r="H98" s="55">
        <v>59.68</v>
      </c>
      <c r="I98" s="16">
        <v>0</v>
      </c>
      <c r="J98" s="144">
        <f t="shared" si="5"/>
        <v>0</v>
      </c>
      <c r="K98" s="145">
        <f t="shared" si="6"/>
        <v>0</v>
      </c>
      <c r="L98" s="146"/>
      <c r="M98" s="147">
        <f t="shared" si="7"/>
        <v>0</v>
      </c>
      <c r="N98" s="146"/>
      <c r="O98" s="146"/>
      <c r="P98" s="146"/>
      <c r="Q98" s="191">
        <f t="shared" si="8"/>
        <v>0</v>
      </c>
      <c r="R98" s="18" t="str">
        <f t="shared" si="9"/>
        <v>OK</v>
      </c>
      <c r="S98" s="47"/>
      <c r="T98" s="47"/>
      <c r="U98" s="47"/>
      <c r="V98" s="47"/>
      <c r="W98" s="47"/>
      <c r="X98" s="47"/>
      <c r="Y98" s="47"/>
      <c r="Z98" s="47"/>
      <c r="AA98" s="36"/>
      <c r="AB98" s="36"/>
      <c r="AC98" s="36"/>
      <c r="AD98" s="36"/>
      <c r="AE98" s="36"/>
      <c r="AF98" s="36"/>
      <c r="AG98" s="36"/>
      <c r="AH98" s="195"/>
      <c r="AI98" s="195"/>
      <c r="AJ98" s="36"/>
    </row>
    <row r="99" spans="1:36" ht="40" customHeight="1" x14ac:dyDescent="0.35">
      <c r="A99" s="204"/>
      <c r="B99" s="50">
        <v>96</v>
      </c>
      <c r="C99" s="199"/>
      <c r="D99" s="56" t="s">
        <v>163</v>
      </c>
      <c r="E99" s="57" t="s">
        <v>110</v>
      </c>
      <c r="F99" s="57" t="s">
        <v>11</v>
      </c>
      <c r="G99" s="57" t="s">
        <v>12</v>
      </c>
      <c r="H99" s="55">
        <v>69.41</v>
      </c>
      <c r="I99" s="16">
        <v>0</v>
      </c>
      <c r="J99" s="144">
        <f t="shared" si="5"/>
        <v>0</v>
      </c>
      <c r="K99" s="145">
        <f t="shared" si="6"/>
        <v>0</v>
      </c>
      <c r="L99" s="146"/>
      <c r="M99" s="147">
        <f t="shared" si="7"/>
        <v>0</v>
      </c>
      <c r="N99" s="146"/>
      <c r="O99" s="146"/>
      <c r="P99" s="146"/>
      <c r="Q99" s="191">
        <f t="shared" si="8"/>
        <v>0</v>
      </c>
      <c r="R99" s="18" t="str">
        <f t="shared" si="9"/>
        <v>OK</v>
      </c>
      <c r="S99" s="47"/>
      <c r="T99" s="47"/>
      <c r="U99" s="47"/>
      <c r="V99" s="47"/>
      <c r="W99" s="47"/>
      <c r="X99" s="47"/>
      <c r="Y99" s="47"/>
      <c r="Z99" s="47"/>
      <c r="AA99" s="36"/>
      <c r="AB99" s="36"/>
      <c r="AC99" s="36"/>
      <c r="AD99" s="36"/>
      <c r="AE99" s="36"/>
      <c r="AF99" s="36"/>
      <c r="AG99" s="36"/>
      <c r="AH99" s="195"/>
      <c r="AI99" s="195"/>
      <c r="AJ99" s="36"/>
    </row>
    <row r="100" spans="1:36" ht="40" customHeight="1" x14ac:dyDescent="0.35">
      <c r="A100" s="204">
        <v>6</v>
      </c>
      <c r="B100" s="50">
        <v>97</v>
      </c>
      <c r="C100" s="198" t="s">
        <v>634</v>
      </c>
      <c r="D100" s="56" t="s">
        <v>164</v>
      </c>
      <c r="E100" s="57" t="s">
        <v>39</v>
      </c>
      <c r="F100" s="57" t="s">
        <v>11</v>
      </c>
      <c r="G100" s="57" t="s">
        <v>13</v>
      </c>
      <c r="H100" s="55">
        <v>2.4</v>
      </c>
      <c r="I100" s="16">
        <v>6</v>
      </c>
      <c r="J100" s="144">
        <f t="shared" si="5"/>
        <v>6</v>
      </c>
      <c r="K100" s="145">
        <f t="shared" si="6"/>
        <v>6</v>
      </c>
      <c r="L100" s="146"/>
      <c r="M100" s="147">
        <f t="shared" si="7"/>
        <v>1</v>
      </c>
      <c r="N100" s="146"/>
      <c r="O100" s="146"/>
      <c r="P100" s="146"/>
      <c r="Q100" s="191">
        <f t="shared" si="8"/>
        <v>0</v>
      </c>
      <c r="R100" s="18" t="str">
        <f t="shared" si="9"/>
        <v>OK</v>
      </c>
      <c r="S100" s="47"/>
      <c r="T100" s="288"/>
      <c r="U100" s="47"/>
      <c r="V100" s="47"/>
      <c r="W100" s="47"/>
      <c r="X100" s="47"/>
      <c r="Y100" s="47"/>
      <c r="Z100" s="47"/>
      <c r="AA100" s="36"/>
      <c r="AB100" s="36"/>
      <c r="AC100" s="36">
        <v>6</v>
      </c>
      <c r="AD100" s="36"/>
      <c r="AE100" s="36"/>
      <c r="AF100" s="36"/>
      <c r="AG100" s="36"/>
      <c r="AH100" s="195"/>
      <c r="AI100" s="195"/>
      <c r="AJ100" s="36"/>
    </row>
    <row r="101" spans="1:36" ht="40" customHeight="1" x14ac:dyDescent="0.35">
      <c r="A101" s="204"/>
      <c r="B101" s="50">
        <v>98</v>
      </c>
      <c r="C101" s="200"/>
      <c r="D101" s="56" t="s">
        <v>165</v>
      </c>
      <c r="E101" s="57" t="s">
        <v>39</v>
      </c>
      <c r="F101" s="57" t="s">
        <v>11</v>
      </c>
      <c r="G101" s="57" t="s">
        <v>13</v>
      </c>
      <c r="H101" s="55">
        <v>9.75</v>
      </c>
      <c r="I101" s="16">
        <v>5</v>
      </c>
      <c r="J101" s="144">
        <f t="shared" si="5"/>
        <v>5</v>
      </c>
      <c r="K101" s="145">
        <f t="shared" si="6"/>
        <v>5</v>
      </c>
      <c r="L101" s="146"/>
      <c r="M101" s="147">
        <f t="shared" si="7"/>
        <v>1</v>
      </c>
      <c r="N101" s="146"/>
      <c r="O101" s="146"/>
      <c r="P101" s="146"/>
      <c r="Q101" s="191">
        <f t="shared" si="8"/>
        <v>0</v>
      </c>
      <c r="R101" s="18" t="str">
        <f t="shared" si="9"/>
        <v>OK</v>
      </c>
      <c r="S101" s="47"/>
      <c r="T101" s="288"/>
      <c r="U101" s="47"/>
      <c r="V101" s="47"/>
      <c r="W101" s="47"/>
      <c r="X101" s="47"/>
      <c r="Y101" s="47"/>
      <c r="Z101" s="47"/>
      <c r="AA101" s="36"/>
      <c r="AB101" s="36"/>
      <c r="AC101" s="36">
        <v>5</v>
      </c>
      <c r="AD101" s="36"/>
      <c r="AE101" s="36"/>
      <c r="AF101" s="36"/>
      <c r="AG101" s="36"/>
      <c r="AH101" s="195"/>
      <c r="AI101" s="195"/>
      <c r="AJ101" s="36"/>
    </row>
    <row r="102" spans="1:36" ht="40" customHeight="1" x14ac:dyDescent="0.35">
      <c r="A102" s="204"/>
      <c r="B102" s="50">
        <v>99</v>
      </c>
      <c r="C102" s="200"/>
      <c r="D102" s="56" t="s">
        <v>166</v>
      </c>
      <c r="E102" s="57" t="s">
        <v>39</v>
      </c>
      <c r="F102" s="57" t="s">
        <v>11</v>
      </c>
      <c r="G102" s="57" t="s">
        <v>13</v>
      </c>
      <c r="H102" s="55">
        <v>6.15</v>
      </c>
      <c r="I102" s="16">
        <v>4</v>
      </c>
      <c r="J102" s="144">
        <f t="shared" si="5"/>
        <v>4</v>
      </c>
      <c r="K102" s="145">
        <f t="shared" si="6"/>
        <v>4</v>
      </c>
      <c r="L102" s="146"/>
      <c r="M102" s="147">
        <f t="shared" si="7"/>
        <v>1</v>
      </c>
      <c r="N102" s="146"/>
      <c r="O102" s="146"/>
      <c r="P102" s="146"/>
      <c r="Q102" s="191">
        <f t="shared" si="8"/>
        <v>0</v>
      </c>
      <c r="R102" s="18" t="str">
        <f t="shared" si="9"/>
        <v>OK</v>
      </c>
      <c r="S102" s="47"/>
      <c r="T102" s="288"/>
      <c r="U102" s="47"/>
      <c r="V102" s="47"/>
      <c r="W102" s="47"/>
      <c r="X102" s="47"/>
      <c r="Y102" s="47"/>
      <c r="Z102" s="47"/>
      <c r="AA102" s="36"/>
      <c r="AB102" s="36"/>
      <c r="AC102" s="36">
        <v>4</v>
      </c>
      <c r="AD102" s="36"/>
      <c r="AE102" s="36"/>
      <c r="AF102" s="36"/>
      <c r="AG102" s="36"/>
      <c r="AH102" s="195"/>
      <c r="AI102" s="195"/>
      <c r="AJ102" s="36"/>
    </row>
    <row r="103" spans="1:36" ht="40" customHeight="1" x14ac:dyDescent="0.35">
      <c r="A103" s="204"/>
      <c r="B103" s="50">
        <v>100</v>
      </c>
      <c r="C103" s="200"/>
      <c r="D103" s="56" t="s">
        <v>167</v>
      </c>
      <c r="E103" s="57" t="s">
        <v>39</v>
      </c>
      <c r="F103" s="57" t="s">
        <v>11</v>
      </c>
      <c r="G103" s="57" t="s">
        <v>13</v>
      </c>
      <c r="H103" s="55">
        <v>6</v>
      </c>
      <c r="I103" s="16">
        <v>2</v>
      </c>
      <c r="J103" s="144">
        <f t="shared" si="5"/>
        <v>2</v>
      </c>
      <c r="K103" s="145">
        <f t="shared" si="6"/>
        <v>2</v>
      </c>
      <c r="L103" s="146"/>
      <c r="M103" s="147">
        <f t="shared" si="7"/>
        <v>0</v>
      </c>
      <c r="N103" s="146"/>
      <c r="O103" s="146"/>
      <c r="P103" s="146"/>
      <c r="Q103" s="191">
        <f t="shared" si="8"/>
        <v>0</v>
      </c>
      <c r="R103" s="18" t="str">
        <f t="shared" si="9"/>
        <v>OK</v>
      </c>
      <c r="S103" s="47"/>
      <c r="T103" s="288"/>
      <c r="U103" s="47"/>
      <c r="V103" s="47"/>
      <c r="W103" s="47"/>
      <c r="X103" s="47"/>
      <c r="Y103" s="47"/>
      <c r="Z103" s="47"/>
      <c r="AA103" s="36"/>
      <c r="AB103" s="36"/>
      <c r="AC103" s="36">
        <v>2</v>
      </c>
      <c r="AD103" s="36"/>
      <c r="AE103" s="36"/>
      <c r="AF103" s="36"/>
      <c r="AG103" s="36"/>
      <c r="AH103" s="195"/>
      <c r="AI103" s="195"/>
      <c r="AJ103" s="36"/>
    </row>
    <row r="104" spans="1:36" ht="40" customHeight="1" x14ac:dyDescent="0.35">
      <c r="A104" s="204"/>
      <c r="B104" s="50">
        <v>101</v>
      </c>
      <c r="C104" s="200"/>
      <c r="D104" s="56" t="s">
        <v>168</v>
      </c>
      <c r="E104" s="57" t="s">
        <v>39</v>
      </c>
      <c r="F104" s="57" t="s">
        <v>11</v>
      </c>
      <c r="G104" s="57" t="s">
        <v>13</v>
      </c>
      <c r="H104" s="55">
        <v>12.74</v>
      </c>
      <c r="I104" s="16">
        <v>10</v>
      </c>
      <c r="J104" s="144">
        <f t="shared" si="5"/>
        <v>10</v>
      </c>
      <c r="K104" s="145">
        <f t="shared" si="6"/>
        <v>10</v>
      </c>
      <c r="L104" s="146"/>
      <c r="M104" s="147">
        <f t="shared" si="7"/>
        <v>2</v>
      </c>
      <c r="N104" s="146"/>
      <c r="O104" s="146"/>
      <c r="P104" s="146"/>
      <c r="Q104" s="191">
        <f t="shared" si="8"/>
        <v>0</v>
      </c>
      <c r="R104" s="18" t="str">
        <f t="shared" si="9"/>
        <v>OK</v>
      </c>
      <c r="S104" s="47"/>
      <c r="T104" s="288"/>
      <c r="U104" s="47"/>
      <c r="V104" s="47"/>
      <c r="W104" s="47"/>
      <c r="X104" s="47"/>
      <c r="Y104" s="47"/>
      <c r="Z104" s="47"/>
      <c r="AA104" s="36"/>
      <c r="AB104" s="36"/>
      <c r="AC104" s="36">
        <v>10</v>
      </c>
      <c r="AD104" s="36"/>
      <c r="AE104" s="36"/>
      <c r="AF104" s="36"/>
      <c r="AG104" s="36"/>
      <c r="AH104" s="195"/>
      <c r="AI104" s="195"/>
      <c r="AJ104" s="36"/>
    </row>
    <row r="105" spans="1:36" ht="40" customHeight="1" x14ac:dyDescent="0.35">
      <c r="A105" s="204"/>
      <c r="B105" s="50">
        <v>102</v>
      </c>
      <c r="C105" s="200"/>
      <c r="D105" s="56" t="s">
        <v>169</v>
      </c>
      <c r="E105" s="57" t="s">
        <v>39</v>
      </c>
      <c r="F105" s="57" t="s">
        <v>11</v>
      </c>
      <c r="G105" s="57" t="s">
        <v>13</v>
      </c>
      <c r="H105" s="55">
        <v>12.6</v>
      </c>
      <c r="I105" s="16">
        <v>6</v>
      </c>
      <c r="J105" s="144">
        <f t="shared" si="5"/>
        <v>6</v>
      </c>
      <c r="K105" s="145">
        <f t="shared" si="6"/>
        <v>6</v>
      </c>
      <c r="L105" s="146"/>
      <c r="M105" s="147">
        <f t="shared" si="7"/>
        <v>1</v>
      </c>
      <c r="N105" s="146"/>
      <c r="O105" s="146"/>
      <c r="P105" s="146"/>
      <c r="Q105" s="191">
        <f t="shared" si="8"/>
        <v>0</v>
      </c>
      <c r="R105" s="18" t="str">
        <f t="shared" si="9"/>
        <v>OK</v>
      </c>
      <c r="S105" s="47"/>
      <c r="T105" s="288"/>
      <c r="U105" s="47"/>
      <c r="V105" s="47"/>
      <c r="W105" s="47"/>
      <c r="X105" s="47"/>
      <c r="Y105" s="47"/>
      <c r="Z105" s="47"/>
      <c r="AA105" s="36"/>
      <c r="AB105" s="36"/>
      <c r="AC105" s="36">
        <v>6</v>
      </c>
      <c r="AD105" s="36"/>
      <c r="AE105" s="36"/>
      <c r="AF105" s="36"/>
      <c r="AG105" s="36"/>
      <c r="AH105" s="195"/>
      <c r="AI105" s="195"/>
      <c r="AJ105" s="36"/>
    </row>
    <row r="106" spans="1:36" ht="40" customHeight="1" x14ac:dyDescent="0.35">
      <c r="A106" s="204"/>
      <c r="B106" s="50">
        <v>103</v>
      </c>
      <c r="C106" s="200"/>
      <c r="D106" s="56" t="s">
        <v>170</v>
      </c>
      <c r="E106" s="57" t="s">
        <v>39</v>
      </c>
      <c r="F106" s="57" t="s">
        <v>11</v>
      </c>
      <c r="G106" s="57" t="s">
        <v>13</v>
      </c>
      <c r="H106" s="55">
        <v>2.66</v>
      </c>
      <c r="I106" s="16">
        <v>2</v>
      </c>
      <c r="J106" s="144">
        <f t="shared" si="5"/>
        <v>2</v>
      </c>
      <c r="K106" s="145">
        <f t="shared" si="6"/>
        <v>2</v>
      </c>
      <c r="L106" s="146"/>
      <c r="M106" s="147">
        <f t="shared" si="7"/>
        <v>0</v>
      </c>
      <c r="N106" s="146"/>
      <c r="O106" s="146"/>
      <c r="P106" s="146"/>
      <c r="Q106" s="191">
        <f t="shared" si="8"/>
        <v>0</v>
      </c>
      <c r="R106" s="18" t="str">
        <f t="shared" si="9"/>
        <v>OK</v>
      </c>
      <c r="S106" s="47"/>
      <c r="T106" s="288"/>
      <c r="U106" s="47"/>
      <c r="V106" s="47"/>
      <c r="W106" s="47"/>
      <c r="X106" s="47"/>
      <c r="Y106" s="47"/>
      <c r="Z106" s="47"/>
      <c r="AA106" s="36"/>
      <c r="AB106" s="36"/>
      <c r="AC106" s="36">
        <v>2</v>
      </c>
      <c r="AD106" s="36"/>
      <c r="AE106" s="36"/>
      <c r="AF106" s="36"/>
      <c r="AG106" s="36"/>
      <c r="AH106" s="195"/>
      <c r="AI106" s="195"/>
      <c r="AJ106" s="36"/>
    </row>
    <row r="107" spans="1:36" ht="40" customHeight="1" x14ac:dyDescent="0.35">
      <c r="A107" s="204"/>
      <c r="B107" s="50">
        <v>104</v>
      </c>
      <c r="C107" s="200"/>
      <c r="D107" s="56" t="s">
        <v>171</v>
      </c>
      <c r="E107" s="57" t="s">
        <v>39</v>
      </c>
      <c r="F107" s="57" t="s">
        <v>11</v>
      </c>
      <c r="G107" s="57" t="s">
        <v>13</v>
      </c>
      <c r="H107" s="55">
        <v>3.24</v>
      </c>
      <c r="I107" s="16">
        <v>2</v>
      </c>
      <c r="J107" s="144">
        <f t="shared" si="5"/>
        <v>2</v>
      </c>
      <c r="K107" s="145">
        <f t="shared" si="6"/>
        <v>2</v>
      </c>
      <c r="L107" s="146"/>
      <c r="M107" s="147">
        <f t="shared" si="7"/>
        <v>0</v>
      </c>
      <c r="N107" s="146"/>
      <c r="O107" s="146"/>
      <c r="P107" s="146"/>
      <c r="Q107" s="191">
        <f t="shared" si="8"/>
        <v>0</v>
      </c>
      <c r="R107" s="18" t="str">
        <f t="shared" si="9"/>
        <v>OK</v>
      </c>
      <c r="S107" s="47"/>
      <c r="T107" s="288"/>
      <c r="U107" s="47"/>
      <c r="V107" s="47"/>
      <c r="W107" s="47"/>
      <c r="X107" s="47"/>
      <c r="Y107" s="47"/>
      <c r="Z107" s="47"/>
      <c r="AA107" s="36"/>
      <c r="AB107" s="36"/>
      <c r="AC107" s="36">
        <v>2</v>
      </c>
      <c r="AD107" s="36"/>
      <c r="AE107" s="36"/>
      <c r="AF107" s="36"/>
      <c r="AG107" s="36"/>
      <c r="AH107" s="195"/>
      <c r="AI107" s="195"/>
      <c r="AJ107" s="36"/>
    </row>
    <row r="108" spans="1:36" ht="40" customHeight="1" x14ac:dyDescent="0.35">
      <c r="A108" s="204"/>
      <c r="B108" s="50">
        <v>105</v>
      </c>
      <c r="C108" s="200"/>
      <c r="D108" s="56" t="s">
        <v>172</v>
      </c>
      <c r="E108" s="57" t="s">
        <v>39</v>
      </c>
      <c r="F108" s="57" t="s">
        <v>11</v>
      </c>
      <c r="G108" s="57" t="s">
        <v>13</v>
      </c>
      <c r="H108" s="55">
        <v>6.66</v>
      </c>
      <c r="I108" s="16">
        <v>6</v>
      </c>
      <c r="J108" s="144">
        <f t="shared" si="5"/>
        <v>6</v>
      </c>
      <c r="K108" s="145">
        <f t="shared" si="6"/>
        <v>6</v>
      </c>
      <c r="L108" s="146"/>
      <c r="M108" s="147">
        <f t="shared" si="7"/>
        <v>1</v>
      </c>
      <c r="N108" s="146"/>
      <c r="O108" s="146"/>
      <c r="P108" s="146"/>
      <c r="Q108" s="191">
        <f t="shared" si="8"/>
        <v>0</v>
      </c>
      <c r="R108" s="18" t="str">
        <f t="shared" si="9"/>
        <v>OK</v>
      </c>
      <c r="S108" s="47">
        <v>6</v>
      </c>
      <c r="T108" s="288"/>
      <c r="U108" s="47"/>
      <c r="V108" s="47"/>
      <c r="W108" s="47"/>
      <c r="X108" s="47"/>
      <c r="Y108" s="47"/>
      <c r="Z108" s="47"/>
      <c r="AA108" s="36"/>
      <c r="AB108" s="36"/>
      <c r="AC108" s="36"/>
      <c r="AD108" s="36"/>
      <c r="AE108" s="36"/>
      <c r="AF108" s="36"/>
      <c r="AG108" s="36"/>
      <c r="AH108" s="195"/>
      <c r="AI108" s="195"/>
      <c r="AJ108" s="36"/>
    </row>
    <row r="109" spans="1:36" ht="40" customHeight="1" x14ac:dyDescent="0.35">
      <c r="A109" s="204"/>
      <c r="B109" s="50">
        <v>106</v>
      </c>
      <c r="C109" s="200"/>
      <c r="D109" s="56" t="s">
        <v>173</v>
      </c>
      <c r="E109" s="57" t="s">
        <v>39</v>
      </c>
      <c r="F109" s="57" t="s">
        <v>11</v>
      </c>
      <c r="G109" s="57" t="s">
        <v>13</v>
      </c>
      <c r="H109" s="55">
        <v>10.99</v>
      </c>
      <c r="I109" s="16">
        <v>2</v>
      </c>
      <c r="J109" s="144">
        <f t="shared" si="5"/>
        <v>2</v>
      </c>
      <c r="K109" s="145">
        <f t="shared" si="6"/>
        <v>2</v>
      </c>
      <c r="L109" s="146"/>
      <c r="M109" s="147">
        <f t="shared" si="7"/>
        <v>0</v>
      </c>
      <c r="N109" s="146"/>
      <c r="O109" s="146"/>
      <c r="P109" s="146"/>
      <c r="Q109" s="191">
        <f t="shared" si="8"/>
        <v>0</v>
      </c>
      <c r="R109" s="18" t="str">
        <f t="shared" si="9"/>
        <v>OK</v>
      </c>
      <c r="S109" s="47"/>
      <c r="T109" s="288"/>
      <c r="U109" s="47"/>
      <c r="V109" s="47"/>
      <c r="W109" s="47"/>
      <c r="X109" s="47"/>
      <c r="Y109" s="47"/>
      <c r="Z109" s="47"/>
      <c r="AA109" s="36"/>
      <c r="AB109" s="36"/>
      <c r="AC109" s="36">
        <v>2</v>
      </c>
      <c r="AD109" s="36"/>
      <c r="AE109" s="36"/>
      <c r="AF109" s="36"/>
      <c r="AG109" s="36"/>
      <c r="AH109" s="195"/>
      <c r="AI109" s="195"/>
      <c r="AJ109" s="36"/>
    </row>
    <row r="110" spans="1:36" ht="40" customHeight="1" x14ac:dyDescent="0.35">
      <c r="A110" s="204"/>
      <c r="B110" s="50">
        <v>107</v>
      </c>
      <c r="C110" s="200"/>
      <c r="D110" s="56" t="s">
        <v>174</v>
      </c>
      <c r="E110" s="57" t="s">
        <v>39</v>
      </c>
      <c r="F110" s="57" t="s">
        <v>11</v>
      </c>
      <c r="G110" s="57" t="s">
        <v>13</v>
      </c>
      <c r="H110" s="55">
        <v>7</v>
      </c>
      <c r="I110" s="16">
        <v>6</v>
      </c>
      <c r="J110" s="144">
        <f t="shared" si="5"/>
        <v>6</v>
      </c>
      <c r="K110" s="145">
        <f t="shared" si="6"/>
        <v>6</v>
      </c>
      <c r="L110" s="146"/>
      <c r="M110" s="147">
        <f t="shared" si="7"/>
        <v>1</v>
      </c>
      <c r="N110" s="146"/>
      <c r="O110" s="146"/>
      <c r="P110" s="146"/>
      <c r="Q110" s="191">
        <f t="shared" si="8"/>
        <v>0</v>
      </c>
      <c r="R110" s="18" t="str">
        <f t="shared" si="9"/>
        <v>OK</v>
      </c>
      <c r="S110" s="47">
        <v>6</v>
      </c>
      <c r="T110" s="288"/>
      <c r="U110" s="47"/>
      <c r="V110" s="47"/>
      <c r="W110" s="47"/>
      <c r="X110" s="47"/>
      <c r="Y110" s="47"/>
      <c r="Z110" s="47"/>
      <c r="AA110" s="36"/>
      <c r="AB110" s="36"/>
      <c r="AC110" s="36"/>
      <c r="AD110" s="36"/>
      <c r="AE110" s="36"/>
      <c r="AF110" s="36"/>
      <c r="AG110" s="36"/>
      <c r="AH110" s="195"/>
      <c r="AI110" s="195"/>
      <c r="AJ110" s="36"/>
    </row>
    <row r="111" spans="1:36" ht="40" customHeight="1" x14ac:dyDescent="0.35">
      <c r="A111" s="204"/>
      <c r="B111" s="50">
        <v>108</v>
      </c>
      <c r="C111" s="200"/>
      <c r="D111" s="56" t="s">
        <v>175</v>
      </c>
      <c r="E111" s="57" t="s">
        <v>39</v>
      </c>
      <c r="F111" s="57" t="s">
        <v>11</v>
      </c>
      <c r="G111" s="57" t="s">
        <v>13</v>
      </c>
      <c r="H111" s="55">
        <v>15.83</v>
      </c>
      <c r="I111" s="16">
        <v>0</v>
      </c>
      <c r="J111" s="144">
        <f t="shared" si="5"/>
        <v>0</v>
      </c>
      <c r="K111" s="145">
        <f t="shared" si="6"/>
        <v>0</v>
      </c>
      <c r="L111" s="146"/>
      <c r="M111" s="147">
        <f t="shared" si="7"/>
        <v>0</v>
      </c>
      <c r="N111" s="146"/>
      <c r="O111" s="146"/>
      <c r="P111" s="146"/>
      <c r="Q111" s="191">
        <f t="shared" si="8"/>
        <v>0</v>
      </c>
      <c r="R111" s="18" t="str">
        <f t="shared" si="9"/>
        <v>OK</v>
      </c>
      <c r="S111" s="47"/>
      <c r="T111" s="288"/>
      <c r="U111" s="47"/>
      <c r="V111" s="47"/>
      <c r="W111" s="47"/>
      <c r="X111" s="47"/>
      <c r="Y111" s="47"/>
      <c r="Z111" s="47"/>
      <c r="AA111" s="36"/>
      <c r="AB111" s="36"/>
      <c r="AC111" s="36"/>
      <c r="AD111" s="36"/>
      <c r="AE111" s="36"/>
      <c r="AF111" s="36"/>
      <c r="AG111" s="36"/>
      <c r="AH111" s="195"/>
      <c r="AI111" s="195"/>
      <c r="AJ111" s="36"/>
    </row>
    <row r="112" spans="1:36" ht="40" customHeight="1" x14ac:dyDescent="0.35">
      <c r="A112" s="204"/>
      <c r="B112" s="50">
        <v>109</v>
      </c>
      <c r="C112" s="200"/>
      <c r="D112" s="56" t="s">
        <v>176</v>
      </c>
      <c r="E112" s="57" t="s">
        <v>39</v>
      </c>
      <c r="F112" s="57" t="s">
        <v>11</v>
      </c>
      <c r="G112" s="57" t="s">
        <v>13</v>
      </c>
      <c r="H112" s="55">
        <v>7.99</v>
      </c>
      <c r="I112" s="16">
        <v>6</v>
      </c>
      <c r="J112" s="144">
        <f t="shared" si="5"/>
        <v>6</v>
      </c>
      <c r="K112" s="145">
        <f t="shared" si="6"/>
        <v>6</v>
      </c>
      <c r="L112" s="146"/>
      <c r="M112" s="147">
        <f t="shared" si="7"/>
        <v>1</v>
      </c>
      <c r="N112" s="146"/>
      <c r="O112" s="146"/>
      <c r="P112" s="146"/>
      <c r="Q112" s="191">
        <f t="shared" si="8"/>
        <v>0</v>
      </c>
      <c r="R112" s="18" t="str">
        <f t="shared" si="9"/>
        <v>OK</v>
      </c>
      <c r="S112" s="47">
        <v>6</v>
      </c>
      <c r="T112" s="288"/>
      <c r="U112" s="47"/>
      <c r="V112" s="47"/>
      <c r="W112" s="47"/>
      <c r="X112" s="47"/>
      <c r="Y112" s="47"/>
      <c r="Z112" s="47"/>
      <c r="AA112" s="36"/>
      <c r="AB112" s="36"/>
      <c r="AC112" s="36"/>
      <c r="AD112" s="36"/>
      <c r="AE112" s="36"/>
      <c r="AF112" s="36"/>
      <c r="AG112" s="36"/>
      <c r="AH112" s="195"/>
      <c r="AI112" s="195"/>
      <c r="AJ112" s="36"/>
    </row>
    <row r="113" spans="1:36" ht="40" customHeight="1" x14ac:dyDescent="0.35">
      <c r="A113" s="204"/>
      <c r="B113" s="50">
        <v>110</v>
      </c>
      <c r="C113" s="200"/>
      <c r="D113" s="56" t="s">
        <v>177</v>
      </c>
      <c r="E113" s="57" t="s">
        <v>39</v>
      </c>
      <c r="F113" s="57" t="s">
        <v>11</v>
      </c>
      <c r="G113" s="57" t="s">
        <v>13</v>
      </c>
      <c r="H113" s="55">
        <v>25.63</v>
      </c>
      <c r="I113" s="16">
        <v>2</v>
      </c>
      <c r="J113" s="144">
        <f t="shared" si="5"/>
        <v>2</v>
      </c>
      <c r="K113" s="145">
        <f t="shared" si="6"/>
        <v>2</v>
      </c>
      <c r="L113" s="146"/>
      <c r="M113" s="147">
        <f t="shared" si="7"/>
        <v>0</v>
      </c>
      <c r="N113" s="146"/>
      <c r="O113" s="146"/>
      <c r="P113" s="146"/>
      <c r="Q113" s="191">
        <f t="shared" si="8"/>
        <v>0</v>
      </c>
      <c r="R113" s="18" t="str">
        <f t="shared" si="9"/>
        <v>OK</v>
      </c>
      <c r="S113" s="47"/>
      <c r="T113" s="288"/>
      <c r="U113" s="47"/>
      <c r="V113" s="47"/>
      <c r="W113" s="47"/>
      <c r="X113" s="47"/>
      <c r="Y113" s="47"/>
      <c r="Z113" s="47"/>
      <c r="AA113" s="36"/>
      <c r="AB113" s="36"/>
      <c r="AC113" s="36">
        <v>2</v>
      </c>
      <c r="AD113" s="36"/>
      <c r="AE113" s="36"/>
      <c r="AF113" s="36"/>
      <c r="AG113" s="36"/>
      <c r="AH113" s="195"/>
      <c r="AI113" s="195"/>
      <c r="AJ113" s="36"/>
    </row>
    <row r="114" spans="1:36" ht="40" customHeight="1" x14ac:dyDescent="0.35">
      <c r="A114" s="204"/>
      <c r="B114" s="50">
        <v>111</v>
      </c>
      <c r="C114" s="200"/>
      <c r="D114" s="56" t="s">
        <v>178</v>
      </c>
      <c r="E114" s="57" t="s">
        <v>39</v>
      </c>
      <c r="F114" s="57" t="s">
        <v>11</v>
      </c>
      <c r="G114" s="57" t="s">
        <v>13</v>
      </c>
      <c r="H114" s="55">
        <v>23.19</v>
      </c>
      <c r="I114" s="16">
        <v>10</v>
      </c>
      <c r="J114" s="144">
        <f t="shared" si="5"/>
        <v>10</v>
      </c>
      <c r="K114" s="145">
        <f t="shared" si="6"/>
        <v>10</v>
      </c>
      <c r="L114" s="146"/>
      <c r="M114" s="147">
        <f t="shared" si="7"/>
        <v>2</v>
      </c>
      <c r="N114" s="146"/>
      <c r="O114" s="146"/>
      <c r="P114" s="146"/>
      <c r="Q114" s="191">
        <f t="shared" si="8"/>
        <v>0</v>
      </c>
      <c r="R114" s="18" t="str">
        <f t="shared" si="9"/>
        <v>OK</v>
      </c>
      <c r="S114" s="47">
        <v>3</v>
      </c>
      <c r="T114" s="288"/>
      <c r="U114" s="47"/>
      <c r="V114" s="47"/>
      <c r="W114" s="47"/>
      <c r="X114" s="47"/>
      <c r="Y114" s="36">
        <v>2</v>
      </c>
      <c r="Z114" s="47"/>
      <c r="AA114" s="36"/>
      <c r="AC114" s="36">
        <v>5</v>
      </c>
      <c r="AH114" s="196"/>
      <c r="AI114" s="196"/>
      <c r="AJ114" s="36"/>
    </row>
    <row r="115" spans="1:36" ht="40" customHeight="1" x14ac:dyDescent="0.35">
      <c r="A115" s="204"/>
      <c r="B115" s="50">
        <v>112</v>
      </c>
      <c r="C115" s="200"/>
      <c r="D115" s="56" t="s">
        <v>179</v>
      </c>
      <c r="E115" s="57" t="s">
        <v>39</v>
      </c>
      <c r="F115" s="57" t="s">
        <v>11</v>
      </c>
      <c r="G115" s="57" t="s">
        <v>13</v>
      </c>
      <c r="H115" s="55">
        <v>37.49</v>
      </c>
      <c r="I115" s="16">
        <v>10</v>
      </c>
      <c r="J115" s="144">
        <f t="shared" si="5"/>
        <v>10</v>
      </c>
      <c r="K115" s="145">
        <f t="shared" si="6"/>
        <v>10</v>
      </c>
      <c r="L115" s="146"/>
      <c r="M115" s="147">
        <f t="shared" si="7"/>
        <v>2</v>
      </c>
      <c r="N115" s="146"/>
      <c r="O115" s="146"/>
      <c r="P115" s="146"/>
      <c r="Q115" s="191">
        <f t="shared" si="8"/>
        <v>0</v>
      </c>
      <c r="R115" s="18" t="str">
        <f t="shared" si="9"/>
        <v>OK</v>
      </c>
      <c r="S115" s="47">
        <v>3</v>
      </c>
      <c r="T115" s="288"/>
      <c r="U115" s="47"/>
      <c r="V115" s="47"/>
      <c r="W115" s="47"/>
      <c r="X115" s="47"/>
      <c r="Y115" s="36">
        <v>2</v>
      </c>
      <c r="Z115" s="47"/>
      <c r="AA115" s="36"/>
      <c r="AB115" s="36"/>
      <c r="AC115" s="36">
        <v>5</v>
      </c>
      <c r="AH115" s="196"/>
      <c r="AI115" s="196"/>
      <c r="AJ115" s="36"/>
    </row>
    <row r="116" spans="1:36" ht="40" customHeight="1" x14ac:dyDescent="0.35">
      <c r="A116" s="204"/>
      <c r="B116" s="50">
        <v>113</v>
      </c>
      <c r="C116" s="200"/>
      <c r="D116" s="56" t="s">
        <v>180</v>
      </c>
      <c r="E116" s="57" t="s">
        <v>39</v>
      </c>
      <c r="F116" s="57" t="s">
        <v>11</v>
      </c>
      <c r="G116" s="57" t="s">
        <v>13</v>
      </c>
      <c r="H116" s="55">
        <v>27.53</v>
      </c>
      <c r="I116" s="16">
        <v>10</v>
      </c>
      <c r="J116" s="144">
        <f t="shared" si="5"/>
        <v>10</v>
      </c>
      <c r="K116" s="145">
        <f t="shared" si="6"/>
        <v>10</v>
      </c>
      <c r="L116" s="146"/>
      <c r="M116" s="147">
        <f t="shared" si="7"/>
        <v>2</v>
      </c>
      <c r="N116" s="146"/>
      <c r="O116" s="146"/>
      <c r="P116" s="146"/>
      <c r="Q116" s="191">
        <f t="shared" si="8"/>
        <v>0</v>
      </c>
      <c r="R116" s="18" t="str">
        <f t="shared" si="9"/>
        <v>OK</v>
      </c>
      <c r="S116" s="47">
        <v>3</v>
      </c>
      <c r="T116" s="288"/>
      <c r="U116" s="47"/>
      <c r="V116" s="47"/>
      <c r="W116" s="47"/>
      <c r="X116" s="47"/>
      <c r="Y116" s="36">
        <v>2</v>
      </c>
      <c r="Z116" s="47"/>
      <c r="AA116" s="36"/>
      <c r="AB116" s="36"/>
      <c r="AC116" s="36">
        <v>5</v>
      </c>
      <c r="AD116" s="36"/>
      <c r="AE116" s="36"/>
      <c r="AF116" s="36"/>
      <c r="AG116" s="36"/>
      <c r="AH116" s="195"/>
      <c r="AI116" s="195"/>
      <c r="AJ116" s="36"/>
    </row>
    <row r="117" spans="1:36" ht="40" customHeight="1" x14ac:dyDescent="0.35">
      <c r="A117" s="204"/>
      <c r="B117" s="50">
        <v>114</v>
      </c>
      <c r="C117" s="200"/>
      <c r="D117" s="56" t="s">
        <v>181</v>
      </c>
      <c r="E117" s="57" t="s">
        <v>39</v>
      </c>
      <c r="F117" s="57" t="s">
        <v>14</v>
      </c>
      <c r="G117" s="57" t="s">
        <v>13</v>
      </c>
      <c r="H117" s="55">
        <v>42.99</v>
      </c>
      <c r="I117" s="16"/>
      <c r="J117" s="144">
        <f t="shared" si="5"/>
        <v>0</v>
      </c>
      <c r="K117" s="145">
        <f t="shared" si="6"/>
        <v>0</v>
      </c>
      <c r="L117" s="146"/>
      <c r="M117" s="147">
        <f t="shared" si="7"/>
        <v>0</v>
      </c>
      <c r="N117" s="146"/>
      <c r="O117" s="146"/>
      <c r="P117" s="146"/>
      <c r="Q117" s="191">
        <f t="shared" si="8"/>
        <v>0</v>
      </c>
      <c r="R117" s="18" t="str">
        <f t="shared" si="9"/>
        <v>OK</v>
      </c>
      <c r="S117" s="47"/>
      <c r="T117" s="288"/>
      <c r="U117" s="47"/>
      <c r="V117" s="47"/>
      <c r="W117" s="47"/>
      <c r="X117" s="47"/>
      <c r="Y117" s="47"/>
      <c r="Z117" s="47"/>
      <c r="AA117" s="36"/>
      <c r="AB117" s="36"/>
      <c r="AC117" s="36"/>
      <c r="AD117" s="36"/>
      <c r="AE117" s="36"/>
      <c r="AF117" s="36"/>
      <c r="AG117" s="36"/>
      <c r="AH117" s="195"/>
      <c r="AI117" s="195"/>
      <c r="AJ117" s="36"/>
    </row>
    <row r="118" spans="1:36" ht="40" customHeight="1" x14ac:dyDescent="0.35">
      <c r="A118" s="204"/>
      <c r="B118" s="50">
        <v>115</v>
      </c>
      <c r="C118" s="200"/>
      <c r="D118" s="56" t="s">
        <v>182</v>
      </c>
      <c r="E118" s="57" t="s">
        <v>39</v>
      </c>
      <c r="F118" s="57" t="s">
        <v>11</v>
      </c>
      <c r="G118" s="57" t="s">
        <v>13</v>
      </c>
      <c r="H118" s="55">
        <v>2.2000000000000002</v>
      </c>
      <c r="I118" s="16">
        <v>28</v>
      </c>
      <c r="J118" s="144">
        <f t="shared" si="5"/>
        <v>28</v>
      </c>
      <c r="K118" s="145">
        <f t="shared" si="6"/>
        <v>28</v>
      </c>
      <c r="L118" s="146"/>
      <c r="M118" s="147">
        <f t="shared" si="7"/>
        <v>7</v>
      </c>
      <c r="N118" s="146"/>
      <c r="O118" s="146"/>
      <c r="P118" s="146"/>
      <c r="Q118" s="191">
        <f t="shared" si="8"/>
        <v>0</v>
      </c>
      <c r="R118" s="18" t="str">
        <f t="shared" si="9"/>
        <v>OK</v>
      </c>
      <c r="S118" s="47">
        <v>28</v>
      </c>
      <c r="T118" s="288"/>
      <c r="U118" s="47"/>
      <c r="V118" s="47"/>
      <c r="W118" s="47"/>
      <c r="X118" s="47"/>
      <c r="Y118" s="47"/>
      <c r="Z118" s="47"/>
      <c r="AA118" s="36"/>
      <c r="AB118" s="36"/>
      <c r="AC118" s="36"/>
      <c r="AD118" s="36"/>
      <c r="AE118" s="36"/>
      <c r="AF118" s="36"/>
      <c r="AG118" s="36"/>
      <c r="AH118" s="195"/>
      <c r="AI118" s="195"/>
      <c r="AJ118" s="36"/>
    </row>
    <row r="119" spans="1:36" ht="40" customHeight="1" x14ac:dyDescent="0.35">
      <c r="A119" s="204"/>
      <c r="B119" s="50">
        <v>116</v>
      </c>
      <c r="C119" s="200"/>
      <c r="D119" s="56" t="s">
        <v>183</v>
      </c>
      <c r="E119" s="57" t="s">
        <v>39</v>
      </c>
      <c r="F119" s="57" t="s">
        <v>11</v>
      </c>
      <c r="G119" s="57" t="s">
        <v>13</v>
      </c>
      <c r="H119" s="55">
        <v>1.31</v>
      </c>
      <c r="I119" s="16">
        <v>20</v>
      </c>
      <c r="J119" s="144">
        <f t="shared" si="5"/>
        <v>20</v>
      </c>
      <c r="K119" s="145">
        <f t="shared" si="6"/>
        <v>20</v>
      </c>
      <c r="L119" s="146"/>
      <c r="M119" s="147">
        <f t="shared" si="7"/>
        <v>5</v>
      </c>
      <c r="N119" s="146"/>
      <c r="O119" s="146"/>
      <c r="P119" s="146"/>
      <c r="Q119" s="191">
        <f t="shared" si="8"/>
        <v>0</v>
      </c>
      <c r="R119" s="18" t="str">
        <f t="shared" si="9"/>
        <v>OK</v>
      </c>
      <c r="S119" s="47"/>
      <c r="T119" s="288"/>
      <c r="U119" s="47"/>
      <c r="V119" s="47"/>
      <c r="W119" s="47"/>
      <c r="X119" s="47"/>
      <c r="Y119" s="47">
        <v>10</v>
      </c>
      <c r="Z119" s="47"/>
      <c r="AA119" s="36"/>
      <c r="AB119" s="36"/>
      <c r="AC119" s="36">
        <v>10</v>
      </c>
      <c r="AD119" s="36"/>
      <c r="AE119" s="36"/>
      <c r="AF119" s="36"/>
      <c r="AG119" s="36"/>
      <c r="AH119" s="195"/>
      <c r="AI119" s="195"/>
      <c r="AJ119" s="36"/>
    </row>
    <row r="120" spans="1:36" ht="40" customHeight="1" x14ac:dyDescent="0.35">
      <c r="A120" s="204"/>
      <c r="B120" s="50">
        <v>117</v>
      </c>
      <c r="C120" s="200"/>
      <c r="D120" s="56" t="s">
        <v>184</v>
      </c>
      <c r="E120" s="57" t="s">
        <v>39</v>
      </c>
      <c r="F120" s="57" t="s">
        <v>11</v>
      </c>
      <c r="G120" s="57" t="s">
        <v>13</v>
      </c>
      <c r="H120" s="55">
        <v>1.53</v>
      </c>
      <c r="I120" s="16">
        <v>20</v>
      </c>
      <c r="J120" s="144">
        <f t="shared" si="5"/>
        <v>20</v>
      </c>
      <c r="K120" s="145">
        <f t="shared" si="6"/>
        <v>20</v>
      </c>
      <c r="L120" s="146"/>
      <c r="M120" s="147">
        <f t="shared" si="7"/>
        <v>5</v>
      </c>
      <c r="N120" s="146"/>
      <c r="O120" s="146"/>
      <c r="P120" s="146"/>
      <c r="Q120" s="191">
        <f t="shared" si="8"/>
        <v>0</v>
      </c>
      <c r="R120" s="18" t="str">
        <f t="shared" si="9"/>
        <v>OK</v>
      </c>
      <c r="S120" s="47"/>
      <c r="T120" s="288"/>
      <c r="U120" s="47"/>
      <c r="V120" s="47"/>
      <c r="W120" s="47"/>
      <c r="X120" s="47"/>
      <c r="Y120" s="47">
        <v>10</v>
      </c>
      <c r="Z120" s="47"/>
      <c r="AA120" s="36"/>
      <c r="AB120" s="36"/>
      <c r="AC120" s="36">
        <v>10</v>
      </c>
      <c r="AD120" s="36"/>
      <c r="AE120" s="36"/>
      <c r="AF120" s="36"/>
      <c r="AG120" s="36"/>
      <c r="AH120" s="195"/>
      <c r="AI120" s="195"/>
      <c r="AJ120" s="36"/>
    </row>
    <row r="121" spans="1:36" ht="40" customHeight="1" x14ac:dyDescent="0.35">
      <c r="A121" s="204"/>
      <c r="B121" s="50">
        <v>118</v>
      </c>
      <c r="C121" s="200"/>
      <c r="D121" s="56" t="s">
        <v>185</v>
      </c>
      <c r="E121" s="57" t="s">
        <v>39</v>
      </c>
      <c r="F121" s="57" t="s">
        <v>11</v>
      </c>
      <c r="G121" s="57" t="s">
        <v>13</v>
      </c>
      <c r="H121" s="55">
        <v>1.45</v>
      </c>
      <c r="I121" s="16">
        <v>20</v>
      </c>
      <c r="J121" s="144">
        <f t="shared" si="5"/>
        <v>20</v>
      </c>
      <c r="K121" s="145">
        <f t="shared" si="6"/>
        <v>20</v>
      </c>
      <c r="L121" s="146"/>
      <c r="M121" s="147">
        <f t="shared" si="7"/>
        <v>5</v>
      </c>
      <c r="N121" s="146"/>
      <c r="O121" s="146"/>
      <c r="P121" s="146"/>
      <c r="Q121" s="191">
        <f t="shared" si="8"/>
        <v>0</v>
      </c>
      <c r="R121" s="18" t="str">
        <f t="shared" si="9"/>
        <v>OK</v>
      </c>
      <c r="S121" s="47"/>
      <c r="T121" s="288"/>
      <c r="U121" s="47"/>
      <c r="V121" s="47"/>
      <c r="W121" s="47"/>
      <c r="X121" s="47"/>
      <c r="Y121" s="47">
        <v>10</v>
      </c>
      <c r="Z121" s="47"/>
      <c r="AA121" s="36"/>
      <c r="AB121" s="36"/>
      <c r="AC121" s="36">
        <v>10</v>
      </c>
      <c r="AD121" s="36"/>
      <c r="AE121" s="36"/>
      <c r="AF121" s="36"/>
      <c r="AG121" s="36"/>
      <c r="AH121" s="195"/>
      <c r="AI121" s="195"/>
      <c r="AJ121" s="36"/>
    </row>
    <row r="122" spans="1:36" ht="40" customHeight="1" x14ac:dyDescent="0.35">
      <c r="A122" s="204"/>
      <c r="B122" s="50">
        <v>119</v>
      </c>
      <c r="C122" s="200"/>
      <c r="D122" s="56" t="s">
        <v>186</v>
      </c>
      <c r="E122" s="57" t="s">
        <v>39</v>
      </c>
      <c r="F122" s="57" t="s">
        <v>11</v>
      </c>
      <c r="G122" s="57" t="s">
        <v>13</v>
      </c>
      <c r="H122" s="55">
        <v>62.21</v>
      </c>
      <c r="I122" s="16">
        <v>5</v>
      </c>
      <c r="J122" s="144">
        <f t="shared" si="5"/>
        <v>5</v>
      </c>
      <c r="K122" s="145">
        <f t="shared" si="6"/>
        <v>5</v>
      </c>
      <c r="L122" s="146"/>
      <c r="M122" s="147">
        <f t="shared" si="7"/>
        <v>1</v>
      </c>
      <c r="N122" s="146"/>
      <c r="O122" s="146"/>
      <c r="P122" s="146"/>
      <c r="Q122" s="191">
        <f t="shared" si="8"/>
        <v>0</v>
      </c>
      <c r="R122" s="18" t="str">
        <f t="shared" si="9"/>
        <v>OK</v>
      </c>
      <c r="S122" s="47">
        <v>2</v>
      </c>
      <c r="T122" s="288"/>
      <c r="U122" s="47"/>
      <c r="V122" s="47"/>
      <c r="W122" s="47"/>
      <c r="X122" s="47"/>
      <c r="Y122" s="47">
        <v>2</v>
      </c>
      <c r="Z122" s="47"/>
      <c r="AA122" s="36"/>
      <c r="AB122" s="36"/>
      <c r="AC122" s="36">
        <v>1</v>
      </c>
      <c r="AD122" s="36"/>
      <c r="AE122" s="36"/>
      <c r="AF122" s="36"/>
      <c r="AG122" s="36"/>
      <c r="AH122" s="195"/>
      <c r="AI122" s="195"/>
      <c r="AJ122" s="36"/>
    </row>
    <row r="123" spans="1:36" ht="40" customHeight="1" x14ac:dyDescent="0.35">
      <c r="A123" s="204"/>
      <c r="B123" s="50">
        <v>120</v>
      </c>
      <c r="C123" s="200"/>
      <c r="D123" s="56" t="s">
        <v>187</v>
      </c>
      <c r="E123" s="57" t="s">
        <v>39</v>
      </c>
      <c r="F123" s="57" t="s">
        <v>11</v>
      </c>
      <c r="G123" s="57" t="s">
        <v>13</v>
      </c>
      <c r="H123" s="55">
        <v>34.6</v>
      </c>
      <c r="I123" s="16">
        <v>20</v>
      </c>
      <c r="J123" s="144">
        <f t="shared" si="5"/>
        <v>12</v>
      </c>
      <c r="K123" s="145">
        <f t="shared" si="6"/>
        <v>12</v>
      </c>
      <c r="L123" s="146"/>
      <c r="M123" s="147">
        <f t="shared" si="7"/>
        <v>5</v>
      </c>
      <c r="N123" s="146"/>
      <c r="O123" s="146"/>
      <c r="P123" s="146"/>
      <c r="Q123" s="191">
        <f t="shared" si="8"/>
        <v>8</v>
      </c>
      <c r="R123" s="18" t="str">
        <f t="shared" si="9"/>
        <v>OK</v>
      </c>
      <c r="S123" s="47"/>
      <c r="T123" s="288"/>
      <c r="U123" s="47"/>
      <c r="V123" s="47"/>
      <c r="W123" s="47"/>
      <c r="X123" s="47"/>
      <c r="Y123" s="47">
        <v>2</v>
      </c>
      <c r="Z123" s="47"/>
      <c r="AA123" s="36"/>
      <c r="AB123" s="36"/>
      <c r="AC123" s="36">
        <v>10</v>
      </c>
      <c r="AD123" s="36"/>
      <c r="AE123" s="36"/>
      <c r="AF123" s="36"/>
      <c r="AG123" s="36"/>
      <c r="AH123" s="195"/>
      <c r="AI123" s="195"/>
      <c r="AJ123" s="36"/>
    </row>
    <row r="124" spans="1:36" ht="40" customHeight="1" x14ac:dyDescent="0.35">
      <c r="A124" s="204"/>
      <c r="B124" s="50">
        <v>121</v>
      </c>
      <c r="C124" s="200"/>
      <c r="D124" s="56" t="s">
        <v>188</v>
      </c>
      <c r="E124" s="57" t="s">
        <v>189</v>
      </c>
      <c r="F124" s="57" t="s">
        <v>190</v>
      </c>
      <c r="G124" s="57" t="s">
        <v>13</v>
      </c>
      <c r="H124" s="55">
        <v>18.2</v>
      </c>
      <c r="I124" s="16">
        <v>5</v>
      </c>
      <c r="J124" s="144">
        <f t="shared" si="5"/>
        <v>0</v>
      </c>
      <c r="K124" s="145">
        <f t="shared" si="6"/>
        <v>0</v>
      </c>
      <c r="L124" s="146"/>
      <c r="M124" s="147">
        <f t="shared" si="7"/>
        <v>1</v>
      </c>
      <c r="N124" s="146"/>
      <c r="O124" s="146"/>
      <c r="P124" s="146"/>
      <c r="Q124" s="191">
        <f t="shared" si="8"/>
        <v>5</v>
      </c>
      <c r="R124" s="18" t="str">
        <f t="shared" si="9"/>
        <v>OK</v>
      </c>
      <c r="S124" s="47"/>
      <c r="T124" s="47"/>
      <c r="U124" s="47"/>
      <c r="V124" s="47"/>
      <c r="W124" s="47"/>
      <c r="X124" s="47"/>
      <c r="Y124" s="47"/>
      <c r="Z124" s="47"/>
      <c r="AA124" s="36"/>
      <c r="AB124" s="36"/>
      <c r="AC124" s="36"/>
      <c r="AD124" s="36"/>
      <c r="AE124" s="36"/>
      <c r="AF124" s="36"/>
      <c r="AG124" s="36"/>
      <c r="AH124" s="195"/>
      <c r="AI124" s="195"/>
      <c r="AJ124" s="36"/>
    </row>
    <row r="125" spans="1:36" ht="40" customHeight="1" x14ac:dyDescent="0.35">
      <c r="A125" s="204"/>
      <c r="B125" s="50">
        <v>122</v>
      </c>
      <c r="C125" s="200"/>
      <c r="D125" s="56" t="s">
        <v>191</v>
      </c>
      <c r="E125" s="57" t="s">
        <v>189</v>
      </c>
      <c r="F125" s="57" t="s">
        <v>190</v>
      </c>
      <c r="G125" s="57" t="s">
        <v>13</v>
      </c>
      <c r="H125" s="55">
        <v>18.52</v>
      </c>
      <c r="I125" s="16">
        <v>5</v>
      </c>
      <c r="J125" s="144">
        <f t="shared" si="5"/>
        <v>0</v>
      </c>
      <c r="K125" s="145">
        <f t="shared" si="6"/>
        <v>0</v>
      </c>
      <c r="L125" s="146"/>
      <c r="M125" s="147">
        <f t="shared" si="7"/>
        <v>1</v>
      </c>
      <c r="N125" s="146"/>
      <c r="O125" s="146"/>
      <c r="P125" s="146"/>
      <c r="Q125" s="191">
        <f t="shared" si="8"/>
        <v>5</v>
      </c>
      <c r="R125" s="18" t="str">
        <f t="shared" si="9"/>
        <v>OK</v>
      </c>
      <c r="S125" s="47"/>
      <c r="T125" s="47"/>
      <c r="U125" s="47"/>
      <c r="V125" s="47"/>
      <c r="W125" s="47"/>
      <c r="X125" s="47"/>
      <c r="Y125" s="47"/>
      <c r="Z125" s="47"/>
      <c r="AA125" s="36"/>
      <c r="AB125" s="36"/>
      <c r="AC125" s="36"/>
      <c r="AD125" s="36"/>
      <c r="AE125" s="36"/>
      <c r="AF125" s="36"/>
      <c r="AG125" s="36"/>
      <c r="AH125" s="195"/>
      <c r="AI125" s="195"/>
      <c r="AJ125" s="36"/>
    </row>
    <row r="126" spans="1:36" ht="40" customHeight="1" x14ac:dyDescent="0.35">
      <c r="A126" s="204"/>
      <c r="B126" s="50">
        <v>123</v>
      </c>
      <c r="C126" s="200"/>
      <c r="D126" s="56" t="s">
        <v>192</v>
      </c>
      <c r="E126" s="57" t="s">
        <v>39</v>
      </c>
      <c r="F126" s="57" t="s">
        <v>23</v>
      </c>
      <c r="G126" s="57" t="s">
        <v>13</v>
      </c>
      <c r="H126" s="55">
        <v>84.13</v>
      </c>
      <c r="I126" s="16">
        <v>4</v>
      </c>
      <c r="J126" s="144">
        <f t="shared" si="5"/>
        <v>4</v>
      </c>
      <c r="K126" s="145">
        <f t="shared" si="6"/>
        <v>4</v>
      </c>
      <c r="L126" s="146"/>
      <c r="M126" s="147">
        <f t="shared" si="7"/>
        <v>1</v>
      </c>
      <c r="N126" s="146"/>
      <c r="O126" s="146"/>
      <c r="P126" s="146"/>
      <c r="Q126" s="191">
        <f t="shared" si="8"/>
        <v>0</v>
      </c>
      <c r="R126" s="18" t="str">
        <f t="shared" si="9"/>
        <v>OK</v>
      </c>
      <c r="S126" s="47"/>
      <c r="T126" s="47"/>
      <c r="U126" s="47"/>
      <c r="V126" s="47"/>
      <c r="W126" s="47"/>
      <c r="X126" s="47"/>
      <c r="Y126" s="47">
        <v>2</v>
      </c>
      <c r="Z126" s="47"/>
      <c r="AA126" s="36"/>
      <c r="AB126" s="36"/>
      <c r="AC126" s="36">
        <v>2</v>
      </c>
      <c r="AD126" s="36"/>
      <c r="AE126" s="36"/>
      <c r="AF126" s="36"/>
      <c r="AG126" s="36"/>
      <c r="AH126" s="195"/>
      <c r="AI126" s="195"/>
      <c r="AJ126" s="36"/>
    </row>
    <row r="127" spans="1:36" ht="40" customHeight="1" x14ac:dyDescent="0.35">
      <c r="A127" s="204"/>
      <c r="B127" s="50">
        <v>124</v>
      </c>
      <c r="C127" s="200"/>
      <c r="D127" s="56" t="s">
        <v>193</v>
      </c>
      <c r="E127" s="57" t="s">
        <v>194</v>
      </c>
      <c r="F127" s="57" t="s">
        <v>195</v>
      </c>
      <c r="G127" s="57" t="s">
        <v>13</v>
      </c>
      <c r="H127" s="55">
        <v>67.680000000000007</v>
      </c>
      <c r="I127" s="16">
        <v>10</v>
      </c>
      <c r="J127" s="144">
        <f t="shared" si="5"/>
        <v>5</v>
      </c>
      <c r="K127" s="145">
        <f t="shared" si="6"/>
        <v>5</v>
      </c>
      <c r="L127" s="146"/>
      <c r="M127" s="147">
        <f t="shared" si="7"/>
        <v>2</v>
      </c>
      <c r="N127" s="146"/>
      <c r="O127" s="146"/>
      <c r="P127" s="146"/>
      <c r="Q127" s="191">
        <f t="shared" si="8"/>
        <v>5</v>
      </c>
      <c r="R127" s="18" t="str">
        <f t="shared" si="9"/>
        <v>OK</v>
      </c>
      <c r="S127" s="47"/>
      <c r="T127" s="47"/>
      <c r="U127" s="47"/>
      <c r="V127" s="47"/>
      <c r="W127" s="47"/>
      <c r="X127" s="47"/>
      <c r="Y127" s="47">
        <v>5</v>
      </c>
      <c r="Z127" s="47"/>
      <c r="AA127" s="36"/>
      <c r="AB127" s="36"/>
      <c r="AC127" s="36"/>
      <c r="AD127" s="36"/>
      <c r="AE127" s="36"/>
      <c r="AF127" s="36"/>
      <c r="AG127" s="36"/>
      <c r="AH127" s="195"/>
      <c r="AI127" s="195"/>
      <c r="AJ127" s="36"/>
    </row>
    <row r="128" spans="1:36" ht="40" customHeight="1" x14ac:dyDescent="0.35">
      <c r="A128" s="204"/>
      <c r="B128" s="50">
        <v>125</v>
      </c>
      <c r="C128" s="200"/>
      <c r="D128" s="56" t="s">
        <v>196</v>
      </c>
      <c r="E128" s="57" t="s">
        <v>39</v>
      </c>
      <c r="F128" s="57" t="s">
        <v>190</v>
      </c>
      <c r="G128" s="57" t="s">
        <v>13</v>
      </c>
      <c r="H128" s="55">
        <v>43.98</v>
      </c>
      <c r="I128" s="16">
        <v>0</v>
      </c>
      <c r="J128" s="144">
        <f t="shared" si="5"/>
        <v>0</v>
      </c>
      <c r="K128" s="145">
        <f t="shared" si="6"/>
        <v>0</v>
      </c>
      <c r="L128" s="146"/>
      <c r="M128" s="147">
        <f t="shared" si="7"/>
        <v>0</v>
      </c>
      <c r="N128" s="146"/>
      <c r="O128" s="146"/>
      <c r="P128" s="146"/>
      <c r="Q128" s="191">
        <f t="shared" si="8"/>
        <v>0</v>
      </c>
      <c r="R128" s="18" t="str">
        <f t="shared" si="9"/>
        <v>OK</v>
      </c>
      <c r="S128" s="47"/>
      <c r="T128" s="47"/>
      <c r="U128" s="47"/>
      <c r="V128" s="47"/>
      <c r="W128" s="47"/>
      <c r="X128" s="47"/>
      <c r="Y128" s="47"/>
      <c r="Z128" s="47"/>
      <c r="AA128" s="36"/>
      <c r="AB128" s="36"/>
      <c r="AC128" s="36"/>
      <c r="AD128" s="36"/>
      <c r="AE128" s="36"/>
      <c r="AF128" s="36"/>
      <c r="AG128" s="36"/>
      <c r="AH128" s="195"/>
      <c r="AI128" s="195"/>
      <c r="AJ128" s="36"/>
    </row>
    <row r="129" spans="1:36" ht="40" customHeight="1" x14ac:dyDescent="0.35">
      <c r="A129" s="204"/>
      <c r="B129" s="50">
        <v>126</v>
      </c>
      <c r="C129" s="200"/>
      <c r="D129" s="56" t="s">
        <v>197</v>
      </c>
      <c r="E129" s="57" t="s">
        <v>198</v>
      </c>
      <c r="F129" s="57" t="s">
        <v>11</v>
      </c>
      <c r="G129" s="57" t="s">
        <v>13</v>
      </c>
      <c r="H129" s="55">
        <v>185.79</v>
      </c>
      <c r="I129" s="16">
        <v>0</v>
      </c>
      <c r="J129" s="144">
        <f t="shared" si="5"/>
        <v>0</v>
      </c>
      <c r="K129" s="145">
        <f t="shared" si="6"/>
        <v>0</v>
      </c>
      <c r="L129" s="146"/>
      <c r="M129" s="147">
        <f t="shared" si="7"/>
        <v>0</v>
      </c>
      <c r="N129" s="146"/>
      <c r="O129" s="146"/>
      <c r="P129" s="146"/>
      <c r="Q129" s="191">
        <f t="shared" si="8"/>
        <v>0</v>
      </c>
      <c r="R129" s="18" t="str">
        <f t="shared" si="9"/>
        <v>OK</v>
      </c>
      <c r="S129" s="47"/>
      <c r="T129" s="47"/>
      <c r="U129" s="47"/>
      <c r="V129" s="47"/>
      <c r="W129" s="47"/>
      <c r="X129" s="47"/>
      <c r="Y129" s="47"/>
      <c r="Z129" s="47"/>
      <c r="AA129" s="36"/>
      <c r="AB129" s="36"/>
      <c r="AC129" s="36"/>
      <c r="AD129" s="36"/>
      <c r="AE129" s="36"/>
      <c r="AF129" s="36"/>
      <c r="AG129" s="36"/>
      <c r="AH129" s="195"/>
      <c r="AI129" s="195"/>
      <c r="AJ129" s="36"/>
    </row>
    <row r="130" spans="1:36" ht="40" customHeight="1" x14ac:dyDescent="0.35">
      <c r="A130" s="204"/>
      <c r="B130" s="50">
        <v>127</v>
      </c>
      <c r="C130" s="200"/>
      <c r="D130" s="56" t="s">
        <v>199</v>
      </c>
      <c r="E130" s="57" t="s">
        <v>198</v>
      </c>
      <c r="F130" s="57" t="s">
        <v>11</v>
      </c>
      <c r="G130" s="57" t="s">
        <v>13</v>
      </c>
      <c r="H130" s="55">
        <v>209.4</v>
      </c>
      <c r="I130" s="16">
        <v>0</v>
      </c>
      <c r="J130" s="144">
        <f t="shared" si="5"/>
        <v>0</v>
      </c>
      <c r="K130" s="145">
        <f t="shared" si="6"/>
        <v>0</v>
      </c>
      <c r="L130" s="146"/>
      <c r="M130" s="147">
        <f t="shared" si="7"/>
        <v>0</v>
      </c>
      <c r="N130" s="146"/>
      <c r="O130" s="146"/>
      <c r="P130" s="146"/>
      <c r="Q130" s="191">
        <f t="shared" si="8"/>
        <v>0</v>
      </c>
      <c r="R130" s="18" t="str">
        <f t="shared" si="9"/>
        <v>OK</v>
      </c>
      <c r="S130" s="47"/>
      <c r="T130" s="47"/>
      <c r="U130" s="47"/>
      <c r="V130" s="47"/>
      <c r="W130" s="47"/>
      <c r="X130" s="47"/>
      <c r="Y130" s="47"/>
      <c r="Z130" s="47"/>
      <c r="AA130" s="36"/>
      <c r="AB130" s="36"/>
      <c r="AC130" s="36"/>
      <c r="AD130" s="36"/>
      <c r="AE130" s="36"/>
      <c r="AF130" s="36"/>
      <c r="AG130" s="36"/>
      <c r="AH130" s="195"/>
      <c r="AI130" s="195"/>
      <c r="AJ130" s="36"/>
    </row>
    <row r="131" spans="1:36" ht="40" customHeight="1" x14ac:dyDescent="0.35">
      <c r="A131" s="204"/>
      <c r="B131" s="50">
        <v>128</v>
      </c>
      <c r="C131" s="200"/>
      <c r="D131" s="56" t="s">
        <v>200</v>
      </c>
      <c r="E131" s="57" t="s">
        <v>201</v>
      </c>
      <c r="F131" s="57" t="s">
        <v>202</v>
      </c>
      <c r="G131" s="57" t="s">
        <v>13</v>
      </c>
      <c r="H131" s="55">
        <v>265.74</v>
      </c>
      <c r="I131" s="16">
        <v>0</v>
      </c>
      <c r="J131" s="144">
        <f t="shared" si="5"/>
        <v>0</v>
      </c>
      <c r="K131" s="145">
        <f t="shared" si="6"/>
        <v>0</v>
      </c>
      <c r="L131" s="146"/>
      <c r="M131" s="147">
        <f t="shared" si="7"/>
        <v>0</v>
      </c>
      <c r="N131" s="146"/>
      <c r="O131" s="146"/>
      <c r="P131" s="146"/>
      <c r="Q131" s="191">
        <f t="shared" si="8"/>
        <v>0</v>
      </c>
      <c r="R131" s="18" t="str">
        <f t="shared" si="9"/>
        <v>OK</v>
      </c>
      <c r="S131" s="47"/>
      <c r="T131" s="47"/>
      <c r="U131" s="47"/>
      <c r="V131" s="47"/>
      <c r="W131" s="47"/>
      <c r="X131" s="47"/>
      <c r="Y131" s="47"/>
      <c r="Z131" s="47"/>
      <c r="AA131" s="36"/>
      <c r="AB131" s="36"/>
      <c r="AC131" s="36"/>
      <c r="AD131" s="36"/>
      <c r="AE131" s="36"/>
      <c r="AF131" s="36"/>
      <c r="AG131" s="36"/>
      <c r="AH131" s="195"/>
      <c r="AI131" s="195"/>
      <c r="AJ131" s="36"/>
    </row>
    <row r="132" spans="1:36" ht="40" customHeight="1" x14ac:dyDescent="0.35">
      <c r="A132" s="204"/>
      <c r="B132" s="50">
        <v>129</v>
      </c>
      <c r="C132" s="200"/>
      <c r="D132" s="56" t="s">
        <v>203</v>
      </c>
      <c r="E132" s="57" t="s">
        <v>39</v>
      </c>
      <c r="F132" s="57" t="s">
        <v>11</v>
      </c>
      <c r="G132" s="57" t="s">
        <v>13</v>
      </c>
      <c r="H132" s="55">
        <v>35</v>
      </c>
      <c r="I132" s="16">
        <v>0</v>
      </c>
      <c r="J132" s="144">
        <f t="shared" si="5"/>
        <v>0</v>
      </c>
      <c r="K132" s="145">
        <f t="shared" si="6"/>
        <v>0</v>
      </c>
      <c r="L132" s="146"/>
      <c r="M132" s="147">
        <f t="shared" si="7"/>
        <v>0</v>
      </c>
      <c r="N132" s="146"/>
      <c r="O132" s="146"/>
      <c r="P132" s="146"/>
      <c r="Q132" s="191">
        <f t="shared" si="8"/>
        <v>0</v>
      </c>
      <c r="R132" s="18" t="str">
        <f t="shared" si="9"/>
        <v>OK</v>
      </c>
      <c r="S132" s="47"/>
      <c r="T132" s="47"/>
      <c r="U132" s="47"/>
      <c r="V132" s="47"/>
      <c r="W132" s="47"/>
      <c r="X132" s="47"/>
      <c r="Y132" s="47"/>
      <c r="Z132" s="47"/>
      <c r="AA132" s="36"/>
      <c r="AB132" s="36"/>
      <c r="AC132" s="36"/>
      <c r="AD132" s="36"/>
      <c r="AE132" s="36"/>
      <c r="AF132" s="36"/>
      <c r="AG132" s="36"/>
      <c r="AH132" s="195"/>
      <c r="AI132" s="195"/>
      <c r="AJ132" s="36"/>
    </row>
    <row r="133" spans="1:36" ht="40" customHeight="1" x14ac:dyDescent="0.35">
      <c r="A133" s="204"/>
      <c r="B133" s="50">
        <v>130</v>
      </c>
      <c r="C133" s="199"/>
      <c r="D133" s="56" t="s">
        <v>204</v>
      </c>
      <c r="E133" s="57" t="s">
        <v>39</v>
      </c>
      <c r="F133" s="57" t="s">
        <v>23</v>
      </c>
      <c r="G133" s="57" t="s">
        <v>13</v>
      </c>
      <c r="H133" s="55">
        <v>151.36000000000001</v>
      </c>
      <c r="I133" s="16">
        <v>4</v>
      </c>
      <c r="J133" s="144">
        <f t="shared" ref="J133:J196" si="10">IF(SUM(S133:AL133)&gt;I133+L133,I133+L133,SUM(S133:AL133))</f>
        <v>3</v>
      </c>
      <c r="K133" s="145">
        <f t="shared" ref="K133:K196" si="11">(SUM(S133:AL133))</f>
        <v>3</v>
      </c>
      <c r="L133" s="146"/>
      <c r="M133" s="147">
        <f t="shared" ref="M133:M196" si="12">ROUND(IF(I133*0.25-0.5&lt;0,0,I133*0.25-0.5),0)-P133-N133</f>
        <v>1</v>
      </c>
      <c r="N133" s="146"/>
      <c r="O133" s="146"/>
      <c r="P133" s="146"/>
      <c r="Q133" s="191">
        <f t="shared" ref="Q133:Q196" si="13">I133-(SUM(S133:AJ133))+L133</f>
        <v>1</v>
      </c>
      <c r="R133" s="18" t="str">
        <f t="shared" si="9"/>
        <v>OK</v>
      </c>
      <c r="S133" s="47"/>
      <c r="T133" s="47"/>
      <c r="U133" s="47"/>
      <c r="V133" s="47"/>
      <c r="W133" s="47"/>
      <c r="X133" s="47"/>
      <c r="Y133" s="47">
        <v>3</v>
      </c>
      <c r="Z133" s="47"/>
      <c r="AA133" s="36"/>
      <c r="AB133" s="36"/>
      <c r="AC133" s="36"/>
      <c r="AD133" s="36"/>
      <c r="AE133" s="36"/>
      <c r="AF133" s="36"/>
      <c r="AG133" s="36"/>
      <c r="AH133" s="195"/>
      <c r="AI133" s="195"/>
      <c r="AJ133" s="36"/>
    </row>
    <row r="134" spans="1:36" ht="40" customHeight="1" x14ac:dyDescent="0.35">
      <c r="A134" s="204">
        <v>7</v>
      </c>
      <c r="B134" s="50">
        <v>131</v>
      </c>
      <c r="C134" s="198" t="s">
        <v>635</v>
      </c>
      <c r="D134" s="56" t="s">
        <v>205</v>
      </c>
      <c r="E134" s="57" t="s">
        <v>206</v>
      </c>
      <c r="F134" s="57" t="s">
        <v>23</v>
      </c>
      <c r="G134" s="57" t="s">
        <v>13</v>
      </c>
      <c r="H134" s="55">
        <v>40</v>
      </c>
      <c r="I134" s="16">
        <v>2</v>
      </c>
      <c r="J134" s="144">
        <f t="shared" si="10"/>
        <v>2</v>
      </c>
      <c r="K134" s="145">
        <f t="shared" si="11"/>
        <v>2</v>
      </c>
      <c r="L134" s="146"/>
      <c r="M134" s="147">
        <f t="shared" si="12"/>
        <v>0</v>
      </c>
      <c r="N134" s="146"/>
      <c r="O134" s="146"/>
      <c r="P134" s="146"/>
      <c r="Q134" s="191">
        <f t="shared" si="13"/>
        <v>0</v>
      </c>
      <c r="R134" s="18" t="str">
        <f t="shared" si="9"/>
        <v>OK</v>
      </c>
      <c r="S134" s="47"/>
      <c r="T134" s="47">
        <v>2</v>
      </c>
      <c r="U134" s="47"/>
      <c r="V134" s="47"/>
      <c r="W134" s="47"/>
      <c r="X134" s="47"/>
      <c r="Y134" s="47"/>
      <c r="Z134" s="47"/>
      <c r="AA134" s="36"/>
      <c r="AB134" s="36"/>
      <c r="AC134" s="36"/>
      <c r="AD134" s="36"/>
      <c r="AE134" s="36"/>
      <c r="AF134" s="36"/>
      <c r="AG134" s="36"/>
      <c r="AH134" s="195"/>
      <c r="AI134" s="195"/>
      <c r="AJ134" s="36"/>
    </row>
    <row r="135" spans="1:36" ht="40" customHeight="1" x14ac:dyDescent="0.35">
      <c r="A135" s="204"/>
      <c r="B135" s="50">
        <v>132</v>
      </c>
      <c r="C135" s="200"/>
      <c r="D135" s="56" t="s">
        <v>207</v>
      </c>
      <c r="E135" s="57" t="s">
        <v>208</v>
      </c>
      <c r="F135" s="57" t="s">
        <v>23</v>
      </c>
      <c r="G135" s="57" t="s">
        <v>13</v>
      </c>
      <c r="H135" s="55">
        <v>139.80000000000001</v>
      </c>
      <c r="I135" s="16">
        <v>1</v>
      </c>
      <c r="J135" s="144">
        <f t="shared" si="10"/>
        <v>1</v>
      </c>
      <c r="K135" s="145">
        <f t="shared" si="11"/>
        <v>1</v>
      </c>
      <c r="L135" s="146"/>
      <c r="M135" s="147">
        <f t="shared" si="12"/>
        <v>0</v>
      </c>
      <c r="N135" s="146"/>
      <c r="O135" s="146"/>
      <c r="P135" s="146"/>
      <c r="Q135" s="191">
        <f t="shared" si="13"/>
        <v>0</v>
      </c>
      <c r="R135" s="18" t="str">
        <f t="shared" si="9"/>
        <v>OK</v>
      </c>
      <c r="S135" s="47"/>
      <c r="T135" s="47">
        <v>1</v>
      </c>
      <c r="U135" s="47"/>
      <c r="V135" s="47"/>
      <c r="W135" s="47"/>
      <c r="X135" s="47"/>
      <c r="Y135" s="47"/>
      <c r="Z135" s="47"/>
      <c r="AA135" s="36"/>
      <c r="AB135" s="36"/>
      <c r="AC135" s="36"/>
      <c r="AD135" s="36"/>
      <c r="AE135" s="36"/>
      <c r="AF135" s="36"/>
      <c r="AG135" s="36"/>
      <c r="AH135" s="195"/>
      <c r="AI135" s="195"/>
      <c r="AJ135" s="36"/>
    </row>
    <row r="136" spans="1:36" ht="40" customHeight="1" x14ac:dyDescent="0.35">
      <c r="A136" s="204"/>
      <c r="B136" s="50">
        <v>133</v>
      </c>
      <c r="C136" s="200"/>
      <c r="D136" s="56" t="s">
        <v>209</v>
      </c>
      <c r="E136" s="57" t="s">
        <v>210</v>
      </c>
      <c r="F136" s="57" t="s">
        <v>23</v>
      </c>
      <c r="G136" s="57" t="s">
        <v>13</v>
      </c>
      <c r="H136" s="55">
        <v>67.09</v>
      </c>
      <c r="I136" s="16">
        <v>5</v>
      </c>
      <c r="J136" s="144">
        <f t="shared" si="10"/>
        <v>5</v>
      </c>
      <c r="K136" s="145">
        <f t="shared" si="11"/>
        <v>5</v>
      </c>
      <c r="L136" s="146"/>
      <c r="M136" s="147">
        <f t="shared" si="12"/>
        <v>1</v>
      </c>
      <c r="N136" s="146"/>
      <c r="O136" s="146"/>
      <c r="P136" s="146"/>
      <c r="Q136" s="191">
        <f t="shared" si="13"/>
        <v>0</v>
      </c>
      <c r="R136" s="18" t="str">
        <f t="shared" si="9"/>
        <v>OK</v>
      </c>
      <c r="S136" s="47"/>
      <c r="T136" s="47">
        <v>5</v>
      </c>
      <c r="U136" s="47"/>
      <c r="V136" s="47"/>
      <c r="W136" s="47"/>
      <c r="X136" s="47"/>
      <c r="Y136" s="47"/>
      <c r="Z136" s="47"/>
      <c r="AA136" s="36"/>
      <c r="AB136" s="36"/>
      <c r="AC136" s="36"/>
      <c r="AD136" s="36"/>
      <c r="AE136" s="36"/>
      <c r="AF136" s="36"/>
      <c r="AG136" s="36"/>
      <c r="AH136" s="195"/>
      <c r="AI136" s="195"/>
      <c r="AJ136" s="36"/>
    </row>
    <row r="137" spans="1:36" ht="40" customHeight="1" x14ac:dyDescent="0.35">
      <c r="A137" s="204"/>
      <c r="B137" s="50">
        <v>134</v>
      </c>
      <c r="C137" s="200"/>
      <c r="D137" s="56" t="s">
        <v>211</v>
      </c>
      <c r="E137" s="57" t="s">
        <v>212</v>
      </c>
      <c r="F137" s="57" t="s">
        <v>23</v>
      </c>
      <c r="G137" s="57" t="s">
        <v>13</v>
      </c>
      <c r="H137" s="55">
        <v>168</v>
      </c>
      <c r="I137" s="16">
        <v>2</v>
      </c>
      <c r="J137" s="144">
        <f t="shared" si="10"/>
        <v>2</v>
      </c>
      <c r="K137" s="145">
        <f t="shared" si="11"/>
        <v>2</v>
      </c>
      <c r="L137" s="146"/>
      <c r="M137" s="147">
        <f t="shared" si="12"/>
        <v>0</v>
      </c>
      <c r="N137" s="146"/>
      <c r="O137" s="146"/>
      <c r="P137" s="146"/>
      <c r="Q137" s="191">
        <f t="shared" si="13"/>
        <v>0</v>
      </c>
      <c r="R137" s="18" t="str">
        <f t="shared" si="9"/>
        <v>OK</v>
      </c>
      <c r="S137" s="47"/>
      <c r="T137" s="47">
        <v>1</v>
      </c>
      <c r="U137" s="47"/>
      <c r="V137" s="47"/>
      <c r="W137" s="47"/>
      <c r="X137" s="47"/>
      <c r="Y137" s="47"/>
      <c r="Z137" s="47">
        <v>1</v>
      </c>
      <c r="AA137" s="36"/>
      <c r="AB137" s="36"/>
      <c r="AC137" s="36"/>
      <c r="AD137" s="36"/>
      <c r="AE137" s="36"/>
      <c r="AF137" s="36"/>
      <c r="AG137" s="36"/>
      <c r="AH137" s="195"/>
      <c r="AI137" s="195"/>
      <c r="AJ137" s="36"/>
    </row>
    <row r="138" spans="1:36" ht="40" customHeight="1" x14ac:dyDescent="0.35">
      <c r="A138" s="204"/>
      <c r="B138" s="50">
        <v>135</v>
      </c>
      <c r="C138" s="200"/>
      <c r="D138" s="56" t="s">
        <v>213</v>
      </c>
      <c r="E138" s="57" t="s">
        <v>214</v>
      </c>
      <c r="F138" s="57" t="s">
        <v>23</v>
      </c>
      <c r="G138" s="57" t="s">
        <v>13</v>
      </c>
      <c r="H138" s="55">
        <v>660</v>
      </c>
      <c r="I138" s="16">
        <v>2</v>
      </c>
      <c r="J138" s="144">
        <f t="shared" si="10"/>
        <v>1</v>
      </c>
      <c r="K138" s="145">
        <f t="shared" si="11"/>
        <v>1</v>
      </c>
      <c r="L138" s="146"/>
      <c r="M138" s="147">
        <f t="shared" si="12"/>
        <v>0</v>
      </c>
      <c r="N138" s="146"/>
      <c r="O138" s="146"/>
      <c r="P138" s="146"/>
      <c r="Q138" s="191">
        <f t="shared" si="13"/>
        <v>1</v>
      </c>
      <c r="R138" s="18" t="str">
        <f t="shared" si="9"/>
        <v>OK</v>
      </c>
      <c r="S138" s="47"/>
      <c r="T138" s="47"/>
      <c r="U138" s="47"/>
      <c r="V138" s="47"/>
      <c r="W138" s="47"/>
      <c r="X138" s="47"/>
      <c r="Y138" s="47"/>
      <c r="Z138" s="47">
        <v>1</v>
      </c>
      <c r="AA138" s="36"/>
      <c r="AB138" s="36"/>
      <c r="AC138" s="36"/>
      <c r="AD138" s="36"/>
      <c r="AE138" s="36"/>
      <c r="AF138" s="36"/>
      <c r="AG138" s="36"/>
      <c r="AH138" s="195"/>
      <c r="AI138" s="195"/>
      <c r="AJ138" s="36"/>
    </row>
    <row r="139" spans="1:36" ht="40" customHeight="1" x14ac:dyDescent="0.35">
      <c r="A139" s="204"/>
      <c r="B139" s="50">
        <v>136</v>
      </c>
      <c r="C139" s="200"/>
      <c r="D139" s="56" t="s">
        <v>215</v>
      </c>
      <c r="E139" s="57" t="s">
        <v>216</v>
      </c>
      <c r="F139" s="57" t="s">
        <v>23</v>
      </c>
      <c r="G139" s="57" t="s">
        <v>13</v>
      </c>
      <c r="H139" s="55">
        <v>422</v>
      </c>
      <c r="I139" s="16">
        <v>1</v>
      </c>
      <c r="J139" s="144">
        <f t="shared" si="10"/>
        <v>1</v>
      </c>
      <c r="K139" s="145">
        <f t="shared" si="11"/>
        <v>1</v>
      </c>
      <c r="L139" s="146"/>
      <c r="M139" s="147">
        <f t="shared" si="12"/>
        <v>0</v>
      </c>
      <c r="N139" s="146"/>
      <c r="O139" s="146"/>
      <c r="P139" s="146"/>
      <c r="Q139" s="191">
        <f t="shared" si="13"/>
        <v>0</v>
      </c>
      <c r="R139" s="18" t="str">
        <f t="shared" si="9"/>
        <v>OK</v>
      </c>
      <c r="S139" s="47"/>
      <c r="T139" s="47">
        <v>1</v>
      </c>
      <c r="U139" s="47"/>
      <c r="V139" s="47"/>
      <c r="W139" s="47"/>
      <c r="X139" s="47"/>
      <c r="Y139" s="47"/>
      <c r="Z139" s="47"/>
      <c r="AA139" s="36"/>
      <c r="AB139" s="36"/>
      <c r="AC139" s="36"/>
      <c r="AD139" s="36"/>
      <c r="AE139" s="36"/>
      <c r="AF139" s="36"/>
      <c r="AG139" s="36"/>
      <c r="AH139" s="195"/>
      <c r="AI139" s="195"/>
      <c r="AJ139" s="36"/>
    </row>
    <row r="140" spans="1:36" ht="40" customHeight="1" x14ac:dyDescent="0.35">
      <c r="A140" s="204"/>
      <c r="B140" s="50">
        <v>137</v>
      </c>
      <c r="C140" s="200"/>
      <c r="D140" s="56" t="s">
        <v>217</v>
      </c>
      <c r="E140" s="57" t="s">
        <v>218</v>
      </c>
      <c r="F140" s="57" t="s">
        <v>14</v>
      </c>
      <c r="G140" s="57" t="s">
        <v>13</v>
      </c>
      <c r="H140" s="55">
        <v>33.6</v>
      </c>
      <c r="I140" s="16">
        <v>5</v>
      </c>
      <c r="J140" s="144">
        <f t="shared" si="10"/>
        <v>5</v>
      </c>
      <c r="K140" s="145">
        <f t="shared" si="11"/>
        <v>5</v>
      </c>
      <c r="L140" s="146"/>
      <c r="M140" s="147">
        <f t="shared" si="12"/>
        <v>1</v>
      </c>
      <c r="N140" s="146"/>
      <c r="O140" s="146"/>
      <c r="P140" s="146"/>
      <c r="Q140" s="191">
        <f t="shared" si="13"/>
        <v>0</v>
      </c>
      <c r="R140" s="18" t="str">
        <f t="shared" si="9"/>
        <v>OK</v>
      </c>
      <c r="S140" s="47"/>
      <c r="T140" s="47">
        <v>3</v>
      </c>
      <c r="U140" s="47"/>
      <c r="V140" s="47"/>
      <c r="W140" s="47"/>
      <c r="X140" s="47"/>
      <c r="Y140" s="47"/>
      <c r="Z140" s="47">
        <v>1</v>
      </c>
      <c r="AA140" s="36"/>
      <c r="AB140" s="36"/>
      <c r="AC140" s="36"/>
      <c r="AD140" s="36">
        <v>1</v>
      </c>
      <c r="AE140" s="36"/>
      <c r="AF140" s="36"/>
      <c r="AG140" s="36"/>
      <c r="AH140" s="195"/>
      <c r="AI140" s="195"/>
      <c r="AJ140" s="36"/>
    </row>
    <row r="141" spans="1:36" ht="40" customHeight="1" x14ac:dyDescent="0.35">
      <c r="A141" s="204"/>
      <c r="B141" s="50">
        <v>138</v>
      </c>
      <c r="C141" s="200"/>
      <c r="D141" s="56" t="s">
        <v>219</v>
      </c>
      <c r="E141" s="57" t="s">
        <v>220</v>
      </c>
      <c r="F141" s="57" t="s">
        <v>11</v>
      </c>
      <c r="G141" s="57" t="s">
        <v>13</v>
      </c>
      <c r="H141" s="55">
        <v>37.200000000000003</v>
      </c>
      <c r="I141" s="16">
        <v>0</v>
      </c>
      <c r="J141" s="144">
        <f t="shared" si="10"/>
        <v>0</v>
      </c>
      <c r="K141" s="145">
        <f t="shared" si="11"/>
        <v>0</v>
      </c>
      <c r="L141" s="146"/>
      <c r="M141" s="147">
        <f t="shared" si="12"/>
        <v>0</v>
      </c>
      <c r="N141" s="146"/>
      <c r="O141" s="146"/>
      <c r="P141" s="146"/>
      <c r="Q141" s="191">
        <f t="shared" si="13"/>
        <v>0</v>
      </c>
      <c r="R141" s="18" t="str">
        <f t="shared" si="9"/>
        <v>OK</v>
      </c>
      <c r="S141" s="47"/>
      <c r="T141" s="47"/>
      <c r="U141" s="47"/>
      <c r="V141" s="47"/>
      <c r="W141" s="47"/>
      <c r="X141" s="47"/>
      <c r="Y141" s="47"/>
      <c r="Z141" s="47"/>
      <c r="AA141" s="36"/>
      <c r="AB141" s="36"/>
      <c r="AC141" s="36"/>
      <c r="AD141" s="36"/>
      <c r="AE141" s="36"/>
      <c r="AF141" s="36"/>
      <c r="AG141" s="36"/>
      <c r="AH141" s="195"/>
      <c r="AI141" s="195"/>
      <c r="AJ141" s="36"/>
    </row>
    <row r="142" spans="1:36" ht="40" customHeight="1" x14ac:dyDescent="0.35">
      <c r="A142" s="204"/>
      <c r="B142" s="50">
        <v>139</v>
      </c>
      <c r="C142" s="200"/>
      <c r="D142" s="56" t="s">
        <v>221</v>
      </c>
      <c r="E142" s="57" t="s">
        <v>222</v>
      </c>
      <c r="F142" s="57" t="s">
        <v>23</v>
      </c>
      <c r="G142" s="57" t="s">
        <v>13</v>
      </c>
      <c r="H142" s="55">
        <v>93.6</v>
      </c>
      <c r="I142" s="16">
        <v>7</v>
      </c>
      <c r="J142" s="144">
        <f t="shared" si="10"/>
        <v>3</v>
      </c>
      <c r="K142" s="145">
        <f t="shared" si="11"/>
        <v>3</v>
      </c>
      <c r="L142" s="146"/>
      <c r="M142" s="147">
        <f t="shared" si="12"/>
        <v>1</v>
      </c>
      <c r="N142" s="146"/>
      <c r="O142" s="146"/>
      <c r="P142" s="146"/>
      <c r="Q142" s="191">
        <f t="shared" si="13"/>
        <v>4</v>
      </c>
      <c r="R142" s="18" t="str">
        <f t="shared" si="9"/>
        <v>OK</v>
      </c>
      <c r="S142" s="47"/>
      <c r="T142" s="47"/>
      <c r="U142" s="47"/>
      <c r="V142" s="47"/>
      <c r="W142" s="47"/>
      <c r="X142" s="47"/>
      <c r="Y142" s="47"/>
      <c r="Z142" s="47">
        <v>1</v>
      </c>
      <c r="AA142" s="36"/>
      <c r="AB142" s="36"/>
      <c r="AC142" s="36"/>
      <c r="AD142" s="36">
        <v>2</v>
      </c>
      <c r="AE142" s="36"/>
      <c r="AF142" s="36"/>
      <c r="AG142" s="36"/>
      <c r="AH142" s="195"/>
      <c r="AI142" s="195"/>
      <c r="AJ142" s="36"/>
    </row>
    <row r="143" spans="1:36" ht="40" customHeight="1" x14ac:dyDescent="0.35">
      <c r="A143" s="204"/>
      <c r="B143" s="50">
        <v>140</v>
      </c>
      <c r="C143" s="200"/>
      <c r="D143" s="56" t="s">
        <v>223</v>
      </c>
      <c r="E143" s="57" t="s">
        <v>224</v>
      </c>
      <c r="F143" s="57" t="s">
        <v>14</v>
      </c>
      <c r="G143" s="57" t="s">
        <v>13</v>
      </c>
      <c r="H143" s="55">
        <v>26.82</v>
      </c>
      <c r="I143" s="16">
        <v>2</v>
      </c>
      <c r="J143" s="144">
        <f t="shared" si="10"/>
        <v>0</v>
      </c>
      <c r="K143" s="145">
        <f t="shared" si="11"/>
        <v>0</v>
      </c>
      <c r="L143" s="146"/>
      <c r="M143" s="147">
        <f t="shared" si="12"/>
        <v>0</v>
      </c>
      <c r="N143" s="146"/>
      <c r="O143" s="146"/>
      <c r="P143" s="146"/>
      <c r="Q143" s="191">
        <f t="shared" si="13"/>
        <v>2</v>
      </c>
      <c r="R143" s="18" t="str">
        <f t="shared" si="9"/>
        <v>OK</v>
      </c>
      <c r="S143" s="47"/>
      <c r="T143" s="47"/>
      <c r="U143" s="47"/>
      <c r="V143" s="47"/>
      <c r="W143" s="47"/>
      <c r="X143" s="47"/>
      <c r="Y143" s="47"/>
      <c r="Z143" s="47"/>
      <c r="AA143" s="36"/>
      <c r="AB143" s="36"/>
      <c r="AC143" s="36"/>
      <c r="AD143" s="36"/>
      <c r="AE143" s="36"/>
      <c r="AF143" s="36"/>
      <c r="AG143" s="36"/>
      <c r="AH143" s="195"/>
      <c r="AI143" s="195"/>
      <c r="AJ143" s="36"/>
    </row>
    <row r="144" spans="1:36" ht="40" customHeight="1" x14ac:dyDescent="0.35">
      <c r="A144" s="204"/>
      <c r="B144" s="50">
        <v>141</v>
      </c>
      <c r="C144" s="200"/>
      <c r="D144" s="56" t="s">
        <v>225</v>
      </c>
      <c r="E144" s="57" t="s">
        <v>226</v>
      </c>
      <c r="F144" s="57" t="s">
        <v>202</v>
      </c>
      <c r="G144" s="57" t="s">
        <v>13</v>
      </c>
      <c r="H144" s="55">
        <v>180</v>
      </c>
      <c r="I144" s="16">
        <v>0</v>
      </c>
      <c r="J144" s="144">
        <f t="shared" si="10"/>
        <v>0</v>
      </c>
      <c r="K144" s="145">
        <f t="shared" si="11"/>
        <v>0</v>
      </c>
      <c r="L144" s="146"/>
      <c r="M144" s="147">
        <f t="shared" si="12"/>
        <v>0</v>
      </c>
      <c r="N144" s="146"/>
      <c r="O144" s="146"/>
      <c r="P144" s="146"/>
      <c r="Q144" s="191">
        <f t="shared" si="13"/>
        <v>0</v>
      </c>
      <c r="R144" s="18" t="str">
        <f t="shared" si="9"/>
        <v>OK</v>
      </c>
      <c r="S144" s="47"/>
      <c r="T144" s="47"/>
      <c r="U144" s="47"/>
      <c r="V144" s="47"/>
      <c r="W144" s="47"/>
      <c r="X144" s="47"/>
      <c r="Y144" s="47"/>
      <c r="Z144" s="47"/>
      <c r="AA144" s="36"/>
      <c r="AB144" s="36"/>
      <c r="AC144" s="36"/>
      <c r="AD144" s="36"/>
      <c r="AE144" s="36"/>
      <c r="AF144" s="36"/>
      <c r="AG144" s="36"/>
      <c r="AH144" s="195"/>
      <c r="AI144" s="195"/>
      <c r="AJ144" s="36"/>
    </row>
    <row r="145" spans="1:36" ht="40" customHeight="1" x14ac:dyDescent="0.35">
      <c r="A145" s="204"/>
      <c r="B145" s="50">
        <v>142</v>
      </c>
      <c r="C145" s="200"/>
      <c r="D145" s="56" t="s">
        <v>227</v>
      </c>
      <c r="E145" s="57" t="s">
        <v>228</v>
      </c>
      <c r="F145" s="57" t="s">
        <v>202</v>
      </c>
      <c r="G145" s="57" t="s">
        <v>13</v>
      </c>
      <c r="H145" s="55">
        <v>115.2</v>
      </c>
      <c r="I145" s="16">
        <v>0</v>
      </c>
      <c r="J145" s="144">
        <f t="shared" si="10"/>
        <v>0</v>
      </c>
      <c r="K145" s="145">
        <f t="shared" si="11"/>
        <v>0</v>
      </c>
      <c r="L145" s="146"/>
      <c r="M145" s="147">
        <f t="shared" si="12"/>
        <v>0</v>
      </c>
      <c r="N145" s="146"/>
      <c r="O145" s="146"/>
      <c r="P145" s="146"/>
      <c r="Q145" s="191">
        <f t="shared" si="13"/>
        <v>0</v>
      </c>
      <c r="R145" s="18" t="str">
        <f t="shared" si="9"/>
        <v>OK</v>
      </c>
      <c r="S145" s="47"/>
      <c r="T145" s="47"/>
      <c r="U145" s="47"/>
      <c r="V145" s="47"/>
      <c r="W145" s="47"/>
      <c r="X145" s="47"/>
      <c r="Y145" s="47"/>
      <c r="Z145" s="47"/>
      <c r="AA145" s="36"/>
      <c r="AB145" s="36"/>
      <c r="AC145" s="36"/>
      <c r="AD145" s="36"/>
      <c r="AE145" s="36"/>
      <c r="AF145" s="36"/>
      <c r="AG145" s="36"/>
      <c r="AH145" s="195"/>
      <c r="AI145" s="195"/>
      <c r="AJ145" s="36"/>
    </row>
    <row r="146" spans="1:36" ht="40" customHeight="1" x14ac:dyDescent="0.35">
      <c r="A146" s="204"/>
      <c r="B146" s="50">
        <v>143</v>
      </c>
      <c r="C146" s="200"/>
      <c r="D146" s="56" t="s">
        <v>229</v>
      </c>
      <c r="E146" s="57" t="s">
        <v>230</v>
      </c>
      <c r="F146" s="57" t="s">
        <v>3</v>
      </c>
      <c r="G146" s="57" t="s">
        <v>13</v>
      </c>
      <c r="H146" s="55">
        <v>9</v>
      </c>
      <c r="I146" s="16">
        <v>0</v>
      </c>
      <c r="J146" s="144">
        <f t="shared" si="10"/>
        <v>0</v>
      </c>
      <c r="K146" s="145">
        <f t="shared" si="11"/>
        <v>0</v>
      </c>
      <c r="L146" s="146"/>
      <c r="M146" s="147">
        <f t="shared" si="12"/>
        <v>0</v>
      </c>
      <c r="N146" s="146"/>
      <c r="O146" s="146"/>
      <c r="P146" s="146"/>
      <c r="Q146" s="191">
        <f t="shared" si="13"/>
        <v>0</v>
      </c>
      <c r="R146" s="18" t="str">
        <f t="shared" si="9"/>
        <v>OK</v>
      </c>
      <c r="S146" s="47"/>
      <c r="T146" s="47"/>
      <c r="U146" s="47"/>
      <c r="V146" s="47"/>
      <c r="W146" s="47"/>
      <c r="X146" s="47"/>
      <c r="Y146" s="47"/>
      <c r="Z146" s="47"/>
      <c r="AA146" s="36"/>
      <c r="AB146" s="36"/>
      <c r="AC146" s="36"/>
      <c r="AD146" s="36"/>
      <c r="AE146" s="36"/>
      <c r="AF146" s="36"/>
      <c r="AG146" s="36"/>
      <c r="AH146" s="195"/>
      <c r="AI146" s="195"/>
      <c r="AJ146" s="36"/>
    </row>
    <row r="147" spans="1:36" ht="40" customHeight="1" x14ac:dyDescent="0.35">
      <c r="A147" s="204"/>
      <c r="B147" s="50">
        <v>144</v>
      </c>
      <c r="C147" s="200"/>
      <c r="D147" s="56" t="s">
        <v>231</v>
      </c>
      <c r="E147" s="57" t="s">
        <v>232</v>
      </c>
      <c r="F147" s="57" t="s">
        <v>233</v>
      </c>
      <c r="G147" s="57" t="s">
        <v>13</v>
      </c>
      <c r="H147" s="55">
        <v>4.2</v>
      </c>
      <c r="I147" s="16">
        <v>2</v>
      </c>
      <c r="J147" s="144">
        <f t="shared" si="10"/>
        <v>0</v>
      </c>
      <c r="K147" s="145">
        <f t="shared" si="11"/>
        <v>0</v>
      </c>
      <c r="L147" s="146"/>
      <c r="M147" s="147">
        <f t="shared" si="12"/>
        <v>0</v>
      </c>
      <c r="N147" s="146"/>
      <c r="O147" s="146"/>
      <c r="P147" s="146"/>
      <c r="Q147" s="191">
        <f t="shared" si="13"/>
        <v>2</v>
      </c>
      <c r="R147" s="18" t="str">
        <f t="shared" si="9"/>
        <v>OK</v>
      </c>
      <c r="S147" s="47"/>
      <c r="T147" s="47"/>
      <c r="U147" s="47"/>
      <c r="V147" s="47"/>
      <c r="W147" s="47"/>
      <c r="X147" s="47"/>
      <c r="Y147" s="47"/>
      <c r="Z147" s="47"/>
      <c r="AA147" s="36"/>
      <c r="AB147" s="36"/>
      <c r="AC147" s="36"/>
      <c r="AD147" s="36"/>
      <c r="AE147" s="36"/>
      <c r="AF147" s="36"/>
      <c r="AG147" s="36"/>
      <c r="AH147" s="195"/>
      <c r="AI147" s="195"/>
      <c r="AJ147" s="36"/>
    </row>
    <row r="148" spans="1:36" ht="40" customHeight="1" x14ac:dyDescent="0.35">
      <c r="A148" s="204"/>
      <c r="B148" s="50">
        <v>145</v>
      </c>
      <c r="C148" s="200"/>
      <c r="D148" s="56" t="s">
        <v>234</v>
      </c>
      <c r="E148" s="57" t="s">
        <v>235</v>
      </c>
      <c r="F148" s="57" t="s">
        <v>233</v>
      </c>
      <c r="G148" s="57" t="s">
        <v>13</v>
      </c>
      <c r="H148" s="55">
        <v>3.24</v>
      </c>
      <c r="I148" s="16">
        <v>2</v>
      </c>
      <c r="J148" s="144">
        <f t="shared" si="10"/>
        <v>0</v>
      </c>
      <c r="K148" s="145">
        <f t="shared" si="11"/>
        <v>0</v>
      </c>
      <c r="L148" s="146"/>
      <c r="M148" s="147">
        <f t="shared" si="12"/>
        <v>0</v>
      </c>
      <c r="N148" s="146"/>
      <c r="O148" s="146"/>
      <c r="P148" s="146"/>
      <c r="Q148" s="191">
        <f t="shared" si="13"/>
        <v>2</v>
      </c>
      <c r="R148" s="18" t="str">
        <f t="shared" si="9"/>
        <v>OK</v>
      </c>
      <c r="S148" s="47"/>
      <c r="T148" s="47"/>
      <c r="U148" s="47"/>
      <c r="V148" s="47"/>
      <c r="W148" s="47"/>
      <c r="X148" s="47"/>
      <c r="Y148" s="47"/>
      <c r="Z148" s="47"/>
      <c r="AA148" s="36"/>
      <c r="AB148" s="36"/>
      <c r="AC148" s="36"/>
      <c r="AD148" s="36"/>
      <c r="AE148" s="36"/>
      <c r="AF148" s="36"/>
      <c r="AG148" s="36"/>
      <c r="AH148" s="195"/>
      <c r="AI148" s="195"/>
      <c r="AJ148" s="36"/>
    </row>
    <row r="149" spans="1:36" ht="40" customHeight="1" x14ac:dyDescent="0.35">
      <c r="A149" s="204"/>
      <c r="B149" s="50">
        <v>146</v>
      </c>
      <c r="C149" s="200"/>
      <c r="D149" s="56" t="s">
        <v>236</v>
      </c>
      <c r="E149" s="57" t="s">
        <v>237</v>
      </c>
      <c r="F149" s="57" t="s">
        <v>233</v>
      </c>
      <c r="G149" s="57" t="s">
        <v>13</v>
      </c>
      <c r="H149" s="55">
        <v>1.92</v>
      </c>
      <c r="I149" s="16">
        <v>2</v>
      </c>
      <c r="J149" s="144">
        <f t="shared" si="10"/>
        <v>0</v>
      </c>
      <c r="K149" s="145">
        <f t="shared" si="11"/>
        <v>0</v>
      </c>
      <c r="L149" s="146"/>
      <c r="M149" s="147">
        <f t="shared" si="12"/>
        <v>0</v>
      </c>
      <c r="N149" s="146"/>
      <c r="O149" s="146"/>
      <c r="P149" s="146"/>
      <c r="Q149" s="191">
        <f t="shared" si="13"/>
        <v>2</v>
      </c>
      <c r="R149" s="18" t="str">
        <f t="shared" si="9"/>
        <v>OK</v>
      </c>
      <c r="S149" s="47"/>
      <c r="T149" s="47"/>
      <c r="U149" s="47"/>
      <c r="V149" s="47"/>
      <c r="W149" s="47"/>
      <c r="X149" s="47"/>
      <c r="Y149" s="47"/>
      <c r="Z149" s="47"/>
      <c r="AA149" s="36"/>
      <c r="AB149" s="36"/>
      <c r="AC149" s="36"/>
      <c r="AD149" s="36"/>
      <c r="AE149" s="36"/>
      <c r="AF149" s="36"/>
      <c r="AG149" s="36"/>
      <c r="AH149" s="195"/>
      <c r="AI149" s="195"/>
      <c r="AJ149" s="36"/>
    </row>
    <row r="150" spans="1:36" ht="40" customHeight="1" x14ac:dyDescent="0.35">
      <c r="A150" s="204"/>
      <c r="B150" s="50">
        <v>147</v>
      </c>
      <c r="C150" s="200"/>
      <c r="D150" s="56" t="s">
        <v>238</v>
      </c>
      <c r="E150" s="57" t="s">
        <v>239</v>
      </c>
      <c r="F150" s="57" t="s">
        <v>233</v>
      </c>
      <c r="G150" s="57" t="s">
        <v>13</v>
      </c>
      <c r="H150" s="55">
        <v>3.24</v>
      </c>
      <c r="I150" s="16">
        <v>2</v>
      </c>
      <c r="J150" s="144">
        <f t="shared" si="10"/>
        <v>0</v>
      </c>
      <c r="K150" s="145">
        <f t="shared" si="11"/>
        <v>0</v>
      </c>
      <c r="L150" s="146"/>
      <c r="M150" s="147">
        <f t="shared" si="12"/>
        <v>0</v>
      </c>
      <c r="N150" s="146"/>
      <c r="O150" s="146"/>
      <c r="P150" s="146"/>
      <c r="Q150" s="191">
        <f t="shared" si="13"/>
        <v>2</v>
      </c>
      <c r="R150" s="18" t="str">
        <f t="shared" si="9"/>
        <v>OK</v>
      </c>
      <c r="S150" s="47"/>
      <c r="T150" s="47"/>
      <c r="U150" s="47"/>
      <c r="V150" s="47"/>
      <c r="W150" s="47"/>
      <c r="X150" s="47"/>
      <c r="Y150" s="47"/>
      <c r="Z150" s="47"/>
      <c r="AA150" s="36"/>
      <c r="AB150" s="36"/>
      <c r="AC150" s="36"/>
      <c r="AD150" s="36"/>
      <c r="AE150" s="36"/>
      <c r="AF150" s="36"/>
      <c r="AG150" s="36"/>
      <c r="AH150" s="195"/>
      <c r="AI150" s="195"/>
      <c r="AJ150" s="36"/>
    </row>
    <row r="151" spans="1:36" ht="40" customHeight="1" x14ac:dyDescent="0.35">
      <c r="A151" s="204"/>
      <c r="B151" s="50">
        <v>148</v>
      </c>
      <c r="C151" s="200"/>
      <c r="D151" s="56" t="s">
        <v>240</v>
      </c>
      <c r="E151" s="57" t="s">
        <v>241</v>
      </c>
      <c r="F151" s="57" t="s">
        <v>11</v>
      </c>
      <c r="G151" s="57" t="s">
        <v>13</v>
      </c>
      <c r="H151" s="55">
        <v>9.6</v>
      </c>
      <c r="I151" s="16">
        <v>5</v>
      </c>
      <c r="J151" s="144">
        <f t="shared" si="10"/>
        <v>0</v>
      </c>
      <c r="K151" s="145">
        <f t="shared" si="11"/>
        <v>0</v>
      </c>
      <c r="L151" s="146"/>
      <c r="M151" s="147">
        <f t="shared" si="12"/>
        <v>1</v>
      </c>
      <c r="N151" s="146"/>
      <c r="O151" s="146"/>
      <c r="P151" s="146"/>
      <c r="Q151" s="191">
        <f t="shared" si="13"/>
        <v>5</v>
      </c>
      <c r="R151" s="18" t="str">
        <f t="shared" si="9"/>
        <v>OK</v>
      </c>
      <c r="S151" s="47"/>
      <c r="T151" s="47"/>
      <c r="U151" s="47"/>
      <c r="V151" s="47"/>
      <c r="W151" s="47"/>
      <c r="X151" s="47"/>
      <c r="Y151" s="47"/>
      <c r="Z151" s="47"/>
      <c r="AA151" s="36"/>
      <c r="AB151" s="36"/>
      <c r="AC151" s="36"/>
      <c r="AD151" s="36"/>
      <c r="AE151" s="36"/>
      <c r="AF151" s="36"/>
      <c r="AG151" s="36"/>
      <c r="AH151" s="195"/>
      <c r="AI151" s="195"/>
      <c r="AJ151" s="36"/>
    </row>
    <row r="152" spans="1:36" ht="40" customHeight="1" x14ac:dyDescent="0.35">
      <c r="A152" s="204"/>
      <c r="B152" s="50">
        <v>149</v>
      </c>
      <c r="C152" s="200"/>
      <c r="D152" s="56" t="s">
        <v>242</v>
      </c>
      <c r="E152" s="57" t="s">
        <v>243</v>
      </c>
      <c r="F152" s="57" t="s">
        <v>233</v>
      </c>
      <c r="G152" s="57" t="s">
        <v>13</v>
      </c>
      <c r="H152" s="55">
        <v>5</v>
      </c>
      <c r="I152" s="16">
        <v>2</v>
      </c>
      <c r="J152" s="144">
        <f t="shared" si="10"/>
        <v>0</v>
      </c>
      <c r="K152" s="145">
        <f t="shared" si="11"/>
        <v>0</v>
      </c>
      <c r="L152" s="146"/>
      <c r="M152" s="147">
        <f t="shared" si="12"/>
        <v>0</v>
      </c>
      <c r="N152" s="146"/>
      <c r="O152" s="146"/>
      <c r="P152" s="146"/>
      <c r="Q152" s="191">
        <f t="shared" si="13"/>
        <v>2</v>
      </c>
      <c r="R152" s="18" t="str">
        <f t="shared" si="9"/>
        <v>OK</v>
      </c>
      <c r="S152" s="47"/>
      <c r="T152" s="47"/>
      <c r="U152" s="47"/>
      <c r="V152" s="47"/>
      <c r="W152" s="47"/>
      <c r="X152" s="47"/>
      <c r="Y152" s="47"/>
      <c r="Z152" s="47"/>
      <c r="AA152" s="36"/>
      <c r="AB152" s="36"/>
      <c r="AC152" s="36"/>
      <c r="AD152" s="36"/>
      <c r="AE152" s="36"/>
      <c r="AF152" s="36"/>
      <c r="AG152" s="36"/>
      <c r="AH152" s="195"/>
      <c r="AI152" s="195"/>
      <c r="AJ152" s="36"/>
    </row>
    <row r="153" spans="1:36" ht="40" customHeight="1" x14ac:dyDescent="0.35">
      <c r="A153" s="204"/>
      <c r="B153" s="50">
        <v>150</v>
      </c>
      <c r="C153" s="200"/>
      <c r="D153" s="56" t="s">
        <v>244</v>
      </c>
      <c r="E153" s="57" t="s">
        <v>245</v>
      </c>
      <c r="F153" s="57" t="s">
        <v>233</v>
      </c>
      <c r="G153" s="57" t="s">
        <v>13</v>
      </c>
      <c r="H153" s="55">
        <v>4.2</v>
      </c>
      <c r="I153" s="16">
        <v>2</v>
      </c>
      <c r="J153" s="144">
        <f t="shared" si="10"/>
        <v>0</v>
      </c>
      <c r="K153" s="145">
        <f t="shared" si="11"/>
        <v>0</v>
      </c>
      <c r="L153" s="146"/>
      <c r="M153" s="147">
        <f t="shared" si="12"/>
        <v>0</v>
      </c>
      <c r="N153" s="146"/>
      <c r="O153" s="146"/>
      <c r="P153" s="146"/>
      <c r="Q153" s="191">
        <f t="shared" si="13"/>
        <v>2</v>
      </c>
      <c r="R153" s="18" t="str">
        <f t="shared" si="9"/>
        <v>OK</v>
      </c>
      <c r="S153" s="47"/>
      <c r="T153" s="47"/>
      <c r="U153" s="47"/>
      <c r="V153" s="47"/>
      <c r="W153" s="47"/>
      <c r="X153" s="47"/>
      <c r="Y153" s="47"/>
      <c r="Z153" s="47"/>
      <c r="AA153" s="36"/>
      <c r="AB153" s="36"/>
      <c r="AC153" s="36"/>
      <c r="AD153" s="36"/>
      <c r="AE153" s="36"/>
      <c r="AF153" s="36"/>
      <c r="AG153" s="36"/>
      <c r="AH153" s="195"/>
      <c r="AI153" s="195"/>
      <c r="AJ153" s="36"/>
    </row>
    <row r="154" spans="1:36" ht="40" customHeight="1" x14ac:dyDescent="0.35">
      <c r="A154" s="204"/>
      <c r="B154" s="50">
        <v>151</v>
      </c>
      <c r="C154" s="200"/>
      <c r="D154" s="56" t="s">
        <v>246</v>
      </c>
      <c r="E154" s="57" t="s">
        <v>247</v>
      </c>
      <c r="F154" s="57" t="s">
        <v>233</v>
      </c>
      <c r="G154" s="57" t="s">
        <v>13</v>
      </c>
      <c r="H154" s="55">
        <v>49.2</v>
      </c>
      <c r="I154" s="16">
        <v>3</v>
      </c>
      <c r="J154" s="144">
        <f t="shared" si="10"/>
        <v>0</v>
      </c>
      <c r="K154" s="145">
        <f t="shared" si="11"/>
        <v>0</v>
      </c>
      <c r="L154" s="146"/>
      <c r="M154" s="147">
        <f t="shared" si="12"/>
        <v>0</v>
      </c>
      <c r="N154" s="146"/>
      <c r="O154" s="146"/>
      <c r="P154" s="146"/>
      <c r="Q154" s="191">
        <f t="shared" si="13"/>
        <v>3</v>
      </c>
      <c r="R154" s="18" t="str">
        <f t="shared" si="9"/>
        <v>OK</v>
      </c>
      <c r="S154" s="47"/>
      <c r="T154" s="47"/>
      <c r="U154" s="47"/>
      <c r="V154" s="47"/>
      <c r="W154" s="47"/>
      <c r="X154" s="47"/>
      <c r="Y154" s="47"/>
      <c r="Z154" s="47"/>
      <c r="AA154" s="36"/>
      <c r="AB154" s="36"/>
      <c r="AC154" s="36"/>
      <c r="AD154" s="36"/>
      <c r="AE154" s="36"/>
      <c r="AF154" s="36"/>
      <c r="AG154" s="36"/>
      <c r="AH154" s="195"/>
      <c r="AI154" s="195"/>
      <c r="AJ154" s="36"/>
    </row>
    <row r="155" spans="1:36" ht="40" customHeight="1" x14ac:dyDescent="0.35">
      <c r="A155" s="204"/>
      <c r="B155" s="50">
        <v>152</v>
      </c>
      <c r="C155" s="200"/>
      <c r="D155" s="56" t="s">
        <v>248</v>
      </c>
      <c r="E155" s="57" t="s">
        <v>249</v>
      </c>
      <c r="F155" s="57" t="s">
        <v>250</v>
      </c>
      <c r="G155" s="57" t="s">
        <v>12</v>
      </c>
      <c r="H155" s="55">
        <v>33.6</v>
      </c>
      <c r="I155" s="16">
        <v>2</v>
      </c>
      <c r="J155" s="144">
        <f t="shared" si="10"/>
        <v>2</v>
      </c>
      <c r="K155" s="145">
        <f t="shared" si="11"/>
        <v>2</v>
      </c>
      <c r="L155" s="146"/>
      <c r="M155" s="147">
        <f t="shared" si="12"/>
        <v>0</v>
      </c>
      <c r="N155" s="146"/>
      <c r="O155" s="146"/>
      <c r="P155" s="146"/>
      <c r="Q155" s="191">
        <f t="shared" si="13"/>
        <v>0</v>
      </c>
      <c r="R155" s="18" t="str">
        <f t="shared" si="9"/>
        <v>OK</v>
      </c>
      <c r="S155" s="47"/>
      <c r="T155" s="47">
        <v>2</v>
      </c>
      <c r="U155" s="47"/>
      <c r="V155" s="47"/>
      <c r="W155" s="47"/>
      <c r="X155" s="47"/>
      <c r="Y155" s="47"/>
      <c r="Z155" s="47"/>
      <c r="AA155" s="36"/>
      <c r="AB155" s="36"/>
      <c r="AC155" s="36"/>
      <c r="AD155" s="36"/>
      <c r="AE155" s="36"/>
      <c r="AF155" s="36"/>
      <c r="AG155" s="36"/>
      <c r="AH155" s="195"/>
      <c r="AI155" s="195"/>
      <c r="AJ155" s="36"/>
    </row>
    <row r="156" spans="1:36" ht="40" customHeight="1" x14ac:dyDescent="0.35">
      <c r="A156" s="204"/>
      <c r="B156" s="50">
        <v>153</v>
      </c>
      <c r="C156" s="200"/>
      <c r="D156" s="56" t="s">
        <v>251</v>
      </c>
      <c r="E156" s="57" t="s">
        <v>252</v>
      </c>
      <c r="F156" s="57" t="s">
        <v>250</v>
      </c>
      <c r="G156" s="57" t="s">
        <v>12</v>
      </c>
      <c r="H156" s="55">
        <v>39.6</v>
      </c>
      <c r="I156" s="16">
        <v>2</v>
      </c>
      <c r="J156" s="144">
        <f t="shared" si="10"/>
        <v>2</v>
      </c>
      <c r="K156" s="145">
        <f t="shared" si="11"/>
        <v>2</v>
      </c>
      <c r="L156" s="146"/>
      <c r="M156" s="147">
        <f t="shared" si="12"/>
        <v>0</v>
      </c>
      <c r="N156" s="146"/>
      <c r="O156" s="146"/>
      <c r="P156" s="146"/>
      <c r="Q156" s="191">
        <f t="shared" si="13"/>
        <v>0</v>
      </c>
      <c r="R156" s="18" t="str">
        <f t="shared" si="9"/>
        <v>OK</v>
      </c>
      <c r="S156" s="47"/>
      <c r="T156" s="47">
        <v>2</v>
      </c>
      <c r="U156" s="47"/>
      <c r="V156" s="47"/>
      <c r="W156" s="47"/>
      <c r="X156" s="47"/>
      <c r="Y156" s="47"/>
      <c r="Z156" s="47"/>
      <c r="AA156" s="36"/>
      <c r="AB156" s="36"/>
      <c r="AC156" s="36"/>
      <c r="AD156" s="36"/>
      <c r="AE156" s="36"/>
      <c r="AF156" s="36"/>
      <c r="AG156" s="36"/>
      <c r="AH156" s="195"/>
      <c r="AI156" s="195"/>
      <c r="AJ156" s="36"/>
    </row>
    <row r="157" spans="1:36" ht="40" customHeight="1" x14ac:dyDescent="0.35">
      <c r="A157" s="204"/>
      <c r="B157" s="50">
        <v>154</v>
      </c>
      <c r="C157" s="200"/>
      <c r="D157" s="56" t="s">
        <v>253</v>
      </c>
      <c r="E157" s="57" t="s">
        <v>254</v>
      </c>
      <c r="F157" s="57" t="s">
        <v>250</v>
      </c>
      <c r="G157" s="57" t="s">
        <v>12</v>
      </c>
      <c r="H157" s="55">
        <v>38.4</v>
      </c>
      <c r="I157" s="16">
        <v>2</v>
      </c>
      <c r="J157" s="144">
        <f t="shared" si="10"/>
        <v>2</v>
      </c>
      <c r="K157" s="145">
        <f t="shared" si="11"/>
        <v>2</v>
      </c>
      <c r="L157" s="146"/>
      <c r="M157" s="147">
        <f t="shared" si="12"/>
        <v>0</v>
      </c>
      <c r="N157" s="146"/>
      <c r="O157" s="146"/>
      <c r="P157" s="146"/>
      <c r="Q157" s="191">
        <f t="shared" si="13"/>
        <v>0</v>
      </c>
      <c r="R157" s="18" t="str">
        <f t="shared" si="9"/>
        <v>OK</v>
      </c>
      <c r="S157" s="47"/>
      <c r="T157" s="47">
        <v>2</v>
      </c>
      <c r="U157" s="47"/>
      <c r="V157" s="47"/>
      <c r="W157" s="47"/>
      <c r="X157" s="47"/>
      <c r="Y157" s="47"/>
      <c r="Z157" s="47"/>
      <c r="AA157" s="36"/>
      <c r="AB157" s="36"/>
      <c r="AC157" s="36"/>
      <c r="AD157" s="36"/>
      <c r="AE157" s="36"/>
      <c r="AF157" s="36"/>
      <c r="AG157" s="36"/>
      <c r="AH157" s="195"/>
      <c r="AI157" s="195"/>
      <c r="AJ157" s="36"/>
    </row>
    <row r="158" spans="1:36" ht="40" customHeight="1" x14ac:dyDescent="0.35">
      <c r="A158" s="204"/>
      <c r="B158" s="50">
        <v>155</v>
      </c>
      <c r="C158" s="200"/>
      <c r="D158" s="56" t="s">
        <v>255</v>
      </c>
      <c r="E158" s="57" t="s">
        <v>256</v>
      </c>
      <c r="F158" s="57" t="s">
        <v>21</v>
      </c>
      <c r="G158" s="57" t="s">
        <v>12</v>
      </c>
      <c r="H158" s="55">
        <v>3.6</v>
      </c>
      <c r="I158" s="16">
        <v>20</v>
      </c>
      <c r="J158" s="144">
        <f t="shared" si="10"/>
        <v>12</v>
      </c>
      <c r="K158" s="145">
        <f t="shared" si="11"/>
        <v>12</v>
      </c>
      <c r="L158" s="146"/>
      <c r="M158" s="147">
        <f t="shared" si="12"/>
        <v>5</v>
      </c>
      <c r="N158" s="146"/>
      <c r="O158" s="146"/>
      <c r="P158" s="146"/>
      <c r="Q158" s="191">
        <f t="shared" si="13"/>
        <v>8</v>
      </c>
      <c r="R158" s="18" t="str">
        <f t="shared" si="9"/>
        <v>OK</v>
      </c>
      <c r="S158" s="47"/>
      <c r="T158" s="47"/>
      <c r="U158" s="47"/>
      <c r="V158" s="47"/>
      <c r="W158" s="47"/>
      <c r="X158" s="47"/>
      <c r="Y158" s="47"/>
      <c r="Z158" s="47">
        <v>10</v>
      </c>
      <c r="AA158" s="36"/>
      <c r="AB158" s="36"/>
      <c r="AC158" s="36"/>
      <c r="AD158" s="36">
        <v>2</v>
      </c>
      <c r="AE158" s="36"/>
      <c r="AF158" s="36"/>
      <c r="AG158" s="36"/>
      <c r="AH158" s="195"/>
      <c r="AI158" s="195"/>
      <c r="AJ158" s="36"/>
    </row>
    <row r="159" spans="1:36" ht="40" customHeight="1" x14ac:dyDescent="0.35">
      <c r="A159" s="204"/>
      <c r="B159" s="50">
        <v>156</v>
      </c>
      <c r="C159" s="200"/>
      <c r="D159" s="56" t="s">
        <v>257</v>
      </c>
      <c r="E159" s="57" t="s">
        <v>258</v>
      </c>
      <c r="F159" s="57" t="s">
        <v>21</v>
      </c>
      <c r="G159" s="57" t="s">
        <v>12</v>
      </c>
      <c r="H159" s="55">
        <v>4.4400000000000004</v>
      </c>
      <c r="I159" s="16">
        <v>20</v>
      </c>
      <c r="J159" s="144">
        <f t="shared" si="10"/>
        <v>12</v>
      </c>
      <c r="K159" s="145">
        <f t="shared" si="11"/>
        <v>12</v>
      </c>
      <c r="L159" s="146"/>
      <c r="M159" s="147">
        <f t="shared" si="12"/>
        <v>5</v>
      </c>
      <c r="N159" s="146"/>
      <c r="O159" s="146"/>
      <c r="P159" s="146"/>
      <c r="Q159" s="191">
        <f t="shared" si="13"/>
        <v>8</v>
      </c>
      <c r="R159" s="18" t="str">
        <f t="shared" si="9"/>
        <v>OK</v>
      </c>
      <c r="S159" s="47"/>
      <c r="T159" s="47"/>
      <c r="U159" s="47"/>
      <c r="V159" s="47"/>
      <c r="W159" s="47"/>
      <c r="X159" s="47"/>
      <c r="Y159" s="47"/>
      <c r="Z159" s="47">
        <v>10</v>
      </c>
      <c r="AA159" s="36"/>
      <c r="AB159" s="36"/>
      <c r="AC159" s="36"/>
      <c r="AD159" s="36">
        <v>2</v>
      </c>
      <c r="AE159" s="36"/>
      <c r="AF159" s="36"/>
      <c r="AG159" s="36"/>
      <c r="AH159" s="195"/>
      <c r="AI159" s="195"/>
      <c r="AJ159" s="36"/>
    </row>
    <row r="160" spans="1:36" ht="40" customHeight="1" x14ac:dyDescent="0.35">
      <c r="A160" s="204"/>
      <c r="B160" s="50">
        <v>157</v>
      </c>
      <c r="C160" s="200"/>
      <c r="D160" s="56" t="s">
        <v>259</v>
      </c>
      <c r="E160" s="57" t="s">
        <v>260</v>
      </c>
      <c r="F160" s="57" t="s">
        <v>261</v>
      </c>
      <c r="G160" s="57" t="s">
        <v>12</v>
      </c>
      <c r="H160" s="55">
        <v>13.2</v>
      </c>
      <c r="I160" s="16">
        <v>10</v>
      </c>
      <c r="J160" s="144">
        <f t="shared" si="10"/>
        <v>2</v>
      </c>
      <c r="K160" s="145">
        <f t="shared" si="11"/>
        <v>2</v>
      </c>
      <c r="L160" s="146"/>
      <c r="M160" s="147">
        <f t="shared" si="12"/>
        <v>2</v>
      </c>
      <c r="N160" s="146"/>
      <c r="O160" s="146"/>
      <c r="P160" s="146"/>
      <c r="Q160" s="191">
        <f t="shared" si="13"/>
        <v>8</v>
      </c>
      <c r="R160" s="18" t="str">
        <f t="shared" si="9"/>
        <v>OK</v>
      </c>
      <c r="S160" s="47"/>
      <c r="T160" s="47">
        <v>2</v>
      </c>
      <c r="U160" s="47"/>
      <c r="V160" s="47"/>
      <c r="W160" s="47"/>
      <c r="X160" s="47"/>
      <c r="Y160" s="47"/>
      <c r="Z160" s="47"/>
      <c r="AA160" s="36"/>
      <c r="AB160" s="36"/>
      <c r="AC160" s="36"/>
      <c r="AD160" s="36"/>
      <c r="AE160" s="36"/>
      <c r="AF160" s="36"/>
      <c r="AG160" s="36"/>
      <c r="AH160" s="195"/>
      <c r="AI160" s="195"/>
      <c r="AJ160" s="36"/>
    </row>
    <row r="161" spans="1:36" ht="40" customHeight="1" x14ac:dyDescent="0.35">
      <c r="A161" s="204"/>
      <c r="B161" s="50">
        <v>158</v>
      </c>
      <c r="C161" s="200"/>
      <c r="D161" s="56" t="s">
        <v>262</v>
      </c>
      <c r="E161" s="57" t="s">
        <v>263</v>
      </c>
      <c r="F161" s="57" t="s">
        <v>264</v>
      </c>
      <c r="G161" s="57" t="s">
        <v>12</v>
      </c>
      <c r="H161" s="55">
        <v>6.48</v>
      </c>
      <c r="I161" s="16">
        <v>2</v>
      </c>
      <c r="J161" s="144">
        <f t="shared" si="10"/>
        <v>0</v>
      </c>
      <c r="K161" s="145">
        <f t="shared" si="11"/>
        <v>0</v>
      </c>
      <c r="L161" s="146"/>
      <c r="M161" s="147">
        <f t="shared" si="12"/>
        <v>0</v>
      </c>
      <c r="N161" s="146"/>
      <c r="O161" s="146"/>
      <c r="P161" s="146"/>
      <c r="Q161" s="191">
        <f t="shared" si="13"/>
        <v>2</v>
      </c>
      <c r="R161" s="18" t="str">
        <f t="shared" si="9"/>
        <v>OK</v>
      </c>
      <c r="S161" s="47"/>
      <c r="T161" s="47"/>
      <c r="U161" s="47"/>
      <c r="V161" s="47"/>
      <c r="W161" s="47"/>
      <c r="X161" s="47"/>
      <c r="Y161" s="47"/>
      <c r="Z161" s="47"/>
      <c r="AA161" s="36"/>
      <c r="AB161" s="36"/>
      <c r="AC161" s="36"/>
      <c r="AD161" s="36"/>
      <c r="AE161" s="36"/>
      <c r="AF161" s="36"/>
      <c r="AG161" s="36"/>
      <c r="AH161" s="195"/>
      <c r="AI161" s="195"/>
      <c r="AJ161" s="36"/>
    </row>
    <row r="162" spans="1:36" ht="40" customHeight="1" x14ac:dyDescent="0.35">
      <c r="A162" s="204"/>
      <c r="B162" s="50">
        <v>159</v>
      </c>
      <c r="C162" s="200"/>
      <c r="D162" s="56" t="s">
        <v>265</v>
      </c>
      <c r="E162" s="57" t="s">
        <v>266</v>
      </c>
      <c r="F162" s="57" t="s">
        <v>267</v>
      </c>
      <c r="G162" s="57" t="s">
        <v>12</v>
      </c>
      <c r="H162" s="55">
        <v>7.92</v>
      </c>
      <c r="I162" s="16">
        <v>15</v>
      </c>
      <c r="J162" s="144">
        <f t="shared" si="10"/>
        <v>15</v>
      </c>
      <c r="K162" s="145">
        <f t="shared" si="11"/>
        <v>15</v>
      </c>
      <c r="L162" s="146"/>
      <c r="M162" s="147">
        <f t="shared" si="12"/>
        <v>3</v>
      </c>
      <c r="N162" s="146"/>
      <c r="O162" s="146"/>
      <c r="P162" s="146"/>
      <c r="Q162" s="191">
        <f t="shared" si="13"/>
        <v>0</v>
      </c>
      <c r="R162" s="18" t="str">
        <f t="shared" si="9"/>
        <v>OK</v>
      </c>
      <c r="S162" s="47"/>
      <c r="T162" s="47">
        <v>15</v>
      </c>
      <c r="U162" s="47"/>
      <c r="V162" s="47"/>
      <c r="W162" s="47"/>
      <c r="X162" s="47"/>
      <c r="Y162" s="47"/>
      <c r="Z162" s="47"/>
      <c r="AA162" s="36"/>
      <c r="AB162" s="36"/>
      <c r="AC162" s="36"/>
      <c r="AD162" s="36"/>
      <c r="AE162" s="36"/>
      <c r="AF162" s="36"/>
      <c r="AG162" s="36"/>
      <c r="AH162" s="195"/>
      <c r="AI162" s="195"/>
      <c r="AJ162" s="36"/>
    </row>
    <row r="163" spans="1:36" ht="40" customHeight="1" x14ac:dyDescent="0.35">
      <c r="A163" s="204"/>
      <c r="B163" s="50">
        <v>160</v>
      </c>
      <c r="C163" s="200"/>
      <c r="D163" s="56" t="s">
        <v>268</v>
      </c>
      <c r="E163" s="57" t="s">
        <v>269</v>
      </c>
      <c r="F163" s="57" t="s">
        <v>53</v>
      </c>
      <c r="G163" s="57" t="s">
        <v>12</v>
      </c>
      <c r="H163" s="55">
        <v>28.72</v>
      </c>
      <c r="I163" s="16">
        <v>0</v>
      </c>
      <c r="J163" s="144">
        <f t="shared" si="10"/>
        <v>0</v>
      </c>
      <c r="K163" s="145">
        <f t="shared" si="11"/>
        <v>0</v>
      </c>
      <c r="L163" s="146"/>
      <c r="M163" s="147">
        <f t="shared" si="12"/>
        <v>0</v>
      </c>
      <c r="N163" s="146"/>
      <c r="O163" s="146"/>
      <c r="P163" s="146"/>
      <c r="Q163" s="191">
        <f t="shared" si="13"/>
        <v>0</v>
      </c>
      <c r="R163" s="18" t="str">
        <f t="shared" si="9"/>
        <v>OK</v>
      </c>
      <c r="S163" s="47"/>
      <c r="T163" s="47"/>
      <c r="U163" s="47"/>
      <c r="V163" s="47"/>
      <c r="W163" s="47"/>
      <c r="X163" s="47"/>
      <c r="Y163" s="47"/>
      <c r="Z163" s="47"/>
      <c r="AA163" s="36"/>
      <c r="AB163" s="36"/>
      <c r="AC163" s="36"/>
      <c r="AD163" s="36"/>
      <c r="AE163" s="36"/>
      <c r="AF163" s="36"/>
      <c r="AG163" s="36"/>
      <c r="AH163" s="195"/>
      <c r="AI163" s="195"/>
      <c r="AJ163" s="36"/>
    </row>
    <row r="164" spans="1:36" ht="40" customHeight="1" x14ac:dyDescent="0.35">
      <c r="A164" s="204"/>
      <c r="B164" s="50">
        <v>161</v>
      </c>
      <c r="C164" s="200"/>
      <c r="D164" s="56" t="s">
        <v>270</v>
      </c>
      <c r="E164" s="57" t="s">
        <v>271</v>
      </c>
      <c r="F164" s="57" t="s">
        <v>53</v>
      </c>
      <c r="G164" s="57" t="s">
        <v>12</v>
      </c>
      <c r="H164" s="55">
        <v>17.95</v>
      </c>
      <c r="I164" s="16">
        <v>0</v>
      </c>
      <c r="J164" s="144">
        <f t="shared" si="10"/>
        <v>0</v>
      </c>
      <c r="K164" s="145">
        <f t="shared" si="11"/>
        <v>0</v>
      </c>
      <c r="L164" s="146"/>
      <c r="M164" s="147">
        <f t="shared" si="12"/>
        <v>0</v>
      </c>
      <c r="N164" s="146"/>
      <c r="O164" s="146"/>
      <c r="P164" s="146"/>
      <c r="Q164" s="191">
        <f t="shared" si="13"/>
        <v>0</v>
      </c>
      <c r="R164" s="18" t="str">
        <f t="shared" si="9"/>
        <v>OK</v>
      </c>
      <c r="S164" s="47"/>
      <c r="T164" s="47"/>
      <c r="U164" s="47"/>
      <c r="V164" s="47"/>
      <c r="W164" s="47"/>
      <c r="X164" s="47"/>
      <c r="Y164" s="47"/>
      <c r="Z164" s="47"/>
      <c r="AA164" s="36"/>
      <c r="AB164" s="36"/>
      <c r="AC164" s="36"/>
      <c r="AD164" s="36"/>
      <c r="AE164" s="36"/>
      <c r="AF164" s="36"/>
      <c r="AG164" s="36"/>
      <c r="AH164" s="195"/>
      <c r="AI164" s="195"/>
      <c r="AJ164" s="36"/>
    </row>
    <row r="165" spans="1:36" ht="40" customHeight="1" x14ac:dyDescent="0.35">
      <c r="A165" s="204"/>
      <c r="B165" s="50">
        <v>162</v>
      </c>
      <c r="C165" s="199"/>
      <c r="D165" s="56" t="s">
        <v>272</v>
      </c>
      <c r="E165" s="57" t="s">
        <v>273</v>
      </c>
      <c r="F165" s="57" t="s">
        <v>274</v>
      </c>
      <c r="G165" s="57" t="s">
        <v>13</v>
      </c>
      <c r="H165" s="55">
        <v>160</v>
      </c>
      <c r="I165" s="16">
        <v>0</v>
      </c>
      <c r="J165" s="144">
        <f t="shared" si="10"/>
        <v>0</v>
      </c>
      <c r="K165" s="145">
        <f t="shared" si="11"/>
        <v>0</v>
      </c>
      <c r="L165" s="146"/>
      <c r="M165" s="147">
        <f t="shared" si="12"/>
        <v>0</v>
      </c>
      <c r="N165" s="146"/>
      <c r="O165" s="146"/>
      <c r="P165" s="146"/>
      <c r="Q165" s="191">
        <f t="shared" si="13"/>
        <v>0</v>
      </c>
      <c r="R165" s="18" t="str">
        <f t="shared" si="9"/>
        <v>OK</v>
      </c>
      <c r="S165" s="47"/>
      <c r="T165" s="47"/>
      <c r="U165" s="47"/>
      <c r="V165" s="47"/>
      <c r="W165" s="47"/>
      <c r="X165" s="47"/>
      <c r="Y165" s="47"/>
      <c r="Z165" s="47"/>
      <c r="AA165" s="36"/>
      <c r="AB165" s="36"/>
      <c r="AC165" s="36"/>
      <c r="AD165" s="36"/>
      <c r="AE165" s="36"/>
      <c r="AF165" s="36"/>
      <c r="AG165" s="36"/>
      <c r="AH165" s="195"/>
      <c r="AI165" s="195"/>
      <c r="AJ165" s="36"/>
    </row>
    <row r="166" spans="1:36" ht="40" customHeight="1" x14ac:dyDescent="0.35">
      <c r="A166" s="204">
        <v>8</v>
      </c>
      <c r="B166" s="50">
        <v>163</v>
      </c>
      <c r="C166" s="198" t="s">
        <v>637</v>
      </c>
      <c r="D166" s="56" t="s">
        <v>275</v>
      </c>
      <c r="E166" s="57" t="s">
        <v>276</v>
      </c>
      <c r="F166" s="57" t="s">
        <v>11</v>
      </c>
      <c r="G166" s="57" t="s">
        <v>277</v>
      </c>
      <c r="H166" s="55">
        <v>100</v>
      </c>
      <c r="I166" s="16">
        <v>8</v>
      </c>
      <c r="J166" s="144">
        <f t="shared" si="10"/>
        <v>0</v>
      </c>
      <c r="K166" s="145">
        <f t="shared" si="11"/>
        <v>0</v>
      </c>
      <c r="L166" s="146"/>
      <c r="M166" s="147">
        <f t="shared" si="12"/>
        <v>2</v>
      </c>
      <c r="N166" s="146"/>
      <c r="O166" s="146"/>
      <c r="P166" s="146"/>
      <c r="Q166" s="191">
        <f t="shared" si="13"/>
        <v>8</v>
      </c>
      <c r="R166" s="18" t="str">
        <f t="shared" si="9"/>
        <v>OK</v>
      </c>
      <c r="S166" s="47"/>
      <c r="T166" s="47"/>
      <c r="U166" s="47"/>
      <c r="V166" s="47"/>
      <c r="W166" s="47"/>
      <c r="X166" s="47"/>
      <c r="Y166" s="47"/>
      <c r="Z166" s="47"/>
      <c r="AA166" s="36"/>
      <c r="AB166" s="36"/>
      <c r="AC166" s="36"/>
      <c r="AD166" s="36"/>
      <c r="AE166" s="36"/>
      <c r="AF166" s="36"/>
      <c r="AG166" s="36"/>
      <c r="AH166" s="195"/>
      <c r="AI166" s="195"/>
      <c r="AJ166" s="36"/>
    </row>
    <row r="167" spans="1:36" ht="40" customHeight="1" x14ac:dyDescent="0.35">
      <c r="A167" s="204"/>
      <c r="B167" s="50">
        <v>164</v>
      </c>
      <c r="C167" s="200"/>
      <c r="D167" s="56" t="s">
        <v>278</v>
      </c>
      <c r="E167" s="57" t="s">
        <v>279</v>
      </c>
      <c r="F167" s="57" t="s">
        <v>233</v>
      </c>
      <c r="G167" s="57" t="s">
        <v>277</v>
      </c>
      <c r="H167" s="55">
        <v>22.5</v>
      </c>
      <c r="I167" s="16">
        <v>8</v>
      </c>
      <c r="J167" s="144">
        <f t="shared" si="10"/>
        <v>0</v>
      </c>
      <c r="K167" s="145">
        <f t="shared" si="11"/>
        <v>0</v>
      </c>
      <c r="L167" s="146"/>
      <c r="M167" s="147">
        <f t="shared" si="12"/>
        <v>2</v>
      </c>
      <c r="N167" s="146"/>
      <c r="O167" s="146"/>
      <c r="P167" s="146"/>
      <c r="Q167" s="191">
        <f t="shared" si="13"/>
        <v>8</v>
      </c>
      <c r="R167" s="18" t="str">
        <f t="shared" si="9"/>
        <v>OK</v>
      </c>
      <c r="S167" s="47"/>
      <c r="T167" s="47"/>
      <c r="U167" s="47"/>
      <c r="V167" s="47"/>
      <c r="W167" s="47"/>
      <c r="X167" s="47"/>
      <c r="Y167" s="47"/>
      <c r="Z167" s="47"/>
      <c r="AA167" s="36"/>
      <c r="AB167" s="36"/>
      <c r="AC167" s="36"/>
      <c r="AD167" s="36"/>
      <c r="AE167" s="36"/>
      <c r="AF167" s="36"/>
      <c r="AG167" s="36"/>
      <c r="AH167" s="195"/>
      <c r="AI167" s="195"/>
      <c r="AJ167" s="36"/>
    </row>
    <row r="168" spans="1:36" ht="40" customHeight="1" x14ac:dyDescent="0.35">
      <c r="A168" s="204"/>
      <c r="B168" s="50">
        <v>165</v>
      </c>
      <c r="C168" s="200"/>
      <c r="D168" s="56" t="s">
        <v>280</v>
      </c>
      <c r="E168" s="57" t="s">
        <v>281</v>
      </c>
      <c r="F168" s="57" t="s">
        <v>3</v>
      </c>
      <c r="G168" s="57" t="s">
        <v>13</v>
      </c>
      <c r="H168" s="55">
        <v>178</v>
      </c>
      <c r="I168" s="16">
        <v>1</v>
      </c>
      <c r="J168" s="144">
        <f t="shared" si="10"/>
        <v>0</v>
      </c>
      <c r="K168" s="145">
        <f t="shared" si="11"/>
        <v>0</v>
      </c>
      <c r="L168" s="146"/>
      <c r="M168" s="147">
        <f t="shared" si="12"/>
        <v>0</v>
      </c>
      <c r="N168" s="146"/>
      <c r="O168" s="146"/>
      <c r="P168" s="146"/>
      <c r="Q168" s="191">
        <f t="shared" si="13"/>
        <v>1</v>
      </c>
      <c r="R168" s="18" t="str">
        <f t="shared" si="9"/>
        <v>OK</v>
      </c>
      <c r="S168" s="47"/>
      <c r="T168" s="47"/>
      <c r="U168" s="47"/>
      <c r="V168" s="47"/>
      <c r="W168" s="47"/>
      <c r="X168" s="47"/>
      <c r="Y168" s="47"/>
      <c r="Z168" s="47"/>
      <c r="AA168" s="36"/>
      <c r="AB168" s="36"/>
      <c r="AC168" s="36"/>
      <c r="AD168" s="36"/>
      <c r="AE168" s="36"/>
      <c r="AF168" s="36"/>
      <c r="AG168" s="36"/>
      <c r="AH168" s="195"/>
      <c r="AI168" s="195"/>
      <c r="AJ168" s="36"/>
    </row>
    <row r="169" spans="1:36" ht="40" customHeight="1" x14ac:dyDescent="0.35">
      <c r="A169" s="204"/>
      <c r="B169" s="50">
        <v>166</v>
      </c>
      <c r="C169" s="200"/>
      <c r="D169" s="56" t="s">
        <v>282</v>
      </c>
      <c r="E169" s="57" t="s">
        <v>283</v>
      </c>
      <c r="F169" s="57" t="s">
        <v>233</v>
      </c>
      <c r="G169" s="57" t="s">
        <v>277</v>
      </c>
      <c r="H169" s="55">
        <v>119</v>
      </c>
      <c r="I169" s="16">
        <v>0</v>
      </c>
      <c r="J169" s="144">
        <f t="shared" si="10"/>
        <v>0</v>
      </c>
      <c r="K169" s="145">
        <f t="shared" si="11"/>
        <v>0</v>
      </c>
      <c r="L169" s="146"/>
      <c r="M169" s="147">
        <f t="shared" si="12"/>
        <v>0</v>
      </c>
      <c r="N169" s="146"/>
      <c r="O169" s="146"/>
      <c r="P169" s="146"/>
      <c r="Q169" s="191">
        <f t="shared" si="13"/>
        <v>0</v>
      </c>
      <c r="R169" s="18" t="str">
        <f t="shared" si="9"/>
        <v>OK</v>
      </c>
      <c r="S169" s="47"/>
      <c r="T169" s="47"/>
      <c r="U169" s="47"/>
      <c r="V169" s="47"/>
      <c r="W169" s="47"/>
      <c r="X169" s="47"/>
      <c r="Y169" s="47"/>
      <c r="Z169" s="47"/>
      <c r="AA169" s="36"/>
      <c r="AB169" s="36"/>
      <c r="AC169" s="36"/>
      <c r="AD169" s="36"/>
      <c r="AE169" s="36"/>
      <c r="AF169" s="36"/>
      <c r="AG169" s="36"/>
      <c r="AH169" s="195"/>
      <c r="AI169" s="195"/>
      <c r="AJ169" s="36"/>
    </row>
    <row r="170" spans="1:36" ht="40" customHeight="1" x14ac:dyDescent="0.35">
      <c r="A170" s="204"/>
      <c r="B170" s="50">
        <v>167</v>
      </c>
      <c r="C170" s="200"/>
      <c r="D170" s="56" t="s">
        <v>284</v>
      </c>
      <c r="E170" s="57" t="s">
        <v>285</v>
      </c>
      <c r="F170" s="57" t="s">
        <v>11</v>
      </c>
      <c r="G170" s="57" t="s">
        <v>277</v>
      </c>
      <c r="H170" s="55">
        <v>119</v>
      </c>
      <c r="I170" s="16">
        <v>0</v>
      </c>
      <c r="J170" s="144">
        <f t="shared" si="10"/>
        <v>0</v>
      </c>
      <c r="K170" s="145">
        <f t="shared" si="11"/>
        <v>0</v>
      </c>
      <c r="L170" s="146"/>
      <c r="M170" s="147">
        <f t="shared" si="12"/>
        <v>0</v>
      </c>
      <c r="N170" s="146"/>
      <c r="O170" s="146"/>
      <c r="P170" s="146"/>
      <c r="Q170" s="191">
        <f t="shared" si="13"/>
        <v>0</v>
      </c>
      <c r="R170" s="18" t="str">
        <f t="shared" si="9"/>
        <v>OK</v>
      </c>
      <c r="S170" s="47"/>
      <c r="T170" s="47"/>
      <c r="U170" s="47"/>
      <c r="V170" s="47"/>
      <c r="W170" s="47"/>
      <c r="X170" s="47"/>
      <c r="Y170" s="47"/>
      <c r="Z170" s="47"/>
      <c r="AA170" s="36"/>
      <c r="AB170" s="36"/>
      <c r="AC170" s="36"/>
      <c r="AD170" s="36"/>
      <c r="AE170" s="36"/>
      <c r="AF170" s="36"/>
      <c r="AG170" s="36"/>
      <c r="AH170" s="195"/>
      <c r="AI170" s="195"/>
      <c r="AJ170" s="36"/>
    </row>
    <row r="171" spans="1:36" ht="40" customHeight="1" x14ac:dyDescent="0.35">
      <c r="A171" s="204"/>
      <c r="B171" s="50">
        <v>168</v>
      </c>
      <c r="C171" s="200"/>
      <c r="D171" s="56" t="s">
        <v>286</v>
      </c>
      <c r="E171" s="57" t="s">
        <v>287</v>
      </c>
      <c r="F171" s="57" t="s">
        <v>11</v>
      </c>
      <c r="G171" s="57" t="s">
        <v>288</v>
      </c>
      <c r="H171" s="55">
        <v>47.2</v>
      </c>
      <c r="I171" s="16">
        <v>2</v>
      </c>
      <c r="J171" s="144">
        <f t="shared" si="10"/>
        <v>0</v>
      </c>
      <c r="K171" s="145">
        <f t="shared" si="11"/>
        <v>0</v>
      </c>
      <c r="L171" s="146"/>
      <c r="M171" s="147">
        <f t="shared" si="12"/>
        <v>0</v>
      </c>
      <c r="N171" s="146"/>
      <c r="O171" s="146"/>
      <c r="P171" s="146"/>
      <c r="Q171" s="191">
        <f t="shared" si="13"/>
        <v>2</v>
      </c>
      <c r="R171" s="18" t="str">
        <f t="shared" si="9"/>
        <v>OK</v>
      </c>
      <c r="S171" s="47"/>
      <c r="T171" s="47"/>
      <c r="U171" s="47"/>
      <c r="V171" s="47"/>
      <c r="W171" s="47"/>
      <c r="X171" s="47"/>
      <c r="Y171" s="47"/>
      <c r="Z171" s="47"/>
      <c r="AA171" s="36"/>
      <c r="AB171" s="36"/>
      <c r="AC171" s="36"/>
      <c r="AD171" s="36"/>
      <c r="AE171" s="36"/>
      <c r="AF171" s="36"/>
      <c r="AG171" s="36"/>
      <c r="AH171" s="195"/>
      <c r="AI171" s="195"/>
      <c r="AJ171" s="36"/>
    </row>
    <row r="172" spans="1:36" ht="40" customHeight="1" x14ac:dyDescent="0.35">
      <c r="A172" s="204"/>
      <c r="B172" s="50">
        <v>169</v>
      </c>
      <c r="C172" s="199"/>
      <c r="D172" s="56" t="s">
        <v>289</v>
      </c>
      <c r="E172" s="57" t="s">
        <v>290</v>
      </c>
      <c r="F172" s="57" t="s">
        <v>11</v>
      </c>
      <c r="G172" s="57" t="s">
        <v>13</v>
      </c>
      <c r="H172" s="55">
        <v>65</v>
      </c>
      <c r="I172" s="16">
        <v>1</v>
      </c>
      <c r="J172" s="144">
        <f t="shared" si="10"/>
        <v>1</v>
      </c>
      <c r="K172" s="145">
        <f t="shared" si="11"/>
        <v>1</v>
      </c>
      <c r="L172" s="146"/>
      <c r="M172" s="147">
        <f t="shared" si="12"/>
        <v>0</v>
      </c>
      <c r="N172" s="146"/>
      <c r="O172" s="146"/>
      <c r="P172" s="146"/>
      <c r="Q172" s="191">
        <f t="shared" si="13"/>
        <v>0</v>
      </c>
      <c r="R172" s="18" t="str">
        <f t="shared" si="9"/>
        <v>OK</v>
      </c>
      <c r="S172" s="47"/>
      <c r="T172" s="47"/>
      <c r="U172" s="47"/>
      <c r="V172" s="47"/>
      <c r="W172" s="47"/>
      <c r="X172" s="47"/>
      <c r="Y172" s="47"/>
      <c r="Z172" s="47"/>
      <c r="AA172" s="36"/>
      <c r="AB172" s="36"/>
      <c r="AC172" s="36"/>
      <c r="AD172" s="36"/>
      <c r="AE172" s="36"/>
      <c r="AF172" s="36">
        <v>1</v>
      </c>
      <c r="AG172" s="36"/>
      <c r="AH172" s="182"/>
      <c r="AI172" s="195"/>
      <c r="AJ172" s="36"/>
    </row>
    <row r="173" spans="1:36" ht="40" customHeight="1" x14ac:dyDescent="0.35">
      <c r="A173" s="204">
        <v>9</v>
      </c>
      <c r="B173" s="50">
        <v>170</v>
      </c>
      <c r="C173" s="198" t="s">
        <v>637</v>
      </c>
      <c r="D173" s="56" t="s">
        <v>291</v>
      </c>
      <c r="E173" s="57" t="s">
        <v>292</v>
      </c>
      <c r="F173" s="57" t="s">
        <v>11</v>
      </c>
      <c r="G173" s="57" t="s">
        <v>12</v>
      </c>
      <c r="H173" s="55">
        <v>50</v>
      </c>
      <c r="I173" s="16">
        <v>10</v>
      </c>
      <c r="J173" s="144">
        <f t="shared" si="10"/>
        <v>10</v>
      </c>
      <c r="K173" s="145">
        <f t="shared" si="11"/>
        <v>10</v>
      </c>
      <c r="L173" s="146"/>
      <c r="M173" s="147">
        <f t="shared" si="12"/>
        <v>2</v>
      </c>
      <c r="N173" s="146"/>
      <c r="O173" s="146"/>
      <c r="P173" s="146"/>
      <c r="Q173" s="191">
        <f t="shared" si="13"/>
        <v>0</v>
      </c>
      <c r="R173" s="18" t="str">
        <f t="shared" si="9"/>
        <v>OK</v>
      </c>
      <c r="S173" s="47"/>
      <c r="T173" s="47"/>
      <c r="U173" s="47"/>
      <c r="V173" s="47"/>
      <c r="W173" s="47"/>
      <c r="X173" s="47"/>
      <c r="Y173" s="47"/>
      <c r="Z173" s="47"/>
      <c r="AA173" s="36"/>
      <c r="AB173" s="36"/>
      <c r="AC173" s="36"/>
      <c r="AD173" s="36"/>
      <c r="AE173" s="36"/>
      <c r="AF173" s="36">
        <v>10</v>
      </c>
      <c r="AG173" s="36"/>
      <c r="AH173" s="182"/>
      <c r="AI173" s="195"/>
      <c r="AJ173" s="36"/>
    </row>
    <row r="174" spans="1:36" ht="40" customHeight="1" x14ac:dyDescent="0.35">
      <c r="A174" s="204"/>
      <c r="B174" s="50">
        <v>171</v>
      </c>
      <c r="C174" s="200"/>
      <c r="D174" s="56" t="s">
        <v>293</v>
      </c>
      <c r="E174" s="57" t="s">
        <v>294</v>
      </c>
      <c r="F174" s="57" t="s">
        <v>233</v>
      </c>
      <c r="G174" s="57" t="s">
        <v>12</v>
      </c>
      <c r="H174" s="55">
        <v>51.94</v>
      </c>
      <c r="I174" s="16">
        <v>0</v>
      </c>
      <c r="J174" s="144">
        <f t="shared" si="10"/>
        <v>0</v>
      </c>
      <c r="K174" s="145">
        <f t="shared" si="11"/>
        <v>0</v>
      </c>
      <c r="L174" s="146"/>
      <c r="M174" s="147">
        <f t="shared" si="12"/>
        <v>0</v>
      </c>
      <c r="N174" s="146"/>
      <c r="O174" s="146"/>
      <c r="P174" s="146"/>
      <c r="Q174" s="191">
        <f t="shared" si="13"/>
        <v>0</v>
      </c>
      <c r="R174" s="18" t="str">
        <f t="shared" si="9"/>
        <v>OK</v>
      </c>
      <c r="S174" s="47"/>
      <c r="T174" s="47"/>
      <c r="U174" s="47"/>
      <c r="V174" s="47"/>
      <c r="W174" s="47"/>
      <c r="X174" s="47"/>
      <c r="Y174" s="47"/>
      <c r="Z174" s="47"/>
      <c r="AA174" s="36"/>
      <c r="AB174" s="36"/>
      <c r="AC174" s="36"/>
      <c r="AD174" s="36"/>
      <c r="AE174" s="36"/>
      <c r="AF174" s="36"/>
      <c r="AG174" s="36"/>
      <c r="AH174" s="195"/>
      <c r="AI174" s="195"/>
      <c r="AJ174" s="36"/>
    </row>
    <row r="175" spans="1:36" ht="40" customHeight="1" x14ac:dyDescent="0.35">
      <c r="A175" s="204"/>
      <c r="B175" s="50">
        <v>172</v>
      </c>
      <c r="C175" s="200"/>
      <c r="D175" s="56" t="s">
        <v>295</v>
      </c>
      <c r="E175" s="57" t="s">
        <v>296</v>
      </c>
      <c r="F175" s="57" t="s">
        <v>11</v>
      </c>
      <c r="G175" s="57" t="s">
        <v>297</v>
      </c>
      <c r="H175" s="55">
        <v>30.89</v>
      </c>
      <c r="I175" s="16">
        <v>10</v>
      </c>
      <c r="J175" s="144">
        <f t="shared" si="10"/>
        <v>7</v>
      </c>
      <c r="K175" s="145">
        <f t="shared" si="11"/>
        <v>7</v>
      </c>
      <c r="L175" s="146"/>
      <c r="M175" s="147">
        <f t="shared" si="12"/>
        <v>2</v>
      </c>
      <c r="N175" s="146"/>
      <c r="O175" s="146"/>
      <c r="P175" s="146"/>
      <c r="Q175" s="191">
        <f t="shared" si="13"/>
        <v>3</v>
      </c>
      <c r="R175" s="18" t="str">
        <f t="shared" si="9"/>
        <v>OK</v>
      </c>
      <c r="S175" s="47"/>
      <c r="T175" s="47"/>
      <c r="U175" s="47"/>
      <c r="V175" s="47"/>
      <c r="W175" s="47"/>
      <c r="X175" s="47"/>
      <c r="Y175" s="47"/>
      <c r="Z175" s="47"/>
      <c r="AA175" s="36"/>
      <c r="AB175" s="36"/>
      <c r="AC175" s="36"/>
      <c r="AD175" s="36"/>
      <c r="AE175" s="36"/>
      <c r="AF175" s="36">
        <v>7</v>
      </c>
      <c r="AG175" s="36"/>
      <c r="AH175" s="182"/>
      <c r="AI175" s="195"/>
      <c r="AJ175" s="36"/>
    </row>
    <row r="176" spans="1:36" ht="40" customHeight="1" x14ac:dyDescent="0.35">
      <c r="A176" s="204"/>
      <c r="B176" s="50">
        <v>173</v>
      </c>
      <c r="C176" s="200"/>
      <c r="D176" s="56" t="s">
        <v>298</v>
      </c>
      <c r="E176" s="57" t="s">
        <v>299</v>
      </c>
      <c r="F176" s="57" t="s">
        <v>233</v>
      </c>
      <c r="G176" s="57" t="s">
        <v>297</v>
      </c>
      <c r="H176" s="55">
        <v>20.9</v>
      </c>
      <c r="I176" s="16">
        <v>10</v>
      </c>
      <c r="J176" s="144">
        <f t="shared" si="10"/>
        <v>0</v>
      </c>
      <c r="K176" s="145">
        <f t="shared" si="11"/>
        <v>0</v>
      </c>
      <c r="L176" s="146"/>
      <c r="M176" s="147">
        <f t="shared" si="12"/>
        <v>2</v>
      </c>
      <c r="N176" s="146"/>
      <c r="O176" s="146"/>
      <c r="P176" s="146"/>
      <c r="Q176" s="191">
        <f t="shared" si="13"/>
        <v>10</v>
      </c>
      <c r="R176" s="18" t="str">
        <f t="shared" si="9"/>
        <v>OK</v>
      </c>
      <c r="S176" s="47"/>
      <c r="T176" s="47"/>
      <c r="U176" s="47"/>
      <c r="V176" s="47"/>
      <c r="W176" s="47"/>
      <c r="X176" s="47"/>
      <c r="Y176" s="47"/>
      <c r="Z176" s="47"/>
      <c r="AA176" s="36"/>
      <c r="AB176" s="36"/>
      <c r="AC176" s="36"/>
      <c r="AD176" s="36"/>
      <c r="AE176" s="36"/>
      <c r="AF176" s="36"/>
      <c r="AG176" s="36"/>
      <c r="AH176" s="195"/>
      <c r="AI176" s="195"/>
      <c r="AJ176" s="36"/>
    </row>
    <row r="177" spans="1:36" ht="40" customHeight="1" x14ac:dyDescent="0.35">
      <c r="A177" s="204"/>
      <c r="B177" s="50">
        <v>174</v>
      </c>
      <c r="C177" s="200"/>
      <c r="D177" s="56" t="s">
        <v>300</v>
      </c>
      <c r="E177" s="57" t="s">
        <v>301</v>
      </c>
      <c r="F177" s="57" t="s">
        <v>233</v>
      </c>
      <c r="G177" s="57" t="s">
        <v>12</v>
      </c>
      <c r="H177" s="55">
        <v>7.63</v>
      </c>
      <c r="I177" s="16">
        <v>10</v>
      </c>
      <c r="J177" s="144">
        <f t="shared" si="10"/>
        <v>0</v>
      </c>
      <c r="K177" s="145">
        <f t="shared" si="11"/>
        <v>0</v>
      </c>
      <c r="L177" s="146"/>
      <c r="M177" s="147">
        <f t="shared" si="12"/>
        <v>2</v>
      </c>
      <c r="N177" s="146"/>
      <c r="O177" s="146"/>
      <c r="P177" s="146"/>
      <c r="Q177" s="191">
        <f t="shared" si="13"/>
        <v>10</v>
      </c>
      <c r="R177" s="18" t="str">
        <f t="shared" si="9"/>
        <v>OK</v>
      </c>
      <c r="S177" s="47"/>
      <c r="T177" s="47"/>
      <c r="U177" s="47"/>
      <c r="V177" s="47"/>
      <c r="W177" s="47"/>
      <c r="X177" s="47"/>
      <c r="Y177" s="47"/>
      <c r="Z177" s="47"/>
      <c r="AA177" s="36"/>
      <c r="AB177" s="36"/>
      <c r="AC177" s="36"/>
      <c r="AD177" s="36"/>
      <c r="AE177" s="36"/>
      <c r="AF177" s="36"/>
      <c r="AG177" s="36"/>
      <c r="AH177" s="195"/>
      <c r="AI177" s="195"/>
      <c r="AJ177" s="36"/>
    </row>
    <row r="178" spans="1:36" ht="40" customHeight="1" x14ac:dyDescent="0.35">
      <c r="A178" s="204"/>
      <c r="B178" s="50">
        <v>175</v>
      </c>
      <c r="C178" s="200"/>
      <c r="D178" s="56" t="s">
        <v>302</v>
      </c>
      <c r="E178" s="57" t="s">
        <v>303</v>
      </c>
      <c r="F178" s="57" t="s">
        <v>11</v>
      </c>
      <c r="G178" s="57" t="s">
        <v>12</v>
      </c>
      <c r="H178" s="55">
        <v>50.87</v>
      </c>
      <c r="I178" s="16">
        <v>8</v>
      </c>
      <c r="J178" s="144">
        <f t="shared" si="10"/>
        <v>8</v>
      </c>
      <c r="K178" s="145">
        <f t="shared" si="11"/>
        <v>8</v>
      </c>
      <c r="L178" s="146"/>
      <c r="M178" s="147">
        <f t="shared" si="12"/>
        <v>2</v>
      </c>
      <c r="N178" s="146"/>
      <c r="O178" s="146"/>
      <c r="P178" s="146"/>
      <c r="Q178" s="191">
        <f t="shared" si="13"/>
        <v>0</v>
      </c>
      <c r="R178" s="18" t="str">
        <f t="shared" si="9"/>
        <v>OK</v>
      </c>
      <c r="S178" s="47"/>
      <c r="T178" s="47"/>
      <c r="U178" s="47"/>
      <c r="V178" s="47"/>
      <c r="W178" s="47"/>
      <c r="X178" s="47"/>
      <c r="Y178" s="47"/>
      <c r="Z178" s="47"/>
      <c r="AA178" s="36"/>
      <c r="AB178" s="36"/>
      <c r="AC178" s="36"/>
      <c r="AD178" s="36"/>
      <c r="AE178" s="36"/>
      <c r="AF178" s="36">
        <v>8</v>
      </c>
      <c r="AG178" s="36"/>
      <c r="AH178" s="182"/>
      <c r="AI178" s="195"/>
      <c r="AJ178" s="36"/>
    </row>
    <row r="179" spans="1:36" ht="40" customHeight="1" x14ac:dyDescent="0.35">
      <c r="A179" s="204"/>
      <c r="B179" s="50">
        <v>176</v>
      </c>
      <c r="C179" s="199"/>
      <c r="D179" s="56" t="s">
        <v>304</v>
      </c>
      <c r="E179" s="57" t="s">
        <v>305</v>
      </c>
      <c r="F179" s="57" t="s">
        <v>11</v>
      </c>
      <c r="G179" s="57" t="s">
        <v>12</v>
      </c>
      <c r="H179" s="55">
        <v>4.78</v>
      </c>
      <c r="I179" s="16">
        <v>0</v>
      </c>
      <c r="J179" s="144">
        <f t="shared" si="10"/>
        <v>0</v>
      </c>
      <c r="K179" s="145">
        <f t="shared" si="11"/>
        <v>0</v>
      </c>
      <c r="L179" s="146"/>
      <c r="M179" s="147">
        <f t="shared" si="12"/>
        <v>0</v>
      </c>
      <c r="N179" s="146"/>
      <c r="O179" s="146"/>
      <c r="P179" s="146"/>
      <c r="Q179" s="191">
        <f t="shared" si="13"/>
        <v>0</v>
      </c>
      <c r="R179" s="18" t="str">
        <f t="shared" si="9"/>
        <v>OK</v>
      </c>
      <c r="S179" s="47"/>
      <c r="T179" s="47"/>
      <c r="U179" s="47"/>
      <c r="V179" s="47"/>
      <c r="W179" s="47"/>
      <c r="X179" s="47"/>
      <c r="Y179" s="47"/>
      <c r="Z179" s="47"/>
      <c r="AA179" s="36"/>
      <c r="AB179" s="36"/>
      <c r="AC179" s="36"/>
      <c r="AD179" s="36"/>
      <c r="AE179" s="36"/>
      <c r="AF179" s="36"/>
      <c r="AG179" s="36"/>
      <c r="AH179" s="195"/>
      <c r="AI179" s="195"/>
      <c r="AJ179" s="36"/>
    </row>
    <row r="180" spans="1:36" ht="40" customHeight="1" x14ac:dyDescent="0.35">
      <c r="A180" s="204">
        <v>10</v>
      </c>
      <c r="B180" s="50">
        <v>177</v>
      </c>
      <c r="C180" s="198" t="s">
        <v>635</v>
      </c>
      <c r="D180" s="56" t="s">
        <v>306</v>
      </c>
      <c r="E180" s="57" t="s">
        <v>307</v>
      </c>
      <c r="F180" s="57" t="s">
        <v>11</v>
      </c>
      <c r="G180" s="57" t="s">
        <v>308</v>
      </c>
      <c r="H180" s="55">
        <v>16</v>
      </c>
      <c r="I180" s="16">
        <v>30</v>
      </c>
      <c r="J180" s="144">
        <f t="shared" si="10"/>
        <v>20</v>
      </c>
      <c r="K180" s="145">
        <f t="shared" si="11"/>
        <v>20</v>
      </c>
      <c r="L180" s="146"/>
      <c r="M180" s="147">
        <f t="shared" si="12"/>
        <v>7</v>
      </c>
      <c r="N180" s="146"/>
      <c r="O180" s="146"/>
      <c r="P180" s="146"/>
      <c r="Q180" s="191">
        <f t="shared" si="13"/>
        <v>10</v>
      </c>
      <c r="R180" s="18" t="str">
        <f t="shared" si="9"/>
        <v>OK</v>
      </c>
      <c r="S180" s="47"/>
      <c r="T180" s="47">
        <v>15</v>
      </c>
      <c r="U180" s="47"/>
      <c r="V180" s="47"/>
      <c r="W180" s="47"/>
      <c r="X180" s="47"/>
      <c r="Y180" s="47"/>
      <c r="Z180" s="47">
        <v>5</v>
      </c>
      <c r="AB180" s="36"/>
      <c r="AC180" s="36"/>
      <c r="AD180" s="36"/>
      <c r="AE180" s="36"/>
      <c r="AF180" s="36"/>
      <c r="AG180" s="36"/>
      <c r="AH180" s="195"/>
      <c r="AI180" s="195"/>
      <c r="AJ180" s="36"/>
    </row>
    <row r="181" spans="1:36" ht="40" customHeight="1" x14ac:dyDescent="0.35">
      <c r="A181" s="204"/>
      <c r="B181" s="50">
        <v>178</v>
      </c>
      <c r="C181" s="200"/>
      <c r="D181" s="56" t="s">
        <v>309</v>
      </c>
      <c r="E181" s="57" t="s">
        <v>310</v>
      </c>
      <c r="F181" s="57" t="s">
        <v>11</v>
      </c>
      <c r="G181" s="57" t="s">
        <v>13</v>
      </c>
      <c r="H181" s="55">
        <v>15.62</v>
      </c>
      <c r="I181" s="16">
        <v>37</v>
      </c>
      <c r="J181" s="144">
        <f t="shared" si="10"/>
        <v>22</v>
      </c>
      <c r="K181" s="145">
        <f t="shared" si="11"/>
        <v>22</v>
      </c>
      <c r="L181" s="146"/>
      <c r="M181" s="147">
        <f t="shared" si="12"/>
        <v>9</v>
      </c>
      <c r="N181" s="146"/>
      <c r="O181" s="146"/>
      <c r="P181" s="146"/>
      <c r="Q181" s="191">
        <f t="shared" si="13"/>
        <v>15</v>
      </c>
      <c r="R181" s="18" t="str">
        <f t="shared" si="9"/>
        <v>OK</v>
      </c>
      <c r="S181" s="47"/>
      <c r="T181" s="47">
        <v>12</v>
      </c>
      <c r="U181" s="47"/>
      <c r="V181" s="47"/>
      <c r="W181" s="47"/>
      <c r="X181" s="47"/>
      <c r="Y181" s="47"/>
      <c r="Z181" s="36">
        <v>10</v>
      </c>
      <c r="AA181" s="36"/>
      <c r="AB181" s="36"/>
      <c r="AC181" s="36"/>
      <c r="AD181" s="36"/>
      <c r="AE181" s="36"/>
      <c r="AF181" s="36"/>
      <c r="AG181" s="36"/>
      <c r="AH181" s="195"/>
      <c r="AI181" s="195"/>
      <c r="AJ181" s="36"/>
    </row>
    <row r="182" spans="1:36" ht="40" customHeight="1" x14ac:dyDescent="0.35">
      <c r="A182" s="204"/>
      <c r="B182" s="50">
        <v>179</v>
      </c>
      <c r="C182" s="200"/>
      <c r="D182" s="56" t="s">
        <v>311</v>
      </c>
      <c r="E182" s="57" t="s">
        <v>312</v>
      </c>
      <c r="F182" s="57" t="s">
        <v>233</v>
      </c>
      <c r="G182" s="57" t="s">
        <v>12</v>
      </c>
      <c r="H182" s="55">
        <v>4.9400000000000004</v>
      </c>
      <c r="I182" s="16">
        <v>9</v>
      </c>
      <c r="J182" s="144">
        <f t="shared" si="10"/>
        <v>5</v>
      </c>
      <c r="K182" s="145">
        <f t="shared" si="11"/>
        <v>5</v>
      </c>
      <c r="L182" s="146"/>
      <c r="M182" s="147">
        <f t="shared" si="12"/>
        <v>2</v>
      </c>
      <c r="N182" s="146"/>
      <c r="O182" s="146"/>
      <c r="P182" s="146"/>
      <c r="Q182" s="191">
        <f t="shared" si="13"/>
        <v>4</v>
      </c>
      <c r="R182" s="18" t="str">
        <f t="shared" si="9"/>
        <v>OK</v>
      </c>
      <c r="S182" s="47"/>
      <c r="T182" s="47"/>
      <c r="U182" s="47"/>
      <c r="V182" s="47"/>
      <c r="W182" s="47"/>
      <c r="X182" s="47"/>
      <c r="Y182" s="47"/>
      <c r="Z182" s="47"/>
      <c r="AA182" s="36"/>
      <c r="AB182" s="36"/>
      <c r="AC182" s="36"/>
      <c r="AD182" s="36">
        <v>5</v>
      </c>
      <c r="AE182" s="36"/>
      <c r="AF182" s="36"/>
      <c r="AG182" s="36"/>
      <c r="AH182" s="195"/>
      <c r="AI182" s="195"/>
      <c r="AJ182" s="36"/>
    </row>
    <row r="183" spans="1:36" ht="40" customHeight="1" x14ac:dyDescent="0.35">
      <c r="A183" s="204"/>
      <c r="B183" s="50">
        <v>180</v>
      </c>
      <c r="C183" s="200"/>
      <c r="D183" s="56" t="s">
        <v>313</v>
      </c>
      <c r="E183" s="57" t="s">
        <v>314</v>
      </c>
      <c r="F183" s="57" t="s">
        <v>11</v>
      </c>
      <c r="G183" s="57" t="s">
        <v>13</v>
      </c>
      <c r="H183" s="55">
        <v>36.1</v>
      </c>
      <c r="I183" s="16">
        <v>30</v>
      </c>
      <c r="J183" s="144">
        <f t="shared" si="10"/>
        <v>10</v>
      </c>
      <c r="K183" s="145">
        <f t="shared" si="11"/>
        <v>10</v>
      </c>
      <c r="L183" s="146"/>
      <c r="M183" s="147">
        <f t="shared" si="12"/>
        <v>7</v>
      </c>
      <c r="N183" s="146"/>
      <c r="O183" s="146"/>
      <c r="P183" s="146"/>
      <c r="Q183" s="191">
        <f t="shared" si="13"/>
        <v>20</v>
      </c>
      <c r="R183" s="18" t="str">
        <f t="shared" si="9"/>
        <v>OK</v>
      </c>
      <c r="S183" s="47"/>
      <c r="T183" s="47"/>
      <c r="U183" s="47"/>
      <c r="V183" s="47"/>
      <c r="W183" s="47"/>
      <c r="X183" s="47"/>
      <c r="Y183" s="47"/>
      <c r="Z183" s="47"/>
      <c r="AA183" s="36"/>
      <c r="AB183" s="36"/>
      <c r="AC183" s="36"/>
      <c r="AD183" s="36">
        <v>10</v>
      </c>
      <c r="AE183" s="36"/>
      <c r="AF183" s="36"/>
      <c r="AG183" s="36"/>
      <c r="AH183" s="195"/>
      <c r="AI183" s="195"/>
      <c r="AJ183" s="36"/>
    </row>
    <row r="184" spans="1:36" ht="40" customHeight="1" x14ac:dyDescent="0.35">
      <c r="A184" s="204"/>
      <c r="B184" s="50">
        <v>181</v>
      </c>
      <c r="C184" s="200"/>
      <c r="D184" s="56" t="s">
        <v>315</v>
      </c>
      <c r="E184" s="57" t="s">
        <v>316</v>
      </c>
      <c r="F184" s="57" t="s">
        <v>11</v>
      </c>
      <c r="G184" s="57" t="s">
        <v>12</v>
      </c>
      <c r="H184" s="55">
        <v>16.8</v>
      </c>
      <c r="I184" s="16">
        <v>30</v>
      </c>
      <c r="J184" s="144">
        <f t="shared" si="10"/>
        <v>0</v>
      </c>
      <c r="K184" s="145">
        <f t="shared" si="11"/>
        <v>0</v>
      </c>
      <c r="L184" s="146"/>
      <c r="M184" s="147">
        <f t="shared" si="12"/>
        <v>7</v>
      </c>
      <c r="N184" s="146"/>
      <c r="O184" s="146"/>
      <c r="P184" s="146"/>
      <c r="Q184" s="191">
        <f t="shared" si="13"/>
        <v>30</v>
      </c>
      <c r="R184" s="18" t="str">
        <f t="shared" si="9"/>
        <v>OK</v>
      </c>
      <c r="S184" s="47"/>
      <c r="T184" s="47"/>
      <c r="U184" s="47"/>
      <c r="V184" s="47"/>
      <c r="W184" s="47"/>
      <c r="X184" s="47"/>
      <c r="Y184" s="47"/>
      <c r="Z184" s="47"/>
      <c r="AA184" s="36"/>
      <c r="AB184" s="36"/>
      <c r="AC184" s="36"/>
      <c r="AD184" s="36"/>
      <c r="AE184" s="36"/>
      <c r="AF184" s="36"/>
      <c r="AG184" s="36"/>
      <c r="AH184" s="195"/>
      <c r="AI184" s="195"/>
      <c r="AJ184" s="36"/>
    </row>
    <row r="185" spans="1:36" ht="40" customHeight="1" x14ac:dyDescent="0.35">
      <c r="A185" s="204"/>
      <c r="B185" s="50">
        <v>182</v>
      </c>
      <c r="C185" s="200"/>
      <c r="D185" s="56" t="s">
        <v>317</v>
      </c>
      <c r="E185" s="57" t="s">
        <v>318</v>
      </c>
      <c r="F185" s="57" t="s">
        <v>11</v>
      </c>
      <c r="G185" s="57" t="s">
        <v>12</v>
      </c>
      <c r="H185" s="55">
        <v>8.16</v>
      </c>
      <c r="I185" s="16">
        <v>16</v>
      </c>
      <c r="J185" s="144">
        <f t="shared" si="10"/>
        <v>0</v>
      </c>
      <c r="K185" s="145">
        <f t="shared" si="11"/>
        <v>0</v>
      </c>
      <c r="L185" s="146"/>
      <c r="M185" s="147">
        <f t="shared" si="12"/>
        <v>4</v>
      </c>
      <c r="N185" s="146"/>
      <c r="O185" s="146"/>
      <c r="P185" s="146"/>
      <c r="Q185" s="191">
        <f t="shared" si="13"/>
        <v>16</v>
      </c>
      <c r="R185" s="18" t="str">
        <f t="shared" si="9"/>
        <v>OK</v>
      </c>
      <c r="S185" s="47"/>
      <c r="T185" s="47"/>
      <c r="U185" s="47"/>
      <c r="V185" s="47"/>
      <c r="W185" s="47"/>
      <c r="X185" s="47"/>
      <c r="Y185" s="47"/>
      <c r="Z185" s="47"/>
      <c r="AA185" s="36"/>
      <c r="AB185" s="36"/>
      <c r="AC185" s="36"/>
      <c r="AD185" s="36"/>
      <c r="AE185" s="36"/>
      <c r="AF185" s="36"/>
      <c r="AG185" s="36"/>
      <c r="AH185" s="195"/>
      <c r="AI185" s="195"/>
      <c r="AJ185" s="36"/>
    </row>
    <row r="186" spans="1:36" ht="40" customHeight="1" x14ac:dyDescent="0.35">
      <c r="A186" s="204"/>
      <c r="B186" s="50">
        <v>183</v>
      </c>
      <c r="C186" s="200"/>
      <c r="D186" s="56" t="s">
        <v>319</v>
      </c>
      <c r="E186" s="57" t="s">
        <v>320</v>
      </c>
      <c r="F186" s="57" t="s">
        <v>11</v>
      </c>
      <c r="G186" s="57" t="s">
        <v>12</v>
      </c>
      <c r="H186" s="55">
        <v>6.8</v>
      </c>
      <c r="I186" s="16">
        <v>31</v>
      </c>
      <c r="J186" s="144">
        <f t="shared" si="10"/>
        <v>31</v>
      </c>
      <c r="K186" s="145">
        <f t="shared" si="11"/>
        <v>31</v>
      </c>
      <c r="L186" s="146"/>
      <c r="M186" s="147">
        <f t="shared" si="12"/>
        <v>7</v>
      </c>
      <c r="N186" s="146"/>
      <c r="O186" s="146"/>
      <c r="P186" s="146"/>
      <c r="Q186" s="191">
        <f t="shared" si="13"/>
        <v>0</v>
      </c>
      <c r="R186" s="18" t="str">
        <f t="shared" si="9"/>
        <v>OK</v>
      </c>
      <c r="S186" s="47"/>
      <c r="T186" s="47">
        <v>15</v>
      </c>
      <c r="U186" s="47"/>
      <c r="V186" s="47"/>
      <c r="W186" s="47"/>
      <c r="X186" s="47"/>
      <c r="Y186" s="47"/>
      <c r="Z186" s="36">
        <v>6</v>
      </c>
      <c r="AB186" s="36"/>
      <c r="AC186" s="36"/>
      <c r="AD186" s="36">
        <v>10</v>
      </c>
      <c r="AE186" s="36"/>
      <c r="AF186" s="36"/>
      <c r="AG186" s="36"/>
      <c r="AH186" s="195"/>
      <c r="AI186" s="195"/>
      <c r="AJ186" s="36"/>
    </row>
    <row r="187" spans="1:36" ht="40" customHeight="1" x14ac:dyDescent="0.35">
      <c r="A187" s="204"/>
      <c r="B187" s="50">
        <v>184</v>
      </c>
      <c r="C187" s="200"/>
      <c r="D187" s="56" t="s">
        <v>321</v>
      </c>
      <c r="E187" s="57" t="s">
        <v>322</v>
      </c>
      <c r="F187" s="57" t="s">
        <v>11</v>
      </c>
      <c r="G187" s="57" t="s">
        <v>12</v>
      </c>
      <c r="H187" s="55">
        <v>22.8</v>
      </c>
      <c r="I187" s="16">
        <v>20</v>
      </c>
      <c r="J187" s="144">
        <f t="shared" si="10"/>
        <v>0</v>
      </c>
      <c r="K187" s="145">
        <f t="shared" si="11"/>
        <v>0</v>
      </c>
      <c r="L187" s="146">
        <v>-5</v>
      </c>
      <c r="M187" s="147">
        <f t="shared" si="12"/>
        <v>5</v>
      </c>
      <c r="N187" s="146"/>
      <c r="O187" s="146"/>
      <c r="P187" s="146"/>
      <c r="Q187" s="191">
        <f t="shared" si="13"/>
        <v>15</v>
      </c>
      <c r="R187" s="18" t="str">
        <f t="shared" si="9"/>
        <v>OK</v>
      </c>
      <c r="S187" s="47"/>
      <c r="T187" s="47"/>
      <c r="U187" s="47"/>
      <c r="V187" s="47"/>
      <c r="W187" s="47"/>
      <c r="X187" s="47"/>
      <c r="Y187" s="47"/>
      <c r="Z187" s="47"/>
      <c r="AA187" s="36"/>
      <c r="AB187" s="36"/>
      <c r="AC187" s="36"/>
      <c r="AD187" s="36"/>
      <c r="AE187" s="36"/>
      <c r="AF187" s="36"/>
      <c r="AG187" s="36"/>
      <c r="AH187" s="195"/>
      <c r="AI187" s="195"/>
      <c r="AJ187" s="36"/>
    </row>
    <row r="188" spans="1:36" ht="40" customHeight="1" x14ac:dyDescent="0.35">
      <c r="A188" s="204"/>
      <c r="B188" s="50">
        <v>185</v>
      </c>
      <c r="C188" s="200"/>
      <c r="D188" s="56" t="s">
        <v>323</v>
      </c>
      <c r="E188" s="57" t="s">
        <v>324</v>
      </c>
      <c r="F188" s="57" t="s">
        <v>11</v>
      </c>
      <c r="G188" s="57" t="s">
        <v>15</v>
      </c>
      <c r="H188" s="55">
        <v>9.36</v>
      </c>
      <c r="I188" s="16">
        <v>5</v>
      </c>
      <c r="J188" s="144">
        <f t="shared" si="10"/>
        <v>0</v>
      </c>
      <c r="K188" s="145">
        <f t="shared" si="11"/>
        <v>0</v>
      </c>
      <c r="L188" s="146"/>
      <c r="M188" s="147">
        <f t="shared" si="12"/>
        <v>1</v>
      </c>
      <c r="N188" s="146"/>
      <c r="O188" s="146"/>
      <c r="P188" s="146"/>
      <c r="Q188" s="191">
        <f t="shared" si="13"/>
        <v>5</v>
      </c>
      <c r="R188" s="18" t="str">
        <f t="shared" si="9"/>
        <v>OK</v>
      </c>
      <c r="S188" s="47"/>
      <c r="T188" s="47"/>
      <c r="U188" s="47"/>
      <c r="V188" s="47"/>
      <c r="W188" s="47"/>
      <c r="X188" s="47"/>
      <c r="Y188" s="47"/>
      <c r="Z188" s="47"/>
      <c r="AA188" s="36"/>
      <c r="AB188" s="36"/>
      <c r="AC188" s="36"/>
      <c r="AD188" s="36"/>
      <c r="AE188" s="36"/>
      <c r="AF188" s="36"/>
      <c r="AG188" s="36"/>
      <c r="AH188" s="195"/>
      <c r="AI188" s="195"/>
      <c r="AJ188" s="36"/>
    </row>
    <row r="189" spans="1:36" ht="40" customHeight="1" x14ac:dyDescent="0.35">
      <c r="A189" s="204"/>
      <c r="B189" s="50">
        <v>186</v>
      </c>
      <c r="C189" s="200"/>
      <c r="D189" s="56" t="s">
        <v>325</v>
      </c>
      <c r="E189" s="57" t="s">
        <v>326</v>
      </c>
      <c r="F189" s="57" t="s">
        <v>11</v>
      </c>
      <c r="G189" s="57" t="s">
        <v>12</v>
      </c>
      <c r="H189" s="55">
        <v>17.399999999999999</v>
      </c>
      <c r="I189" s="16">
        <v>5</v>
      </c>
      <c r="J189" s="144">
        <f t="shared" si="10"/>
        <v>5</v>
      </c>
      <c r="K189" s="145">
        <f t="shared" si="11"/>
        <v>5</v>
      </c>
      <c r="L189" s="146"/>
      <c r="M189" s="147">
        <f t="shared" si="12"/>
        <v>1</v>
      </c>
      <c r="N189" s="146"/>
      <c r="O189" s="146"/>
      <c r="P189" s="146"/>
      <c r="Q189" s="191">
        <f t="shared" si="13"/>
        <v>0</v>
      </c>
      <c r="R189" s="18" t="str">
        <f t="shared" si="9"/>
        <v>OK</v>
      </c>
      <c r="S189" s="47"/>
      <c r="T189" s="47"/>
      <c r="U189" s="47"/>
      <c r="V189" s="47"/>
      <c r="W189" s="47"/>
      <c r="X189" s="47"/>
      <c r="Y189" s="47"/>
      <c r="Z189" s="47"/>
      <c r="AA189" s="36"/>
      <c r="AB189" s="36"/>
      <c r="AC189" s="36"/>
      <c r="AD189" s="36">
        <v>5</v>
      </c>
      <c r="AE189" s="36"/>
      <c r="AF189" s="36"/>
      <c r="AG189" s="36"/>
      <c r="AH189" s="195"/>
      <c r="AI189" s="195"/>
      <c r="AJ189" s="36"/>
    </row>
    <row r="190" spans="1:36" ht="40" customHeight="1" x14ac:dyDescent="0.35">
      <c r="A190" s="204"/>
      <c r="B190" s="50">
        <v>187</v>
      </c>
      <c r="C190" s="200"/>
      <c r="D190" s="56" t="s">
        <v>327</v>
      </c>
      <c r="E190" s="57" t="s">
        <v>328</v>
      </c>
      <c r="F190" s="57" t="s">
        <v>11</v>
      </c>
      <c r="G190" s="57" t="s">
        <v>12</v>
      </c>
      <c r="H190" s="55">
        <v>16.88</v>
      </c>
      <c r="I190" s="16">
        <v>0</v>
      </c>
      <c r="J190" s="144">
        <f t="shared" si="10"/>
        <v>0</v>
      </c>
      <c r="K190" s="145">
        <f t="shared" si="11"/>
        <v>0</v>
      </c>
      <c r="L190" s="146"/>
      <c r="M190" s="147">
        <f t="shared" si="12"/>
        <v>0</v>
      </c>
      <c r="N190" s="146"/>
      <c r="O190" s="146"/>
      <c r="P190" s="146"/>
      <c r="Q190" s="191">
        <f t="shared" si="13"/>
        <v>0</v>
      </c>
      <c r="R190" s="18" t="str">
        <f t="shared" si="9"/>
        <v>OK</v>
      </c>
      <c r="S190" s="47"/>
      <c r="T190" s="47"/>
      <c r="U190" s="47"/>
      <c r="V190" s="47"/>
      <c r="W190" s="47"/>
      <c r="X190" s="47"/>
      <c r="Y190" s="47"/>
      <c r="Z190" s="47"/>
      <c r="AA190" s="36"/>
      <c r="AB190" s="36"/>
      <c r="AC190" s="36"/>
      <c r="AD190" s="36"/>
      <c r="AE190" s="36"/>
      <c r="AF190" s="36"/>
      <c r="AG190" s="36"/>
      <c r="AH190" s="195"/>
      <c r="AI190" s="195"/>
      <c r="AJ190" s="36"/>
    </row>
    <row r="191" spans="1:36" ht="40" customHeight="1" x14ac:dyDescent="0.35">
      <c r="A191" s="204"/>
      <c r="B191" s="50">
        <v>188</v>
      </c>
      <c r="C191" s="200"/>
      <c r="D191" s="56" t="s">
        <v>329</v>
      </c>
      <c r="E191" s="57" t="s">
        <v>330</v>
      </c>
      <c r="F191" s="57" t="s">
        <v>11</v>
      </c>
      <c r="G191" s="57" t="s">
        <v>12</v>
      </c>
      <c r="H191" s="55">
        <v>15.6</v>
      </c>
      <c r="I191" s="16">
        <v>5</v>
      </c>
      <c r="J191" s="144">
        <f t="shared" si="10"/>
        <v>5</v>
      </c>
      <c r="K191" s="145">
        <f t="shared" si="11"/>
        <v>5</v>
      </c>
      <c r="L191" s="146"/>
      <c r="M191" s="147">
        <f t="shared" si="12"/>
        <v>1</v>
      </c>
      <c r="N191" s="146"/>
      <c r="O191" s="146"/>
      <c r="P191" s="146"/>
      <c r="Q191" s="191">
        <f t="shared" si="13"/>
        <v>0</v>
      </c>
      <c r="R191" s="18" t="str">
        <f t="shared" si="9"/>
        <v>OK</v>
      </c>
      <c r="S191" s="47"/>
      <c r="T191" s="47">
        <v>2</v>
      </c>
      <c r="U191" s="47"/>
      <c r="V191" s="47"/>
      <c r="W191" s="47"/>
      <c r="X191" s="47"/>
      <c r="Y191" s="47"/>
      <c r="Z191" s="36">
        <v>3</v>
      </c>
      <c r="AB191" s="36"/>
      <c r="AC191" s="36"/>
      <c r="AD191" s="36"/>
      <c r="AE191" s="36"/>
      <c r="AF191" s="36"/>
      <c r="AG191" s="36"/>
      <c r="AH191" s="195"/>
      <c r="AI191" s="195"/>
      <c r="AJ191" s="36"/>
    </row>
    <row r="192" spans="1:36" ht="40" customHeight="1" x14ac:dyDescent="0.35">
      <c r="A192" s="204"/>
      <c r="B192" s="50">
        <v>189</v>
      </c>
      <c r="C192" s="200"/>
      <c r="D192" s="56" t="s">
        <v>331</v>
      </c>
      <c r="E192" s="57" t="s">
        <v>332</v>
      </c>
      <c r="F192" s="57" t="s">
        <v>11</v>
      </c>
      <c r="G192" s="57" t="s">
        <v>12</v>
      </c>
      <c r="H192" s="55">
        <v>16.8</v>
      </c>
      <c r="I192" s="16">
        <v>39</v>
      </c>
      <c r="J192" s="144">
        <f t="shared" si="10"/>
        <v>32</v>
      </c>
      <c r="K192" s="145">
        <f t="shared" si="11"/>
        <v>32</v>
      </c>
      <c r="L192" s="146"/>
      <c r="M192" s="147">
        <f t="shared" si="12"/>
        <v>9</v>
      </c>
      <c r="N192" s="146"/>
      <c r="O192" s="146"/>
      <c r="P192" s="146"/>
      <c r="Q192" s="191">
        <f t="shared" si="13"/>
        <v>7</v>
      </c>
      <c r="R192" s="18" t="str">
        <f t="shared" si="9"/>
        <v>OK</v>
      </c>
      <c r="S192" s="47"/>
      <c r="T192" s="47">
        <v>20</v>
      </c>
      <c r="U192" s="47"/>
      <c r="V192" s="47"/>
      <c r="W192" s="47"/>
      <c r="X192" s="47"/>
      <c r="Y192" s="47"/>
      <c r="Z192" s="36">
        <v>12</v>
      </c>
      <c r="AB192" s="36"/>
      <c r="AC192" s="36"/>
      <c r="AD192" s="36"/>
      <c r="AE192" s="36"/>
      <c r="AF192" s="36"/>
      <c r="AG192" s="36"/>
      <c r="AH192" s="195"/>
      <c r="AI192" s="195"/>
      <c r="AJ192" s="36"/>
    </row>
    <row r="193" spans="1:36" ht="40" customHeight="1" x14ac:dyDescent="0.35">
      <c r="A193" s="204"/>
      <c r="B193" s="50">
        <v>190</v>
      </c>
      <c r="C193" s="200"/>
      <c r="D193" s="56" t="s">
        <v>333</v>
      </c>
      <c r="E193" s="57" t="s">
        <v>334</v>
      </c>
      <c r="F193" s="57" t="s">
        <v>11</v>
      </c>
      <c r="G193" s="57" t="s">
        <v>15</v>
      </c>
      <c r="H193" s="55">
        <v>24</v>
      </c>
      <c r="I193" s="16">
        <v>0</v>
      </c>
      <c r="J193" s="144">
        <f t="shared" si="10"/>
        <v>0</v>
      </c>
      <c r="K193" s="145">
        <f t="shared" si="11"/>
        <v>0</v>
      </c>
      <c r="L193" s="146"/>
      <c r="M193" s="147">
        <f t="shared" si="12"/>
        <v>0</v>
      </c>
      <c r="N193" s="146"/>
      <c r="O193" s="146"/>
      <c r="P193" s="146"/>
      <c r="Q193" s="191">
        <f t="shared" si="13"/>
        <v>0</v>
      </c>
      <c r="R193" s="18" t="str">
        <f t="shared" si="9"/>
        <v>OK</v>
      </c>
      <c r="S193" s="47"/>
      <c r="T193" s="47"/>
      <c r="U193" s="47"/>
      <c r="V193" s="47"/>
      <c r="W193" s="47"/>
      <c r="X193" s="47"/>
      <c r="Y193" s="47"/>
      <c r="Z193" s="47"/>
      <c r="AA193" s="36"/>
      <c r="AB193" s="36"/>
      <c r="AC193" s="36"/>
      <c r="AD193" s="36"/>
      <c r="AE193" s="36"/>
      <c r="AF193" s="36"/>
      <c r="AG193" s="36"/>
      <c r="AH193" s="195"/>
      <c r="AI193" s="195"/>
      <c r="AJ193" s="36"/>
    </row>
    <row r="194" spans="1:36" ht="40" customHeight="1" x14ac:dyDescent="0.35">
      <c r="A194" s="204"/>
      <c r="B194" s="50">
        <v>191</v>
      </c>
      <c r="C194" s="200"/>
      <c r="D194" s="56" t="s">
        <v>335</v>
      </c>
      <c r="E194" s="57" t="s">
        <v>336</v>
      </c>
      <c r="F194" s="57" t="s">
        <v>11</v>
      </c>
      <c r="G194" s="57" t="s">
        <v>15</v>
      </c>
      <c r="H194" s="55">
        <v>27.6</v>
      </c>
      <c r="I194" s="16">
        <v>0</v>
      </c>
      <c r="J194" s="144">
        <f t="shared" si="10"/>
        <v>0</v>
      </c>
      <c r="K194" s="145">
        <f t="shared" si="11"/>
        <v>0</v>
      </c>
      <c r="L194" s="146"/>
      <c r="M194" s="147">
        <f t="shared" si="12"/>
        <v>0</v>
      </c>
      <c r="N194" s="146"/>
      <c r="O194" s="146"/>
      <c r="P194" s="146"/>
      <c r="Q194" s="191">
        <f t="shared" si="13"/>
        <v>0</v>
      </c>
      <c r="R194" s="18" t="str">
        <f t="shared" si="9"/>
        <v>OK</v>
      </c>
      <c r="S194" s="47"/>
      <c r="T194" s="47"/>
      <c r="U194" s="47"/>
      <c r="V194" s="47"/>
      <c r="W194" s="47"/>
      <c r="X194" s="47"/>
      <c r="Y194" s="47"/>
      <c r="Z194" s="47"/>
      <c r="AA194" s="36"/>
      <c r="AB194" s="36"/>
      <c r="AC194" s="36"/>
      <c r="AD194" s="36"/>
      <c r="AE194" s="36"/>
      <c r="AF194" s="36"/>
      <c r="AG194" s="36"/>
      <c r="AH194" s="195"/>
      <c r="AI194" s="195"/>
      <c r="AJ194" s="36"/>
    </row>
    <row r="195" spans="1:36" ht="40" customHeight="1" x14ac:dyDescent="0.35">
      <c r="A195" s="204"/>
      <c r="B195" s="50">
        <v>192</v>
      </c>
      <c r="C195" s="200"/>
      <c r="D195" s="56" t="s">
        <v>337</v>
      </c>
      <c r="E195" s="57" t="s">
        <v>338</v>
      </c>
      <c r="F195" s="57" t="s">
        <v>11</v>
      </c>
      <c r="G195" s="57" t="s">
        <v>24</v>
      </c>
      <c r="H195" s="55">
        <v>108</v>
      </c>
      <c r="I195" s="16">
        <v>2</v>
      </c>
      <c r="J195" s="144">
        <f t="shared" si="10"/>
        <v>2</v>
      </c>
      <c r="K195" s="145">
        <f t="shared" si="11"/>
        <v>2</v>
      </c>
      <c r="L195" s="146"/>
      <c r="M195" s="147">
        <f t="shared" si="12"/>
        <v>0</v>
      </c>
      <c r="N195" s="146"/>
      <c r="O195" s="146"/>
      <c r="P195" s="146"/>
      <c r="Q195" s="191">
        <f t="shared" si="13"/>
        <v>0</v>
      </c>
      <c r="R195" s="18" t="str">
        <f t="shared" si="9"/>
        <v>OK</v>
      </c>
      <c r="S195" s="47"/>
      <c r="T195" s="47">
        <v>1</v>
      </c>
      <c r="U195" s="47"/>
      <c r="V195" s="47"/>
      <c r="W195" s="47"/>
      <c r="X195" s="47"/>
      <c r="Y195" s="47"/>
      <c r="Z195" s="47"/>
      <c r="AA195" s="36"/>
      <c r="AB195" s="36"/>
      <c r="AC195" s="36"/>
      <c r="AD195" s="36">
        <v>1</v>
      </c>
      <c r="AE195" s="36"/>
      <c r="AF195" s="36"/>
      <c r="AG195" s="36"/>
      <c r="AH195" s="195"/>
      <c r="AI195" s="195"/>
      <c r="AJ195" s="36"/>
    </row>
    <row r="196" spans="1:36" ht="40" customHeight="1" x14ac:dyDescent="0.35">
      <c r="A196" s="204"/>
      <c r="B196" s="50">
        <v>193</v>
      </c>
      <c r="C196" s="200"/>
      <c r="D196" s="56" t="s">
        <v>339</v>
      </c>
      <c r="E196" s="57" t="s">
        <v>340</v>
      </c>
      <c r="F196" s="57" t="s">
        <v>11</v>
      </c>
      <c r="G196" s="57" t="s">
        <v>15</v>
      </c>
      <c r="H196" s="55">
        <v>12</v>
      </c>
      <c r="I196" s="16">
        <v>5</v>
      </c>
      <c r="J196" s="144">
        <f t="shared" si="10"/>
        <v>5</v>
      </c>
      <c r="K196" s="145">
        <f t="shared" si="11"/>
        <v>5</v>
      </c>
      <c r="L196" s="146"/>
      <c r="M196" s="147">
        <f t="shared" si="12"/>
        <v>1</v>
      </c>
      <c r="N196" s="146"/>
      <c r="O196" s="146"/>
      <c r="P196" s="146"/>
      <c r="Q196" s="191">
        <f t="shared" si="13"/>
        <v>0</v>
      </c>
      <c r="R196" s="18" t="str">
        <f t="shared" si="9"/>
        <v>OK</v>
      </c>
      <c r="S196" s="47"/>
      <c r="T196" s="47">
        <v>5</v>
      </c>
      <c r="U196" s="47"/>
      <c r="V196" s="47"/>
      <c r="W196" s="47"/>
      <c r="X196" s="47"/>
      <c r="Y196" s="47"/>
      <c r="Z196" s="47"/>
      <c r="AA196" s="36"/>
      <c r="AB196" s="36"/>
      <c r="AC196" s="36"/>
      <c r="AD196" s="36"/>
      <c r="AE196" s="36"/>
      <c r="AF196" s="36"/>
      <c r="AG196" s="36"/>
      <c r="AH196" s="195"/>
      <c r="AI196" s="195"/>
      <c r="AJ196" s="36"/>
    </row>
    <row r="197" spans="1:36" ht="40" customHeight="1" x14ac:dyDescent="0.35">
      <c r="A197" s="204"/>
      <c r="B197" s="50">
        <v>194</v>
      </c>
      <c r="C197" s="199"/>
      <c r="D197" s="56" t="s">
        <v>341</v>
      </c>
      <c r="E197" s="57" t="s">
        <v>342</v>
      </c>
      <c r="F197" s="57" t="s">
        <v>11</v>
      </c>
      <c r="G197" s="57" t="s">
        <v>288</v>
      </c>
      <c r="H197" s="55">
        <v>7.8</v>
      </c>
      <c r="I197" s="16">
        <v>20</v>
      </c>
      <c r="J197" s="144">
        <f t="shared" ref="J197:J260" si="14">IF(SUM(S197:AL197)&gt;I197+L197,I197+L197,SUM(S197:AL197))</f>
        <v>20</v>
      </c>
      <c r="K197" s="145">
        <f t="shared" ref="K197:K260" si="15">(SUM(S197:AL197))</f>
        <v>20</v>
      </c>
      <c r="L197" s="146"/>
      <c r="M197" s="147">
        <f t="shared" ref="M197:M260" si="16">ROUND(IF(I197*0.25-0.5&lt;0,0,I197*0.25-0.5),0)-P197-N197</f>
        <v>5</v>
      </c>
      <c r="N197" s="146"/>
      <c r="O197" s="146"/>
      <c r="P197" s="146"/>
      <c r="Q197" s="191">
        <f t="shared" ref="Q197:Q260" si="17">I197-(SUM(S197:AJ197))+L197</f>
        <v>0</v>
      </c>
      <c r="R197" s="18" t="str">
        <f t="shared" si="9"/>
        <v>OK</v>
      </c>
      <c r="S197" s="47"/>
      <c r="T197" s="47">
        <v>10</v>
      </c>
      <c r="U197" s="47"/>
      <c r="V197" s="47"/>
      <c r="W197" s="47"/>
      <c r="X197" s="47"/>
      <c r="Y197" s="47"/>
      <c r="Z197" s="36">
        <v>4</v>
      </c>
      <c r="AB197" s="36"/>
      <c r="AC197" s="36"/>
      <c r="AD197" s="36">
        <v>6</v>
      </c>
      <c r="AE197" s="36"/>
      <c r="AF197" s="36"/>
      <c r="AG197" s="36"/>
      <c r="AH197" s="195"/>
      <c r="AI197" s="195"/>
      <c r="AJ197" s="36"/>
    </row>
    <row r="198" spans="1:36" ht="40" customHeight="1" x14ac:dyDescent="0.35">
      <c r="A198" s="204">
        <v>11</v>
      </c>
      <c r="B198" s="50">
        <v>195</v>
      </c>
      <c r="C198" s="198" t="s">
        <v>638</v>
      </c>
      <c r="D198" s="56" t="s">
        <v>343</v>
      </c>
      <c r="E198" s="57" t="s">
        <v>344</v>
      </c>
      <c r="F198" s="57" t="s">
        <v>345</v>
      </c>
      <c r="G198" s="57" t="s">
        <v>12</v>
      </c>
      <c r="H198" s="55">
        <v>280</v>
      </c>
      <c r="I198" s="16">
        <v>6</v>
      </c>
      <c r="J198" s="144">
        <f t="shared" si="14"/>
        <v>6</v>
      </c>
      <c r="K198" s="145">
        <f t="shared" si="15"/>
        <v>6</v>
      </c>
      <c r="L198" s="146"/>
      <c r="M198" s="147">
        <f t="shared" si="16"/>
        <v>1</v>
      </c>
      <c r="N198" s="146"/>
      <c r="O198" s="146"/>
      <c r="P198" s="146"/>
      <c r="Q198" s="191">
        <f t="shared" si="17"/>
        <v>0</v>
      </c>
      <c r="R198" s="18" t="str">
        <f t="shared" si="9"/>
        <v>OK</v>
      </c>
      <c r="S198" s="47"/>
      <c r="T198" s="47"/>
      <c r="U198" s="47"/>
      <c r="V198" s="47">
        <v>2</v>
      </c>
      <c r="W198" s="47"/>
      <c r="X198" s="47"/>
      <c r="Y198" s="47"/>
      <c r="Z198" s="47"/>
      <c r="AA198" s="36"/>
      <c r="AB198" s="36"/>
      <c r="AC198" s="36"/>
      <c r="AD198" s="36"/>
      <c r="AE198" s="36"/>
      <c r="AF198" s="36"/>
      <c r="AG198" s="36">
        <v>4</v>
      </c>
      <c r="AH198" s="195"/>
      <c r="AI198" s="182"/>
      <c r="AJ198" s="36"/>
    </row>
    <row r="199" spans="1:36" ht="40" customHeight="1" x14ac:dyDescent="0.35">
      <c r="A199" s="204"/>
      <c r="B199" s="50">
        <v>196</v>
      </c>
      <c r="C199" s="200"/>
      <c r="D199" s="56" t="s">
        <v>346</v>
      </c>
      <c r="E199" s="57" t="s">
        <v>347</v>
      </c>
      <c r="F199" s="57" t="s">
        <v>345</v>
      </c>
      <c r="G199" s="57" t="s">
        <v>12</v>
      </c>
      <c r="H199" s="55">
        <v>355</v>
      </c>
      <c r="I199" s="16">
        <v>50</v>
      </c>
      <c r="J199" s="144">
        <f t="shared" si="14"/>
        <v>40</v>
      </c>
      <c r="K199" s="145">
        <f t="shared" si="15"/>
        <v>40</v>
      </c>
      <c r="L199" s="146"/>
      <c r="M199" s="147">
        <f t="shared" si="16"/>
        <v>12</v>
      </c>
      <c r="N199" s="146"/>
      <c r="O199" s="146"/>
      <c r="P199" s="146"/>
      <c r="Q199" s="191">
        <f t="shared" si="17"/>
        <v>10</v>
      </c>
      <c r="R199" s="18" t="str">
        <f t="shared" si="9"/>
        <v>OK</v>
      </c>
      <c r="S199" s="47"/>
      <c r="T199" s="47"/>
      <c r="U199" s="47"/>
      <c r="V199" s="47">
        <v>20</v>
      </c>
      <c r="W199" s="47"/>
      <c r="X199" s="47"/>
      <c r="Y199" s="47"/>
      <c r="Z199" s="47"/>
      <c r="AA199" s="36"/>
      <c r="AB199" s="36"/>
      <c r="AC199" s="36"/>
      <c r="AD199" s="36"/>
      <c r="AE199" s="36"/>
      <c r="AF199" s="36"/>
      <c r="AG199" s="36">
        <v>20</v>
      </c>
      <c r="AH199" s="195"/>
      <c r="AI199" s="182"/>
      <c r="AJ199" s="36"/>
    </row>
    <row r="200" spans="1:36" ht="40" customHeight="1" x14ac:dyDescent="0.35">
      <c r="A200" s="204"/>
      <c r="B200" s="50">
        <v>197</v>
      </c>
      <c r="C200" s="200"/>
      <c r="D200" s="56" t="s">
        <v>348</v>
      </c>
      <c r="E200" s="57" t="s">
        <v>347</v>
      </c>
      <c r="F200" s="57" t="s">
        <v>345</v>
      </c>
      <c r="G200" s="57" t="s">
        <v>12</v>
      </c>
      <c r="H200" s="55">
        <v>70</v>
      </c>
      <c r="I200" s="16">
        <v>10</v>
      </c>
      <c r="J200" s="144">
        <f t="shared" si="14"/>
        <v>10</v>
      </c>
      <c r="K200" s="145">
        <f t="shared" si="15"/>
        <v>10</v>
      </c>
      <c r="L200" s="146"/>
      <c r="M200" s="147">
        <f t="shared" si="16"/>
        <v>2</v>
      </c>
      <c r="N200" s="146"/>
      <c r="O200" s="146"/>
      <c r="P200" s="146"/>
      <c r="Q200" s="191">
        <f t="shared" si="17"/>
        <v>0</v>
      </c>
      <c r="R200" s="18" t="str">
        <f t="shared" si="9"/>
        <v>OK</v>
      </c>
      <c r="S200" s="47"/>
      <c r="T200" s="47"/>
      <c r="U200" s="47"/>
      <c r="V200" s="47"/>
      <c r="W200" s="47"/>
      <c r="X200" s="47"/>
      <c r="Y200" s="47"/>
      <c r="Z200" s="47"/>
      <c r="AA200" s="36"/>
      <c r="AB200" s="36"/>
      <c r="AC200" s="36"/>
      <c r="AD200" s="36"/>
      <c r="AE200" s="36"/>
      <c r="AF200" s="36"/>
      <c r="AG200" s="36">
        <v>10</v>
      </c>
      <c r="AH200" s="195"/>
      <c r="AI200" s="182"/>
      <c r="AJ200" s="36"/>
    </row>
    <row r="201" spans="1:36" ht="40" customHeight="1" x14ac:dyDescent="0.35">
      <c r="A201" s="204"/>
      <c r="B201" s="50">
        <v>198</v>
      </c>
      <c r="C201" s="200"/>
      <c r="D201" s="56" t="s">
        <v>349</v>
      </c>
      <c r="E201" s="57" t="s">
        <v>347</v>
      </c>
      <c r="F201" s="57" t="s">
        <v>345</v>
      </c>
      <c r="G201" s="57" t="s">
        <v>12</v>
      </c>
      <c r="H201" s="55">
        <v>209.44</v>
      </c>
      <c r="I201" s="16">
        <v>21</v>
      </c>
      <c r="J201" s="144">
        <f t="shared" si="14"/>
        <v>20</v>
      </c>
      <c r="K201" s="145">
        <f t="shared" si="15"/>
        <v>20</v>
      </c>
      <c r="L201" s="146"/>
      <c r="M201" s="147">
        <f t="shared" si="16"/>
        <v>5</v>
      </c>
      <c r="N201" s="146"/>
      <c r="O201" s="146"/>
      <c r="P201" s="146"/>
      <c r="Q201" s="191">
        <f t="shared" si="17"/>
        <v>1</v>
      </c>
      <c r="R201" s="18" t="str">
        <f t="shared" si="9"/>
        <v>OK</v>
      </c>
      <c r="S201" s="47"/>
      <c r="T201" s="47"/>
      <c r="U201" s="47"/>
      <c r="V201" s="47">
        <v>10</v>
      </c>
      <c r="W201" s="47"/>
      <c r="X201" s="47"/>
      <c r="Y201" s="47"/>
      <c r="Z201" s="47"/>
      <c r="AA201" s="36"/>
      <c r="AB201" s="36"/>
      <c r="AC201" s="36"/>
      <c r="AD201" s="36"/>
      <c r="AE201" s="36"/>
      <c r="AF201" s="36"/>
      <c r="AG201" s="36">
        <v>10</v>
      </c>
      <c r="AH201" s="195"/>
      <c r="AI201" s="182"/>
      <c r="AJ201" s="36"/>
    </row>
    <row r="202" spans="1:36" ht="40" customHeight="1" x14ac:dyDescent="0.35">
      <c r="A202" s="204"/>
      <c r="B202" s="50">
        <v>199</v>
      </c>
      <c r="C202" s="200"/>
      <c r="D202" s="56" t="s">
        <v>350</v>
      </c>
      <c r="E202" s="57" t="s">
        <v>347</v>
      </c>
      <c r="F202" s="57" t="s">
        <v>345</v>
      </c>
      <c r="G202" s="57" t="s">
        <v>12</v>
      </c>
      <c r="H202" s="55">
        <v>89</v>
      </c>
      <c r="I202" s="16">
        <v>10</v>
      </c>
      <c r="J202" s="144">
        <f t="shared" si="14"/>
        <v>10</v>
      </c>
      <c r="K202" s="145">
        <f t="shared" si="15"/>
        <v>10</v>
      </c>
      <c r="L202" s="146"/>
      <c r="M202" s="147">
        <f t="shared" si="16"/>
        <v>2</v>
      </c>
      <c r="N202" s="146"/>
      <c r="O202" s="146"/>
      <c r="P202" s="146"/>
      <c r="Q202" s="191">
        <f t="shared" si="17"/>
        <v>0</v>
      </c>
      <c r="R202" s="18" t="str">
        <f t="shared" si="9"/>
        <v>OK</v>
      </c>
      <c r="S202" s="47"/>
      <c r="T202" s="47"/>
      <c r="U202" s="47"/>
      <c r="V202" s="47">
        <v>10</v>
      </c>
      <c r="W202" s="47"/>
      <c r="X202" s="47"/>
      <c r="Y202" s="47"/>
      <c r="Z202" s="47"/>
      <c r="AA202" s="36"/>
      <c r="AB202" s="36"/>
      <c r="AC202" s="36"/>
      <c r="AD202" s="36"/>
      <c r="AE202" s="36"/>
      <c r="AF202" s="36"/>
      <c r="AG202" s="36"/>
      <c r="AH202" s="195"/>
      <c r="AI202" s="195"/>
      <c r="AJ202" s="36"/>
    </row>
    <row r="203" spans="1:36" ht="40" customHeight="1" x14ac:dyDescent="0.35">
      <c r="A203" s="204"/>
      <c r="B203" s="50">
        <v>200</v>
      </c>
      <c r="C203" s="200"/>
      <c r="D203" s="56" t="s">
        <v>351</v>
      </c>
      <c r="E203" s="57" t="s">
        <v>347</v>
      </c>
      <c r="F203" s="57" t="s">
        <v>345</v>
      </c>
      <c r="G203" s="57" t="s">
        <v>12</v>
      </c>
      <c r="H203" s="55">
        <v>80</v>
      </c>
      <c r="I203" s="16">
        <v>6</v>
      </c>
      <c r="J203" s="144">
        <f t="shared" si="14"/>
        <v>0</v>
      </c>
      <c r="K203" s="145">
        <f t="shared" si="15"/>
        <v>0</v>
      </c>
      <c r="L203" s="146"/>
      <c r="M203" s="147">
        <f t="shared" si="16"/>
        <v>1</v>
      </c>
      <c r="N203" s="146"/>
      <c r="O203" s="146"/>
      <c r="P203" s="146"/>
      <c r="Q203" s="191">
        <f t="shared" si="17"/>
        <v>6</v>
      </c>
      <c r="R203" s="18" t="str">
        <f t="shared" si="9"/>
        <v>OK</v>
      </c>
      <c r="S203" s="47"/>
      <c r="T203" s="47"/>
      <c r="U203" s="47"/>
      <c r="V203" s="47"/>
      <c r="W203" s="47"/>
      <c r="X203" s="47"/>
      <c r="Y203" s="47"/>
      <c r="Z203" s="47"/>
      <c r="AA203" s="36"/>
      <c r="AB203" s="36"/>
      <c r="AC203" s="36"/>
      <c r="AD203" s="36"/>
      <c r="AE203" s="36"/>
      <c r="AF203" s="36"/>
      <c r="AG203" s="36"/>
      <c r="AH203" s="195"/>
      <c r="AI203" s="195"/>
      <c r="AJ203" s="36"/>
    </row>
    <row r="204" spans="1:36" ht="40" customHeight="1" x14ac:dyDescent="0.35">
      <c r="A204" s="204"/>
      <c r="B204" s="50">
        <v>201</v>
      </c>
      <c r="C204" s="200"/>
      <c r="D204" s="56" t="s">
        <v>352</v>
      </c>
      <c r="E204" s="57" t="s">
        <v>353</v>
      </c>
      <c r="F204" s="57" t="s">
        <v>354</v>
      </c>
      <c r="G204" s="57" t="s">
        <v>12</v>
      </c>
      <c r="H204" s="55">
        <v>6</v>
      </c>
      <c r="I204" s="16">
        <v>12</v>
      </c>
      <c r="J204" s="144">
        <f t="shared" si="14"/>
        <v>0</v>
      </c>
      <c r="K204" s="145">
        <f t="shared" si="15"/>
        <v>0</v>
      </c>
      <c r="L204" s="146"/>
      <c r="M204" s="147">
        <f t="shared" si="16"/>
        <v>3</v>
      </c>
      <c r="N204" s="146"/>
      <c r="O204" s="146"/>
      <c r="P204" s="146"/>
      <c r="Q204" s="191">
        <f t="shared" si="17"/>
        <v>12</v>
      </c>
      <c r="R204" s="18" t="str">
        <f t="shared" si="9"/>
        <v>OK</v>
      </c>
      <c r="S204" s="47"/>
      <c r="T204" s="47"/>
      <c r="U204" s="47"/>
      <c r="V204" s="47"/>
      <c r="W204" s="47"/>
      <c r="X204" s="47"/>
      <c r="Y204" s="47"/>
      <c r="Z204" s="47"/>
      <c r="AA204" s="36"/>
      <c r="AB204" s="36"/>
      <c r="AC204" s="36"/>
      <c r="AD204" s="36"/>
      <c r="AE204" s="36"/>
      <c r="AF204" s="36"/>
      <c r="AG204" s="36"/>
      <c r="AH204" s="195"/>
      <c r="AI204" s="195"/>
      <c r="AJ204" s="36"/>
    </row>
    <row r="205" spans="1:36" ht="40" customHeight="1" x14ac:dyDescent="0.35">
      <c r="A205" s="204"/>
      <c r="B205" s="50">
        <v>202</v>
      </c>
      <c r="C205" s="200"/>
      <c r="D205" s="56" t="s">
        <v>355</v>
      </c>
      <c r="E205" s="57" t="s">
        <v>356</v>
      </c>
      <c r="F205" s="57" t="s">
        <v>357</v>
      </c>
      <c r="G205" s="57" t="s">
        <v>12</v>
      </c>
      <c r="H205" s="55">
        <v>12</v>
      </c>
      <c r="I205" s="16">
        <v>32</v>
      </c>
      <c r="J205" s="144">
        <f t="shared" si="14"/>
        <v>16</v>
      </c>
      <c r="K205" s="145">
        <f t="shared" si="15"/>
        <v>16</v>
      </c>
      <c r="L205" s="146"/>
      <c r="M205" s="147">
        <f t="shared" si="16"/>
        <v>8</v>
      </c>
      <c r="N205" s="146"/>
      <c r="O205" s="146"/>
      <c r="P205" s="146"/>
      <c r="Q205" s="191">
        <f t="shared" si="17"/>
        <v>16</v>
      </c>
      <c r="R205" s="18" t="str">
        <f t="shared" si="9"/>
        <v>OK</v>
      </c>
      <c r="S205" s="47"/>
      <c r="T205" s="47"/>
      <c r="U205" s="47"/>
      <c r="V205" s="47">
        <v>12</v>
      </c>
      <c r="W205" s="47"/>
      <c r="X205" s="47"/>
      <c r="Y205" s="47"/>
      <c r="Z205" s="47"/>
      <c r="AA205" s="36">
        <v>4</v>
      </c>
      <c r="AC205" s="36"/>
      <c r="AD205" s="36"/>
      <c r="AE205" s="36"/>
      <c r="AF205" s="36"/>
      <c r="AG205" s="36"/>
      <c r="AH205" s="195"/>
      <c r="AI205" s="195"/>
      <c r="AJ205" s="36"/>
    </row>
    <row r="206" spans="1:36" ht="40" customHeight="1" x14ac:dyDescent="0.35">
      <c r="A206" s="204"/>
      <c r="B206" s="50">
        <v>203</v>
      </c>
      <c r="C206" s="200"/>
      <c r="D206" s="56" t="s">
        <v>358</v>
      </c>
      <c r="E206" s="57" t="s">
        <v>356</v>
      </c>
      <c r="F206" s="57" t="s">
        <v>11</v>
      </c>
      <c r="G206" s="57" t="s">
        <v>12</v>
      </c>
      <c r="H206" s="55">
        <v>12</v>
      </c>
      <c r="I206" s="16">
        <v>30</v>
      </c>
      <c r="J206" s="144">
        <f t="shared" si="14"/>
        <v>25</v>
      </c>
      <c r="K206" s="145">
        <f t="shared" si="15"/>
        <v>25</v>
      </c>
      <c r="L206" s="146"/>
      <c r="M206" s="147">
        <f t="shared" si="16"/>
        <v>7</v>
      </c>
      <c r="N206" s="146"/>
      <c r="O206" s="146"/>
      <c r="P206" s="146"/>
      <c r="Q206" s="191">
        <f t="shared" si="17"/>
        <v>5</v>
      </c>
      <c r="R206" s="18" t="str">
        <f t="shared" si="9"/>
        <v>OK</v>
      </c>
      <c r="S206" s="47"/>
      <c r="T206" s="47"/>
      <c r="U206" s="47"/>
      <c r="V206" s="47">
        <v>20</v>
      </c>
      <c r="W206" s="47"/>
      <c r="X206" s="47"/>
      <c r="Y206" s="47"/>
      <c r="Z206" s="47"/>
      <c r="AA206" s="36">
        <v>5</v>
      </c>
      <c r="AC206" s="36"/>
      <c r="AD206" s="36"/>
      <c r="AE206" s="36"/>
      <c r="AF206" s="36"/>
      <c r="AG206" s="36"/>
      <c r="AH206" s="195"/>
      <c r="AI206" s="195"/>
      <c r="AJ206" s="36"/>
    </row>
    <row r="207" spans="1:36" ht="40" customHeight="1" x14ac:dyDescent="0.35">
      <c r="A207" s="204"/>
      <c r="B207" s="50">
        <v>204</v>
      </c>
      <c r="C207" s="200"/>
      <c r="D207" s="56" t="s">
        <v>359</v>
      </c>
      <c r="E207" s="57" t="s">
        <v>356</v>
      </c>
      <c r="F207" s="57" t="s">
        <v>11</v>
      </c>
      <c r="G207" s="57" t="s">
        <v>12</v>
      </c>
      <c r="H207" s="55">
        <v>57</v>
      </c>
      <c r="I207" s="16">
        <v>3</v>
      </c>
      <c r="J207" s="144">
        <f t="shared" si="14"/>
        <v>3</v>
      </c>
      <c r="K207" s="145">
        <f t="shared" si="15"/>
        <v>3</v>
      </c>
      <c r="L207" s="146"/>
      <c r="M207" s="147">
        <f t="shared" si="16"/>
        <v>0</v>
      </c>
      <c r="N207" s="146"/>
      <c r="O207" s="146"/>
      <c r="P207" s="146"/>
      <c r="Q207" s="191">
        <f t="shared" si="17"/>
        <v>0</v>
      </c>
      <c r="R207" s="18" t="str">
        <f t="shared" si="9"/>
        <v>OK</v>
      </c>
      <c r="S207" s="47"/>
      <c r="T207" s="47"/>
      <c r="U207" s="47"/>
      <c r="V207" s="47">
        <v>3</v>
      </c>
      <c r="W207" s="47"/>
      <c r="X207" s="47"/>
      <c r="Y207" s="47"/>
      <c r="Z207" s="47"/>
      <c r="AA207" s="36"/>
      <c r="AB207" s="36"/>
      <c r="AC207" s="36"/>
      <c r="AD207" s="36"/>
      <c r="AE207" s="36"/>
      <c r="AF207" s="36"/>
      <c r="AG207" s="36"/>
      <c r="AH207" s="195"/>
      <c r="AI207" s="195"/>
      <c r="AJ207" s="36"/>
    </row>
    <row r="208" spans="1:36" ht="40" customHeight="1" x14ac:dyDescent="0.35">
      <c r="A208" s="204"/>
      <c r="B208" s="50">
        <v>205</v>
      </c>
      <c r="C208" s="200"/>
      <c r="D208" s="56" t="s">
        <v>360</v>
      </c>
      <c r="E208" s="57" t="s">
        <v>361</v>
      </c>
      <c r="F208" s="57" t="s">
        <v>11</v>
      </c>
      <c r="G208" s="57" t="s">
        <v>12</v>
      </c>
      <c r="H208" s="55">
        <v>15</v>
      </c>
      <c r="I208" s="16">
        <v>24</v>
      </c>
      <c r="J208" s="144">
        <f t="shared" si="14"/>
        <v>24</v>
      </c>
      <c r="K208" s="145">
        <f t="shared" si="15"/>
        <v>24</v>
      </c>
      <c r="L208" s="146"/>
      <c r="M208" s="147">
        <f t="shared" si="16"/>
        <v>6</v>
      </c>
      <c r="N208" s="146"/>
      <c r="O208" s="146"/>
      <c r="P208" s="146"/>
      <c r="Q208" s="191">
        <f t="shared" si="17"/>
        <v>0</v>
      </c>
      <c r="R208" s="18" t="str">
        <f t="shared" si="9"/>
        <v>OK</v>
      </c>
      <c r="S208" s="47"/>
      <c r="T208" s="47"/>
      <c r="U208" s="47"/>
      <c r="V208" s="47">
        <v>24</v>
      </c>
      <c r="W208" s="47"/>
      <c r="X208" s="47"/>
      <c r="Y208" s="47"/>
      <c r="Z208" s="47"/>
      <c r="AA208" s="36"/>
      <c r="AB208" s="36"/>
      <c r="AC208" s="36"/>
      <c r="AD208" s="36"/>
      <c r="AE208" s="36"/>
      <c r="AF208" s="36"/>
      <c r="AG208" s="36"/>
      <c r="AH208" s="195"/>
      <c r="AI208" s="195"/>
      <c r="AJ208" s="36"/>
    </row>
    <row r="209" spans="1:36" ht="40" customHeight="1" x14ac:dyDescent="0.35">
      <c r="A209" s="204"/>
      <c r="B209" s="50">
        <v>206</v>
      </c>
      <c r="C209" s="200"/>
      <c r="D209" s="56" t="s">
        <v>362</v>
      </c>
      <c r="E209" s="57" t="s">
        <v>347</v>
      </c>
      <c r="F209" s="57" t="s">
        <v>345</v>
      </c>
      <c r="G209" s="57" t="s">
        <v>12</v>
      </c>
      <c r="H209" s="55">
        <v>35</v>
      </c>
      <c r="I209" s="16">
        <v>6</v>
      </c>
      <c r="J209" s="144">
        <f t="shared" si="14"/>
        <v>4</v>
      </c>
      <c r="K209" s="145">
        <f t="shared" si="15"/>
        <v>4</v>
      </c>
      <c r="L209" s="146"/>
      <c r="M209" s="147">
        <f t="shared" si="16"/>
        <v>1</v>
      </c>
      <c r="N209" s="146"/>
      <c r="O209" s="146"/>
      <c r="P209" s="146"/>
      <c r="Q209" s="191">
        <f t="shared" si="17"/>
        <v>2</v>
      </c>
      <c r="R209" s="18" t="str">
        <f t="shared" si="9"/>
        <v>OK</v>
      </c>
      <c r="S209" s="47"/>
      <c r="T209" s="47"/>
      <c r="U209" s="47"/>
      <c r="V209" s="47">
        <v>4</v>
      </c>
      <c r="W209" s="47"/>
      <c r="X209" s="47"/>
      <c r="Y209" s="47"/>
      <c r="Z209" s="47"/>
      <c r="AA209" s="36"/>
      <c r="AB209" s="36"/>
      <c r="AC209" s="36"/>
      <c r="AD209" s="36"/>
      <c r="AE209" s="36"/>
      <c r="AF209" s="36"/>
      <c r="AG209" s="36"/>
      <c r="AH209" s="195"/>
      <c r="AI209" s="195"/>
      <c r="AJ209" s="36"/>
    </row>
    <row r="210" spans="1:36" ht="40" customHeight="1" x14ac:dyDescent="0.35">
      <c r="A210" s="204"/>
      <c r="B210" s="50">
        <v>207</v>
      </c>
      <c r="C210" s="200"/>
      <c r="D210" s="56" t="s">
        <v>363</v>
      </c>
      <c r="E210" s="57" t="s">
        <v>347</v>
      </c>
      <c r="F210" s="57" t="s">
        <v>233</v>
      </c>
      <c r="G210" s="57" t="s">
        <v>12</v>
      </c>
      <c r="H210" s="55">
        <v>100</v>
      </c>
      <c r="I210" s="16">
        <v>5</v>
      </c>
      <c r="J210" s="144">
        <f t="shared" si="14"/>
        <v>5</v>
      </c>
      <c r="K210" s="145">
        <f t="shared" si="15"/>
        <v>5</v>
      </c>
      <c r="L210" s="146"/>
      <c r="M210" s="147">
        <f t="shared" si="16"/>
        <v>1</v>
      </c>
      <c r="N210" s="146"/>
      <c r="O210" s="146"/>
      <c r="P210" s="146"/>
      <c r="Q210" s="191">
        <f t="shared" si="17"/>
        <v>0</v>
      </c>
      <c r="R210" s="18" t="str">
        <f t="shared" si="9"/>
        <v>OK</v>
      </c>
      <c r="S210" s="47"/>
      <c r="T210" s="47"/>
      <c r="U210" s="47"/>
      <c r="V210" s="47"/>
      <c r="W210" s="47"/>
      <c r="X210" s="47"/>
      <c r="Y210" s="47"/>
      <c r="Z210" s="47"/>
      <c r="AA210" s="36"/>
      <c r="AB210" s="36"/>
      <c r="AC210" s="36"/>
      <c r="AD210" s="36"/>
      <c r="AE210" s="36"/>
      <c r="AF210" s="36"/>
      <c r="AG210" s="36">
        <v>5</v>
      </c>
      <c r="AH210" s="195"/>
      <c r="AI210" s="182"/>
      <c r="AJ210" s="36"/>
    </row>
    <row r="211" spans="1:36" ht="40" customHeight="1" x14ac:dyDescent="0.35">
      <c r="A211" s="204"/>
      <c r="B211" s="50">
        <v>208</v>
      </c>
      <c r="C211" s="200"/>
      <c r="D211" s="56" t="s">
        <v>364</v>
      </c>
      <c r="E211" s="57" t="s">
        <v>365</v>
      </c>
      <c r="F211" s="57" t="s">
        <v>11</v>
      </c>
      <c r="G211" s="57" t="s">
        <v>366</v>
      </c>
      <c r="H211" s="55">
        <v>38</v>
      </c>
      <c r="I211" s="16">
        <v>0</v>
      </c>
      <c r="J211" s="144">
        <f t="shared" si="14"/>
        <v>0</v>
      </c>
      <c r="K211" s="145">
        <f t="shared" si="15"/>
        <v>0</v>
      </c>
      <c r="L211" s="146"/>
      <c r="M211" s="147">
        <f t="shared" si="16"/>
        <v>0</v>
      </c>
      <c r="N211" s="146"/>
      <c r="O211" s="146"/>
      <c r="P211" s="146"/>
      <c r="Q211" s="191">
        <f t="shared" si="17"/>
        <v>0</v>
      </c>
      <c r="R211" s="18" t="str">
        <f t="shared" si="9"/>
        <v>OK</v>
      </c>
      <c r="S211" s="47"/>
      <c r="T211" s="47"/>
      <c r="U211" s="47"/>
      <c r="V211" s="47"/>
      <c r="W211" s="47"/>
      <c r="X211" s="47"/>
      <c r="Y211" s="47"/>
      <c r="Z211" s="47"/>
      <c r="AA211" s="36"/>
      <c r="AB211" s="36"/>
      <c r="AC211" s="36"/>
      <c r="AD211" s="36"/>
      <c r="AE211" s="36"/>
      <c r="AF211" s="36"/>
      <c r="AG211" s="36"/>
      <c r="AH211" s="195"/>
      <c r="AI211" s="195"/>
      <c r="AJ211" s="36"/>
    </row>
    <row r="212" spans="1:36" ht="40" customHeight="1" x14ac:dyDescent="0.35">
      <c r="A212" s="204"/>
      <c r="B212" s="50">
        <v>209</v>
      </c>
      <c r="C212" s="200"/>
      <c r="D212" s="56" t="s">
        <v>367</v>
      </c>
      <c r="E212" s="57" t="s">
        <v>39</v>
      </c>
      <c r="F212" s="57" t="s">
        <v>11</v>
      </c>
      <c r="G212" s="57" t="s">
        <v>12</v>
      </c>
      <c r="H212" s="55">
        <v>6.75</v>
      </c>
      <c r="I212" s="16">
        <v>2</v>
      </c>
      <c r="J212" s="144">
        <f t="shared" si="14"/>
        <v>2</v>
      </c>
      <c r="K212" s="145">
        <f t="shared" si="15"/>
        <v>2</v>
      </c>
      <c r="L212" s="146"/>
      <c r="M212" s="147">
        <f t="shared" si="16"/>
        <v>0</v>
      </c>
      <c r="N212" s="146"/>
      <c r="O212" s="146"/>
      <c r="P212" s="146"/>
      <c r="Q212" s="191">
        <f t="shared" si="17"/>
        <v>0</v>
      </c>
      <c r="R212" s="18" t="str">
        <f t="shared" si="9"/>
        <v>OK</v>
      </c>
      <c r="S212" s="47"/>
      <c r="T212" s="47"/>
      <c r="U212" s="47"/>
      <c r="V212" s="47">
        <v>2</v>
      </c>
      <c r="W212" s="47"/>
      <c r="X212" s="47"/>
      <c r="Y212" s="47"/>
      <c r="Z212" s="47"/>
      <c r="AA212" s="36"/>
      <c r="AB212" s="36"/>
      <c r="AC212" s="36"/>
      <c r="AD212" s="36"/>
      <c r="AE212" s="36"/>
      <c r="AF212" s="36"/>
      <c r="AG212" s="36"/>
      <c r="AH212" s="195"/>
      <c r="AI212" s="195"/>
      <c r="AJ212" s="36"/>
    </row>
    <row r="213" spans="1:36" ht="40" customHeight="1" x14ac:dyDescent="0.35">
      <c r="A213" s="204"/>
      <c r="B213" s="50">
        <v>210</v>
      </c>
      <c r="C213" s="200"/>
      <c r="D213" s="56" t="s">
        <v>368</v>
      </c>
      <c r="E213" s="57" t="s">
        <v>369</v>
      </c>
      <c r="F213" s="57" t="s">
        <v>11</v>
      </c>
      <c r="G213" s="57" t="s">
        <v>13</v>
      </c>
      <c r="H213" s="55">
        <v>8.8000000000000007</v>
      </c>
      <c r="I213" s="16">
        <v>3</v>
      </c>
      <c r="J213" s="144">
        <f t="shared" si="14"/>
        <v>3</v>
      </c>
      <c r="K213" s="145">
        <f t="shared" si="15"/>
        <v>3</v>
      </c>
      <c r="L213" s="146"/>
      <c r="M213" s="147">
        <f t="shared" si="16"/>
        <v>0</v>
      </c>
      <c r="N213" s="146"/>
      <c r="O213" s="146"/>
      <c r="P213" s="146"/>
      <c r="Q213" s="191">
        <f t="shared" si="17"/>
        <v>0</v>
      </c>
      <c r="R213" s="18" t="str">
        <f t="shared" si="9"/>
        <v>OK</v>
      </c>
      <c r="S213" s="47"/>
      <c r="T213" s="47"/>
      <c r="U213" s="47"/>
      <c r="V213" s="47">
        <v>3</v>
      </c>
      <c r="W213" s="47"/>
      <c r="X213" s="47"/>
      <c r="Y213" s="47"/>
      <c r="Z213" s="47"/>
      <c r="AA213" s="36"/>
      <c r="AB213" s="36"/>
      <c r="AC213" s="36"/>
      <c r="AD213" s="36"/>
      <c r="AE213" s="36"/>
      <c r="AF213" s="36"/>
      <c r="AG213" s="36"/>
      <c r="AH213" s="195"/>
      <c r="AI213" s="195"/>
      <c r="AJ213" s="36"/>
    </row>
    <row r="214" spans="1:36" ht="40" customHeight="1" x14ac:dyDescent="0.35">
      <c r="A214" s="204"/>
      <c r="B214" s="50">
        <v>211</v>
      </c>
      <c r="C214" s="200"/>
      <c r="D214" s="56" t="s">
        <v>370</v>
      </c>
      <c r="E214" s="57" t="s">
        <v>371</v>
      </c>
      <c r="F214" s="57" t="s">
        <v>11</v>
      </c>
      <c r="G214" s="57" t="s">
        <v>12</v>
      </c>
      <c r="H214" s="55">
        <v>1.96</v>
      </c>
      <c r="I214" s="16">
        <v>0</v>
      </c>
      <c r="J214" s="144">
        <f t="shared" si="14"/>
        <v>0</v>
      </c>
      <c r="K214" s="145">
        <f t="shared" si="15"/>
        <v>0</v>
      </c>
      <c r="L214" s="146"/>
      <c r="M214" s="147">
        <f t="shared" si="16"/>
        <v>0</v>
      </c>
      <c r="N214" s="146"/>
      <c r="O214" s="146"/>
      <c r="P214" s="146"/>
      <c r="Q214" s="191">
        <f t="shared" si="17"/>
        <v>0</v>
      </c>
      <c r="R214" s="18" t="str">
        <f t="shared" si="9"/>
        <v>OK</v>
      </c>
      <c r="S214" s="47"/>
      <c r="T214" s="47"/>
      <c r="U214" s="47"/>
      <c r="V214" s="47"/>
      <c r="W214" s="47"/>
      <c r="X214" s="47"/>
      <c r="Y214" s="47"/>
      <c r="Z214" s="47"/>
      <c r="AA214" s="36"/>
      <c r="AB214" s="36"/>
      <c r="AC214" s="36"/>
      <c r="AD214" s="36"/>
      <c r="AE214" s="36"/>
      <c r="AF214" s="36"/>
      <c r="AG214" s="36"/>
      <c r="AH214" s="195"/>
      <c r="AI214" s="195"/>
      <c r="AJ214" s="36"/>
    </row>
    <row r="215" spans="1:36" ht="40" customHeight="1" x14ac:dyDescent="0.35">
      <c r="A215" s="204"/>
      <c r="B215" s="50">
        <v>212</v>
      </c>
      <c r="C215" s="200"/>
      <c r="D215" s="56" t="s">
        <v>372</v>
      </c>
      <c r="E215" s="57" t="s">
        <v>369</v>
      </c>
      <c r="F215" s="57" t="s">
        <v>11</v>
      </c>
      <c r="G215" s="57" t="s">
        <v>12</v>
      </c>
      <c r="H215" s="55">
        <v>3.29</v>
      </c>
      <c r="I215" s="16">
        <v>14</v>
      </c>
      <c r="J215" s="144">
        <f t="shared" si="14"/>
        <v>0</v>
      </c>
      <c r="K215" s="145">
        <f t="shared" si="15"/>
        <v>0</v>
      </c>
      <c r="L215" s="146"/>
      <c r="M215" s="147">
        <f t="shared" si="16"/>
        <v>3</v>
      </c>
      <c r="N215" s="146"/>
      <c r="O215" s="146"/>
      <c r="P215" s="146"/>
      <c r="Q215" s="191">
        <f t="shared" si="17"/>
        <v>14</v>
      </c>
      <c r="R215" s="18" t="str">
        <f t="shared" si="9"/>
        <v>OK</v>
      </c>
      <c r="S215" s="47"/>
      <c r="T215" s="47"/>
      <c r="U215" s="47"/>
      <c r="V215" s="47"/>
      <c r="W215" s="47"/>
      <c r="X215" s="47"/>
      <c r="Y215" s="47"/>
      <c r="Z215" s="47"/>
      <c r="AA215" s="36"/>
      <c r="AB215" s="36"/>
      <c r="AC215" s="36"/>
      <c r="AD215" s="36"/>
      <c r="AE215" s="36"/>
      <c r="AF215" s="36"/>
      <c r="AG215" s="36"/>
      <c r="AH215" s="195"/>
      <c r="AI215" s="195"/>
      <c r="AJ215" s="36"/>
    </row>
    <row r="216" spans="1:36" ht="40" customHeight="1" x14ac:dyDescent="0.35">
      <c r="A216" s="204"/>
      <c r="B216" s="50">
        <v>213</v>
      </c>
      <c r="C216" s="200"/>
      <c r="D216" s="56" t="s">
        <v>373</v>
      </c>
      <c r="E216" s="57" t="s">
        <v>369</v>
      </c>
      <c r="F216" s="57" t="s">
        <v>11</v>
      </c>
      <c r="G216" s="57" t="s">
        <v>12</v>
      </c>
      <c r="H216" s="55">
        <v>14.95</v>
      </c>
      <c r="I216" s="16">
        <v>2</v>
      </c>
      <c r="J216" s="144">
        <f t="shared" si="14"/>
        <v>0</v>
      </c>
      <c r="K216" s="145">
        <f t="shared" si="15"/>
        <v>0</v>
      </c>
      <c r="L216" s="146"/>
      <c r="M216" s="147">
        <f t="shared" si="16"/>
        <v>0</v>
      </c>
      <c r="N216" s="146"/>
      <c r="O216" s="146"/>
      <c r="P216" s="146"/>
      <c r="Q216" s="191">
        <f t="shared" si="17"/>
        <v>2</v>
      </c>
      <c r="R216" s="18" t="str">
        <f t="shared" si="9"/>
        <v>OK</v>
      </c>
      <c r="S216" s="47"/>
      <c r="T216" s="47"/>
      <c r="U216" s="47"/>
      <c r="V216" s="47"/>
      <c r="W216" s="47"/>
      <c r="X216" s="47"/>
      <c r="Y216" s="47"/>
      <c r="Z216" s="47"/>
      <c r="AA216" s="36"/>
      <c r="AB216" s="36"/>
      <c r="AC216" s="36"/>
      <c r="AD216" s="36"/>
      <c r="AE216" s="36"/>
      <c r="AF216" s="36"/>
      <c r="AG216" s="36"/>
      <c r="AH216" s="195"/>
      <c r="AI216" s="195"/>
      <c r="AJ216" s="36"/>
    </row>
    <row r="217" spans="1:36" ht="40" customHeight="1" x14ac:dyDescent="0.35">
      <c r="A217" s="204"/>
      <c r="B217" s="50">
        <v>214</v>
      </c>
      <c r="C217" s="200"/>
      <c r="D217" s="56" t="s">
        <v>374</v>
      </c>
      <c r="E217" s="57" t="s">
        <v>369</v>
      </c>
      <c r="F217" s="57" t="s">
        <v>11</v>
      </c>
      <c r="G217" s="57" t="s">
        <v>12</v>
      </c>
      <c r="H217" s="55">
        <v>5.44</v>
      </c>
      <c r="I217" s="16">
        <v>10</v>
      </c>
      <c r="J217" s="144">
        <f t="shared" si="14"/>
        <v>10</v>
      </c>
      <c r="K217" s="145">
        <f t="shared" si="15"/>
        <v>10</v>
      </c>
      <c r="L217" s="146"/>
      <c r="M217" s="147">
        <f t="shared" si="16"/>
        <v>2</v>
      </c>
      <c r="N217" s="146"/>
      <c r="O217" s="146"/>
      <c r="P217" s="146"/>
      <c r="Q217" s="191">
        <f t="shared" si="17"/>
        <v>0</v>
      </c>
      <c r="R217" s="18" t="str">
        <f t="shared" si="9"/>
        <v>OK</v>
      </c>
      <c r="S217" s="47"/>
      <c r="T217" s="47"/>
      <c r="U217" s="47"/>
      <c r="V217" s="47">
        <v>10</v>
      </c>
      <c r="W217" s="47"/>
      <c r="X217" s="47"/>
      <c r="Y217" s="47"/>
      <c r="Z217" s="47"/>
      <c r="AA217" s="36"/>
      <c r="AB217" s="36"/>
      <c r="AC217" s="36"/>
      <c r="AD217" s="36"/>
      <c r="AE217" s="36"/>
      <c r="AF217" s="36"/>
      <c r="AG217" s="36"/>
      <c r="AH217" s="195"/>
      <c r="AI217" s="195"/>
      <c r="AJ217" s="36"/>
    </row>
    <row r="218" spans="1:36" ht="40" customHeight="1" x14ac:dyDescent="0.35">
      <c r="A218" s="204"/>
      <c r="B218" s="50">
        <v>215</v>
      </c>
      <c r="C218" s="200"/>
      <c r="D218" s="56" t="s">
        <v>375</v>
      </c>
      <c r="E218" s="57" t="s">
        <v>369</v>
      </c>
      <c r="F218" s="57" t="s">
        <v>11</v>
      </c>
      <c r="G218" s="57" t="s">
        <v>12</v>
      </c>
      <c r="H218" s="55">
        <v>20</v>
      </c>
      <c r="I218" s="16">
        <v>52</v>
      </c>
      <c r="J218" s="144">
        <f t="shared" si="14"/>
        <v>45</v>
      </c>
      <c r="K218" s="145">
        <f t="shared" si="15"/>
        <v>45</v>
      </c>
      <c r="L218" s="146"/>
      <c r="M218" s="147">
        <f t="shared" si="16"/>
        <v>13</v>
      </c>
      <c r="N218" s="146"/>
      <c r="O218" s="146"/>
      <c r="P218" s="146"/>
      <c r="Q218" s="191">
        <f t="shared" si="17"/>
        <v>7</v>
      </c>
      <c r="R218" s="18" t="str">
        <f t="shared" si="9"/>
        <v>OK</v>
      </c>
      <c r="S218" s="47"/>
      <c r="T218" s="47"/>
      <c r="U218" s="47"/>
      <c r="V218" s="47">
        <v>20</v>
      </c>
      <c r="W218" s="47"/>
      <c r="X218" s="47"/>
      <c r="Y218" s="47"/>
      <c r="Z218" s="47"/>
      <c r="AA218" s="36"/>
      <c r="AB218" s="36"/>
      <c r="AC218" s="36"/>
      <c r="AD218" s="36"/>
      <c r="AE218" s="36"/>
      <c r="AF218" s="36"/>
      <c r="AG218" s="36">
        <v>25</v>
      </c>
      <c r="AH218" s="195"/>
      <c r="AI218" s="182"/>
      <c r="AJ218" s="36"/>
    </row>
    <row r="219" spans="1:36" ht="40" customHeight="1" x14ac:dyDescent="0.35">
      <c r="A219" s="204"/>
      <c r="B219" s="50">
        <v>216</v>
      </c>
      <c r="C219" s="200"/>
      <c r="D219" s="56" t="s">
        <v>376</v>
      </c>
      <c r="E219" s="57" t="s">
        <v>369</v>
      </c>
      <c r="F219" s="57" t="s">
        <v>233</v>
      </c>
      <c r="G219" s="57" t="s">
        <v>12</v>
      </c>
      <c r="H219" s="55">
        <v>5.9</v>
      </c>
      <c r="I219" s="16">
        <v>15</v>
      </c>
      <c r="J219" s="144">
        <f t="shared" si="14"/>
        <v>15</v>
      </c>
      <c r="K219" s="145">
        <f t="shared" si="15"/>
        <v>15</v>
      </c>
      <c r="L219" s="146"/>
      <c r="M219" s="147">
        <f t="shared" si="16"/>
        <v>3</v>
      </c>
      <c r="N219" s="146"/>
      <c r="O219" s="146"/>
      <c r="P219" s="146"/>
      <c r="Q219" s="191">
        <f t="shared" si="17"/>
        <v>0</v>
      </c>
      <c r="R219" s="18" t="str">
        <f t="shared" si="9"/>
        <v>OK</v>
      </c>
      <c r="S219" s="47"/>
      <c r="T219" s="47"/>
      <c r="U219" s="47"/>
      <c r="V219" s="47">
        <v>15</v>
      </c>
      <c r="W219" s="47"/>
      <c r="X219" s="47"/>
      <c r="Y219" s="47"/>
      <c r="Z219" s="47"/>
      <c r="AA219" s="36"/>
      <c r="AB219" s="36"/>
      <c r="AC219" s="36"/>
      <c r="AD219" s="36"/>
      <c r="AE219" s="36"/>
      <c r="AF219" s="36"/>
      <c r="AG219" s="36"/>
      <c r="AH219" s="195"/>
      <c r="AI219" s="195"/>
      <c r="AJ219" s="36"/>
    </row>
    <row r="220" spans="1:36" ht="40" customHeight="1" x14ac:dyDescent="0.35">
      <c r="A220" s="204"/>
      <c r="B220" s="50">
        <v>217</v>
      </c>
      <c r="C220" s="200"/>
      <c r="D220" s="56" t="s">
        <v>377</v>
      </c>
      <c r="E220" s="57" t="s">
        <v>371</v>
      </c>
      <c r="F220" s="57" t="s">
        <v>11</v>
      </c>
      <c r="G220" s="57" t="s">
        <v>12</v>
      </c>
      <c r="H220" s="55">
        <v>5.68</v>
      </c>
      <c r="I220" s="16">
        <v>25</v>
      </c>
      <c r="J220" s="144">
        <f t="shared" si="14"/>
        <v>25</v>
      </c>
      <c r="K220" s="145">
        <f t="shared" si="15"/>
        <v>25</v>
      </c>
      <c r="L220" s="146"/>
      <c r="M220" s="147">
        <f t="shared" si="16"/>
        <v>6</v>
      </c>
      <c r="N220" s="146"/>
      <c r="O220" s="146"/>
      <c r="P220" s="146"/>
      <c r="Q220" s="191">
        <f t="shared" si="17"/>
        <v>0</v>
      </c>
      <c r="R220" s="18" t="str">
        <f t="shared" si="9"/>
        <v>OK</v>
      </c>
      <c r="S220" s="47"/>
      <c r="T220" s="47"/>
      <c r="U220" s="47"/>
      <c r="V220" s="47">
        <v>15</v>
      </c>
      <c r="W220" s="47"/>
      <c r="X220" s="47"/>
      <c r="Y220" s="47"/>
      <c r="Z220" s="47"/>
      <c r="AA220" s="36"/>
      <c r="AB220" s="36"/>
      <c r="AC220" s="36"/>
      <c r="AD220" s="36"/>
      <c r="AE220" s="36"/>
      <c r="AF220" s="36"/>
      <c r="AG220" s="36">
        <v>10</v>
      </c>
      <c r="AH220" s="195"/>
      <c r="AI220" s="182"/>
      <c r="AJ220" s="36"/>
    </row>
    <row r="221" spans="1:36" ht="40" customHeight="1" x14ac:dyDescent="0.35">
      <c r="A221" s="204"/>
      <c r="B221" s="50">
        <v>218</v>
      </c>
      <c r="C221" s="200"/>
      <c r="D221" s="56" t="s">
        <v>378</v>
      </c>
      <c r="E221" s="57" t="s">
        <v>371</v>
      </c>
      <c r="F221" s="57" t="s">
        <v>11</v>
      </c>
      <c r="G221" s="57" t="s">
        <v>12</v>
      </c>
      <c r="H221" s="55">
        <v>9.57</v>
      </c>
      <c r="I221" s="16">
        <v>46</v>
      </c>
      <c r="J221" s="144">
        <f t="shared" si="14"/>
        <v>46</v>
      </c>
      <c r="K221" s="145">
        <f t="shared" si="15"/>
        <v>46</v>
      </c>
      <c r="L221" s="146"/>
      <c r="M221" s="147">
        <f t="shared" si="16"/>
        <v>11</v>
      </c>
      <c r="N221" s="146"/>
      <c r="O221" s="146"/>
      <c r="P221" s="146"/>
      <c r="Q221" s="191">
        <f t="shared" si="17"/>
        <v>0</v>
      </c>
      <c r="R221" s="18" t="str">
        <f t="shared" si="9"/>
        <v>OK</v>
      </c>
      <c r="S221" s="47"/>
      <c r="T221" s="47"/>
      <c r="U221" s="47"/>
      <c r="V221" s="47">
        <v>20</v>
      </c>
      <c r="W221" s="47"/>
      <c r="X221" s="47"/>
      <c r="Y221" s="47"/>
      <c r="Z221" s="47"/>
      <c r="AA221" s="36">
        <v>10</v>
      </c>
      <c r="AC221" s="36"/>
      <c r="AD221" s="36"/>
      <c r="AE221" s="36"/>
      <c r="AF221" s="36"/>
      <c r="AG221" s="36">
        <v>16</v>
      </c>
      <c r="AH221" s="195"/>
      <c r="AI221" s="182"/>
      <c r="AJ221" s="36"/>
    </row>
    <row r="222" spans="1:36" ht="40" customHeight="1" x14ac:dyDescent="0.35">
      <c r="A222" s="204"/>
      <c r="B222" s="50">
        <v>219</v>
      </c>
      <c r="C222" s="200"/>
      <c r="D222" s="56" t="s">
        <v>379</v>
      </c>
      <c r="E222" s="57" t="s">
        <v>371</v>
      </c>
      <c r="F222" s="57" t="s">
        <v>11</v>
      </c>
      <c r="G222" s="57" t="s">
        <v>12</v>
      </c>
      <c r="H222" s="55">
        <v>23.13</v>
      </c>
      <c r="I222" s="16">
        <v>2</v>
      </c>
      <c r="J222" s="144">
        <f t="shared" si="14"/>
        <v>2</v>
      </c>
      <c r="K222" s="145">
        <f t="shared" si="15"/>
        <v>2</v>
      </c>
      <c r="L222" s="146"/>
      <c r="M222" s="147">
        <f t="shared" si="16"/>
        <v>0</v>
      </c>
      <c r="N222" s="146"/>
      <c r="O222" s="146"/>
      <c r="P222" s="146"/>
      <c r="Q222" s="191">
        <f t="shared" si="17"/>
        <v>0</v>
      </c>
      <c r="R222" s="18" t="str">
        <f t="shared" si="9"/>
        <v>OK</v>
      </c>
      <c r="S222" s="47"/>
      <c r="T222" s="47"/>
      <c r="U222" s="47"/>
      <c r="V222" s="47">
        <v>2</v>
      </c>
      <c r="W222" s="47"/>
      <c r="X222" s="47"/>
      <c r="Y222" s="47"/>
      <c r="Z222" s="47"/>
      <c r="AA222" s="36"/>
      <c r="AB222" s="36"/>
      <c r="AC222" s="36"/>
      <c r="AD222" s="36"/>
      <c r="AE222" s="36"/>
      <c r="AF222" s="36"/>
      <c r="AG222" s="36"/>
      <c r="AH222" s="195"/>
      <c r="AI222" s="195"/>
      <c r="AJ222" s="36"/>
    </row>
    <row r="223" spans="1:36" ht="40" customHeight="1" x14ac:dyDescent="0.35">
      <c r="A223" s="204"/>
      <c r="B223" s="50">
        <v>220</v>
      </c>
      <c r="C223" s="199"/>
      <c r="D223" s="56" t="s">
        <v>380</v>
      </c>
      <c r="E223" s="57" t="s">
        <v>371</v>
      </c>
      <c r="F223" s="57" t="s">
        <v>233</v>
      </c>
      <c r="G223" s="57" t="s">
        <v>12</v>
      </c>
      <c r="H223" s="55">
        <v>6.6</v>
      </c>
      <c r="I223" s="16">
        <v>5</v>
      </c>
      <c r="J223" s="144">
        <f t="shared" si="14"/>
        <v>5</v>
      </c>
      <c r="K223" s="145">
        <f t="shared" si="15"/>
        <v>5</v>
      </c>
      <c r="L223" s="146"/>
      <c r="M223" s="147">
        <f t="shared" si="16"/>
        <v>1</v>
      </c>
      <c r="N223" s="146"/>
      <c r="O223" s="146"/>
      <c r="P223" s="146"/>
      <c r="Q223" s="191">
        <f t="shared" si="17"/>
        <v>0</v>
      </c>
      <c r="R223" s="18" t="str">
        <f t="shared" si="9"/>
        <v>OK</v>
      </c>
      <c r="S223" s="47"/>
      <c r="T223" s="47"/>
      <c r="U223" s="47"/>
      <c r="V223" s="47">
        <v>5</v>
      </c>
      <c r="W223" s="47"/>
      <c r="X223" s="47"/>
      <c r="Y223" s="47"/>
      <c r="Z223" s="47"/>
      <c r="AA223" s="36"/>
      <c r="AB223" s="36"/>
      <c r="AC223" s="36"/>
      <c r="AD223" s="36"/>
      <c r="AE223" s="36"/>
      <c r="AF223" s="36"/>
      <c r="AG223" s="36"/>
      <c r="AH223" s="195"/>
      <c r="AI223" s="195"/>
      <c r="AJ223" s="36"/>
    </row>
    <row r="224" spans="1:36" ht="40" customHeight="1" x14ac:dyDescent="0.35">
      <c r="A224" s="204">
        <v>12</v>
      </c>
      <c r="B224" s="50">
        <v>221</v>
      </c>
      <c r="C224" s="198" t="s">
        <v>638</v>
      </c>
      <c r="D224" s="56" t="s">
        <v>381</v>
      </c>
      <c r="E224" s="57" t="s">
        <v>382</v>
      </c>
      <c r="F224" s="57" t="s">
        <v>233</v>
      </c>
      <c r="G224" s="57" t="s">
        <v>12</v>
      </c>
      <c r="H224" s="55">
        <v>490</v>
      </c>
      <c r="I224" s="16">
        <v>0</v>
      </c>
      <c r="J224" s="144">
        <f t="shared" si="14"/>
        <v>0</v>
      </c>
      <c r="K224" s="145">
        <f t="shared" si="15"/>
        <v>0</v>
      </c>
      <c r="L224" s="146"/>
      <c r="M224" s="147">
        <f t="shared" si="16"/>
        <v>0</v>
      </c>
      <c r="N224" s="146"/>
      <c r="O224" s="146"/>
      <c r="P224" s="146"/>
      <c r="Q224" s="191">
        <f t="shared" si="17"/>
        <v>0</v>
      </c>
      <c r="R224" s="18" t="str">
        <f t="shared" si="9"/>
        <v>OK</v>
      </c>
      <c r="S224" s="47"/>
      <c r="T224" s="47"/>
      <c r="U224" s="47"/>
      <c r="V224" s="47"/>
      <c r="W224" s="47"/>
      <c r="X224" s="47"/>
      <c r="Y224" s="47"/>
      <c r="Z224" s="47"/>
      <c r="AA224" s="36"/>
      <c r="AB224" s="36"/>
      <c r="AC224" s="36"/>
      <c r="AD224" s="36"/>
      <c r="AE224" s="36"/>
      <c r="AF224" s="36"/>
      <c r="AG224" s="36"/>
      <c r="AH224" s="195"/>
      <c r="AI224" s="195"/>
      <c r="AJ224" s="36"/>
    </row>
    <row r="225" spans="1:36" ht="40" customHeight="1" x14ac:dyDescent="0.35">
      <c r="A225" s="204"/>
      <c r="B225" s="50">
        <v>222</v>
      </c>
      <c r="C225" s="200"/>
      <c r="D225" s="56" t="s">
        <v>383</v>
      </c>
      <c r="E225" s="57" t="s">
        <v>347</v>
      </c>
      <c r="F225" s="57" t="s">
        <v>384</v>
      </c>
      <c r="G225" s="57" t="s">
        <v>12</v>
      </c>
      <c r="H225" s="55">
        <v>160</v>
      </c>
      <c r="I225" s="16">
        <v>0</v>
      </c>
      <c r="J225" s="144">
        <f t="shared" si="14"/>
        <v>0</v>
      </c>
      <c r="K225" s="145">
        <f t="shared" si="15"/>
        <v>0</v>
      </c>
      <c r="L225" s="146"/>
      <c r="M225" s="147">
        <f t="shared" si="16"/>
        <v>0</v>
      </c>
      <c r="N225" s="146"/>
      <c r="O225" s="146"/>
      <c r="P225" s="146"/>
      <c r="Q225" s="191">
        <f t="shared" si="17"/>
        <v>0</v>
      </c>
      <c r="R225" s="18" t="str">
        <f t="shared" si="9"/>
        <v>OK</v>
      </c>
      <c r="S225" s="47"/>
      <c r="T225" s="47"/>
      <c r="U225" s="47"/>
      <c r="V225" s="47"/>
      <c r="W225" s="47"/>
      <c r="X225" s="47"/>
      <c r="Y225" s="47"/>
      <c r="Z225" s="47"/>
      <c r="AA225" s="36"/>
      <c r="AB225" s="36"/>
      <c r="AC225" s="36"/>
      <c r="AD225" s="36"/>
      <c r="AE225" s="36"/>
      <c r="AF225" s="36"/>
      <c r="AG225" s="36"/>
      <c r="AH225" s="195"/>
      <c r="AI225" s="195"/>
      <c r="AJ225" s="36"/>
    </row>
    <row r="226" spans="1:36" ht="40" customHeight="1" x14ac:dyDescent="0.35">
      <c r="A226" s="204"/>
      <c r="B226" s="50">
        <v>223</v>
      </c>
      <c r="C226" s="200"/>
      <c r="D226" s="56" t="s">
        <v>385</v>
      </c>
      <c r="E226" s="57" t="s">
        <v>386</v>
      </c>
      <c r="F226" s="57" t="s">
        <v>387</v>
      </c>
      <c r="G226" s="57" t="s">
        <v>12</v>
      </c>
      <c r="H226" s="55">
        <v>46.4</v>
      </c>
      <c r="I226" s="16">
        <v>0</v>
      </c>
      <c r="J226" s="144">
        <f t="shared" si="14"/>
        <v>0</v>
      </c>
      <c r="K226" s="145">
        <f t="shared" si="15"/>
        <v>0</v>
      </c>
      <c r="L226" s="146"/>
      <c r="M226" s="147">
        <f t="shared" si="16"/>
        <v>0</v>
      </c>
      <c r="N226" s="146"/>
      <c r="O226" s="146"/>
      <c r="P226" s="146"/>
      <c r="Q226" s="191">
        <f t="shared" si="17"/>
        <v>0</v>
      </c>
      <c r="R226" s="18" t="str">
        <f t="shared" si="9"/>
        <v>OK</v>
      </c>
      <c r="S226" s="47"/>
      <c r="T226" s="47"/>
      <c r="U226" s="47"/>
      <c r="V226" s="47"/>
      <c r="W226" s="47"/>
      <c r="X226" s="47"/>
      <c r="Y226" s="47"/>
      <c r="Z226" s="47"/>
      <c r="AA226" s="36"/>
      <c r="AB226" s="36"/>
      <c r="AC226" s="36"/>
      <c r="AD226" s="36"/>
      <c r="AE226" s="36"/>
      <c r="AF226" s="36"/>
      <c r="AG226" s="36"/>
      <c r="AH226" s="195"/>
      <c r="AI226" s="195"/>
      <c r="AJ226" s="36"/>
    </row>
    <row r="227" spans="1:36" ht="40" customHeight="1" x14ac:dyDescent="0.35">
      <c r="A227" s="204"/>
      <c r="B227" s="50">
        <v>224</v>
      </c>
      <c r="C227" s="200"/>
      <c r="D227" s="56" t="s">
        <v>388</v>
      </c>
      <c r="E227" s="57" t="s">
        <v>386</v>
      </c>
      <c r="F227" s="57" t="s">
        <v>387</v>
      </c>
      <c r="G227" s="57" t="s">
        <v>12</v>
      </c>
      <c r="H227" s="55">
        <v>60</v>
      </c>
      <c r="I227" s="16">
        <v>0</v>
      </c>
      <c r="J227" s="144">
        <f t="shared" si="14"/>
        <v>0</v>
      </c>
      <c r="K227" s="145">
        <f t="shared" si="15"/>
        <v>0</v>
      </c>
      <c r="L227" s="146"/>
      <c r="M227" s="147">
        <f t="shared" si="16"/>
        <v>0</v>
      </c>
      <c r="N227" s="146"/>
      <c r="O227" s="146"/>
      <c r="P227" s="146"/>
      <c r="Q227" s="191">
        <f t="shared" si="17"/>
        <v>0</v>
      </c>
      <c r="R227" s="18" t="str">
        <f t="shared" si="9"/>
        <v>OK</v>
      </c>
      <c r="S227" s="47"/>
      <c r="T227" s="47"/>
      <c r="U227" s="47"/>
      <c r="V227" s="47"/>
      <c r="W227" s="47"/>
      <c r="X227" s="47"/>
      <c r="Y227" s="47"/>
      <c r="Z227" s="47"/>
      <c r="AA227" s="36"/>
      <c r="AB227" s="36"/>
      <c r="AC227" s="36"/>
      <c r="AD227" s="36"/>
      <c r="AE227" s="36"/>
      <c r="AF227" s="36"/>
      <c r="AG227" s="36"/>
      <c r="AH227" s="195"/>
      <c r="AI227" s="195"/>
      <c r="AJ227" s="36"/>
    </row>
    <row r="228" spans="1:36" ht="40" customHeight="1" x14ac:dyDescent="0.35">
      <c r="A228" s="204"/>
      <c r="B228" s="50">
        <v>225</v>
      </c>
      <c r="C228" s="199"/>
      <c r="D228" s="56" t="s">
        <v>389</v>
      </c>
      <c r="E228" s="57" t="s">
        <v>344</v>
      </c>
      <c r="F228" s="57" t="s">
        <v>345</v>
      </c>
      <c r="G228" s="57" t="s">
        <v>12</v>
      </c>
      <c r="H228" s="55">
        <v>297</v>
      </c>
      <c r="I228" s="16">
        <v>0</v>
      </c>
      <c r="J228" s="144">
        <f t="shared" si="14"/>
        <v>0</v>
      </c>
      <c r="K228" s="145">
        <f t="shared" si="15"/>
        <v>0</v>
      </c>
      <c r="L228" s="146"/>
      <c r="M228" s="147">
        <f t="shared" si="16"/>
        <v>0</v>
      </c>
      <c r="N228" s="146"/>
      <c r="O228" s="146"/>
      <c r="P228" s="146"/>
      <c r="Q228" s="191">
        <f t="shared" si="17"/>
        <v>0</v>
      </c>
      <c r="R228" s="18" t="str">
        <f t="shared" si="9"/>
        <v>OK</v>
      </c>
      <c r="S228" s="47"/>
      <c r="T228" s="47"/>
      <c r="U228" s="47"/>
      <c r="V228" s="47"/>
      <c r="W228" s="47"/>
      <c r="X228" s="47"/>
      <c r="Y228" s="47"/>
      <c r="Z228" s="47"/>
      <c r="AA228" s="36"/>
      <c r="AB228" s="36"/>
      <c r="AC228" s="36"/>
      <c r="AD228" s="36"/>
      <c r="AE228" s="36"/>
      <c r="AF228" s="36"/>
      <c r="AG228" s="36"/>
      <c r="AH228" s="195"/>
      <c r="AI228" s="195"/>
      <c r="AJ228" s="36"/>
    </row>
    <row r="229" spans="1:36" ht="40" customHeight="1" x14ac:dyDescent="0.35">
      <c r="A229" s="204">
        <v>14</v>
      </c>
      <c r="B229" s="50">
        <v>236</v>
      </c>
      <c r="C229" s="198" t="s">
        <v>635</v>
      </c>
      <c r="D229" s="56" t="s">
        <v>390</v>
      </c>
      <c r="E229" s="57" t="s">
        <v>391</v>
      </c>
      <c r="F229" s="57" t="s">
        <v>11</v>
      </c>
      <c r="G229" s="57" t="s">
        <v>13</v>
      </c>
      <c r="H229" s="55">
        <v>8.4</v>
      </c>
      <c r="I229" s="16">
        <v>1</v>
      </c>
      <c r="J229" s="144">
        <f t="shared" si="14"/>
        <v>0</v>
      </c>
      <c r="K229" s="145">
        <f t="shared" si="15"/>
        <v>0</v>
      </c>
      <c r="L229" s="146"/>
      <c r="M229" s="147">
        <f t="shared" si="16"/>
        <v>0</v>
      </c>
      <c r="N229" s="146"/>
      <c r="O229" s="146"/>
      <c r="P229" s="146"/>
      <c r="Q229" s="191">
        <f t="shared" si="17"/>
        <v>1</v>
      </c>
      <c r="R229" s="18" t="str">
        <f t="shared" si="9"/>
        <v>OK</v>
      </c>
      <c r="S229" s="47"/>
      <c r="T229" s="47"/>
      <c r="U229" s="47"/>
      <c r="V229" s="47"/>
      <c r="W229" s="47"/>
      <c r="X229" s="47"/>
      <c r="Y229" s="47"/>
      <c r="Z229" s="47"/>
      <c r="AA229" s="36"/>
      <c r="AB229" s="36"/>
      <c r="AC229" s="36"/>
      <c r="AD229" s="36"/>
      <c r="AE229" s="36"/>
      <c r="AF229" s="36"/>
      <c r="AG229" s="36"/>
      <c r="AH229" s="195"/>
      <c r="AI229" s="195"/>
      <c r="AJ229" s="36"/>
    </row>
    <row r="230" spans="1:36" ht="40" customHeight="1" x14ac:dyDescent="0.35">
      <c r="A230" s="204"/>
      <c r="B230" s="50">
        <v>237</v>
      </c>
      <c r="C230" s="200"/>
      <c r="D230" s="56" t="s">
        <v>392</v>
      </c>
      <c r="E230" s="57" t="s">
        <v>393</v>
      </c>
      <c r="F230" s="57" t="s">
        <v>233</v>
      </c>
      <c r="G230" s="57" t="s">
        <v>13</v>
      </c>
      <c r="H230" s="55">
        <v>16.39</v>
      </c>
      <c r="I230" s="16">
        <v>10</v>
      </c>
      <c r="J230" s="144">
        <f t="shared" si="14"/>
        <v>7</v>
      </c>
      <c r="K230" s="145">
        <f t="shared" si="15"/>
        <v>7</v>
      </c>
      <c r="L230" s="146"/>
      <c r="M230" s="147">
        <f t="shared" si="16"/>
        <v>2</v>
      </c>
      <c r="N230" s="146"/>
      <c r="O230" s="146"/>
      <c r="P230" s="146"/>
      <c r="Q230" s="191">
        <f t="shared" si="17"/>
        <v>3</v>
      </c>
      <c r="R230" s="18" t="str">
        <f t="shared" si="9"/>
        <v>OK</v>
      </c>
      <c r="S230" s="47"/>
      <c r="T230" s="47">
        <v>5</v>
      </c>
      <c r="U230" s="47"/>
      <c r="V230" s="47"/>
      <c r="W230" s="47"/>
      <c r="X230" s="47"/>
      <c r="Y230" s="47"/>
      <c r="Z230" s="36">
        <v>2</v>
      </c>
      <c r="AA230" s="36"/>
      <c r="AD230" s="36"/>
      <c r="AE230" s="36"/>
      <c r="AF230" s="36"/>
      <c r="AG230" s="36"/>
      <c r="AH230" s="195"/>
      <c r="AI230" s="195"/>
      <c r="AJ230" s="36"/>
    </row>
    <row r="231" spans="1:36" ht="40" customHeight="1" x14ac:dyDescent="0.35">
      <c r="A231" s="204"/>
      <c r="B231" s="50">
        <v>238</v>
      </c>
      <c r="C231" s="200"/>
      <c r="D231" s="56" t="s">
        <v>394</v>
      </c>
      <c r="E231" s="57" t="s">
        <v>395</v>
      </c>
      <c r="F231" s="57" t="s">
        <v>396</v>
      </c>
      <c r="G231" s="57" t="s">
        <v>13</v>
      </c>
      <c r="H231" s="55">
        <v>13.69</v>
      </c>
      <c r="I231" s="16">
        <v>0</v>
      </c>
      <c r="J231" s="144">
        <f t="shared" si="14"/>
        <v>0</v>
      </c>
      <c r="K231" s="145">
        <f t="shared" si="15"/>
        <v>0</v>
      </c>
      <c r="L231" s="146"/>
      <c r="M231" s="147">
        <f t="shared" si="16"/>
        <v>0</v>
      </c>
      <c r="N231" s="146"/>
      <c r="O231" s="146"/>
      <c r="P231" s="146"/>
      <c r="Q231" s="191">
        <f t="shared" si="17"/>
        <v>0</v>
      </c>
      <c r="R231" s="18" t="str">
        <f t="shared" si="9"/>
        <v>OK</v>
      </c>
      <c r="S231" s="47"/>
      <c r="T231" s="47"/>
      <c r="U231" s="47"/>
      <c r="V231" s="47"/>
      <c r="W231" s="47"/>
      <c r="X231" s="47"/>
      <c r="Y231" s="47"/>
      <c r="Z231" s="47"/>
      <c r="AA231" s="36"/>
      <c r="AB231" s="36"/>
      <c r="AC231" s="36"/>
      <c r="AD231" s="36"/>
      <c r="AE231" s="36"/>
      <c r="AF231" s="36"/>
      <c r="AG231" s="36"/>
      <c r="AH231" s="195"/>
      <c r="AI231" s="195"/>
      <c r="AJ231" s="36"/>
    </row>
    <row r="232" spans="1:36" ht="40" customHeight="1" x14ac:dyDescent="0.35">
      <c r="A232" s="204"/>
      <c r="B232" s="50">
        <v>239</v>
      </c>
      <c r="C232" s="200"/>
      <c r="D232" s="56" t="s">
        <v>397</v>
      </c>
      <c r="E232" s="57" t="s">
        <v>398</v>
      </c>
      <c r="F232" s="57" t="s">
        <v>11</v>
      </c>
      <c r="G232" s="57" t="s">
        <v>15</v>
      </c>
      <c r="H232" s="55">
        <v>12</v>
      </c>
      <c r="I232" s="16">
        <v>5</v>
      </c>
      <c r="J232" s="144">
        <f t="shared" si="14"/>
        <v>0</v>
      </c>
      <c r="K232" s="145">
        <f t="shared" si="15"/>
        <v>0</v>
      </c>
      <c r="L232" s="146"/>
      <c r="M232" s="147">
        <f t="shared" si="16"/>
        <v>1</v>
      </c>
      <c r="N232" s="146"/>
      <c r="O232" s="146"/>
      <c r="P232" s="146"/>
      <c r="Q232" s="191">
        <f t="shared" si="17"/>
        <v>5</v>
      </c>
      <c r="R232" s="18" t="str">
        <f t="shared" si="9"/>
        <v>OK</v>
      </c>
      <c r="S232" s="47"/>
      <c r="T232" s="47"/>
      <c r="U232" s="47"/>
      <c r="V232" s="47"/>
      <c r="W232" s="47"/>
      <c r="X232" s="47"/>
      <c r="Y232" s="47"/>
      <c r="Z232" s="47"/>
      <c r="AA232" s="36"/>
      <c r="AB232" s="36"/>
      <c r="AC232" s="36"/>
      <c r="AD232" s="36"/>
      <c r="AE232" s="36"/>
      <c r="AF232" s="36"/>
      <c r="AG232" s="36"/>
      <c r="AH232" s="195"/>
      <c r="AI232" s="195"/>
      <c r="AJ232" s="36"/>
    </row>
    <row r="233" spans="1:36" ht="40" customHeight="1" x14ac:dyDescent="0.35">
      <c r="A233" s="204"/>
      <c r="B233" s="50">
        <v>240</v>
      </c>
      <c r="C233" s="200"/>
      <c r="D233" s="56" t="s">
        <v>399</v>
      </c>
      <c r="E233" s="57" t="s">
        <v>400</v>
      </c>
      <c r="F233" s="57" t="s">
        <v>11</v>
      </c>
      <c r="G233" s="57" t="s">
        <v>15</v>
      </c>
      <c r="H233" s="55">
        <v>8.83</v>
      </c>
      <c r="I233" s="16">
        <v>2</v>
      </c>
      <c r="J233" s="144">
        <f t="shared" si="14"/>
        <v>0</v>
      </c>
      <c r="K233" s="145">
        <f t="shared" si="15"/>
        <v>0</v>
      </c>
      <c r="L233" s="146"/>
      <c r="M233" s="147">
        <f t="shared" si="16"/>
        <v>0</v>
      </c>
      <c r="N233" s="146"/>
      <c r="O233" s="146"/>
      <c r="P233" s="146"/>
      <c r="Q233" s="191">
        <f t="shared" si="17"/>
        <v>2</v>
      </c>
      <c r="R233" s="18" t="str">
        <f t="shared" si="9"/>
        <v>OK</v>
      </c>
      <c r="S233" s="47"/>
      <c r="T233" s="47"/>
      <c r="U233" s="47"/>
      <c r="V233" s="47"/>
      <c r="W233" s="47"/>
      <c r="X233" s="47"/>
      <c r="Y233" s="47"/>
      <c r="Z233" s="47"/>
      <c r="AA233" s="36"/>
      <c r="AB233" s="36"/>
      <c r="AC233" s="36"/>
      <c r="AD233" s="36"/>
      <c r="AE233" s="36"/>
      <c r="AF233" s="36"/>
      <c r="AG233" s="36"/>
      <c r="AH233" s="195"/>
      <c r="AI233" s="195"/>
      <c r="AJ233" s="36"/>
    </row>
    <row r="234" spans="1:36" ht="40" customHeight="1" x14ac:dyDescent="0.35">
      <c r="A234" s="204"/>
      <c r="B234" s="50">
        <v>241</v>
      </c>
      <c r="C234" s="200"/>
      <c r="D234" s="56" t="s">
        <v>401</v>
      </c>
      <c r="E234" s="57" t="s">
        <v>402</v>
      </c>
      <c r="F234" s="57" t="s">
        <v>11</v>
      </c>
      <c r="G234" s="57" t="s">
        <v>15</v>
      </c>
      <c r="H234" s="55">
        <v>28.68</v>
      </c>
      <c r="I234" s="16">
        <v>0</v>
      </c>
      <c r="J234" s="144">
        <f t="shared" si="14"/>
        <v>0</v>
      </c>
      <c r="K234" s="145">
        <f t="shared" si="15"/>
        <v>0</v>
      </c>
      <c r="L234" s="146"/>
      <c r="M234" s="147">
        <f t="shared" si="16"/>
        <v>0</v>
      </c>
      <c r="N234" s="146"/>
      <c r="O234" s="146"/>
      <c r="P234" s="146"/>
      <c r="Q234" s="191">
        <f t="shared" si="17"/>
        <v>0</v>
      </c>
      <c r="R234" s="18" t="str">
        <f t="shared" si="9"/>
        <v>OK</v>
      </c>
      <c r="S234" s="47"/>
      <c r="T234" s="47"/>
      <c r="U234" s="47"/>
      <c r="V234" s="47"/>
      <c r="W234" s="47"/>
      <c r="X234" s="47"/>
      <c r="Y234" s="47"/>
      <c r="Z234" s="47"/>
      <c r="AA234" s="36"/>
      <c r="AB234" s="36"/>
      <c r="AC234" s="36"/>
      <c r="AD234" s="36"/>
      <c r="AE234" s="36"/>
      <c r="AF234" s="36"/>
      <c r="AG234" s="36"/>
      <c r="AH234" s="195"/>
      <c r="AI234" s="195"/>
      <c r="AJ234" s="36"/>
    </row>
    <row r="235" spans="1:36" ht="40" customHeight="1" x14ac:dyDescent="0.35">
      <c r="A235" s="204"/>
      <c r="B235" s="50">
        <v>242</v>
      </c>
      <c r="C235" s="200"/>
      <c r="D235" s="56" t="s">
        <v>403</v>
      </c>
      <c r="E235" s="57" t="s">
        <v>404</v>
      </c>
      <c r="F235" s="57" t="s">
        <v>11</v>
      </c>
      <c r="G235" s="57" t="s">
        <v>15</v>
      </c>
      <c r="H235" s="55">
        <v>46.34</v>
      </c>
      <c r="I235" s="16">
        <v>0</v>
      </c>
      <c r="J235" s="144">
        <f t="shared" si="14"/>
        <v>0</v>
      </c>
      <c r="K235" s="145">
        <f t="shared" si="15"/>
        <v>0</v>
      </c>
      <c r="L235" s="146"/>
      <c r="M235" s="147">
        <f t="shared" si="16"/>
        <v>0</v>
      </c>
      <c r="N235" s="146"/>
      <c r="O235" s="146"/>
      <c r="P235" s="146"/>
      <c r="Q235" s="191">
        <f t="shared" si="17"/>
        <v>0</v>
      </c>
      <c r="R235" s="18" t="str">
        <f t="shared" si="9"/>
        <v>OK</v>
      </c>
      <c r="S235" s="47"/>
      <c r="T235" s="47"/>
      <c r="U235" s="47"/>
      <c r="V235" s="47"/>
      <c r="W235" s="47"/>
      <c r="X235" s="47"/>
      <c r="Y235" s="47"/>
      <c r="Z235" s="47"/>
      <c r="AA235" s="36"/>
      <c r="AB235" s="36"/>
      <c r="AC235" s="36"/>
      <c r="AD235" s="36"/>
      <c r="AE235" s="36"/>
      <c r="AF235" s="36"/>
      <c r="AG235" s="36"/>
      <c r="AH235" s="195"/>
      <c r="AI235" s="195"/>
      <c r="AJ235" s="36"/>
    </row>
    <row r="236" spans="1:36" ht="40" customHeight="1" x14ac:dyDescent="0.35">
      <c r="A236" s="204"/>
      <c r="B236" s="50">
        <v>243</v>
      </c>
      <c r="C236" s="200"/>
      <c r="D236" s="56" t="s">
        <v>405</v>
      </c>
      <c r="E236" s="57" t="s">
        <v>406</v>
      </c>
      <c r="F236" s="57" t="s">
        <v>11</v>
      </c>
      <c r="G236" s="57" t="s">
        <v>13</v>
      </c>
      <c r="H236" s="55">
        <v>39.6</v>
      </c>
      <c r="I236" s="16">
        <v>2</v>
      </c>
      <c r="J236" s="144">
        <f t="shared" si="14"/>
        <v>1</v>
      </c>
      <c r="K236" s="145">
        <f t="shared" si="15"/>
        <v>1</v>
      </c>
      <c r="L236" s="146"/>
      <c r="M236" s="147">
        <f t="shared" si="16"/>
        <v>0</v>
      </c>
      <c r="N236" s="146"/>
      <c r="O236" s="146"/>
      <c r="P236" s="146"/>
      <c r="Q236" s="191">
        <f t="shared" si="17"/>
        <v>1</v>
      </c>
      <c r="R236" s="18" t="str">
        <f t="shared" si="9"/>
        <v>OK</v>
      </c>
      <c r="S236" s="47"/>
      <c r="T236" s="47">
        <v>1</v>
      </c>
      <c r="U236" s="47"/>
      <c r="V236" s="47"/>
      <c r="W236" s="47"/>
      <c r="X236" s="47"/>
      <c r="Y236" s="47"/>
      <c r="Z236" s="47"/>
      <c r="AA236" s="36"/>
      <c r="AB236" s="36"/>
      <c r="AC236" s="36"/>
      <c r="AD236" s="36"/>
      <c r="AE236" s="36"/>
      <c r="AF236" s="36"/>
      <c r="AG236" s="36"/>
      <c r="AH236" s="195"/>
      <c r="AI236" s="195"/>
      <c r="AJ236" s="36"/>
    </row>
    <row r="237" spans="1:36" ht="40" customHeight="1" x14ac:dyDescent="0.35">
      <c r="A237" s="204"/>
      <c r="B237" s="50">
        <v>244</v>
      </c>
      <c r="C237" s="200"/>
      <c r="D237" s="56" t="s">
        <v>407</v>
      </c>
      <c r="E237" s="57" t="s">
        <v>408</v>
      </c>
      <c r="F237" s="57" t="s">
        <v>11</v>
      </c>
      <c r="G237" s="57" t="s">
        <v>13</v>
      </c>
      <c r="H237" s="55">
        <v>70.8</v>
      </c>
      <c r="I237" s="16">
        <v>1</v>
      </c>
      <c r="J237" s="144">
        <f t="shared" si="14"/>
        <v>1</v>
      </c>
      <c r="K237" s="145">
        <f t="shared" si="15"/>
        <v>1</v>
      </c>
      <c r="L237" s="146"/>
      <c r="M237" s="147">
        <f t="shared" si="16"/>
        <v>0</v>
      </c>
      <c r="N237" s="146"/>
      <c r="O237" s="146"/>
      <c r="P237" s="146"/>
      <c r="Q237" s="191">
        <f t="shared" si="17"/>
        <v>0</v>
      </c>
      <c r="R237" s="18" t="str">
        <f t="shared" si="9"/>
        <v>OK</v>
      </c>
      <c r="S237" s="47"/>
      <c r="T237" s="47"/>
      <c r="U237" s="47"/>
      <c r="V237" s="47"/>
      <c r="W237" s="47"/>
      <c r="X237" s="47"/>
      <c r="Y237" s="47"/>
      <c r="Z237" s="36">
        <v>1</v>
      </c>
      <c r="AA237" s="36"/>
      <c r="AD237" s="36"/>
      <c r="AE237" s="36"/>
      <c r="AF237" s="36"/>
      <c r="AG237" s="36"/>
      <c r="AH237" s="195"/>
      <c r="AI237" s="195"/>
      <c r="AJ237" s="36"/>
    </row>
    <row r="238" spans="1:36" ht="40" customHeight="1" x14ac:dyDescent="0.35">
      <c r="A238" s="204"/>
      <c r="B238" s="50">
        <v>245</v>
      </c>
      <c r="C238" s="200"/>
      <c r="D238" s="56" t="s">
        <v>409</v>
      </c>
      <c r="E238" s="57" t="s">
        <v>410</v>
      </c>
      <c r="F238" s="57" t="s">
        <v>11</v>
      </c>
      <c r="G238" s="57" t="s">
        <v>13</v>
      </c>
      <c r="H238" s="55">
        <v>28.8</v>
      </c>
      <c r="I238" s="16">
        <v>0</v>
      </c>
      <c r="J238" s="144">
        <f t="shared" si="14"/>
        <v>0</v>
      </c>
      <c r="K238" s="145">
        <f t="shared" si="15"/>
        <v>0</v>
      </c>
      <c r="L238" s="146"/>
      <c r="M238" s="147">
        <f t="shared" si="16"/>
        <v>0</v>
      </c>
      <c r="N238" s="146"/>
      <c r="O238" s="146"/>
      <c r="P238" s="146"/>
      <c r="Q238" s="191">
        <f t="shared" si="17"/>
        <v>0</v>
      </c>
      <c r="R238" s="18" t="str">
        <f t="shared" si="9"/>
        <v>OK</v>
      </c>
      <c r="S238" s="47"/>
      <c r="T238" s="47"/>
      <c r="U238" s="47"/>
      <c r="V238" s="47"/>
      <c r="W238" s="47"/>
      <c r="X238" s="47"/>
      <c r="Y238" s="47"/>
      <c r="Z238" s="47"/>
      <c r="AA238" s="36"/>
      <c r="AB238" s="36"/>
      <c r="AC238" s="36"/>
      <c r="AD238" s="36"/>
      <c r="AE238" s="36"/>
      <c r="AF238" s="36"/>
      <c r="AG238" s="36"/>
      <c r="AH238" s="195"/>
      <c r="AI238" s="195"/>
      <c r="AJ238" s="36"/>
    </row>
    <row r="239" spans="1:36" ht="40" customHeight="1" x14ac:dyDescent="0.35">
      <c r="A239" s="204"/>
      <c r="B239" s="50">
        <v>246</v>
      </c>
      <c r="C239" s="200"/>
      <c r="D239" s="56" t="s">
        <v>411</v>
      </c>
      <c r="E239" s="57" t="s">
        <v>412</v>
      </c>
      <c r="F239" s="57" t="s">
        <v>11</v>
      </c>
      <c r="G239" s="57" t="s">
        <v>13</v>
      </c>
      <c r="H239" s="55">
        <v>10.33</v>
      </c>
      <c r="I239" s="16">
        <v>2</v>
      </c>
      <c r="J239" s="144">
        <f t="shared" si="14"/>
        <v>1</v>
      </c>
      <c r="K239" s="145">
        <f t="shared" si="15"/>
        <v>1</v>
      </c>
      <c r="L239" s="146"/>
      <c r="M239" s="147">
        <f t="shared" si="16"/>
        <v>0</v>
      </c>
      <c r="N239" s="146"/>
      <c r="O239" s="146"/>
      <c r="P239" s="146"/>
      <c r="Q239" s="191">
        <f t="shared" si="17"/>
        <v>1</v>
      </c>
      <c r="R239" s="18" t="str">
        <f t="shared" si="9"/>
        <v>OK</v>
      </c>
      <c r="S239" s="47"/>
      <c r="T239" s="47">
        <v>1</v>
      </c>
      <c r="U239" s="47"/>
      <c r="V239" s="47"/>
      <c r="W239" s="47"/>
      <c r="X239" s="47"/>
      <c r="Y239" s="47"/>
      <c r="Z239" s="47"/>
      <c r="AA239" s="36"/>
      <c r="AB239" s="36"/>
      <c r="AC239" s="36"/>
      <c r="AD239" s="36"/>
      <c r="AE239" s="36"/>
      <c r="AF239" s="36"/>
      <c r="AG239" s="36"/>
      <c r="AH239" s="195"/>
      <c r="AI239" s="195"/>
      <c r="AJ239" s="36"/>
    </row>
    <row r="240" spans="1:36" ht="40" customHeight="1" x14ac:dyDescent="0.35">
      <c r="A240" s="204"/>
      <c r="B240" s="50">
        <v>247</v>
      </c>
      <c r="C240" s="200"/>
      <c r="D240" s="56" t="s">
        <v>413</v>
      </c>
      <c r="E240" s="57" t="s">
        <v>414</v>
      </c>
      <c r="F240" s="57" t="s">
        <v>11</v>
      </c>
      <c r="G240" s="57" t="s">
        <v>13</v>
      </c>
      <c r="H240" s="55">
        <v>22.8</v>
      </c>
      <c r="I240" s="16">
        <v>11</v>
      </c>
      <c r="J240" s="144">
        <f t="shared" si="14"/>
        <v>11</v>
      </c>
      <c r="K240" s="145">
        <f t="shared" si="15"/>
        <v>11</v>
      </c>
      <c r="L240" s="146"/>
      <c r="M240" s="147">
        <f t="shared" si="16"/>
        <v>2</v>
      </c>
      <c r="N240" s="146"/>
      <c r="O240" s="146"/>
      <c r="P240" s="146"/>
      <c r="Q240" s="191">
        <f t="shared" si="17"/>
        <v>0</v>
      </c>
      <c r="R240" s="18" t="str">
        <f t="shared" si="9"/>
        <v>OK</v>
      </c>
      <c r="S240" s="47"/>
      <c r="T240" s="47">
        <v>5</v>
      </c>
      <c r="U240" s="47"/>
      <c r="V240" s="47"/>
      <c r="W240" s="47"/>
      <c r="X240" s="47"/>
      <c r="Y240" s="47"/>
      <c r="Z240" s="36">
        <v>3</v>
      </c>
      <c r="AA240" s="36"/>
      <c r="AC240" s="36"/>
      <c r="AD240" s="36">
        <v>3</v>
      </c>
      <c r="AE240" s="36"/>
      <c r="AF240" s="36"/>
      <c r="AG240" s="36"/>
      <c r="AH240" s="195"/>
      <c r="AI240" s="195"/>
      <c r="AJ240" s="36"/>
    </row>
    <row r="241" spans="1:36" ht="40" customHeight="1" x14ac:dyDescent="0.35">
      <c r="A241" s="204"/>
      <c r="B241" s="50">
        <v>248</v>
      </c>
      <c r="C241" s="200"/>
      <c r="D241" s="56" t="s">
        <v>415</v>
      </c>
      <c r="E241" s="57" t="s">
        <v>416</v>
      </c>
      <c r="F241" s="57" t="s">
        <v>11</v>
      </c>
      <c r="G241" s="57" t="s">
        <v>13</v>
      </c>
      <c r="H241" s="55">
        <v>31.14</v>
      </c>
      <c r="I241" s="16">
        <v>0</v>
      </c>
      <c r="J241" s="144">
        <f t="shared" si="14"/>
        <v>0</v>
      </c>
      <c r="K241" s="145">
        <f t="shared" si="15"/>
        <v>0</v>
      </c>
      <c r="L241" s="146"/>
      <c r="M241" s="147">
        <f t="shared" si="16"/>
        <v>0</v>
      </c>
      <c r="N241" s="146"/>
      <c r="O241" s="146"/>
      <c r="P241" s="146"/>
      <c r="Q241" s="191">
        <f t="shared" si="17"/>
        <v>0</v>
      </c>
      <c r="R241" s="18" t="str">
        <f t="shared" si="9"/>
        <v>OK</v>
      </c>
      <c r="S241" s="47"/>
      <c r="T241" s="47"/>
      <c r="U241" s="47"/>
      <c r="V241" s="47"/>
      <c r="W241" s="47"/>
      <c r="X241" s="47"/>
      <c r="Y241" s="47"/>
      <c r="Z241" s="47"/>
      <c r="AA241" s="36"/>
      <c r="AB241" s="36"/>
      <c r="AC241" s="36"/>
      <c r="AD241" s="36"/>
      <c r="AE241" s="36"/>
      <c r="AF241" s="36"/>
      <c r="AG241" s="36"/>
      <c r="AH241" s="195"/>
      <c r="AI241" s="195"/>
      <c r="AJ241" s="36"/>
    </row>
    <row r="242" spans="1:36" ht="40" customHeight="1" x14ac:dyDescent="0.35">
      <c r="A242" s="204"/>
      <c r="B242" s="50">
        <v>249</v>
      </c>
      <c r="C242" s="200"/>
      <c r="D242" s="56" t="s">
        <v>417</v>
      </c>
      <c r="E242" s="57" t="s">
        <v>418</v>
      </c>
      <c r="F242" s="57" t="s">
        <v>419</v>
      </c>
      <c r="G242" s="57" t="s">
        <v>15</v>
      </c>
      <c r="H242" s="55">
        <v>2.23</v>
      </c>
      <c r="I242" s="16">
        <v>15</v>
      </c>
      <c r="J242" s="144">
        <f t="shared" si="14"/>
        <v>15</v>
      </c>
      <c r="K242" s="145">
        <f t="shared" si="15"/>
        <v>15</v>
      </c>
      <c r="L242" s="146"/>
      <c r="M242" s="147">
        <f t="shared" si="16"/>
        <v>3</v>
      </c>
      <c r="N242" s="146"/>
      <c r="O242" s="146"/>
      <c r="P242" s="146"/>
      <c r="Q242" s="191">
        <f t="shared" si="17"/>
        <v>0</v>
      </c>
      <c r="R242" s="18" t="str">
        <f t="shared" si="9"/>
        <v>OK</v>
      </c>
      <c r="S242" s="47"/>
      <c r="T242" s="47">
        <v>15</v>
      </c>
      <c r="U242" s="47"/>
      <c r="V242" s="47"/>
      <c r="W242" s="47"/>
      <c r="X242" s="47"/>
      <c r="Y242" s="47"/>
      <c r="Z242" s="47"/>
      <c r="AA242" s="36"/>
      <c r="AB242" s="36"/>
      <c r="AC242" s="36"/>
      <c r="AD242" s="36"/>
      <c r="AE242" s="36"/>
      <c r="AF242" s="36"/>
      <c r="AG242" s="36"/>
      <c r="AH242" s="195"/>
      <c r="AI242" s="195"/>
      <c r="AJ242" s="36"/>
    </row>
    <row r="243" spans="1:36" ht="40" customHeight="1" x14ac:dyDescent="0.35">
      <c r="A243" s="204"/>
      <c r="B243" s="50">
        <v>250</v>
      </c>
      <c r="C243" s="200"/>
      <c r="D243" s="56" t="s">
        <v>420</v>
      </c>
      <c r="E243" s="57" t="s">
        <v>421</v>
      </c>
      <c r="F243" s="57" t="s">
        <v>11</v>
      </c>
      <c r="G243" s="57" t="s">
        <v>13</v>
      </c>
      <c r="H243" s="55">
        <v>73.400000000000006</v>
      </c>
      <c r="I243" s="16">
        <v>1</v>
      </c>
      <c r="J243" s="144">
        <f t="shared" si="14"/>
        <v>1</v>
      </c>
      <c r="K243" s="145">
        <f t="shared" si="15"/>
        <v>1</v>
      </c>
      <c r="L243" s="146"/>
      <c r="M243" s="147">
        <f t="shared" si="16"/>
        <v>0</v>
      </c>
      <c r="N243" s="146"/>
      <c r="O243" s="146"/>
      <c r="P243" s="146"/>
      <c r="Q243" s="191">
        <f t="shared" si="17"/>
        <v>0</v>
      </c>
      <c r="R243" s="18" t="str">
        <f t="shared" si="9"/>
        <v>OK</v>
      </c>
      <c r="S243" s="47"/>
      <c r="T243" s="47">
        <v>1</v>
      </c>
      <c r="U243" s="47"/>
      <c r="V243" s="47"/>
      <c r="W243" s="47"/>
      <c r="X243" s="47"/>
      <c r="Y243" s="47"/>
      <c r="Z243" s="47"/>
      <c r="AA243" s="36"/>
      <c r="AB243" s="36"/>
      <c r="AC243" s="36"/>
      <c r="AD243" s="36"/>
      <c r="AE243" s="36"/>
      <c r="AF243" s="36"/>
      <c r="AG243" s="36"/>
      <c r="AH243" s="195"/>
      <c r="AI243" s="195"/>
      <c r="AJ243" s="36"/>
    </row>
    <row r="244" spans="1:36" ht="40" customHeight="1" x14ac:dyDescent="0.35">
      <c r="A244" s="204"/>
      <c r="B244" s="50">
        <v>251</v>
      </c>
      <c r="C244" s="200"/>
      <c r="D244" s="56" t="s">
        <v>422</v>
      </c>
      <c r="E244" s="57" t="s">
        <v>423</v>
      </c>
      <c r="F244" s="57" t="s">
        <v>11</v>
      </c>
      <c r="G244" s="57" t="s">
        <v>13</v>
      </c>
      <c r="H244" s="55">
        <v>35.68</v>
      </c>
      <c r="I244" s="16">
        <v>0</v>
      </c>
      <c r="J244" s="144">
        <f t="shared" si="14"/>
        <v>0</v>
      </c>
      <c r="K244" s="145">
        <f t="shared" si="15"/>
        <v>0</v>
      </c>
      <c r="L244" s="146"/>
      <c r="M244" s="147">
        <f t="shared" si="16"/>
        <v>0</v>
      </c>
      <c r="N244" s="146"/>
      <c r="O244" s="146"/>
      <c r="P244" s="146"/>
      <c r="Q244" s="191">
        <f t="shared" si="17"/>
        <v>0</v>
      </c>
      <c r="R244" s="18" t="str">
        <f t="shared" si="9"/>
        <v>OK</v>
      </c>
      <c r="S244" s="47"/>
      <c r="T244" s="47"/>
      <c r="U244" s="47"/>
      <c r="V244" s="47"/>
      <c r="W244" s="47"/>
      <c r="X244" s="47"/>
      <c r="Y244" s="47"/>
      <c r="Z244" s="47"/>
      <c r="AA244" s="36"/>
      <c r="AB244" s="36"/>
      <c r="AC244" s="36"/>
      <c r="AD244" s="36"/>
      <c r="AE244" s="36"/>
      <c r="AF244" s="36"/>
      <c r="AG244" s="36"/>
      <c r="AH244" s="195"/>
      <c r="AI244" s="195"/>
      <c r="AJ244" s="36"/>
    </row>
    <row r="245" spans="1:36" ht="40" customHeight="1" x14ac:dyDescent="0.35">
      <c r="A245" s="204"/>
      <c r="B245" s="50">
        <v>252</v>
      </c>
      <c r="C245" s="200"/>
      <c r="D245" s="56" t="s">
        <v>424</v>
      </c>
      <c r="E245" s="57" t="s">
        <v>425</v>
      </c>
      <c r="F245" s="57" t="s">
        <v>11</v>
      </c>
      <c r="G245" s="57" t="s">
        <v>13</v>
      </c>
      <c r="H245" s="55">
        <v>100.8</v>
      </c>
      <c r="I245" s="16">
        <v>0</v>
      </c>
      <c r="J245" s="144">
        <f t="shared" si="14"/>
        <v>0</v>
      </c>
      <c r="K245" s="145">
        <f t="shared" si="15"/>
        <v>0</v>
      </c>
      <c r="L245" s="146"/>
      <c r="M245" s="147">
        <f t="shared" si="16"/>
        <v>0</v>
      </c>
      <c r="N245" s="146"/>
      <c r="O245" s="146"/>
      <c r="P245" s="146"/>
      <c r="Q245" s="191">
        <f t="shared" si="17"/>
        <v>0</v>
      </c>
      <c r="R245" s="18" t="str">
        <f t="shared" si="9"/>
        <v>OK</v>
      </c>
      <c r="S245" s="47"/>
      <c r="T245" s="47"/>
      <c r="U245" s="47"/>
      <c r="V245" s="47"/>
      <c r="W245" s="47"/>
      <c r="X245" s="47"/>
      <c r="Y245" s="47"/>
      <c r="Z245" s="47"/>
      <c r="AA245" s="36"/>
      <c r="AB245" s="36"/>
      <c r="AC245" s="36"/>
      <c r="AD245" s="36"/>
      <c r="AE245" s="36"/>
      <c r="AF245" s="36"/>
      <c r="AG245" s="36"/>
      <c r="AH245" s="195"/>
      <c r="AI245" s="195"/>
      <c r="AJ245" s="36"/>
    </row>
    <row r="246" spans="1:36" ht="40" customHeight="1" x14ac:dyDescent="0.35">
      <c r="A246" s="204"/>
      <c r="B246" s="50">
        <v>253</v>
      </c>
      <c r="C246" s="200"/>
      <c r="D246" s="56" t="s">
        <v>426</v>
      </c>
      <c r="E246" s="57" t="s">
        <v>427</v>
      </c>
      <c r="F246" s="57" t="s">
        <v>11</v>
      </c>
      <c r="G246" s="57" t="s">
        <v>13</v>
      </c>
      <c r="H246" s="55">
        <v>47.9</v>
      </c>
      <c r="I246" s="16">
        <v>3</v>
      </c>
      <c r="J246" s="144">
        <f t="shared" si="14"/>
        <v>2</v>
      </c>
      <c r="K246" s="145">
        <f t="shared" si="15"/>
        <v>2</v>
      </c>
      <c r="L246" s="146"/>
      <c r="M246" s="147">
        <f t="shared" si="16"/>
        <v>0</v>
      </c>
      <c r="N246" s="146"/>
      <c r="O246" s="146"/>
      <c r="P246" s="146"/>
      <c r="Q246" s="191">
        <f t="shared" si="17"/>
        <v>1</v>
      </c>
      <c r="R246" s="18" t="str">
        <f t="shared" si="9"/>
        <v>OK</v>
      </c>
      <c r="S246" s="47"/>
      <c r="T246" s="47"/>
      <c r="U246" s="47"/>
      <c r="V246" s="47"/>
      <c r="W246" s="47"/>
      <c r="X246" s="47"/>
      <c r="Y246" s="47"/>
      <c r="Z246" s="36">
        <v>2</v>
      </c>
      <c r="AA246" s="36"/>
      <c r="AB246" s="36"/>
      <c r="AC246" s="36"/>
      <c r="AD246" s="36"/>
      <c r="AE246" s="36"/>
      <c r="AF246" s="36"/>
      <c r="AG246" s="36"/>
      <c r="AH246" s="195"/>
      <c r="AI246" s="195"/>
      <c r="AJ246" s="36"/>
    </row>
    <row r="247" spans="1:36" ht="40" customHeight="1" x14ac:dyDescent="0.35">
      <c r="A247" s="204"/>
      <c r="B247" s="50">
        <v>254</v>
      </c>
      <c r="C247" s="200"/>
      <c r="D247" s="56" t="s">
        <v>428</v>
      </c>
      <c r="E247" s="57" t="s">
        <v>429</v>
      </c>
      <c r="F247" s="57" t="s">
        <v>11</v>
      </c>
      <c r="G247" s="57" t="s">
        <v>13</v>
      </c>
      <c r="H247" s="55">
        <v>13.2</v>
      </c>
      <c r="I247" s="16">
        <v>0</v>
      </c>
      <c r="J247" s="144">
        <f t="shared" si="14"/>
        <v>0</v>
      </c>
      <c r="K247" s="145">
        <f t="shared" si="15"/>
        <v>0</v>
      </c>
      <c r="L247" s="146"/>
      <c r="M247" s="147">
        <f t="shared" si="16"/>
        <v>0</v>
      </c>
      <c r="N247" s="146"/>
      <c r="O247" s="146"/>
      <c r="P247" s="146"/>
      <c r="Q247" s="191">
        <f t="shared" si="17"/>
        <v>0</v>
      </c>
      <c r="R247" s="18" t="str">
        <f t="shared" si="9"/>
        <v>OK</v>
      </c>
      <c r="S247" s="47"/>
      <c r="T247" s="47"/>
      <c r="U247" s="47"/>
      <c r="V247" s="47"/>
      <c r="W247" s="47"/>
      <c r="X247" s="47"/>
      <c r="Y247" s="47"/>
      <c r="Z247" s="47"/>
      <c r="AA247" s="36"/>
      <c r="AB247" s="36"/>
      <c r="AC247" s="36"/>
      <c r="AD247" s="36"/>
      <c r="AE247" s="36"/>
      <c r="AF247" s="36"/>
      <c r="AG247" s="36"/>
      <c r="AH247" s="195"/>
      <c r="AI247" s="195"/>
      <c r="AJ247" s="36"/>
    </row>
    <row r="248" spans="1:36" ht="40" customHeight="1" x14ac:dyDescent="0.35">
      <c r="A248" s="204"/>
      <c r="B248" s="50">
        <v>255</v>
      </c>
      <c r="C248" s="200"/>
      <c r="D248" s="56" t="s">
        <v>430</v>
      </c>
      <c r="E248" s="57" t="s">
        <v>431</v>
      </c>
      <c r="F248" s="57" t="s">
        <v>11</v>
      </c>
      <c r="G248" s="57" t="s">
        <v>13</v>
      </c>
      <c r="H248" s="55">
        <v>149.9</v>
      </c>
      <c r="I248" s="16">
        <v>0</v>
      </c>
      <c r="J248" s="144">
        <f t="shared" si="14"/>
        <v>0</v>
      </c>
      <c r="K248" s="145">
        <f t="shared" si="15"/>
        <v>0</v>
      </c>
      <c r="L248" s="146"/>
      <c r="M248" s="147">
        <f t="shared" si="16"/>
        <v>0</v>
      </c>
      <c r="N248" s="146"/>
      <c r="O248" s="146"/>
      <c r="P248" s="146"/>
      <c r="Q248" s="191">
        <f t="shared" si="17"/>
        <v>0</v>
      </c>
      <c r="R248" s="18" t="str">
        <f t="shared" si="9"/>
        <v>OK</v>
      </c>
      <c r="S248" s="47"/>
      <c r="T248" s="47"/>
      <c r="U248" s="47"/>
      <c r="V248" s="47"/>
      <c r="W248" s="47"/>
      <c r="X248" s="47"/>
      <c r="Y248" s="47"/>
      <c r="Z248" s="47"/>
      <c r="AA248" s="36"/>
      <c r="AB248" s="36"/>
      <c r="AC248" s="36"/>
      <c r="AD248" s="36"/>
      <c r="AE248" s="36"/>
      <c r="AF248" s="36"/>
      <c r="AG248" s="36"/>
      <c r="AH248" s="195"/>
      <c r="AI248" s="195"/>
      <c r="AJ248" s="36"/>
    </row>
    <row r="249" spans="1:36" ht="40" customHeight="1" x14ac:dyDescent="0.35">
      <c r="A249" s="204"/>
      <c r="B249" s="50">
        <v>256</v>
      </c>
      <c r="C249" s="200"/>
      <c r="D249" s="56" t="s">
        <v>432</v>
      </c>
      <c r="E249" s="57" t="s">
        <v>433</v>
      </c>
      <c r="F249" s="57" t="s">
        <v>11</v>
      </c>
      <c r="G249" s="57" t="s">
        <v>13</v>
      </c>
      <c r="H249" s="55">
        <v>36.19</v>
      </c>
      <c r="I249" s="16">
        <v>0</v>
      </c>
      <c r="J249" s="144">
        <f t="shared" si="14"/>
        <v>0</v>
      </c>
      <c r="K249" s="145">
        <f t="shared" si="15"/>
        <v>0</v>
      </c>
      <c r="L249" s="146"/>
      <c r="M249" s="147">
        <f t="shared" si="16"/>
        <v>0</v>
      </c>
      <c r="N249" s="146"/>
      <c r="O249" s="146"/>
      <c r="P249" s="146"/>
      <c r="Q249" s="191">
        <f t="shared" si="17"/>
        <v>0</v>
      </c>
      <c r="R249" s="18" t="str">
        <f t="shared" si="9"/>
        <v>OK</v>
      </c>
      <c r="S249" s="47"/>
      <c r="T249" s="47"/>
      <c r="U249" s="47"/>
      <c r="V249" s="47"/>
      <c r="W249" s="47"/>
      <c r="X249" s="47"/>
      <c r="Y249" s="47"/>
      <c r="Z249" s="47"/>
      <c r="AA249" s="36"/>
      <c r="AB249" s="36"/>
      <c r="AC249" s="36"/>
      <c r="AD249" s="36"/>
      <c r="AE249" s="36"/>
      <c r="AF249" s="36"/>
      <c r="AG249" s="36"/>
      <c r="AH249" s="195"/>
      <c r="AI249" s="195"/>
      <c r="AJ249" s="36"/>
    </row>
    <row r="250" spans="1:36" ht="40" customHeight="1" x14ac:dyDescent="0.35">
      <c r="A250" s="204"/>
      <c r="B250" s="50">
        <v>257</v>
      </c>
      <c r="C250" s="200"/>
      <c r="D250" s="56" t="s">
        <v>434</v>
      </c>
      <c r="E250" s="57" t="s">
        <v>435</v>
      </c>
      <c r="F250" s="57" t="s">
        <v>11</v>
      </c>
      <c r="G250" s="57" t="s">
        <v>13</v>
      </c>
      <c r="H250" s="55">
        <v>28.39</v>
      </c>
      <c r="I250" s="16">
        <v>0</v>
      </c>
      <c r="J250" s="144">
        <f t="shared" si="14"/>
        <v>0</v>
      </c>
      <c r="K250" s="145">
        <f t="shared" si="15"/>
        <v>0</v>
      </c>
      <c r="L250" s="146"/>
      <c r="M250" s="147">
        <f t="shared" si="16"/>
        <v>0</v>
      </c>
      <c r="N250" s="146"/>
      <c r="O250" s="146"/>
      <c r="P250" s="146"/>
      <c r="Q250" s="191">
        <f t="shared" si="17"/>
        <v>0</v>
      </c>
      <c r="R250" s="18" t="str">
        <f t="shared" si="9"/>
        <v>OK</v>
      </c>
      <c r="S250" s="47"/>
      <c r="T250" s="47"/>
      <c r="U250" s="47"/>
      <c r="V250" s="47"/>
      <c r="W250" s="47"/>
      <c r="X250" s="47"/>
      <c r="Y250" s="47"/>
      <c r="Z250" s="47"/>
      <c r="AA250" s="36"/>
      <c r="AB250" s="36"/>
      <c r="AC250" s="36"/>
      <c r="AD250" s="36"/>
      <c r="AE250" s="36"/>
      <c r="AF250" s="36"/>
      <c r="AG250" s="36"/>
      <c r="AH250" s="195"/>
      <c r="AI250" s="195"/>
      <c r="AJ250" s="36"/>
    </row>
    <row r="251" spans="1:36" ht="40" customHeight="1" x14ac:dyDescent="0.35">
      <c r="A251" s="204"/>
      <c r="B251" s="50">
        <v>258</v>
      </c>
      <c r="C251" s="200"/>
      <c r="D251" s="56" t="s">
        <v>436</v>
      </c>
      <c r="E251" s="57" t="s">
        <v>437</v>
      </c>
      <c r="F251" s="57" t="s">
        <v>11</v>
      </c>
      <c r="G251" s="57" t="s">
        <v>15</v>
      </c>
      <c r="H251" s="55">
        <v>1.94</v>
      </c>
      <c r="I251" s="16">
        <v>30</v>
      </c>
      <c r="J251" s="144">
        <f t="shared" si="14"/>
        <v>30</v>
      </c>
      <c r="K251" s="145">
        <f t="shared" si="15"/>
        <v>30</v>
      </c>
      <c r="L251" s="146"/>
      <c r="M251" s="147">
        <f t="shared" si="16"/>
        <v>7</v>
      </c>
      <c r="N251" s="146"/>
      <c r="O251" s="146"/>
      <c r="P251" s="146"/>
      <c r="Q251" s="191">
        <f t="shared" si="17"/>
        <v>0</v>
      </c>
      <c r="R251" s="18" t="str">
        <f t="shared" si="9"/>
        <v>OK</v>
      </c>
      <c r="S251" s="47"/>
      <c r="T251" s="47">
        <v>15</v>
      </c>
      <c r="U251" s="47"/>
      <c r="V251" s="47"/>
      <c r="W251" s="47"/>
      <c r="X251" s="47"/>
      <c r="Y251" s="47"/>
      <c r="Z251" s="36">
        <v>10</v>
      </c>
      <c r="AA251" s="36"/>
      <c r="AB251" s="36"/>
      <c r="AC251" s="36"/>
      <c r="AD251" s="36">
        <v>5</v>
      </c>
      <c r="AE251" s="36"/>
      <c r="AF251" s="36"/>
      <c r="AG251" s="36"/>
      <c r="AH251" s="195"/>
      <c r="AI251" s="195"/>
      <c r="AJ251" s="36"/>
    </row>
    <row r="252" spans="1:36" ht="40" customHeight="1" x14ac:dyDescent="0.35">
      <c r="A252" s="204"/>
      <c r="B252" s="50">
        <v>259</v>
      </c>
      <c r="C252" s="200"/>
      <c r="D252" s="56" t="s">
        <v>438</v>
      </c>
      <c r="E252" s="57" t="s">
        <v>439</v>
      </c>
      <c r="F252" s="57" t="s">
        <v>11</v>
      </c>
      <c r="G252" s="57" t="s">
        <v>13</v>
      </c>
      <c r="H252" s="55">
        <v>11.04</v>
      </c>
      <c r="I252" s="16">
        <v>0</v>
      </c>
      <c r="J252" s="144">
        <f t="shared" si="14"/>
        <v>0</v>
      </c>
      <c r="K252" s="145">
        <f t="shared" si="15"/>
        <v>0</v>
      </c>
      <c r="L252" s="146"/>
      <c r="M252" s="147">
        <f t="shared" si="16"/>
        <v>0</v>
      </c>
      <c r="N252" s="146"/>
      <c r="O252" s="146"/>
      <c r="P252" s="146"/>
      <c r="Q252" s="191">
        <f t="shared" si="17"/>
        <v>0</v>
      </c>
      <c r="R252" s="18" t="str">
        <f t="shared" si="9"/>
        <v>OK</v>
      </c>
      <c r="S252" s="47"/>
      <c r="T252" s="47"/>
      <c r="U252" s="47"/>
      <c r="V252" s="47"/>
      <c r="W252" s="47"/>
      <c r="X252" s="47"/>
      <c r="Y252" s="47"/>
      <c r="Z252" s="47"/>
      <c r="AA252" s="36"/>
      <c r="AB252" s="36"/>
      <c r="AC252" s="36"/>
      <c r="AD252" s="36"/>
      <c r="AE252" s="36"/>
      <c r="AF252" s="36"/>
      <c r="AG252" s="36"/>
      <c r="AH252" s="195"/>
      <c r="AI252" s="195"/>
      <c r="AJ252" s="36"/>
    </row>
    <row r="253" spans="1:36" ht="40" customHeight="1" x14ac:dyDescent="0.35">
      <c r="A253" s="204"/>
      <c r="B253" s="50">
        <v>260</v>
      </c>
      <c r="C253" s="200"/>
      <c r="D253" s="56" t="s">
        <v>440</v>
      </c>
      <c r="E253" s="57" t="s">
        <v>441</v>
      </c>
      <c r="F253" s="57" t="s">
        <v>11</v>
      </c>
      <c r="G253" s="57" t="s">
        <v>13</v>
      </c>
      <c r="H253" s="55">
        <v>31.2</v>
      </c>
      <c r="I253" s="16">
        <v>0</v>
      </c>
      <c r="J253" s="144">
        <f t="shared" si="14"/>
        <v>0</v>
      </c>
      <c r="K253" s="145">
        <f t="shared" si="15"/>
        <v>0</v>
      </c>
      <c r="L253" s="146"/>
      <c r="M253" s="147">
        <f t="shared" si="16"/>
        <v>0</v>
      </c>
      <c r="N253" s="146"/>
      <c r="O253" s="146"/>
      <c r="P253" s="146"/>
      <c r="Q253" s="191">
        <f t="shared" si="17"/>
        <v>0</v>
      </c>
      <c r="R253" s="18" t="str">
        <f t="shared" si="9"/>
        <v>OK</v>
      </c>
      <c r="S253" s="47"/>
      <c r="T253" s="47"/>
      <c r="U253" s="47"/>
      <c r="V253" s="47"/>
      <c r="W253" s="47"/>
      <c r="X253" s="47"/>
      <c r="Y253" s="47"/>
      <c r="Z253" s="47"/>
      <c r="AA253" s="36"/>
      <c r="AB253" s="36"/>
      <c r="AC253" s="36"/>
      <c r="AD253" s="36"/>
      <c r="AE253" s="36"/>
      <c r="AF253" s="36"/>
      <c r="AG253" s="36"/>
      <c r="AH253" s="195"/>
      <c r="AI253" s="195"/>
      <c r="AJ253" s="36"/>
    </row>
    <row r="254" spans="1:36" ht="40" customHeight="1" x14ac:dyDescent="0.35">
      <c r="A254" s="204"/>
      <c r="B254" s="50">
        <v>261</v>
      </c>
      <c r="C254" s="200"/>
      <c r="D254" s="56" t="s">
        <v>442</v>
      </c>
      <c r="E254" s="57" t="s">
        <v>443</v>
      </c>
      <c r="F254" s="57" t="s">
        <v>11</v>
      </c>
      <c r="G254" s="57" t="s">
        <v>13</v>
      </c>
      <c r="H254" s="55">
        <v>66.17</v>
      </c>
      <c r="I254" s="16">
        <v>0</v>
      </c>
      <c r="J254" s="144">
        <f t="shared" si="14"/>
        <v>0</v>
      </c>
      <c r="K254" s="145">
        <f t="shared" si="15"/>
        <v>0</v>
      </c>
      <c r="L254" s="146"/>
      <c r="M254" s="147">
        <f t="shared" si="16"/>
        <v>0</v>
      </c>
      <c r="N254" s="146"/>
      <c r="O254" s="146"/>
      <c r="P254" s="146"/>
      <c r="Q254" s="191">
        <f t="shared" si="17"/>
        <v>0</v>
      </c>
      <c r="R254" s="18" t="str">
        <f t="shared" si="9"/>
        <v>OK</v>
      </c>
      <c r="S254" s="47"/>
      <c r="T254" s="47"/>
      <c r="U254" s="47"/>
      <c r="V254" s="47"/>
      <c r="W254" s="47"/>
      <c r="X254" s="47"/>
      <c r="Y254" s="47"/>
      <c r="Z254" s="47"/>
      <c r="AA254" s="36"/>
      <c r="AB254" s="36"/>
      <c r="AC254" s="36"/>
      <c r="AD254" s="36"/>
      <c r="AE254" s="36"/>
      <c r="AF254" s="36"/>
      <c r="AG254" s="36"/>
      <c r="AH254" s="195"/>
      <c r="AI254" s="195"/>
      <c r="AJ254" s="36"/>
    </row>
    <row r="255" spans="1:36" ht="40" customHeight="1" x14ac:dyDescent="0.35">
      <c r="A255" s="204"/>
      <c r="B255" s="50">
        <v>262</v>
      </c>
      <c r="C255" s="200"/>
      <c r="D255" s="56" t="s">
        <v>444</v>
      </c>
      <c r="E255" s="57" t="s">
        <v>445</v>
      </c>
      <c r="F255" s="57" t="s">
        <v>11</v>
      </c>
      <c r="G255" s="57" t="s">
        <v>13</v>
      </c>
      <c r="H255" s="55">
        <v>70.38</v>
      </c>
      <c r="I255" s="16">
        <v>0</v>
      </c>
      <c r="J255" s="144">
        <f t="shared" si="14"/>
        <v>0</v>
      </c>
      <c r="K255" s="145">
        <f t="shared" si="15"/>
        <v>0</v>
      </c>
      <c r="L255" s="146"/>
      <c r="M255" s="147">
        <f t="shared" si="16"/>
        <v>0</v>
      </c>
      <c r="N255" s="146"/>
      <c r="O255" s="146"/>
      <c r="P255" s="146"/>
      <c r="Q255" s="191">
        <f t="shared" si="17"/>
        <v>0</v>
      </c>
      <c r="R255" s="18" t="str">
        <f t="shared" si="9"/>
        <v>OK</v>
      </c>
      <c r="S255" s="47"/>
      <c r="T255" s="47"/>
      <c r="U255" s="47"/>
      <c r="V255" s="47"/>
      <c r="W255" s="47"/>
      <c r="X255" s="47"/>
      <c r="Y255" s="47"/>
      <c r="Z255" s="47"/>
      <c r="AA255" s="36"/>
      <c r="AB255" s="36"/>
      <c r="AC255" s="36"/>
      <c r="AD255" s="36"/>
      <c r="AE255" s="36"/>
      <c r="AF255" s="36"/>
      <c r="AG255" s="36"/>
      <c r="AH255" s="195"/>
      <c r="AI255" s="195"/>
      <c r="AJ255" s="36"/>
    </row>
    <row r="256" spans="1:36" ht="40" customHeight="1" x14ac:dyDescent="0.35">
      <c r="A256" s="204"/>
      <c r="B256" s="50">
        <v>263</v>
      </c>
      <c r="C256" s="200"/>
      <c r="D256" s="56" t="s">
        <v>446</v>
      </c>
      <c r="E256" s="57" t="s">
        <v>447</v>
      </c>
      <c r="F256" s="57" t="s">
        <v>11</v>
      </c>
      <c r="G256" s="57" t="s">
        <v>13</v>
      </c>
      <c r="H256" s="55">
        <v>34.799999999999997</v>
      </c>
      <c r="I256" s="16">
        <v>0</v>
      </c>
      <c r="J256" s="144">
        <f t="shared" si="14"/>
        <v>0</v>
      </c>
      <c r="K256" s="145">
        <f t="shared" si="15"/>
        <v>0</v>
      </c>
      <c r="L256" s="146"/>
      <c r="M256" s="147">
        <f t="shared" si="16"/>
        <v>0</v>
      </c>
      <c r="N256" s="146"/>
      <c r="O256" s="146"/>
      <c r="P256" s="146"/>
      <c r="Q256" s="191">
        <f t="shared" si="17"/>
        <v>0</v>
      </c>
      <c r="R256" s="18" t="str">
        <f t="shared" si="9"/>
        <v>OK</v>
      </c>
      <c r="S256" s="47"/>
      <c r="T256" s="47"/>
      <c r="U256" s="47"/>
      <c r="V256" s="47"/>
      <c r="W256" s="47"/>
      <c r="X256" s="47"/>
      <c r="Y256" s="47"/>
      <c r="Z256" s="47"/>
      <c r="AA256" s="36"/>
      <c r="AB256" s="36"/>
      <c r="AC256" s="36"/>
      <c r="AD256" s="36"/>
      <c r="AE256" s="36"/>
      <c r="AF256" s="36"/>
      <c r="AG256" s="36"/>
      <c r="AH256" s="195"/>
      <c r="AI256" s="195"/>
      <c r="AJ256" s="36"/>
    </row>
    <row r="257" spans="1:36" ht="40" customHeight="1" x14ac:dyDescent="0.35">
      <c r="A257" s="204"/>
      <c r="B257" s="50">
        <v>264</v>
      </c>
      <c r="C257" s="200"/>
      <c r="D257" s="56" t="s">
        <v>448</v>
      </c>
      <c r="E257" s="57" t="s">
        <v>449</v>
      </c>
      <c r="F257" s="57" t="s">
        <v>11</v>
      </c>
      <c r="G257" s="57" t="s">
        <v>13</v>
      </c>
      <c r="H257" s="55">
        <v>162.38999999999999</v>
      </c>
      <c r="I257" s="16">
        <v>0</v>
      </c>
      <c r="J257" s="144">
        <f t="shared" si="14"/>
        <v>0</v>
      </c>
      <c r="K257" s="145">
        <f t="shared" si="15"/>
        <v>0</v>
      </c>
      <c r="L257" s="146"/>
      <c r="M257" s="147">
        <f t="shared" si="16"/>
        <v>0</v>
      </c>
      <c r="N257" s="146"/>
      <c r="O257" s="146"/>
      <c r="P257" s="146"/>
      <c r="Q257" s="191">
        <f t="shared" si="17"/>
        <v>0</v>
      </c>
      <c r="R257" s="18" t="str">
        <f t="shared" si="9"/>
        <v>OK</v>
      </c>
      <c r="S257" s="47"/>
      <c r="T257" s="47"/>
      <c r="U257" s="47"/>
      <c r="V257" s="47"/>
      <c r="W257" s="47"/>
      <c r="X257" s="47"/>
      <c r="Y257" s="47"/>
      <c r="Z257" s="47"/>
      <c r="AA257" s="36"/>
      <c r="AB257" s="36"/>
      <c r="AC257" s="36"/>
      <c r="AD257" s="36"/>
      <c r="AE257" s="36"/>
      <c r="AF257" s="36"/>
      <c r="AG257" s="36"/>
      <c r="AH257" s="195"/>
      <c r="AI257" s="195"/>
      <c r="AJ257" s="36"/>
    </row>
    <row r="258" spans="1:36" ht="40" customHeight="1" x14ac:dyDescent="0.35">
      <c r="A258" s="204"/>
      <c r="B258" s="50">
        <v>265</v>
      </c>
      <c r="C258" s="200"/>
      <c r="D258" s="56" t="s">
        <v>450</v>
      </c>
      <c r="E258" s="57" t="s">
        <v>451</v>
      </c>
      <c r="F258" s="57" t="s">
        <v>11</v>
      </c>
      <c r="G258" s="57" t="s">
        <v>13</v>
      </c>
      <c r="H258" s="55">
        <v>37.200000000000003</v>
      </c>
      <c r="I258" s="16">
        <v>2</v>
      </c>
      <c r="J258" s="144">
        <f t="shared" si="14"/>
        <v>0</v>
      </c>
      <c r="K258" s="145">
        <f t="shared" si="15"/>
        <v>0</v>
      </c>
      <c r="L258" s="146"/>
      <c r="M258" s="147">
        <f t="shared" si="16"/>
        <v>0</v>
      </c>
      <c r="N258" s="146"/>
      <c r="O258" s="146"/>
      <c r="P258" s="146"/>
      <c r="Q258" s="191">
        <f t="shared" si="17"/>
        <v>2</v>
      </c>
      <c r="R258" s="18" t="str">
        <f t="shared" si="9"/>
        <v>OK</v>
      </c>
      <c r="S258" s="47"/>
      <c r="T258" s="47"/>
      <c r="U258" s="47"/>
      <c r="V258" s="47"/>
      <c r="W258" s="47"/>
      <c r="X258" s="47"/>
      <c r="Y258" s="47"/>
      <c r="Z258" s="47"/>
      <c r="AA258" s="36"/>
      <c r="AB258" s="36"/>
      <c r="AC258" s="36"/>
      <c r="AD258" s="36"/>
      <c r="AE258" s="36"/>
      <c r="AF258" s="36"/>
      <c r="AG258" s="36"/>
      <c r="AH258" s="195"/>
      <c r="AI258" s="195"/>
      <c r="AJ258" s="36"/>
    </row>
    <row r="259" spans="1:36" ht="40" customHeight="1" x14ac:dyDescent="0.35">
      <c r="A259" s="204"/>
      <c r="B259" s="50">
        <v>266</v>
      </c>
      <c r="C259" s="200"/>
      <c r="D259" s="56" t="s">
        <v>452</v>
      </c>
      <c r="E259" s="57" t="s">
        <v>453</v>
      </c>
      <c r="F259" s="57" t="s">
        <v>11</v>
      </c>
      <c r="G259" s="57" t="s">
        <v>13</v>
      </c>
      <c r="H259" s="55">
        <v>18</v>
      </c>
      <c r="I259" s="16">
        <v>0</v>
      </c>
      <c r="J259" s="144">
        <f t="shared" si="14"/>
        <v>0</v>
      </c>
      <c r="K259" s="145">
        <f t="shared" si="15"/>
        <v>0</v>
      </c>
      <c r="L259" s="146"/>
      <c r="M259" s="147">
        <f t="shared" si="16"/>
        <v>0</v>
      </c>
      <c r="N259" s="146"/>
      <c r="O259" s="146"/>
      <c r="P259" s="146"/>
      <c r="Q259" s="191">
        <f t="shared" si="17"/>
        <v>0</v>
      </c>
      <c r="R259" s="18" t="str">
        <f t="shared" si="9"/>
        <v>OK</v>
      </c>
      <c r="S259" s="47"/>
      <c r="T259" s="47"/>
      <c r="U259" s="47"/>
      <c r="V259" s="47"/>
      <c r="W259" s="47"/>
      <c r="X259" s="47"/>
      <c r="Y259" s="47"/>
      <c r="Z259" s="47"/>
      <c r="AA259" s="36"/>
      <c r="AB259" s="36"/>
      <c r="AC259" s="36"/>
      <c r="AD259" s="36"/>
      <c r="AE259" s="36"/>
      <c r="AF259" s="36"/>
      <c r="AG259" s="36"/>
      <c r="AH259" s="195"/>
      <c r="AI259" s="195"/>
      <c r="AJ259" s="36"/>
    </row>
    <row r="260" spans="1:36" ht="40" customHeight="1" x14ac:dyDescent="0.35">
      <c r="A260" s="204"/>
      <c r="B260" s="50">
        <v>267</v>
      </c>
      <c r="C260" s="200"/>
      <c r="D260" s="56" t="s">
        <v>454</v>
      </c>
      <c r="E260" s="57" t="s">
        <v>455</v>
      </c>
      <c r="F260" s="57" t="s">
        <v>11</v>
      </c>
      <c r="G260" s="57" t="s">
        <v>13</v>
      </c>
      <c r="H260" s="55">
        <v>26.4</v>
      </c>
      <c r="I260" s="16">
        <v>2</v>
      </c>
      <c r="J260" s="144">
        <f t="shared" si="14"/>
        <v>0</v>
      </c>
      <c r="K260" s="145">
        <f t="shared" si="15"/>
        <v>0</v>
      </c>
      <c r="L260" s="146"/>
      <c r="M260" s="147">
        <f t="shared" si="16"/>
        <v>0</v>
      </c>
      <c r="N260" s="146"/>
      <c r="O260" s="146"/>
      <c r="P260" s="146"/>
      <c r="Q260" s="191">
        <f t="shared" si="17"/>
        <v>2</v>
      </c>
      <c r="R260" s="18" t="str">
        <f t="shared" si="9"/>
        <v>OK</v>
      </c>
      <c r="S260" s="47"/>
      <c r="T260" s="47"/>
      <c r="U260" s="47"/>
      <c r="V260" s="47"/>
      <c r="W260" s="47"/>
      <c r="X260" s="47"/>
      <c r="Y260" s="47"/>
      <c r="Z260" s="47"/>
      <c r="AA260" s="36"/>
      <c r="AB260" s="36"/>
      <c r="AC260" s="36"/>
      <c r="AD260" s="36"/>
      <c r="AE260" s="36"/>
      <c r="AF260" s="36"/>
      <c r="AG260" s="36"/>
      <c r="AH260" s="195"/>
      <c r="AI260" s="195"/>
      <c r="AJ260" s="36"/>
    </row>
    <row r="261" spans="1:36" ht="40" customHeight="1" x14ac:dyDescent="0.35">
      <c r="A261" s="204"/>
      <c r="B261" s="50">
        <v>268</v>
      </c>
      <c r="C261" s="200"/>
      <c r="D261" s="56" t="s">
        <v>456</v>
      </c>
      <c r="E261" s="57" t="s">
        <v>457</v>
      </c>
      <c r="F261" s="57" t="s">
        <v>233</v>
      </c>
      <c r="G261" s="57" t="s">
        <v>13</v>
      </c>
      <c r="H261" s="55">
        <v>95</v>
      </c>
      <c r="I261" s="16">
        <v>0</v>
      </c>
      <c r="J261" s="144">
        <f t="shared" ref="J261:J324" si="18">IF(SUM(S261:AL261)&gt;I261+L261,I261+L261,SUM(S261:AL261))</f>
        <v>0</v>
      </c>
      <c r="K261" s="145">
        <f t="shared" ref="K261:K324" si="19">(SUM(S261:AL261))</f>
        <v>0</v>
      </c>
      <c r="L261" s="146"/>
      <c r="M261" s="147">
        <f t="shared" ref="M261:M324" si="20">ROUND(IF(I261*0.25-0.5&lt;0,0,I261*0.25-0.5),0)-P261-N261</f>
        <v>0</v>
      </c>
      <c r="N261" s="146"/>
      <c r="O261" s="146"/>
      <c r="P261" s="146"/>
      <c r="Q261" s="191">
        <f t="shared" ref="Q261:Q324" si="21">I261-(SUM(S261:AJ261))+L261</f>
        <v>0</v>
      </c>
      <c r="R261" s="18" t="str">
        <f t="shared" si="9"/>
        <v>OK</v>
      </c>
      <c r="S261" s="47"/>
      <c r="T261" s="47"/>
      <c r="U261" s="47"/>
      <c r="V261" s="47"/>
      <c r="W261" s="47"/>
      <c r="X261" s="47"/>
      <c r="Y261" s="47"/>
      <c r="Z261" s="47"/>
      <c r="AA261" s="36"/>
      <c r="AB261" s="36"/>
      <c r="AC261" s="36"/>
      <c r="AD261" s="36"/>
      <c r="AE261" s="36"/>
      <c r="AF261" s="36"/>
      <c r="AG261" s="36"/>
      <c r="AH261" s="195"/>
      <c r="AI261" s="195"/>
      <c r="AJ261" s="36"/>
    </row>
    <row r="262" spans="1:36" ht="40" customHeight="1" x14ac:dyDescent="0.35">
      <c r="A262" s="204"/>
      <c r="B262" s="50">
        <v>269</v>
      </c>
      <c r="C262" s="200"/>
      <c r="D262" s="56" t="s">
        <v>458</v>
      </c>
      <c r="E262" s="57" t="s">
        <v>459</v>
      </c>
      <c r="F262" s="57" t="s">
        <v>11</v>
      </c>
      <c r="G262" s="57" t="s">
        <v>13</v>
      </c>
      <c r="H262" s="55">
        <v>124.84</v>
      </c>
      <c r="I262" s="16">
        <v>0</v>
      </c>
      <c r="J262" s="144">
        <f t="shared" si="18"/>
        <v>0</v>
      </c>
      <c r="K262" s="145">
        <f t="shared" si="19"/>
        <v>0</v>
      </c>
      <c r="L262" s="146"/>
      <c r="M262" s="147">
        <f t="shared" si="20"/>
        <v>0</v>
      </c>
      <c r="N262" s="146"/>
      <c r="O262" s="146"/>
      <c r="P262" s="146"/>
      <c r="Q262" s="191">
        <f t="shared" si="21"/>
        <v>0</v>
      </c>
      <c r="R262" s="18" t="str">
        <f t="shared" si="9"/>
        <v>OK</v>
      </c>
      <c r="S262" s="47"/>
      <c r="T262" s="47"/>
      <c r="U262" s="47"/>
      <c r="V262" s="47"/>
      <c r="W262" s="47"/>
      <c r="X262" s="47"/>
      <c r="Y262" s="47"/>
      <c r="Z262" s="47"/>
      <c r="AA262" s="36"/>
      <c r="AB262" s="36"/>
      <c r="AC262" s="36"/>
      <c r="AD262" s="36"/>
      <c r="AE262" s="36"/>
      <c r="AF262" s="36"/>
      <c r="AG262" s="36"/>
      <c r="AH262" s="195"/>
      <c r="AI262" s="195"/>
      <c r="AJ262" s="36"/>
    </row>
    <row r="263" spans="1:36" ht="40" customHeight="1" x14ac:dyDescent="0.35">
      <c r="A263" s="204"/>
      <c r="B263" s="50">
        <v>270</v>
      </c>
      <c r="C263" s="199"/>
      <c r="D263" s="56" t="s">
        <v>460</v>
      </c>
      <c r="E263" s="57" t="s">
        <v>461</v>
      </c>
      <c r="F263" s="57" t="s">
        <v>11</v>
      </c>
      <c r="G263" s="57" t="s">
        <v>13</v>
      </c>
      <c r="H263" s="55">
        <v>32.18</v>
      </c>
      <c r="I263" s="16">
        <v>0</v>
      </c>
      <c r="J263" s="144">
        <f t="shared" si="18"/>
        <v>0</v>
      </c>
      <c r="K263" s="145">
        <f t="shared" si="19"/>
        <v>0</v>
      </c>
      <c r="L263" s="146"/>
      <c r="M263" s="147">
        <f t="shared" si="20"/>
        <v>0</v>
      </c>
      <c r="N263" s="146"/>
      <c r="O263" s="146"/>
      <c r="P263" s="146"/>
      <c r="Q263" s="191">
        <f t="shared" si="21"/>
        <v>0</v>
      </c>
      <c r="R263" s="18" t="str">
        <f t="shared" si="9"/>
        <v>OK</v>
      </c>
      <c r="S263" s="47"/>
      <c r="T263" s="47"/>
      <c r="U263" s="47"/>
      <c r="V263" s="47"/>
      <c r="W263" s="47"/>
      <c r="X263" s="47"/>
      <c r="Y263" s="47"/>
      <c r="Z263" s="47"/>
      <c r="AA263" s="36"/>
      <c r="AB263" s="36"/>
      <c r="AC263" s="36"/>
      <c r="AD263" s="36"/>
      <c r="AE263" s="36"/>
      <c r="AF263" s="36"/>
      <c r="AG263" s="36"/>
      <c r="AH263" s="195"/>
      <c r="AI263" s="195"/>
      <c r="AJ263" s="36"/>
    </row>
    <row r="264" spans="1:36" ht="40" customHeight="1" x14ac:dyDescent="0.35">
      <c r="A264" s="50">
        <v>15</v>
      </c>
      <c r="B264" s="50">
        <v>271</v>
      </c>
      <c r="C264" s="66" t="s">
        <v>637</v>
      </c>
      <c r="D264" s="56" t="s">
        <v>462</v>
      </c>
      <c r="E264" s="57" t="s">
        <v>463</v>
      </c>
      <c r="F264" s="57" t="s">
        <v>11</v>
      </c>
      <c r="G264" s="57" t="s">
        <v>297</v>
      </c>
      <c r="H264" s="55">
        <v>134.69</v>
      </c>
      <c r="I264" s="16">
        <v>5</v>
      </c>
      <c r="J264" s="144">
        <f t="shared" si="18"/>
        <v>2</v>
      </c>
      <c r="K264" s="145">
        <f t="shared" si="19"/>
        <v>2</v>
      </c>
      <c r="L264" s="146"/>
      <c r="M264" s="147">
        <f t="shared" si="20"/>
        <v>1</v>
      </c>
      <c r="N264" s="146"/>
      <c r="O264" s="146"/>
      <c r="P264" s="146"/>
      <c r="Q264" s="191">
        <f t="shared" si="21"/>
        <v>3</v>
      </c>
      <c r="R264" s="18" t="str">
        <f t="shared" si="9"/>
        <v>OK</v>
      </c>
      <c r="S264" s="47"/>
      <c r="T264" s="47"/>
      <c r="U264" s="47"/>
      <c r="V264" s="47"/>
      <c r="W264" s="47"/>
      <c r="X264" s="47"/>
      <c r="Y264" s="47"/>
      <c r="Z264" s="47"/>
      <c r="AA264" s="36"/>
      <c r="AB264" s="36"/>
      <c r="AC264" s="36"/>
      <c r="AD264" s="36"/>
      <c r="AE264" s="36"/>
      <c r="AF264" s="36">
        <v>2</v>
      </c>
      <c r="AG264" s="36"/>
      <c r="AH264" s="182"/>
      <c r="AI264" s="195"/>
      <c r="AJ264" s="36"/>
    </row>
    <row r="265" spans="1:36" ht="40" customHeight="1" x14ac:dyDescent="0.35">
      <c r="A265" s="204">
        <v>16</v>
      </c>
      <c r="B265" s="50">
        <v>272</v>
      </c>
      <c r="C265" s="198" t="s">
        <v>634</v>
      </c>
      <c r="D265" s="56" t="s">
        <v>464</v>
      </c>
      <c r="E265" s="57" t="s">
        <v>465</v>
      </c>
      <c r="F265" s="57" t="s">
        <v>11</v>
      </c>
      <c r="G265" s="57" t="s">
        <v>25</v>
      </c>
      <c r="H265" s="55">
        <v>545.74</v>
      </c>
      <c r="I265" s="16">
        <v>0</v>
      </c>
      <c r="J265" s="144">
        <f t="shared" si="18"/>
        <v>0</v>
      </c>
      <c r="K265" s="145">
        <f t="shared" si="19"/>
        <v>0</v>
      </c>
      <c r="L265" s="146"/>
      <c r="M265" s="147">
        <f t="shared" si="20"/>
        <v>0</v>
      </c>
      <c r="N265" s="146"/>
      <c r="O265" s="146"/>
      <c r="P265" s="146"/>
      <c r="Q265" s="191">
        <f t="shared" si="21"/>
        <v>0</v>
      </c>
      <c r="R265" s="18" t="str">
        <f t="shared" si="9"/>
        <v>OK</v>
      </c>
      <c r="S265" s="47"/>
      <c r="T265" s="47"/>
      <c r="U265" s="47"/>
      <c r="V265" s="47"/>
      <c r="W265" s="47"/>
      <c r="X265" s="47"/>
      <c r="Y265" s="47"/>
      <c r="Z265" s="47"/>
      <c r="AA265" s="36"/>
      <c r="AB265" s="36"/>
      <c r="AC265" s="36"/>
      <c r="AD265" s="36"/>
      <c r="AE265" s="36"/>
      <c r="AF265" s="36"/>
      <c r="AG265" s="36"/>
      <c r="AH265" s="195"/>
      <c r="AI265" s="195"/>
      <c r="AJ265" s="36"/>
    </row>
    <row r="266" spans="1:36" ht="40" customHeight="1" x14ac:dyDescent="0.35">
      <c r="A266" s="204"/>
      <c r="B266" s="50">
        <v>273</v>
      </c>
      <c r="C266" s="200"/>
      <c r="D266" s="56" t="s">
        <v>466</v>
      </c>
      <c r="E266" s="57" t="s">
        <v>39</v>
      </c>
      <c r="F266" s="57" t="s">
        <v>11</v>
      </c>
      <c r="G266" s="57" t="s">
        <v>467</v>
      </c>
      <c r="H266" s="55">
        <v>423.86</v>
      </c>
      <c r="I266" s="16">
        <v>0</v>
      </c>
      <c r="J266" s="144">
        <f t="shared" si="18"/>
        <v>0</v>
      </c>
      <c r="K266" s="145">
        <f t="shared" si="19"/>
        <v>0</v>
      </c>
      <c r="L266" s="146"/>
      <c r="M266" s="147">
        <f t="shared" si="20"/>
        <v>0</v>
      </c>
      <c r="N266" s="146"/>
      <c r="O266" s="146"/>
      <c r="P266" s="146"/>
      <c r="Q266" s="191">
        <f t="shared" si="21"/>
        <v>0</v>
      </c>
      <c r="R266" s="18" t="str">
        <f t="shared" si="9"/>
        <v>OK</v>
      </c>
      <c r="S266" s="47"/>
      <c r="T266" s="47"/>
      <c r="U266" s="47"/>
      <c r="V266" s="47"/>
      <c r="W266" s="47"/>
      <c r="X266" s="47"/>
      <c r="Y266" s="47"/>
      <c r="Z266" s="47"/>
      <c r="AA266" s="36"/>
      <c r="AB266" s="36"/>
      <c r="AC266" s="36"/>
      <c r="AD266" s="36"/>
      <c r="AE266" s="36"/>
      <c r="AF266" s="36"/>
      <c r="AG266" s="36"/>
      <c r="AH266" s="195"/>
      <c r="AI266" s="195"/>
      <c r="AJ266" s="36"/>
    </row>
    <row r="267" spans="1:36" ht="40" customHeight="1" x14ac:dyDescent="0.35">
      <c r="A267" s="204"/>
      <c r="B267" s="50">
        <v>274</v>
      </c>
      <c r="C267" s="200"/>
      <c r="D267" s="56" t="s">
        <v>468</v>
      </c>
      <c r="E267" s="57" t="s">
        <v>39</v>
      </c>
      <c r="F267" s="57" t="s">
        <v>11</v>
      </c>
      <c r="G267" s="57" t="s">
        <v>25</v>
      </c>
      <c r="H267" s="55">
        <v>576.80999999999995</v>
      </c>
      <c r="I267" s="16">
        <v>0</v>
      </c>
      <c r="J267" s="144">
        <f t="shared" si="18"/>
        <v>0</v>
      </c>
      <c r="K267" s="145">
        <f t="shared" si="19"/>
        <v>0</v>
      </c>
      <c r="L267" s="146"/>
      <c r="M267" s="147">
        <f t="shared" si="20"/>
        <v>0</v>
      </c>
      <c r="N267" s="146"/>
      <c r="O267" s="146"/>
      <c r="P267" s="146"/>
      <c r="Q267" s="191">
        <f t="shared" si="21"/>
        <v>0</v>
      </c>
      <c r="R267" s="18" t="str">
        <f t="shared" si="9"/>
        <v>OK</v>
      </c>
      <c r="S267" s="47"/>
      <c r="T267" s="47"/>
      <c r="U267" s="47"/>
      <c r="V267" s="47"/>
      <c r="W267" s="47"/>
      <c r="X267" s="47"/>
      <c r="Y267" s="47"/>
      <c r="Z267" s="47"/>
      <c r="AA267" s="36"/>
      <c r="AB267" s="36"/>
      <c r="AC267" s="36"/>
      <c r="AD267" s="36"/>
      <c r="AE267" s="36"/>
      <c r="AF267" s="36"/>
      <c r="AG267" s="36"/>
      <c r="AH267" s="195"/>
      <c r="AI267" s="195"/>
      <c r="AJ267" s="36"/>
    </row>
    <row r="268" spans="1:36" ht="40" customHeight="1" x14ac:dyDescent="0.35">
      <c r="A268" s="204"/>
      <c r="B268" s="50">
        <v>275</v>
      </c>
      <c r="C268" s="200"/>
      <c r="D268" s="56" t="s">
        <v>469</v>
      </c>
      <c r="E268" s="57" t="s">
        <v>39</v>
      </c>
      <c r="F268" s="57" t="s">
        <v>11</v>
      </c>
      <c r="G268" s="57" t="s">
        <v>25</v>
      </c>
      <c r="H268" s="55">
        <v>741.45</v>
      </c>
      <c r="I268" s="16">
        <v>0</v>
      </c>
      <c r="J268" s="144">
        <f t="shared" si="18"/>
        <v>0</v>
      </c>
      <c r="K268" s="145">
        <f t="shared" si="19"/>
        <v>0</v>
      </c>
      <c r="L268" s="146"/>
      <c r="M268" s="147">
        <f t="shared" si="20"/>
        <v>0</v>
      </c>
      <c r="N268" s="146"/>
      <c r="O268" s="146"/>
      <c r="P268" s="146"/>
      <c r="Q268" s="191">
        <f t="shared" si="21"/>
        <v>0</v>
      </c>
      <c r="R268" s="18" t="str">
        <f t="shared" si="9"/>
        <v>OK</v>
      </c>
      <c r="S268" s="47"/>
      <c r="T268" s="47"/>
      <c r="U268" s="47"/>
      <c r="V268" s="47"/>
      <c r="W268" s="47"/>
      <c r="X268" s="47"/>
      <c r="Y268" s="47"/>
      <c r="Z268" s="47"/>
      <c r="AA268" s="36"/>
      <c r="AB268" s="36"/>
      <c r="AC268" s="36"/>
      <c r="AD268" s="36"/>
      <c r="AE268" s="36"/>
      <c r="AF268" s="36"/>
      <c r="AG268" s="36"/>
      <c r="AH268" s="195"/>
      <c r="AI268" s="195"/>
      <c r="AJ268" s="36"/>
    </row>
    <row r="269" spans="1:36" ht="40" customHeight="1" x14ac:dyDescent="0.35">
      <c r="A269" s="204"/>
      <c r="B269" s="50">
        <v>276</v>
      </c>
      <c r="C269" s="200"/>
      <c r="D269" s="56" t="s">
        <v>470</v>
      </c>
      <c r="E269" s="57" t="s">
        <v>465</v>
      </c>
      <c r="F269" s="57" t="s">
        <v>11</v>
      </c>
      <c r="G269" s="57" t="s">
        <v>25</v>
      </c>
      <c r="H269" s="55">
        <v>717.17</v>
      </c>
      <c r="I269" s="16">
        <v>1</v>
      </c>
      <c r="J269" s="144">
        <f t="shared" si="18"/>
        <v>1</v>
      </c>
      <c r="K269" s="145">
        <f t="shared" si="19"/>
        <v>1</v>
      </c>
      <c r="L269" s="146"/>
      <c r="M269" s="147">
        <f t="shared" si="20"/>
        <v>0</v>
      </c>
      <c r="N269" s="146"/>
      <c r="O269" s="146"/>
      <c r="P269" s="146"/>
      <c r="Q269" s="191">
        <f t="shared" si="21"/>
        <v>0</v>
      </c>
      <c r="R269" s="18" t="str">
        <f t="shared" si="9"/>
        <v>OK</v>
      </c>
      <c r="S269" s="47"/>
      <c r="T269" s="47"/>
      <c r="U269" s="47"/>
      <c r="V269" s="47"/>
      <c r="W269" s="47"/>
      <c r="X269" s="47"/>
      <c r="Y269" s="36">
        <v>1</v>
      </c>
      <c r="Z269" s="47"/>
      <c r="AA269" s="36"/>
      <c r="AB269" s="36"/>
      <c r="AE269" s="36"/>
      <c r="AF269" s="36"/>
      <c r="AG269" s="36"/>
      <c r="AH269" s="195"/>
      <c r="AI269" s="195"/>
      <c r="AJ269" s="36"/>
    </row>
    <row r="270" spans="1:36" ht="40" customHeight="1" x14ac:dyDescent="0.35">
      <c r="A270" s="204"/>
      <c r="B270" s="50">
        <v>277</v>
      </c>
      <c r="C270" s="200"/>
      <c r="D270" s="56" t="s">
        <v>471</v>
      </c>
      <c r="E270" s="57" t="s">
        <v>39</v>
      </c>
      <c r="F270" s="57" t="s">
        <v>11</v>
      </c>
      <c r="G270" s="57" t="s">
        <v>472</v>
      </c>
      <c r="H270" s="55">
        <v>426.17</v>
      </c>
      <c r="I270" s="16">
        <v>0</v>
      </c>
      <c r="J270" s="144">
        <f t="shared" si="18"/>
        <v>0</v>
      </c>
      <c r="K270" s="145">
        <f t="shared" si="19"/>
        <v>0</v>
      </c>
      <c r="L270" s="146"/>
      <c r="M270" s="147">
        <f t="shared" si="20"/>
        <v>0</v>
      </c>
      <c r="N270" s="146"/>
      <c r="O270" s="146"/>
      <c r="P270" s="146"/>
      <c r="Q270" s="191">
        <f t="shared" si="21"/>
        <v>0</v>
      </c>
      <c r="R270" s="18" t="str">
        <f t="shared" si="9"/>
        <v>OK</v>
      </c>
      <c r="S270" s="47"/>
      <c r="T270" s="47"/>
      <c r="U270" s="47"/>
      <c r="V270" s="47"/>
      <c r="W270" s="47"/>
      <c r="X270" s="47"/>
      <c r="Y270" s="47"/>
      <c r="Z270" s="47"/>
      <c r="AA270" s="36"/>
      <c r="AB270" s="36"/>
      <c r="AC270" s="36"/>
      <c r="AD270" s="36"/>
      <c r="AE270" s="36"/>
      <c r="AF270" s="36"/>
      <c r="AG270" s="36"/>
      <c r="AH270" s="195"/>
      <c r="AI270" s="195"/>
      <c r="AJ270" s="36"/>
    </row>
    <row r="271" spans="1:36" ht="40" customHeight="1" x14ac:dyDescent="0.35">
      <c r="A271" s="204"/>
      <c r="B271" s="50">
        <v>278</v>
      </c>
      <c r="C271" s="200"/>
      <c r="D271" s="56" t="s">
        <v>473</v>
      </c>
      <c r="E271" s="57" t="s">
        <v>474</v>
      </c>
      <c r="F271" s="57" t="s">
        <v>11</v>
      </c>
      <c r="G271" s="57" t="s">
        <v>472</v>
      </c>
      <c r="H271" s="55">
        <v>284.66000000000003</v>
      </c>
      <c r="I271" s="16">
        <v>0</v>
      </c>
      <c r="J271" s="144">
        <f t="shared" si="18"/>
        <v>0</v>
      </c>
      <c r="K271" s="145">
        <f t="shared" si="19"/>
        <v>0</v>
      </c>
      <c r="L271" s="146"/>
      <c r="M271" s="147">
        <f t="shared" si="20"/>
        <v>0</v>
      </c>
      <c r="N271" s="146"/>
      <c r="O271" s="146"/>
      <c r="P271" s="146"/>
      <c r="Q271" s="191">
        <f t="shared" si="21"/>
        <v>0</v>
      </c>
      <c r="R271" s="18" t="str">
        <f t="shared" si="9"/>
        <v>OK</v>
      </c>
      <c r="S271" s="47"/>
      <c r="T271" s="47"/>
      <c r="U271" s="47"/>
      <c r="V271" s="47"/>
      <c r="W271" s="47"/>
      <c r="X271" s="47"/>
      <c r="Y271" s="47"/>
      <c r="Z271" s="47"/>
      <c r="AA271" s="36"/>
      <c r="AB271" s="36"/>
      <c r="AC271" s="36"/>
      <c r="AD271" s="36"/>
      <c r="AE271" s="36"/>
      <c r="AF271" s="36"/>
      <c r="AG271" s="36"/>
      <c r="AH271" s="195"/>
      <c r="AI271" s="195"/>
      <c r="AJ271" s="36"/>
    </row>
    <row r="272" spans="1:36" ht="40" customHeight="1" x14ac:dyDescent="0.35">
      <c r="A272" s="204"/>
      <c r="B272" s="50">
        <v>279</v>
      </c>
      <c r="C272" s="200"/>
      <c r="D272" s="56" t="s">
        <v>475</v>
      </c>
      <c r="E272" s="57" t="s">
        <v>476</v>
      </c>
      <c r="F272" s="57" t="s">
        <v>11</v>
      </c>
      <c r="G272" s="57" t="s">
        <v>25</v>
      </c>
      <c r="H272" s="55">
        <v>611.96</v>
      </c>
      <c r="I272" s="16">
        <v>0</v>
      </c>
      <c r="J272" s="144">
        <f t="shared" si="18"/>
        <v>0</v>
      </c>
      <c r="K272" s="145">
        <f t="shared" si="19"/>
        <v>0</v>
      </c>
      <c r="L272" s="146"/>
      <c r="M272" s="147">
        <f t="shared" si="20"/>
        <v>0</v>
      </c>
      <c r="N272" s="146"/>
      <c r="O272" s="146"/>
      <c r="P272" s="146"/>
      <c r="Q272" s="191">
        <f t="shared" si="21"/>
        <v>0</v>
      </c>
      <c r="R272" s="18" t="str">
        <f t="shared" si="9"/>
        <v>OK</v>
      </c>
      <c r="S272" s="47"/>
      <c r="T272" s="47"/>
      <c r="U272" s="47"/>
      <c r="V272" s="47"/>
      <c r="W272" s="47"/>
      <c r="X272" s="47"/>
      <c r="Y272" s="47"/>
      <c r="Z272" s="47"/>
      <c r="AA272" s="36"/>
      <c r="AB272" s="36"/>
      <c r="AC272" s="36"/>
      <c r="AD272" s="36"/>
      <c r="AE272" s="36"/>
      <c r="AF272" s="36"/>
      <c r="AG272" s="36"/>
      <c r="AH272" s="195"/>
      <c r="AI272" s="195"/>
      <c r="AJ272" s="36"/>
    </row>
    <row r="273" spans="1:36" ht="40" customHeight="1" x14ac:dyDescent="0.35">
      <c r="A273" s="204"/>
      <c r="B273" s="50">
        <v>280</v>
      </c>
      <c r="C273" s="200"/>
      <c r="D273" s="56" t="s">
        <v>477</v>
      </c>
      <c r="E273" s="57" t="s">
        <v>189</v>
      </c>
      <c r="F273" s="57" t="s">
        <v>11</v>
      </c>
      <c r="G273" s="57" t="s">
        <v>25</v>
      </c>
      <c r="H273" s="55">
        <v>2394.2800000000002</v>
      </c>
      <c r="I273" s="16">
        <v>1</v>
      </c>
      <c r="J273" s="144">
        <f t="shared" si="18"/>
        <v>0</v>
      </c>
      <c r="K273" s="145">
        <f t="shared" si="19"/>
        <v>0</v>
      </c>
      <c r="L273" s="146"/>
      <c r="M273" s="147">
        <f t="shared" si="20"/>
        <v>0</v>
      </c>
      <c r="N273" s="146"/>
      <c r="O273" s="146"/>
      <c r="P273" s="146"/>
      <c r="Q273" s="191">
        <f t="shared" si="21"/>
        <v>1</v>
      </c>
      <c r="R273" s="18" t="str">
        <f t="shared" si="9"/>
        <v>OK</v>
      </c>
      <c r="S273" s="47"/>
      <c r="T273" s="47"/>
      <c r="U273" s="47"/>
      <c r="V273" s="47"/>
      <c r="W273" s="47"/>
      <c r="X273" s="47"/>
      <c r="Y273" s="47"/>
      <c r="Z273" s="47"/>
      <c r="AA273" s="36"/>
      <c r="AB273" s="36"/>
      <c r="AC273" s="36"/>
      <c r="AD273" s="36"/>
      <c r="AE273" s="36"/>
      <c r="AF273" s="36"/>
      <c r="AG273" s="36"/>
      <c r="AH273" s="195"/>
      <c r="AI273" s="195"/>
      <c r="AJ273" s="36"/>
    </row>
    <row r="274" spans="1:36" ht="40" customHeight="1" x14ac:dyDescent="0.35">
      <c r="A274" s="204"/>
      <c r="B274" s="50">
        <v>281</v>
      </c>
      <c r="C274" s="200"/>
      <c r="D274" s="56" t="s">
        <v>478</v>
      </c>
      <c r="E274" s="57" t="s">
        <v>465</v>
      </c>
      <c r="F274" s="57" t="s">
        <v>11</v>
      </c>
      <c r="G274" s="57" t="s">
        <v>25</v>
      </c>
      <c r="H274" s="55">
        <v>781</v>
      </c>
      <c r="I274" s="16">
        <v>3</v>
      </c>
      <c r="J274" s="144">
        <f t="shared" si="18"/>
        <v>1</v>
      </c>
      <c r="K274" s="145">
        <f t="shared" si="19"/>
        <v>1</v>
      </c>
      <c r="L274" s="146"/>
      <c r="M274" s="147">
        <f t="shared" si="20"/>
        <v>0</v>
      </c>
      <c r="N274" s="146"/>
      <c r="O274" s="146"/>
      <c r="P274" s="146"/>
      <c r="Q274" s="191">
        <f t="shared" si="21"/>
        <v>2</v>
      </c>
      <c r="R274" s="18" t="str">
        <f t="shared" si="9"/>
        <v>OK</v>
      </c>
      <c r="S274" s="47"/>
      <c r="T274" s="288"/>
      <c r="U274" s="47">
        <v>1</v>
      </c>
      <c r="V274" s="47"/>
      <c r="W274" s="47"/>
      <c r="X274" s="47"/>
      <c r="Y274" s="47"/>
      <c r="Z274" s="47"/>
      <c r="AA274" s="36"/>
      <c r="AB274" s="36"/>
      <c r="AC274" s="36"/>
      <c r="AD274" s="36"/>
      <c r="AE274" s="36"/>
      <c r="AF274" s="36"/>
      <c r="AG274" s="36"/>
      <c r="AH274" s="195"/>
      <c r="AI274" s="195"/>
      <c r="AJ274" s="36"/>
    </row>
    <row r="275" spans="1:36" ht="40" customHeight="1" x14ac:dyDescent="0.35">
      <c r="A275" s="204"/>
      <c r="B275" s="50">
        <v>282</v>
      </c>
      <c r="C275" s="200"/>
      <c r="D275" s="56" t="s">
        <v>479</v>
      </c>
      <c r="E275" s="57" t="s">
        <v>198</v>
      </c>
      <c r="F275" s="57" t="s">
        <v>11</v>
      </c>
      <c r="G275" s="57" t="s">
        <v>25</v>
      </c>
      <c r="H275" s="55">
        <v>859.26</v>
      </c>
      <c r="I275" s="16">
        <v>5</v>
      </c>
      <c r="J275" s="144">
        <f t="shared" si="18"/>
        <v>5</v>
      </c>
      <c r="K275" s="145">
        <f t="shared" si="19"/>
        <v>5</v>
      </c>
      <c r="L275" s="146"/>
      <c r="M275" s="147">
        <f t="shared" si="20"/>
        <v>1</v>
      </c>
      <c r="N275" s="146"/>
      <c r="O275" s="146"/>
      <c r="P275" s="146"/>
      <c r="Q275" s="191">
        <f t="shared" si="21"/>
        <v>0</v>
      </c>
      <c r="R275" s="18" t="str">
        <f t="shared" si="9"/>
        <v>OK</v>
      </c>
      <c r="S275" s="47"/>
      <c r="T275" s="288"/>
      <c r="U275" s="47"/>
      <c r="V275" s="47"/>
      <c r="W275" s="47"/>
      <c r="X275" s="47"/>
      <c r="Y275" s="36">
        <v>2</v>
      </c>
      <c r="Z275" s="47"/>
      <c r="AA275" s="36"/>
      <c r="AB275" s="36"/>
      <c r="AC275" s="36">
        <v>3</v>
      </c>
      <c r="AE275" s="36"/>
      <c r="AF275" s="36"/>
      <c r="AG275" s="36"/>
      <c r="AH275" s="195"/>
      <c r="AI275" s="195"/>
      <c r="AJ275" s="36"/>
    </row>
    <row r="276" spans="1:36" ht="40" customHeight="1" x14ac:dyDescent="0.35">
      <c r="A276" s="204"/>
      <c r="B276" s="50">
        <v>283</v>
      </c>
      <c r="C276" s="200"/>
      <c r="D276" s="56" t="s">
        <v>480</v>
      </c>
      <c r="E276" s="57" t="s">
        <v>39</v>
      </c>
      <c r="F276" s="57" t="s">
        <v>11</v>
      </c>
      <c r="G276" s="57" t="s">
        <v>25</v>
      </c>
      <c r="H276" s="55">
        <v>266.14999999999998</v>
      </c>
      <c r="I276" s="16">
        <v>2</v>
      </c>
      <c r="J276" s="144">
        <f t="shared" si="18"/>
        <v>1</v>
      </c>
      <c r="K276" s="145">
        <f t="shared" si="19"/>
        <v>1</v>
      </c>
      <c r="L276" s="146"/>
      <c r="M276" s="147">
        <f t="shared" si="20"/>
        <v>0</v>
      </c>
      <c r="N276" s="146"/>
      <c r="O276" s="146"/>
      <c r="P276" s="146"/>
      <c r="Q276" s="191">
        <f t="shared" si="21"/>
        <v>1</v>
      </c>
      <c r="R276" s="18" t="str">
        <f t="shared" si="9"/>
        <v>OK</v>
      </c>
      <c r="S276" s="47"/>
      <c r="T276" s="288"/>
      <c r="U276" s="47"/>
      <c r="V276" s="47"/>
      <c r="W276" s="47"/>
      <c r="X276" s="47"/>
      <c r="Y276" s="36">
        <v>1</v>
      </c>
      <c r="Z276" s="47"/>
      <c r="AA276" s="36"/>
      <c r="AB276" s="36"/>
      <c r="AC276" s="36"/>
      <c r="AE276" s="36"/>
      <c r="AF276" s="36"/>
      <c r="AG276" s="36"/>
      <c r="AH276" s="195"/>
      <c r="AI276" s="195"/>
      <c r="AJ276" s="36"/>
    </row>
    <row r="277" spans="1:36" ht="40" customHeight="1" x14ac:dyDescent="0.35">
      <c r="A277" s="204"/>
      <c r="B277" s="50">
        <v>284</v>
      </c>
      <c r="C277" s="200"/>
      <c r="D277" s="56" t="s">
        <v>27</v>
      </c>
      <c r="E277" s="57" t="s">
        <v>198</v>
      </c>
      <c r="F277" s="57" t="s">
        <v>11</v>
      </c>
      <c r="G277" s="57" t="s">
        <v>25</v>
      </c>
      <c r="H277" s="55">
        <v>299.06</v>
      </c>
      <c r="I277" s="16">
        <v>3</v>
      </c>
      <c r="J277" s="144">
        <f t="shared" si="18"/>
        <v>1</v>
      </c>
      <c r="K277" s="145">
        <f t="shared" si="19"/>
        <v>1</v>
      </c>
      <c r="L277" s="146"/>
      <c r="M277" s="147">
        <f t="shared" si="20"/>
        <v>0</v>
      </c>
      <c r="N277" s="146"/>
      <c r="O277" s="146"/>
      <c r="P277" s="146"/>
      <c r="Q277" s="191">
        <f t="shared" si="21"/>
        <v>2</v>
      </c>
      <c r="R277" s="18" t="str">
        <f t="shared" si="9"/>
        <v>OK</v>
      </c>
      <c r="S277" s="47"/>
      <c r="T277" s="288"/>
      <c r="U277" s="47">
        <v>1</v>
      </c>
      <c r="V277" s="47"/>
      <c r="W277" s="47"/>
      <c r="X277" s="47"/>
      <c r="Y277" s="47"/>
      <c r="Z277" s="47"/>
      <c r="AA277" s="36"/>
      <c r="AB277" s="36"/>
      <c r="AC277" s="36"/>
      <c r="AD277" s="36"/>
      <c r="AE277" s="36"/>
      <c r="AF277" s="36"/>
      <c r="AG277" s="36"/>
      <c r="AH277" s="195"/>
      <c r="AI277" s="195"/>
      <c r="AJ277" s="36"/>
    </row>
    <row r="278" spans="1:36" ht="40" customHeight="1" x14ac:dyDescent="0.35">
      <c r="A278" s="204"/>
      <c r="B278" s="50">
        <v>285</v>
      </c>
      <c r="C278" s="200"/>
      <c r="D278" s="56" t="s">
        <v>481</v>
      </c>
      <c r="E278" s="57" t="s">
        <v>482</v>
      </c>
      <c r="F278" s="57" t="s">
        <v>11</v>
      </c>
      <c r="G278" s="57" t="s">
        <v>25</v>
      </c>
      <c r="H278" s="55">
        <v>614.84</v>
      </c>
      <c r="I278" s="16">
        <v>0</v>
      </c>
      <c r="J278" s="144">
        <f t="shared" si="18"/>
        <v>0</v>
      </c>
      <c r="K278" s="145">
        <f t="shared" si="19"/>
        <v>0</v>
      </c>
      <c r="L278" s="146"/>
      <c r="M278" s="147">
        <f t="shared" si="20"/>
        <v>0</v>
      </c>
      <c r="N278" s="146"/>
      <c r="O278" s="146"/>
      <c r="P278" s="146"/>
      <c r="Q278" s="191">
        <f t="shared" si="21"/>
        <v>0</v>
      </c>
      <c r="R278" s="18" t="str">
        <f t="shared" si="9"/>
        <v>OK</v>
      </c>
      <c r="S278" s="47"/>
      <c r="T278" s="288"/>
      <c r="U278" s="47"/>
      <c r="V278" s="47"/>
      <c r="W278" s="47"/>
      <c r="X278" s="47"/>
      <c r="Y278" s="47"/>
      <c r="Z278" s="47"/>
      <c r="AA278" s="36"/>
      <c r="AB278" s="36"/>
      <c r="AC278" s="36"/>
      <c r="AD278" s="36"/>
      <c r="AE278" s="36"/>
      <c r="AF278" s="36"/>
      <c r="AG278" s="36"/>
      <c r="AH278" s="195"/>
      <c r="AI278" s="195"/>
      <c r="AJ278" s="36"/>
    </row>
    <row r="279" spans="1:36" ht="40" customHeight="1" x14ac:dyDescent="0.35">
      <c r="A279" s="204"/>
      <c r="B279" s="50">
        <v>286</v>
      </c>
      <c r="C279" s="200"/>
      <c r="D279" s="56" t="s">
        <v>483</v>
      </c>
      <c r="E279" s="57" t="s">
        <v>39</v>
      </c>
      <c r="F279" s="57" t="s">
        <v>484</v>
      </c>
      <c r="G279" s="57" t="s">
        <v>25</v>
      </c>
      <c r="H279" s="55">
        <v>463.76</v>
      </c>
      <c r="I279" s="16">
        <v>3</v>
      </c>
      <c r="J279" s="144">
        <f t="shared" si="18"/>
        <v>3</v>
      </c>
      <c r="K279" s="145">
        <f t="shared" si="19"/>
        <v>3</v>
      </c>
      <c r="L279" s="146"/>
      <c r="M279" s="147">
        <f t="shared" si="20"/>
        <v>0</v>
      </c>
      <c r="N279" s="146"/>
      <c r="O279" s="146"/>
      <c r="P279" s="146"/>
      <c r="Q279" s="191">
        <f t="shared" si="21"/>
        <v>0</v>
      </c>
      <c r="R279" s="18" t="str">
        <f t="shared" si="9"/>
        <v>OK</v>
      </c>
      <c r="S279" s="47"/>
      <c r="T279" s="288"/>
      <c r="U279" s="47">
        <v>1</v>
      </c>
      <c r="V279" s="47"/>
      <c r="W279" s="47"/>
      <c r="X279" s="47"/>
      <c r="Y279" s="36">
        <v>2</v>
      </c>
      <c r="Z279" s="47"/>
      <c r="AA279" s="36"/>
      <c r="AB279" s="36"/>
      <c r="AC279" s="36"/>
      <c r="AE279" s="36"/>
      <c r="AF279" s="36"/>
      <c r="AG279" s="36"/>
      <c r="AH279" s="195"/>
      <c r="AI279" s="195"/>
      <c r="AJ279" s="36"/>
    </row>
    <row r="280" spans="1:36" ht="40" customHeight="1" x14ac:dyDescent="0.35">
      <c r="A280" s="204"/>
      <c r="B280" s="50">
        <v>287</v>
      </c>
      <c r="C280" s="199"/>
      <c r="D280" s="56" t="s">
        <v>485</v>
      </c>
      <c r="E280" s="57" t="s">
        <v>198</v>
      </c>
      <c r="F280" s="57" t="s">
        <v>11</v>
      </c>
      <c r="G280" s="57" t="s">
        <v>25</v>
      </c>
      <c r="H280" s="55">
        <v>429</v>
      </c>
      <c r="I280" s="16">
        <v>0</v>
      </c>
      <c r="J280" s="144">
        <f t="shared" si="18"/>
        <v>0</v>
      </c>
      <c r="K280" s="145">
        <f t="shared" si="19"/>
        <v>0</v>
      </c>
      <c r="L280" s="146"/>
      <c r="M280" s="147">
        <f t="shared" si="20"/>
        <v>0</v>
      </c>
      <c r="N280" s="146"/>
      <c r="O280" s="146"/>
      <c r="P280" s="146"/>
      <c r="Q280" s="191">
        <f t="shared" si="21"/>
        <v>0</v>
      </c>
      <c r="R280" s="18" t="str">
        <f t="shared" si="9"/>
        <v>OK</v>
      </c>
      <c r="S280" s="47"/>
      <c r="T280" s="47"/>
      <c r="U280" s="47"/>
      <c r="V280" s="47"/>
      <c r="W280" s="47"/>
      <c r="X280" s="47"/>
      <c r="Y280" s="47"/>
      <c r="Z280" s="47"/>
      <c r="AA280" s="36"/>
      <c r="AB280" s="36"/>
      <c r="AC280" s="36"/>
      <c r="AD280" s="36"/>
      <c r="AE280" s="36"/>
      <c r="AF280" s="36"/>
      <c r="AG280" s="36"/>
      <c r="AH280" s="195"/>
      <c r="AI280" s="195"/>
      <c r="AJ280" s="36"/>
    </row>
    <row r="281" spans="1:36" ht="40" customHeight="1" x14ac:dyDescent="0.35">
      <c r="A281" s="204">
        <v>17</v>
      </c>
      <c r="B281" s="50">
        <v>288</v>
      </c>
      <c r="C281" s="198" t="s">
        <v>638</v>
      </c>
      <c r="D281" s="56" t="s">
        <v>486</v>
      </c>
      <c r="E281" s="57" t="s">
        <v>487</v>
      </c>
      <c r="F281" s="57" t="s">
        <v>250</v>
      </c>
      <c r="G281" s="57" t="s">
        <v>12</v>
      </c>
      <c r="H281" s="55">
        <v>3.43</v>
      </c>
      <c r="I281" s="16">
        <v>10</v>
      </c>
      <c r="J281" s="144">
        <f t="shared" si="18"/>
        <v>5</v>
      </c>
      <c r="K281" s="145">
        <f t="shared" si="19"/>
        <v>5</v>
      </c>
      <c r="L281" s="146"/>
      <c r="M281" s="147">
        <f t="shared" si="20"/>
        <v>2</v>
      </c>
      <c r="N281" s="146"/>
      <c r="O281" s="146"/>
      <c r="P281" s="146"/>
      <c r="Q281" s="191">
        <f t="shared" si="21"/>
        <v>5</v>
      </c>
      <c r="R281" s="18" t="str">
        <f t="shared" si="9"/>
        <v>OK</v>
      </c>
      <c r="S281" s="47"/>
      <c r="T281" s="47"/>
      <c r="U281" s="47"/>
      <c r="V281" s="47">
        <v>5</v>
      </c>
      <c r="W281" s="47"/>
      <c r="X281" s="47"/>
      <c r="Y281" s="47"/>
      <c r="Z281" s="47"/>
      <c r="AA281" s="36"/>
      <c r="AB281" s="36"/>
      <c r="AC281" s="36"/>
      <c r="AD281" s="36"/>
      <c r="AE281" s="36"/>
      <c r="AF281" s="36"/>
      <c r="AG281" s="36"/>
      <c r="AH281" s="195"/>
      <c r="AI281" s="195"/>
      <c r="AJ281" s="36"/>
    </row>
    <row r="282" spans="1:36" ht="40" customHeight="1" x14ac:dyDescent="0.35">
      <c r="A282" s="204"/>
      <c r="B282" s="50">
        <v>289</v>
      </c>
      <c r="C282" s="200"/>
      <c r="D282" s="56" t="s">
        <v>488</v>
      </c>
      <c r="E282" s="57" t="s">
        <v>489</v>
      </c>
      <c r="F282" s="57" t="s">
        <v>490</v>
      </c>
      <c r="G282" s="57" t="s">
        <v>12</v>
      </c>
      <c r="H282" s="55">
        <v>19.34</v>
      </c>
      <c r="I282" s="16">
        <v>0</v>
      </c>
      <c r="J282" s="144">
        <f t="shared" si="18"/>
        <v>0</v>
      </c>
      <c r="K282" s="145">
        <f t="shared" si="19"/>
        <v>0</v>
      </c>
      <c r="L282" s="146"/>
      <c r="M282" s="147">
        <f t="shared" si="20"/>
        <v>0</v>
      </c>
      <c r="N282" s="146"/>
      <c r="O282" s="146"/>
      <c r="P282" s="146"/>
      <c r="Q282" s="191">
        <f t="shared" si="21"/>
        <v>0</v>
      </c>
      <c r="R282" s="18" t="str">
        <f t="shared" si="9"/>
        <v>OK</v>
      </c>
      <c r="S282" s="47"/>
      <c r="T282" s="47"/>
      <c r="U282" s="47"/>
      <c r="V282" s="47"/>
      <c r="W282" s="47"/>
      <c r="X282" s="47"/>
      <c r="Y282" s="47"/>
      <c r="Z282" s="47"/>
      <c r="AA282" s="36"/>
      <c r="AB282" s="36"/>
      <c r="AC282" s="36"/>
      <c r="AD282" s="36"/>
      <c r="AE282" s="36"/>
      <c r="AF282" s="36"/>
      <c r="AG282" s="36"/>
      <c r="AH282" s="195"/>
      <c r="AI282" s="195"/>
      <c r="AJ282" s="36"/>
    </row>
    <row r="283" spans="1:36" ht="40" customHeight="1" x14ac:dyDescent="0.35">
      <c r="A283" s="204"/>
      <c r="B283" s="50">
        <v>290</v>
      </c>
      <c r="C283" s="200"/>
      <c r="D283" s="56" t="s">
        <v>491</v>
      </c>
      <c r="E283" s="57" t="s">
        <v>489</v>
      </c>
      <c r="F283" s="57" t="s">
        <v>492</v>
      </c>
      <c r="G283" s="57" t="s">
        <v>12</v>
      </c>
      <c r="H283" s="55">
        <v>51.92</v>
      </c>
      <c r="I283" s="16">
        <v>1</v>
      </c>
      <c r="J283" s="144">
        <f t="shared" si="18"/>
        <v>0</v>
      </c>
      <c r="K283" s="145">
        <f t="shared" si="19"/>
        <v>0</v>
      </c>
      <c r="L283" s="146"/>
      <c r="M283" s="147">
        <f t="shared" si="20"/>
        <v>0</v>
      </c>
      <c r="N283" s="146"/>
      <c r="O283" s="146"/>
      <c r="P283" s="146"/>
      <c r="Q283" s="191">
        <f t="shared" si="21"/>
        <v>1</v>
      </c>
      <c r="R283" s="18" t="str">
        <f t="shared" si="9"/>
        <v>OK</v>
      </c>
      <c r="S283" s="47"/>
      <c r="T283" s="47"/>
      <c r="U283" s="47"/>
      <c r="V283" s="47"/>
      <c r="W283" s="47"/>
      <c r="X283" s="47"/>
      <c r="Y283" s="47"/>
      <c r="Z283" s="47"/>
      <c r="AA283" s="36"/>
      <c r="AB283" s="36"/>
      <c r="AC283" s="36"/>
      <c r="AD283" s="36"/>
      <c r="AE283" s="36"/>
      <c r="AF283" s="36"/>
      <c r="AG283" s="36"/>
      <c r="AH283" s="195"/>
      <c r="AI283" s="195"/>
      <c r="AJ283" s="36"/>
    </row>
    <row r="284" spans="1:36" ht="40" customHeight="1" x14ac:dyDescent="0.35">
      <c r="A284" s="204"/>
      <c r="B284" s="50">
        <v>291</v>
      </c>
      <c r="C284" s="200"/>
      <c r="D284" s="56" t="s">
        <v>493</v>
      </c>
      <c r="E284" s="57" t="s">
        <v>494</v>
      </c>
      <c r="F284" s="57" t="s">
        <v>11</v>
      </c>
      <c r="G284" s="57" t="s">
        <v>13</v>
      </c>
      <c r="H284" s="55">
        <v>10.31</v>
      </c>
      <c r="I284" s="16">
        <v>0</v>
      </c>
      <c r="J284" s="144">
        <f t="shared" si="18"/>
        <v>0</v>
      </c>
      <c r="K284" s="145">
        <f t="shared" si="19"/>
        <v>0</v>
      </c>
      <c r="L284" s="146"/>
      <c r="M284" s="147">
        <f t="shared" si="20"/>
        <v>0</v>
      </c>
      <c r="N284" s="146"/>
      <c r="O284" s="146"/>
      <c r="P284" s="146"/>
      <c r="Q284" s="191">
        <f t="shared" si="21"/>
        <v>0</v>
      </c>
      <c r="R284" s="18" t="str">
        <f t="shared" si="9"/>
        <v>OK</v>
      </c>
      <c r="S284" s="47"/>
      <c r="T284" s="47"/>
      <c r="U284" s="47"/>
      <c r="V284" s="47"/>
      <c r="W284" s="47"/>
      <c r="X284" s="47"/>
      <c r="Y284" s="47"/>
      <c r="Z284" s="47"/>
      <c r="AA284" s="36"/>
      <c r="AB284" s="36"/>
      <c r="AC284" s="36"/>
      <c r="AD284" s="36"/>
      <c r="AE284" s="36"/>
      <c r="AF284" s="36"/>
      <c r="AG284" s="36"/>
      <c r="AH284" s="195"/>
      <c r="AI284" s="195"/>
      <c r="AJ284" s="36"/>
    </row>
    <row r="285" spans="1:36" ht="40" customHeight="1" x14ac:dyDescent="0.35">
      <c r="A285" s="204"/>
      <c r="B285" s="50">
        <v>292</v>
      </c>
      <c r="C285" s="200"/>
      <c r="D285" s="56" t="s">
        <v>495</v>
      </c>
      <c r="E285" s="57" t="s">
        <v>494</v>
      </c>
      <c r="F285" s="57" t="s">
        <v>11</v>
      </c>
      <c r="G285" s="57" t="s">
        <v>12</v>
      </c>
      <c r="H285" s="55">
        <v>9.93</v>
      </c>
      <c r="I285" s="16">
        <v>0</v>
      </c>
      <c r="J285" s="144">
        <f t="shared" si="18"/>
        <v>0</v>
      </c>
      <c r="K285" s="145">
        <f t="shared" si="19"/>
        <v>0</v>
      </c>
      <c r="L285" s="146"/>
      <c r="M285" s="147">
        <f t="shared" si="20"/>
        <v>0</v>
      </c>
      <c r="N285" s="146"/>
      <c r="O285" s="146"/>
      <c r="P285" s="146"/>
      <c r="Q285" s="191">
        <f t="shared" si="21"/>
        <v>0</v>
      </c>
      <c r="R285" s="18" t="str">
        <f t="shared" si="9"/>
        <v>OK</v>
      </c>
      <c r="S285" s="47"/>
      <c r="T285" s="47"/>
      <c r="U285" s="47"/>
      <c r="V285" s="47"/>
      <c r="W285" s="47"/>
      <c r="X285" s="47"/>
      <c r="Y285" s="47"/>
      <c r="Z285" s="47"/>
      <c r="AA285" s="36"/>
      <c r="AB285" s="36"/>
      <c r="AC285" s="36"/>
      <c r="AD285" s="36"/>
      <c r="AE285" s="36"/>
      <c r="AF285" s="36"/>
      <c r="AG285" s="36"/>
      <c r="AH285" s="195"/>
      <c r="AI285" s="195"/>
      <c r="AJ285" s="36"/>
    </row>
    <row r="286" spans="1:36" ht="40" customHeight="1" x14ac:dyDescent="0.35">
      <c r="A286" s="204"/>
      <c r="B286" s="50">
        <v>293</v>
      </c>
      <c r="C286" s="200"/>
      <c r="D286" s="56" t="s">
        <v>496</v>
      </c>
      <c r="E286" s="57" t="s">
        <v>494</v>
      </c>
      <c r="F286" s="57" t="s">
        <v>11</v>
      </c>
      <c r="G286" s="57" t="s">
        <v>13</v>
      </c>
      <c r="H286" s="55">
        <v>8.67</v>
      </c>
      <c r="I286" s="16">
        <v>0</v>
      </c>
      <c r="J286" s="144">
        <f t="shared" si="18"/>
        <v>0</v>
      </c>
      <c r="K286" s="145">
        <f t="shared" si="19"/>
        <v>0</v>
      </c>
      <c r="L286" s="146"/>
      <c r="M286" s="147">
        <f t="shared" si="20"/>
        <v>0</v>
      </c>
      <c r="N286" s="146"/>
      <c r="O286" s="146"/>
      <c r="P286" s="146"/>
      <c r="Q286" s="191">
        <f t="shared" si="21"/>
        <v>0</v>
      </c>
      <c r="R286" s="18" t="str">
        <f t="shared" si="9"/>
        <v>OK</v>
      </c>
      <c r="S286" s="47"/>
      <c r="T286" s="47"/>
      <c r="U286" s="47"/>
      <c r="V286" s="47"/>
      <c r="W286" s="47"/>
      <c r="X286" s="47"/>
      <c r="Y286" s="47"/>
      <c r="Z286" s="47"/>
      <c r="AA286" s="36"/>
      <c r="AB286" s="36"/>
      <c r="AC286" s="36"/>
      <c r="AD286" s="36"/>
      <c r="AE286" s="36"/>
      <c r="AF286" s="36"/>
      <c r="AG286" s="36"/>
      <c r="AH286" s="195"/>
      <c r="AI286" s="195"/>
      <c r="AJ286" s="36"/>
    </row>
    <row r="287" spans="1:36" ht="40" customHeight="1" x14ac:dyDescent="0.35">
      <c r="A287" s="204"/>
      <c r="B287" s="50">
        <v>294</v>
      </c>
      <c r="C287" s="200"/>
      <c r="D287" s="56" t="s">
        <v>497</v>
      </c>
      <c r="E287" s="57" t="s">
        <v>494</v>
      </c>
      <c r="F287" s="57" t="s">
        <v>11</v>
      </c>
      <c r="G287" s="57" t="s">
        <v>13</v>
      </c>
      <c r="H287" s="55">
        <v>10.83</v>
      </c>
      <c r="I287" s="16">
        <v>0</v>
      </c>
      <c r="J287" s="144">
        <f t="shared" si="18"/>
        <v>0</v>
      </c>
      <c r="K287" s="145">
        <f t="shared" si="19"/>
        <v>0</v>
      </c>
      <c r="L287" s="146"/>
      <c r="M287" s="147">
        <f t="shared" si="20"/>
        <v>0</v>
      </c>
      <c r="N287" s="146"/>
      <c r="O287" s="146"/>
      <c r="P287" s="146"/>
      <c r="Q287" s="191">
        <f t="shared" si="21"/>
        <v>0</v>
      </c>
      <c r="R287" s="18" t="str">
        <f t="shared" si="9"/>
        <v>OK</v>
      </c>
      <c r="S287" s="47"/>
      <c r="T287" s="47"/>
      <c r="U287" s="47"/>
      <c r="V287" s="47"/>
      <c r="W287" s="47"/>
      <c r="X287" s="47"/>
      <c r="Y287" s="47"/>
      <c r="Z287" s="47"/>
      <c r="AA287" s="36"/>
      <c r="AB287" s="36"/>
      <c r="AC287" s="36"/>
      <c r="AD287" s="36"/>
      <c r="AE287" s="36"/>
      <c r="AF287" s="36"/>
      <c r="AG287" s="36"/>
      <c r="AH287" s="195"/>
      <c r="AI287" s="195"/>
      <c r="AJ287" s="36"/>
    </row>
    <row r="288" spans="1:36" ht="40" customHeight="1" x14ac:dyDescent="0.35">
      <c r="A288" s="204"/>
      <c r="B288" s="50">
        <v>295</v>
      </c>
      <c r="C288" s="200"/>
      <c r="D288" s="56" t="s">
        <v>498</v>
      </c>
      <c r="E288" s="57" t="s">
        <v>494</v>
      </c>
      <c r="F288" s="57" t="s">
        <v>11</v>
      </c>
      <c r="G288" s="57" t="s">
        <v>13</v>
      </c>
      <c r="H288" s="55">
        <v>10.96</v>
      </c>
      <c r="I288" s="16">
        <v>0</v>
      </c>
      <c r="J288" s="144">
        <f t="shared" si="18"/>
        <v>0</v>
      </c>
      <c r="K288" s="145">
        <f t="shared" si="19"/>
        <v>0</v>
      </c>
      <c r="L288" s="146"/>
      <c r="M288" s="147">
        <f t="shared" si="20"/>
        <v>0</v>
      </c>
      <c r="N288" s="146"/>
      <c r="O288" s="146"/>
      <c r="P288" s="146"/>
      <c r="Q288" s="191">
        <f t="shared" si="21"/>
        <v>0</v>
      </c>
      <c r="R288" s="18" t="str">
        <f t="shared" si="9"/>
        <v>OK</v>
      </c>
      <c r="S288" s="47"/>
      <c r="T288" s="47"/>
      <c r="U288" s="47"/>
      <c r="V288" s="47"/>
      <c r="W288" s="47"/>
      <c r="X288" s="47"/>
      <c r="Y288" s="47"/>
      <c r="Z288" s="47"/>
      <c r="AA288" s="36"/>
      <c r="AB288" s="36"/>
      <c r="AC288" s="36"/>
      <c r="AD288" s="36"/>
      <c r="AE288" s="36"/>
      <c r="AF288" s="36"/>
      <c r="AG288" s="36"/>
      <c r="AH288" s="195"/>
      <c r="AI288" s="195"/>
      <c r="AJ288" s="36"/>
    </row>
    <row r="289" spans="1:36" ht="40" customHeight="1" x14ac:dyDescent="0.35">
      <c r="A289" s="204"/>
      <c r="B289" s="50">
        <v>296</v>
      </c>
      <c r="C289" s="199"/>
      <c r="D289" s="56" t="s">
        <v>499</v>
      </c>
      <c r="E289" s="57" t="s">
        <v>500</v>
      </c>
      <c r="F289" s="57" t="s">
        <v>492</v>
      </c>
      <c r="G289" s="57" t="s">
        <v>12</v>
      </c>
      <c r="H289" s="55">
        <v>58.04</v>
      </c>
      <c r="I289" s="16">
        <v>0</v>
      </c>
      <c r="J289" s="144">
        <f t="shared" si="18"/>
        <v>0</v>
      </c>
      <c r="K289" s="145">
        <f t="shared" si="19"/>
        <v>0</v>
      </c>
      <c r="L289" s="146"/>
      <c r="M289" s="147">
        <f t="shared" si="20"/>
        <v>0</v>
      </c>
      <c r="N289" s="146"/>
      <c r="O289" s="146"/>
      <c r="P289" s="146"/>
      <c r="Q289" s="191">
        <f t="shared" si="21"/>
        <v>0</v>
      </c>
      <c r="R289" s="18" t="str">
        <f t="shared" si="9"/>
        <v>OK</v>
      </c>
      <c r="S289" s="47"/>
      <c r="T289" s="47"/>
      <c r="U289" s="47"/>
      <c r="V289" s="47"/>
      <c r="W289" s="47"/>
      <c r="X289" s="47"/>
      <c r="Y289" s="47"/>
      <c r="Z289" s="47"/>
      <c r="AA289" s="36"/>
      <c r="AB289" s="36"/>
      <c r="AC289" s="36"/>
      <c r="AD289" s="36"/>
      <c r="AE289" s="36"/>
      <c r="AF289" s="36"/>
      <c r="AG289" s="36"/>
      <c r="AH289" s="195"/>
      <c r="AI289" s="195"/>
      <c r="AJ289" s="36"/>
    </row>
    <row r="290" spans="1:36" ht="40" customHeight="1" x14ac:dyDescent="0.35">
      <c r="A290" s="64">
        <v>18</v>
      </c>
      <c r="B290" s="50">
        <v>297</v>
      </c>
      <c r="C290" s="66" t="s">
        <v>639</v>
      </c>
      <c r="D290" s="56" t="s">
        <v>501</v>
      </c>
      <c r="E290" s="57" t="s">
        <v>502</v>
      </c>
      <c r="F290" s="57" t="s">
        <v>202</v>
      </c>
      <c r="G290" s="57" t="s">
        <v>12</v>
      </c>
      <c r="H290" s="55">
        <v>78.11</v>
      </c>
      <c r="I290" s="16">
        <v>0</v>
      </c>
      <c r="J290" s="144">
        <f t="shared" si="18"/>
        <v>0</v>
      </c>
      <c r="K290" s="145">
        <f t="shared" si="19"/>
        <v>0</v>
      </c>
      <c r="L290" s="146"/>
      <c r="M290" s="147">
        <f t="shared" si="20"/>
        <v>0</v>
      </c>
      <c r="N290" s="146"/>
      <c r="O290" s="146"/>
      <c r="P290" s="146"/>
      <c r="Q290" s="191">
        <f t="shared" si="21"/>
        <v>0</v>
      </c>
      <c r="R290" s="18" t="str">
        <f t="shared" si="9"/>
        <v>OK</v>
      </c>
      <c r="S290" s="47"/>
      <c r="T290" s="47"/>
      <c r="U290" s="47"/>
      <c r="V290" s="47"/>
      <c r="W290" s="47"/>
      <c r="X290" s="47"/>
      <c r="Y290" s="47"/>
      <c r="Z290" s="47"/>
      <c r="AA290" s="36"/>
      <c r="AB290" s="36"/>
      <c r="AC290" s="36"/>
      <c r="AD290" s="36"/>
      <c r="AE290" s="36"/>
      <c r="AF290" s="36"/>
      <c r="AG290" s="36"/>
      <c r="AH290" s="195"/>
      <c r="AI290" s="195"/>
      <c r="AJ290" s="36"/>
    </row>
    <row r="291" spans="1:36" ht="40" customHeight="1" x14ac:dyDescent="0.35">
      <c r="A291" s="64">
        <v>19</v>
      </c>
      <c r="B291" s="50">
        <v>298</v>
      </c>
      <c r="C291" s="66" t="s">
        <v>637</v>
      </c>
      <c r="D291" s="56" t="s">
        <v>503</v>
      </c>
      <c r="E291" s="57" t="s">
        <v>504</v>
      </c>
      <c r="F291" s="57" t="s">
        <v>11</v>
      </c>
      <c r="G291" s="57" t="s">
        <v>12</v>
      </c>
      <c r="H291" s="55">
        <v>444.28</v>
      </c>
      <c r="I291" s="16">
        <v>0</v>
      </c>
      <c r="J291" s="144">
        <f t="shared" si="18"/>
        <v>0</v>
      </c>
      <c r="K291" s="145">
        <f t="shared" si="19"/>
        <v>0</v>
      </c>
      <c r="L291" s="146"/>
      <c r="M291" s="147">
        <f t="shared" si="20"/>
        <v>0</v>
      </c>
      <c r="N291" s="146"/>
      <c r="O291" s="146"/>
      <c r="P291" s="146"/>
      <c r="Q291" s="191">
        <f t="shared" si="21"/>
        <v>0</v>
      </c>
      <c r="R291" s="18" t="str">
        <f t="shared" si="9"/>
        <v>OK</v>
      </c>
      <c r="S291" s="47"/>
      <c r="T291" s="47"/>
      <c r="U291" s="47"/>
      <c r="V291" s="47"/>
      <c r="W291" s="47"/>
      <c r="X291" s="47"/>
      <c r="Y291" s="47"/>
      <c r="Z291" s="47"/>
      <c r="AA291" s="36"/>
      <c r="AB291" s="36"/>
      <c r="AC291" s="36"/>
      <c r="AD291" s="36"/>
      <c r="AE291" s="36"/>
      <c r="AF291" s="36"/>
      <c r="AG291" s="36"/>
      <c r="AH291" s="195"/>
      <c r="AI291" s="195"/>
      <c r="AJ291" s="36"/>
    </row>
    <row r="292" spans="1:36" ht="40" customHeight="1" x14ac:dyDescent="0.35">
      <c r="A292" s="64">
        <v>20</v>
      </c>
      <c r="B292" s="50">
        <v>299</v>
      </c>
      <c r="C292" s="66" t="s">
        <v>637</v>
      </c>
      <c r="D292" s="56" t="s">
        <v>505</v>
      </c>
      <c r="E292" s="57" t="s">
        <v>506</v>
      </c>
      <c r="F292" s="57" t="s">
        <v>11</v>
      </c>
      <c r="G292" s="57" t="s">
        <v>507</v>
      </c>
      <c r="H292" s="55">
        <v>980</v>
      </c>
      <c r="I292" s="16">
        <v>0</v>
      </c>
      <c r="J292" s="144">
        <f t="shared" si="18"/>
        <v>0</v>
      </c>
      <c r="K292" s="145">
        <f t="shared" si="19"/>
        <v>0</v>
      </c>
      <c r="L292" s="146"/>
      <c r="M292" s="147">
        <f t="shared" si="20"/>
        <v>0</v>
      </c>
      <c r="N292" s="146"/>
      <c r="O292" s="146"/>
      <c r="P292" s="146"/>
      <c r="Q292" s="191">
        <f t="shared" si="21"/>
        <v>0</v>
      </c>
      <c r="R292" s="18" t="str">
        <f t="shared" si="9"/>
        <v>OK</v>
      </c>
      <c r="S292" s="47"/>
      <c r="T292" s="47"/>
      <c r="U292" s="47"/>
      <c r="V292" s="47"/>
      <c r="W292" s="47"/>
      <c r="X292" s="47"/>
      <c r="Y292" s="47"/>
      <c r="Z292" s="47"/>
      <c r="AA292" s="36"/>
      <c r="AB292" s="36"/>
      <c r="AC292" s="36"/>
      <c r="AD292" s="36"/>
      <c r="AE292" s="36"/>
      <c r="AF292" s="36"/>
      <c r="AG292" s="36"/>
      <c r="AH292" s="195"/>
      <c r="AI292" s="195"/>
      <c r="AJ292" s="36"/>
    </row>
    <row r="293" spans="1:36" ht="40" customHeight="1" x14ac:dyDescent="0.35">
      <c r="A293" s="64">
        <v>21</v>
      </c>
      <c r="B293" s="50">
        <v>300</v>
      </c>
      <c r="C293" s="66" t="s">
        <v>640</v>
      </c>
      <c r="D293" s="56" t="s">
        <v>508</v>
      </c>
      <c r="E293" s="57" t="s">
        <v>509</v>
      </c>
      <c r="F293" s="57" t="s">
        <v>11</v>
      </c>
      <c r="G293" s="57" t="s">
        <v>15</v>
      </c>
      <c r="H293" s="55">
        <v>224.28</v>
      </c>
      <c r="I293" s="16">
        <v>4</v>
      </c>
      <c r="J293" s="144">
        <f t="shared" si="18"/>
        <v>4</v>
      </c>
      <c r="K293" s="145">
        <f t="shared" si="19"/>
        <v>4</v>
      </c>
      <c r="L293" s="146"/>
      <c r="M293" s="147">
        <f t="shared" si="20"/>
        <v>1</v>
      </c>
      <c r="N293" s="146"/>
      <c r="O293" s="146"/>
      <c r="P293" s="146"/>
      <c r="Q293" s="191">
        <f t="shared" si="21"/>
        <v>0</v>
      </c>
      <c r="R293" s="18" t="str">
        <f t="shared" si="9"/>
        <v>OK</v>
      </c>
      <c r="S293" s="47"/>
      <c r="T293" s="47"/>
      <c r="U293" s="47"/>
      <c r="V293" s="47"/>
      <c r="W293" s="47">
        <v>4</v>
      </c>
      <c r="X293" s="47"/>
      <c r="Y293" s="47"/>
      <c r="Z293" s="47"/>
      <c r="AA293" s="36"/>
      <c r="AB293" s="36"/>
      <c r="AC293" s="36"/>
      <c r="AD293" s="36"/>
      <c r="AE293" s="36"/>
      <c r="AF293" s="36"/>
      <c r="AG293" s="36"/>
      <c r="AH293" s="195"/>
      <c r="AI293" s="195"/>
      <c r="AJ293" s="36"/>
    </row>
    <row r="294" spans="1:36" ht="40" customHeight="1" x14ac:dyDescent="0.35">
      <c r="A294" s="64">
        <v>23</v>
      </c>
      <c r="B294" s="50">
        <v>308</v>
      </c>
      <c r="C294" s="66" t="s">
        <v>635</v>
      </c>
      <c r="D294" s="56" t="s">
        <v>510</v>
      </c>
      <c r="E294" s="57" t="s">
        <v>511</v>
      </c>
      <c r="F294" s="57" t="s">
        <v>11</v>
      </c>
      <c r="G294" s="57" t="s">
        <v>512</v>
      </c>
      <c r="H294" s="55">
        <v>464.16</v>
      </c>
      <c r="I294" s="16">
        <v>0</v>
      </c>
      <c r="J294" s="144">
        <f t="shared" si="18"/>
        <v>0</v>
      </c>
      <c r="K294" s="145">
        <f t="shared" si="19"/>
        <v>0</v>
      </c>
      <c r="L294" s="146"/>
      <c r="M294" s="147">
        <f t="shared" si="20"/>
        <v>0</v>
      </c>
      <c r="N294" s="146"/>
      <c r="O294" s="146"/>
      <c r="P294" s="146"/>
      <c r="Q294" s="191">
        <f t="shared" si="21"/>
        <v>0</v>
      </c>
      <c r="R294" s="18" t="str">
        <f t="shared" si="9"/>
        <v>OK</v>
      </c>
      <c r="S294" s="47"/>
      <c r="T294" s="47"/>
      <c r="U294" s="47"/>
      <c r="V294" s="47"/>
      <c r="W294" s="47"/>
      <c r="X294" s="47"/>
      <c r="Y294" s="47"/>
      <c r="Z294" s="47"/>
      <c r="AA294" s="36"/>
      <c r="AB294" s="36"/>
      <c r="AC294" s="36"/>
      <c r="AD294" s="36"/>
      <c r="AE294" s="36"/>
      <c r="AF294" s="36"/>
      <c r="AG294" s="36"/>
      <c r="AH294" s="195"/>
      <c r="AI294" s="195"/>
      <c r="AJ294" s="36"/>
    </row>
    <row r="295" spans="1:36" ht="40" customHeight="1" x14ac:dyDescent="0.35">
      <c r="A295" s="204">
        <v>24</v>
      </c>
      <c r="B295" s="50">
        <v>309</v>
      </c>
      <c r="C295" s="198" t="s">
        <v>634</v>
      </c>
      <c r="D295" s="56" t="s">
        <v>513</v>
      </c>
      <c r="E295" s="57" t="s">
        <v>39</v>
      </c>
      <c r="F295" s="57" t="s">
        <v>11</v>
      </c>
      <c r="G295" s="57" t="s">
        <v>13</v>
      </c>
      <c r="H295" s="55">
        <v>14.61</v>
      </c>
      <c r="I295" s="16">
        <v>11</v>
      </c>
      <c r="J295" s="144">
        <f t="shared" si="18"/>
        <v>11</v>
      </c>
      <c r="K295" s="145">
        <f t="shared" si="19"/>
        <v>11</v>
      </c>
      <c r="L295" s="146"/>
      <c r="M295" s="147">
        <f t="shared" si="20"/>
        <v>2</v>
      </c>
      <c r="N295" s="146"/>
      <c r="O295" s="146"/>
      <c r="P295" s="146"/>
      <c r="Q295" s="191">
        <f t="shared" si="21"/>
        <v>0</v>
      </c>
      <c r="R295" s="18" t="str">
        <f t="shared" ref="R295:R358" si="22">IF(Q295&lt;0,"ATENÇÃO","OK")</f>
        <v>OK</v>
      </c>
      <c r="S295" s="47">
        <v>5</v>
      </c>
      <c r="T295" s="288"/>
      <c r="U295" s="47"/>
      <c r="V295" s="47"/>
      <c r="W295" s="47"/>
      <c r="X295" s="47"/>
      <c r="Y295" s="36">
        <v>2</v>
      </c>
      <c r="Z295" s="47"/>
      <c r="AA295" s="36"/>
      <c r="AB295" s="36"/>
      <c r="AC295" s="36">
        <v>4</v>
      </c>
      <c r="AD295" s="36"/>
      <c r="AF295" s="36"/>
      <c r="AG295" s="36"/>
      <c r="AH295" s="195"/>
      <c r="AI295" s="195"/>
      <c r="AJ295" s="36"/>
    </row>
    <row r="296" spans="1:36" ht="40" customHeight="1" x14ac:dyDescent="0.35">
      <c r="A296" s="204"/>
      <c r="B296" s="50">
        <v>310</v>
      </c>
      <c r="C296" s="200"/>
      <c r="D296" s="56" t="s">
        <v>514</v>
      </c>
      <c r="E296" s="57" t="s">
        <v>39</v>
      </c>
      <c r="F296" s="57" t="s">
        <v>11</v>
      </c>
      <c r="G296" s="57" t="s">
        <v>13</v>
      </c>
      <c r="H296" s="55">
        <v>70.709999999999994</v>
      </c>
      <c r="I296" s="16">
        <v>2</v>
      </c>
      <c r="J296" s="144">
        <f t="shared" si="18"/>
        <v>1</v>
      </c>
      <c r="K296" s="145">
        <f t="shared" si="19"/>
        <v>1</v>
      </c>
      <c r="L296" s="146"/>
      <c r="M296" s="147">
        <f t="shared" si="20"/>
        <v>0</v>
      </c>
      <c r="N296" s="146"/>
      <c r="O296" s="146"/>
      <c r="P296" s="146"/>
      <c r="Q296" s="191">
        <f t="shared" si="21"/>
        <v>1</v>
      </c>
      <c r="R296" s="18" t="str">
        <f t="shared" si="22"/>
        <v>OK</v>
      </c>
      <c r="S296" s="47"/>
      <c r="T296" s="288"/>
      <c r="U296" s="47"/>
      <c r="V296" s="47"/>
      <c r="W296" s="47"/>
      <c r="X296" s="47"/>
      <c r="Y296" s="47"/>
      <c r="Z296" s="47"/>
      <c r="AA296" s="36"/>
      <c r="AB296" s="36"/>
      <c r="AC296" s="36">
        <v>1</v>
      </c>
      <c r="AD296" s="36"/>
      <c r="AE296" s="36"/>
      <c r="AF296" s="36"/>
      <c r="AG296" s="36"/>
      <c r="AH296" s="195"/>
      <c r="AI296" s="195"/>
      <c r="AJ296" s="36"/>
    </row>
    <row r="297" spans="1:36" ht="40" customHeight="1" x14ac:dyDescent="0.35">
      <c r="A297" s="204"/>
      <c r="B297" s="50">
        <v>311</v>
      </c>
      <c r="C297" s="200"/>
      <c r="D297" s="56" t="s">
        <v>515</v>
      </c>
      <c r="E297" s="57" t="s">
        <v>39</v>
      </c>
      <c r="F297" s="57" t="s">
        <v>11</v>
      </c>
      <c r="G297" s="57" t="s">
        <v>13</v>
      </c>
      <c r="H297" s="55">
        <v>139.68</v>
      </c>
      <c r="I297" s="16">
        <v>0</v>
      </c>
      <c r="J297" s="144">
        <f t="shared" si="18"/>
        <v>0</v>
      </c>
      <c r="K297" s="145">
        <f t="shared" si="19"/>
        <v>0</v>
      </c>
      <c r="L297" s="146"/>
      <c r="M297" s="147">
        <f t="shared" si="20"/>
        <v>0</v>
      </c>
      <c r="N297" s="146"/>
      <c r="O297" s="146"/>
      <c r="P297" s="146"/>
      <c r="Q297" s="191">
        <f t="shared" si="21"/>
        <v>0</v>
      </c>
      <c r="R297" s="18" t="str">
        <f t="shared" si="22"/>
        <v>OK</v>
      </c>
      <c r="S297" s="47"/>
      <c r="T297" s="47"/>
      <c r="U297" s="47"/>
      <c r="V297" s="47"/>
      <c r="W297" s="47"/>
      <c r="X297" s="47"/>
      <c r="Y297" s="47"/>
      <c r="Z297" s="47"/>
      <c r="AA297" s="36"/>
      <c r="AB297" s="36"/>
      <c r="AC297" s="36"/>
      <c r="AD297" s="36"/>
      <c r="AE297" s="36"/>
      <c r="AF297" s="36"/>
      <c r="AG297" s="36"/>
      <c r="AH297" s="195"/>
      <c r="AI297" s="195"/>
      <c r="AJ297" s="36"/>
    </row>
    <row r="298" spans="1:36" ht="40" customHeight="1" x14ac:dyDescent="0.35">
      <c r="A298" s="204"/>
      <c r="B298" s="50">
        <v>312</v>
      </c>
      <c r="C298" s="200"/>
      <c r="D298" s="56" t="s">
        <v>516</v>
      </c>
      <c r="E298" s="57" t="s">
        <v>39</v>
      </c>
      <c r="F298" s="57" t="s">
        <v>11</v>
      </c>
      <c r="G298" s="57" t="s">
        <v>13</v>
      </c>
      <c r="H298" s="55">
        <v>40.78</v>
      </c>
      <c r="I298" s="16">
        <v>0</v>
      </c>
      <c r="J298" s="144">
        <f t="shared" si="18"/>
        <v>0</v>
      </c>
      <c r="K298" s="145">
        <f t="shared" si="19"/>
        <v>0</v>
      </c>
      <c r="L298" s="146"/>
      <c r="M298" s="147">
        <f t="shared" si="20"/>
        <v>0</v>
      </c>
      <c r="N298" s="146"/>
      <c r="O298" s="146"/>
      <c r="P298" s="146"/>
      <c r="Q298" s="191">
        <f t="shared" si="21"/>
        <v>0</v>
      </c>
      <c r="R298" s="18" t="str">
        <f t="shared" si="22"/>
        <v>OK</v>
      </c>
      <c r="S298" s="47"/>
      <c r="T298" s="47"/>
      <c r="U298" s="47"/>
      <c r="V298" s="47"/>
      <c r="W298" s="47"/>
      <c r="X298" s="47"/>
      <c r="Y298" s="47"/>
      <c r="Z298" s="47"/>
      <c r="AA298" s="36"/>
      <c r="AB298" s="36"/>
      <c r="AC298" s="36"/>
      <c r="AD298" s="36"/>
      <c r="AE298" s="36"/>
      <c r="AF298" s="36"/>
      <c r="AG298" s="36"/>
      <c r="AH298" s="195"/>
      <c r="AI298" s="195"/>
      <c r="AJ298" s="36"/>
    </row>
    <row r="299" spans="1:36" ht="40" customHeight="1" x14ac:dyDescent="0.35">
      <c r="A299" s="204"/>
      <c r="B299" s="50">
        <v>313</v>
      </c>
      <c r="C299" s="200"/>
      <c r="D299" s="56" t="s">
        <v>517</v>
      </c>
      <c r="E299" s="57" t="s">
        <v>39</v>
      </c>
      <c r="F299" s="57" t="s">
        <v>11</v>
      </c>
      <c r="G299" s="57" t="s">
        <v>13</v>
      </c>
      <c r="H299" s="55">
        <v>1140.3800000000001</v>
      </c>
      <c r="I299" s="16">
        <v>0</v>
      </c>
      <c r="J299" s="144">
        <f t="shared" si="18"/>
        <v>0</v>
      </c>
      <c r="K299" s="145">
        <f t="shared" si="19"/>
        <v>0</v>
      </c>
      <c r="L299" s="146"/>
      <c r="M299" s="147">
        <f t="shared" si="20"/>
        <v>0</v>
      </c>
      <c r="N299" s="146"/>
      <c r="O299" s="146"/>
      <c r="P299" s="146"/>
      <c r="Q299" s="191">
        <f t="shared" si="21"/>
        <v>0</v>
      </c>
      <c r="R299" s="18" t="str">
        <f t="shared" si="22"/>
        <v>OK</v>
      </c>
      <c r="S299" s="47"/>
      <c r="T299" s="47"/>
      <c r="U299" s="47"/>
      <c r="V299" s="47"/>
      <c r="W299" s="47"/>
      <c r="X299" s="47"/>
      <c r="Y299" s="47"/>
      <c r="Z299" s="47"/>
      <c r="AA299" s="36"/>
      <c r="AB299" s="36"/>
      <c r="AC299" s="36"/>
      <c r="AD299" s="36"/>
      <c r="AE299" s="36"/>
      <c r="AF299" s="36"/>
      <c r="AG299" s="36"/>
      <c r="AH299" s="195"/>
      <c r="AI299" s="195"/>
      <c r="AJ299" s="36"/>
    </row>
    <row r="300" spans="1:36" ht="40" customHeight="1" x14ac:dyDescent="0.35">
      <c r="A300" s="204"/>
      <c r="B300" s="50">
        <v>314</v>
      </c>
      <c r="C300" s="200"/>
      <c r="D300" s="56" t="s">
        <v>518</v>
      </c>
      <c r="E300" s="57" t="s">
        <v>39</v>
      </c>
      <c r="F300" s="57" t="s">
        <v>11</v>
      </c>
      <c r="G300" s="57" t="s">
        <v>519</v>
      </c>
      <c r="H300" s="55">
        <v>586</v>
      </c>
      <c r="I300" s="16">
        <v>0</v>
      </c>
      <c r="J300" s="144">
        <f t="shared" si="18"/>
        <v>0</v>
      </c>
      <c r="K300" s="145">
        <f t="shared" si="19"/>
        <v>0</v>
      </c>
      <c r="L300" s="146"/>
      <c r="M300" s="147">
        <f t="shared" si="20"/>
        <v>0</v>
      </c>
      <c r="N300" s="146"/>
      <c r="O300" s="146"/>
      <c r="P300" s="146"/>
      <c r="Q300" s="191">
        <f t="shared" si="21"/>
        <v>0</v>
      </c>
      <c r="R300" s="18" t="str">
        <f t="shared" si="22"/>
        <v>OK</v>
      </c>
      <c r="S300" s="47"/>
      <c r="T300" s="47"/>
      <c r="U300" s="47"/>
      <c r="V300" s="47"/>
      <c r="W300" s="47"/>
      <c r="X300" s="47"/>
      <c r="Y300" s="47"/>
      <c r="Z300" s="47"/>
      <c r="AA300" s="36"/>
      <c r="AB300" s="36"/>
      <c r="AC300" s="36"/>
      <c r="AD300" s="36"/>
      <c r="AE300" s="36"/>
      <c r="AF300" s="36"/>
      <c r="AG300" s="36"/>
      <c r="AH300" s="195"/>
      <c r="AI300" s="195"/>
      <c r="AJ300" s="36"/>
    </row>
    <row r="301" spans="1:36" ht="40" customHeight="1" x14ac:dyDescent="0.35">
      <c r="A301" s="204"/>
      <c r="B301" s="50">
        <v>315</v>
      </c>
      <c r="C301" s="199"/>
      <c r="D301" s="56" t="s">
        <v>520</v>
      </c>
      <c r="E301" s="57" t="s">
        <v>39</v>
      </c>
      <c r="F301" s="57" t="s">
        <v>11</v>
      </c>
      <c r="G301" s="57" t="s">
        <v>13</v>
      </c>
      <c r="H301" s="55">
        <v>297.02</v>
      </c>
      <c r="I301" s="16">
        <v>0</v>
      </c>
      <c r="J301" s="144">
        <f t="shared" si="18"/>
        <v>0</v>
      </c>
      <c r="K301" s="145">
        <f t="shared" si="19"/>
        <v>0</v>
      </c>
      <c r="L301" s="146"/>
      <c r="M301" s="147">
        <f t="shared" si="20"/>
        <v>0</v>
      </c>
      <c r="N301" s="146"/>
      <c r="O301" s="146"/>
      <c r="P301" s="146"/>
      <c r="Q301" s="191">
        <f t="shared" si="21"/>
        <v>0</v>
      </c>
      <c r="R301" s="18" t="str">
        <f t="shared" si="22"/>
        <v>OK</v>
      </c>
      <c r="S301" s="47"/>
      <c r="T301" s="47"/>
      <c r="U301" s="47"/>
      <c r="V301" s="47"/>
      <c r="W301" s="47"/>
      <c r="X301" s="47"/>
      <c r="Y301" s="47"/>
      <c r="Z301" s="47"/>
      <c r="AA301" s="36"/>
      <c r="AB301" s="36"/>
      <c r="AC301" s="36"/>
      <c r="AD301" s="36"/>
      <c r="AE301" s="36"/>
      <c r="AF301" s="36"/>
      <c r="AG301" s="36"/>
      <c r="AH301" s="195"/>
      <c r="AI301" s="195"/>
      <c r="AJ301" s="36"/>
    </row>
    <row r="302" spans="1:36" ht="40" customHeight="1" x14ac:dyDescent="0.35">
      <c r="A302" s="204">
        <v>25</v>
      </c>
      <c r="B302" s="50">
        <v>316</v>
      </c>
      <c r="C302" s="198" t="s">
        <v>634</v>
      </c>
      <c r="D302" s="56" t="s">
        <v>521</v>
      </c>
      <c r="E302" s="57" t="s">
        <v>522</v>
      </c>
      <c r="F302" s="57" t="s">
        <v>11</v>
      </c>
      <c r="G302" s="57" t="s">
        <v>467</v>
      </c>
      <c r="H302" s="55">
        <v>492.16</v>
      </c>
      <c r="I302" s="16">
        <v>0</v>
      </c>
      <c r="J302" s="144">
        <f t="shared" si="18"/>
        <v>0</v>
      </c>
      <c r="K302" s="145">
        <f t="shared" si="19"/>
        <v>0</v>
      </c>
      <c r="L302" s="146"/>
      <c r="M302" s="147">
        <f t="shared" si="20"/>
        <v>0</v>
      </c>
      <c r="N302" s="146"/>
      <c r="O302" s="146"/>
      <c r="P302" s="146"/>
      <c r="Q302" s="191">
        <f t="shared" si="21"/>
        <v>0</v>
      </c>
      <c r="R302" s="18" t="str">
        <f t="shared" si="22"/>
        <v>OK</v>
      </c>
      <c r="S302" s="47"/>
      <c r="T302" s="47"/>
      <c r="U302" s="47"/>
      <c r="V302" s="47"/>
      <c r="W302" s="47"/>
      <c r="X302" s="47"/>
      <c r="Y302" s="47"/>
      <c r="Z302" s="47"/>
      <c r="AA302" s="36"/>
      <c r="AB302" s="36"/>
      <c r="AC302" s="36"/>
      <c r="AD302" s="36"/>
      <c r="AE302" s="36"/>
      <c r="AF302" s="36"/>
      <c r="AG302" s="36"/>
      <c r="AH302" s="195"/>
      <c r="AI302" s="195"/>
      <c r="AJ302" s="36"/>
    </row>
    <row r="303" spans="1:36" ht="40" customHeight="1" x14ac:dyDescent="0.35">
      <c r="A303" s="204"/>
      <c r="B303" s="50">
        <v>317</v>
      </c>
      <c r="C303" s="199"/>
      <c r="D303" s="56" t="s">
        <v>523</v>
      </c>
      <c r="E303" s="57" t="s">
        <v>524</v>
      </c>
      <c r="F303" s="57" t="s">
        <v>11</v>
      </c>
      <c r="G303" s="57" t="s">
        <v>467</v>
      </c>
      <c r="H303" s="55">
        <v>228.03</v>
      </c>
      <c r="I303" s="16">
        <v>0</v>
      </c>
      <c r="J303" s="144">
        <f t="shared" si="18"/>
        <v>0</v>
      </c>
      <c r="K303" s="145">
        <f t="shared" si="19"/>
        <v>0</v>
      </c>
      <c r="L303" s="146"/>
      <c r="M303" s="147">
        <f t="shared" si="20"/>
        <v>0</v>
      </c>
      <c r="N303" s="146"/>
      <c r="O303" s="146"/>
      <c r="P303" s="146"/>
      <c r="Q303" s="191">
        <f t="shared" si="21"/>
        <v>0</v>
      </c>
      <c r="R303" s="18" t="str">
        <f t="shared" si="22"/>
        <v>OK</v>
      </c>
      <c r="S303" s="47"/>
      <c r="T303" s="47"/>
      <c r="U303" s="47"/>
      <c r="V303" s="47"/>
      <c r="W303" s="47"/>
      <c r="X303" s="47"/>
      <c r="Y303" s="47"/>
      <c r="Z303" s="47"/>
      <c r="AA303" s="36"/>
      <c r="AB303" s="36"/>
      <c r="AC303" s="36"/>
      <c r="AD303" s="36"/>
      <c r="AE303" s="36"/>
      <c r="AF303" s="36"/>
      <c r="AG303" s="36"/>
      <c r="AH303" s="195"/>
      <c r="AI303" s="195"/>
      <c r="AJ303" s="36"/>
    </row>
    <row r="304" spans="1:36" ht="40" customHeight="1" x14ac:dyDescent="0.35">
      <c r="A304" s="204">
        <v>26</v>
      </c>
      <c r="B304" s="50">
        <v>318</v>
      </c>
      <c r="C304" s="198" t="s">
        <v>634</v>
      </c>
      <c r="D304" s="56" t="s">
        <v>525</v>
      </c>
      <c r="E304" s="57" t="s">
        <v>526</v>
      </c>
      <c r="F304" s="57" t="s">
        <v>11</v>
      </c>
      <c r="G304" s="57" t="s">
        <v>297</v>
      </c>
      <c r="H304" s="55">
        <v>70.58</v>
      </c>
      <c r="I304" s="16">
        <v>0</v>
      </c>
      <c r="J304" s="144">
        <f t="shared" si="18"/>
        <v>0</v>
      </c>
      <c r="K304" s="145">
        <f t="shared" si="19"/>
        <v>0</v>
      </c>
      <c r="L304" s="146"/>
      <c r="M304" s="147">
        <f t="shared" si="20"/>
        <v>0</v>
      </c>
      <c r="N304" s="146"/>
      <c r="O304" s="146"/>
      <c r="P304" s="146"/>
      <c r="Q304" s="191">
        <f t="shared" si="21"/>
        <v>0</v>
      </c>
      <c r="R304" s="18" t="str">
        <f t="shared" si="22"/>
        <v>OK</v>
      </c>
      <c r="S304" s="47"/>
      <c r="T304" s="47"/>
      <c r="U304" s="47"/>
      <c r="V304" s="47"/>
      <c r="W304" s="47"/>
      <c r="X304" s="47"/>
      <c r="Y304" s="47"/>
      <c r="Z304" s="47"/>
      <c r="AA304" s="36"/>
      <c r="AB304" s="36"/>
      <c r="AC304" s="36"/>
      <c r="AD304" s="36"/>
      <c r="AE304" s="36"/>
      <c r="AF304" s="36"/>
      <c r="AG304" s="36"/>
      <c r="AH304" s="195"/>
      <c r="AI304" s="195"/>
      <c r="AJ304" s="36"/>
    </row>
    <row r="305" spans="1:36" ht="40" customHeight="1" x14ac:dyDescent="0.35">
      <c r="A305" s="204"/>
      <c r="B305" s="50">
        <v>319</v>
      </c>
      <c r="C305" s="200"/>
      <c r="D305" s="56" t="s">
        <v>527</v>
      </c>
      <c r="E305" s="57" t="s">
        <v>528</v>
      </c>
      <c r="F305" s="57" t="s">
        <v>11</v>
      </c>
      <c r="G305" s="57" t="s">
        <v>297</v>
      </c>
      <c r="H305" s="55">
        <v>78.95</v>
      </c>
      <c r="I305" s="16">
        <v>0</v>
      </c>
      <c r="J305" s="144">
        <f t="shared" si="18"/>
        <v>0</v>
      </c>
      <c r="K305" s="145">
        <f t="shared" si="19"/>
        <v>0</v>
      </c>
      <c r="L305" s="146"/>
      <c r="M305" s="147">
        <f t="shared" si="20"/>
        <v>0</v>
      </c>
      <c r="N305" s="146"/>
      <c r="O305" s="146"/>
      <c r="P305" s="146"/>
      <c r="Q305" s="191">
        <f t="shared" si="21"/>
        <v>0</v>
      </c>
      <c r="R305" s="18" t="str">
        <f t="shared" si="22"/>
        <v>OK</v>
      </c>
      <c r="S305" s="47"/>
      <c r="T305" s="47"/>
      <c r="U305" s="47"/>
      <c r="V305" s="47"/>
      <c r="W305" s="47"/>
      <c r="X305" s="47"/>
      <c r="Y305" s="47"/>
      <c r="Z305" s="47"/>
      <c r="AA305" s="36"/>
      <c r="AB305" s="36"/>
      <c r="AC305" s="36"/>
      <c r="AD305" s="36"/>
      <c r="AE305" s="36"/>
      <c r="AF305" s="36"/>
      <c r="AG305" s="36"/>
      <c r="AH305" s="195"/>
      <c r="AI305" s="195"/>
      <c r="AJ305" s="36"/>
    </row>
    <row r="306" spans="1:36" ht="40" customHeight="1" x14ac:dyDescent="0.35">
      <c r="A306" s="204"/>
      <c r="B306" s="50">
        <v>320</v>
      </c>
      <c r="C306" s="199"/>
      <c r="D306" s="56" t="s">
        <v>529</v>
      </c>
      <c r="E306" s="57" t="s">
        <v>528</v>
      </c>
      <c r="F306" s="57" t="s">
        <v>11</v>
      </c>
      <c r="G306" s="57" t="s">
        <v>297</v>
      </c>
      <c r="H306" s="55">
        <v>105.42</v>
      </c>
      <c r="I306" s="16">
        <v>1</v>
      </c>
      <c r="J306" s="144">
        <f t="shared" si="18"/>
        <v>1</v>
      </c>
      <c r="K306" s="145">
        <f t="shared" si="19"/>
        <v>1</v>
      </c>
      <c r="L306" s="146"/>
      <c r="M306" s="147">
        <f t="shared" si="20"/>
        <v>0</v>
      </c>
      <c r="N306" s="146"/>
      <c r="O306" s="146"/>
      <c r="P306" s="146"/>
      <c r="Q306" s="191">
        <f t="shared" si="21"/>
        <v>0</v>
      </c>
      <c r="R306" s="18" t="str">
        <f t="shared" si="22"/>
        <v>OK</v>
      </c>
      <c r="S306" s="47">
        <v>1</v>
      </c>
      <c r="T306" s="47"/>
      <c r="U306" s="47"/>
      <c r="V306" s="47"/>
      <c r="W306" s="47"/>
      <c r="X306" s="47"/>
      <c r="Y306" s="47"/>
      <c r="Z306" s="47"/>
      <c r="AA306" s="36"/>
      <c r="AB306" s="36"/>
      <c r="AC306" s="36"/>
      <c r="AD306" s="36"/>
      <c r="AE306" s="36"/>
      <c r="AF306" s="36"/>
      <c r="AG306" s="36"/>
      <c r="AH306" s="195"/>
      <c r="AI306" s="195"/>
      <c r="AJ306" s="36"/>
    </row>
    <row r="307" spans="1:36" ht="40" customHeight="1" x14ac:dyDescent="0.35">
      <c r="A307" s="204">
        <v>27</v>
      </c>
      <c r="B307" s="50">
        <v>321</v>
      </c>
      <c r="C307" s="198" t="s">
        <v>641</v>
      </c>
      <c r="D307" s="56" t="s">
        <v>530</v>
      </c>
      <c r="E307" s="57" t="s">
        <v>531</v>
      </c>
      <c r="F307" s="57" t="s">
        <v>11</v>
      </c>
      <c r="G307" s="57" t="s">
        <v>12</v>
      </c>
      <c r="H307" s="55">
        <v>14.07</v>
      </c>
      <c r="I307" s="16">
        <v>0</v>
      </c>
      <c r="J307" s="144">
        <f t="shared" si="18"/>
        <v>0</v>
      </c>
      <c r="K307" s="145">
        <f t="shared" si="19"/>
        <v>0</v>
      </c>
      <c r="L307" s="146"/>
      <c r="M307" s="147">
        <f t="shared" si="20"/>
        <v>0</v>
      </c>
      <c r="N307" s="146"/>
      <c r="O307" s="146"/>
      <c r="P307" s="146"/>
      <c r="Q307" s="191">
        <f t="shared" si="21"/>
        <v>0</v>
      </c>
      <c r="R307" s="18" t="str">
        <f t="shared" si="22"/>
        <v>OK</v>
      </c>
      <c r="S307" s="47"/>
      <c r="T307" s="47"/>
      <c r="U307" s="47"/>
      <c r="V307" s="47"/>
      <c r="W307" s="47"/>
      <c r="X307" s="47"/>
      <c r="Y307" s="47"/>
      <c r="Z307" s="47"/>
      <c r="AA307" s="36"/>
      <c r="AB307" s="36"/>
      <c r="AC307" s="36"/>
      <c r="AD307" s="36"/>
      <c r="AE307" s="36"/>
      <c r="AF307" s="36"/>
      <c r="AG307" s="36"/>
      <c r="AH307" s="195"/>
      <c r="AI307" s="195"/>
      <c r="AJ307" s="36"/>
    </row>
    <row r="308" spans="1:36" ht="40" customHeight="1" x14ac:dyDescent="0.35">
      <c r="A308" s="204"/>
      <c r="B308" s="50">
        <v>322</v>
      </c>
      <c r="C308" s="199"/>
      <c r="D308" s="56" t="s">
        <v>532</v>
      </c>
      <c r="E308" s="57" t="s">
        <v>533</v>
      </c>
      <c r="F308" s="57" t="s">
        <v>11</v>
      </c>
      <c r="G308" s="57" t="s">
        <v>12</v>
      </c>
      <c r="H308" s="55">
        <v>14.07</v>
      </c>
      <c r="I308" s="16">
        <v>0</v>
      </c>
      <c r="J308" s="144">
        <f t="shared" si="18"/>
        <v>0</v>
      </c>
      <c r="K308" s="145">
        <f t="shared" si="19"/>
        <v>0</v>
      </c>
      <c r="L308" s="146"/>
      <c r="M308" s="147">
        <f t="shared" si="20"/>
        <v>0</v>
      </c>
      <c r="N308" s="146"/>
      <c r="O308" s="146"/>
      <c r="P308" s="146"/>
      <c r="Q308" s="191">
        <f t="shared" si="21"/>
        <v>0</v>
      </c>
      <c r="R308" s="18" t="str">
        <f t="shared" si="22"/>
        <v>OK</v>
      </c>
      <c r="S308" s="47"/>
      <c r="T308" s="47"/>
      <c r="U308" s="47"/>
      <c r="V308" s="47"/>
      <c r="W308" s="47"/>
      <c r="X308" s="47"/>
      <c r="Y308" s="47"/>
      <c r="Z308" s="47"/>
      <c r="AA308" s="36"/>
      <c r="AB308" s="36"/>
      <c r="AC308" s="36"/>
      <c r="AD308" s="36"/>
      <c r="AE308" s="36"/>
      <c r="AF308" s="36"/>
      <c r="AG308" s="36"/>
      <c r="AH308" s="195"/>
      <c r="AI308" s="195"/>
      <c r="AJ308" s="36"/>
    </row>
    <row r="309" spans="1:36" ht="40" customHeight="1" x14ac:dyDescent="0.35">
      <c r="A309" s="204">
        <v>28</v>
      </c>
      <c r="B309" s="50">
        <v>323</v>
      </c>
      <c r="C309" s="198" t="s">
        <v>641</v>
      </c>
      <c r="D309" s="56" t="s">
        <v>534</v>
      </c>
      <c r="E309" s="57" t="s">
        <v>535</v>
      </c>
      <c r="F309" s="57" t="s">
        <v>11</v>
      </c>
      <c r="G309" s="57" t="s">
        <v>536</v>
      </c>
      <c r="H309" s="55">
        <v>265.33</v>
      </c>
      <c r="I309" s="16">
        <v>0</v>
      </c>
      <c r="J309" s="144">
        <f t="shared" si="18"/>
        <v>0</v>
      </c>
      <c r="K309" s="145">
        <f t="shared" si="19"/>
        <v>0</v>
      </c>
      <c r="L309" s="146"/>
      <c r="M309" s="147">
        <f t="shared" si="20"/>
        <v>0</v>
      </c>
      <c r="N309" s="146"/>
      <c r="O309" s="146"/>
      <c r="P309" s="146"/>
      <c r="Q309" s="191">
        <f t="shared" si="21"/>
        <v>0</v>
      </c>
      <c r="R309" s="18" t="str">
        <f t="shared" si="22"/>
        <v>OK</v>
      </c>
      <c r="S309" s="47"/>
      <c r="T309" s="47"/>
      <c r="U309" s="47"/>
      <c r="V309" s="47"/>
      <c r="W309" s="47"/>
      <c r="X309" s="47"/>
      <c r="Y309" s="47"/>
      <c r="Z309" s="47"/>
      <c r="AA309" s="36"/>
      <c r="AB309" s="36"/>
      <c r="AC309" s="36"/>
      <c r="AD309" s="36"/>
      <c r="AE309" s="36"/>
      <c r="AF309" s="36"/>
      <c r="AG309" s="36"/>
      <c r="AH309" s="195"/>
      <c r="AI309" s="195"/>
      <c r="AJ309" s="36"/>
    </row>
    <row r="310" spans="1:36" ht="40" customHeight="1" x14ac:dyDescent="0.35">
      <c r="A310" s="204"/>
      <c r="B310" s="50">
        <v>324</v>
      </c>
      <c r="C310" s="200"/>
      <c r="D310" s="56" t="s">
        <v>537</v>
      </c>
      <c r="E310" s="57" t="s">
        <v>538</v>
      </c>
      <c r="F310" s="57" t="s">
        <v>11</v>
      </c>
      <c r="G310" s="57" t="s">
        <v>536</v>
      </c>
      <c r="H310" s="55">
        <v>7.57</v>
      </c>
      <c r="I310" s="16">
        <v>0</v>
      </c>
      <c r="J310" s="144">
        <f t="shared" si="18"/>
        <v>0</v>
      </c>
      <c r="K310" s="145">
        <f t="shared" si="19"/>
        <v>0</v>
      </c>
      <c r="L310" s="146"/>
      <c r="M310" s="147">
        <f t="shared" si="20"/>
        <v>0</v>
      </c>
      <c r="N310" s="146"/>
      <c r="O310" s="146"/>
      <c r="P310" s="146"/>
      <c r="Q310" s="191">
        <f t="shared" si="21"/>
        <v>0</v>
      </c>
      <c r="R310" s="18" t="str">
        <f t="shared" si="22"/>
        <v>OK</v>
      </c>
      <c r="S310" s="47"/>
      <c r="T310" s="47"/>
      <c r="U310" s="47"/>
      <c r="V310" s="47"/>
      <c r="W310" s="47"/>
      <c r="X310" s="47"/>
      <c r="Y310" s="47"/>
      <c r="Z310" s="47"/>
      <c r="AA310" s="36"/>
      <c r="AB310" s="36"/>
      <c r="AC310" s="36"/>
      <c r="AD310" s="36"/>
      <c r="AE310" s="36"/>
      <c r="AF310" s="36"/>
      <c r="AG310" s="36"/>
      <c r="AH310" s="195"/>
      <c r="AI310" s="195"/>
      <c r="AJ310" s="36"/>
    </row>
    <row r="311" spans="1:36" ht="40" customHeight="1" x14ac:dyDescent="0.35">
      <c r="A311" s="204"/>
      <c r="B311" s="50">
        <v>325</v>
      </c>
      <c r="C311" s="199"/>
      <c r="D311" s="56" t="s">
        <v>539</v>
      </c>
      <c r="E311" s="57" t="s">
        <v>538</v>
      </c>
      <c r="F311" s="57" t="s">
        <v>11</v>
      </c>
      <c r="G311" s="57" t="s">
        <v>536</v>
      </c>
      <c r="H311" s="55">
        <v>7.56</v>
      </c>
      <c r="I311" s="16">
        <v>0</v>
      </c>
      <c r="J311" s="144">
        <f t="shared" si="18"/>
        <v>0</v>
      </c>
      <c r="K311" s="145">
        <f t="shared" si="19"/>
        <v>0</v>
      </c>
      <c r="L311" s="146"/>
      <c r="M311" s="147">
        <f t="shared" si="20"/>
        <v>0</v>
      </c>
      <c r="N311" s="146"/>
      <c r="O311" s="146"/>
      <c r="P311" s="146"/>
      <c r="Q311" s="191">
        <f t="shared" si="21"/>
        <v>0</v>
      </c>
      <c r="R311" s="18" t="str">
        <f t="shared" si="22"/>
        <v>OK</v>
      </c>
      <c r="S311" s="47"/>
      <c r="T311" s="47"/>
      <c r="U311" s="47"/>
      <c r="V311" s="47"/>
      <c r="W311" s="47"/>
      <c r="X311" s="47"/>
      <c r="Y311" s="47"/>
      <c r="Z311" s="47"/>
      <c r="AA311" s="36"/>
      <c r="AB311" s="36"/>
      <c r="AC311" s="36"/>
      <c r="AD311" s="36"/>
      <c r="AE311" s="36"/>
      <c r="AF311" s="36"/>
      <c r="AG311" s="36"/>
      <c r="AH311" s="195"/>
      <c r="AI311" s="195"/>
      <c r="AJ311" s="36"/>
    </row>
    <row r="312" spans="1:36" ht="40" customHeight="1" x14ac:dyDescent="0.35">
      <c r="A312" s="204">
        <v>29</v>
      </c>
      <c r="B312" s="50">
        <v>326</v>
      </c>
      <c r="C312" s="198" t="s">
        <v>642</v>
      </c>
      <c r="D312" s="56" t="s">
        <v>540</v>
      </c>
      <c r="E312" s="57" t="s">
        <v>541</v>
      </c>
      <c r="F312" s="57" t="s">
        <v>11</v>
      </c>
      <c r="G312" s="57" t="s">
        <v>536</v>
      </c>
      <c r="H312" s="55">
        <v>111.53</v>
      </c>
      <c r="I312" s="16">
        <v>0</v>
      </c>
      <c r="J312" s="144">
        <f t="shared" si="18"/>
        <v>0</v>
      </c>
      <c r="K312" s="145">
        <f t="shared" si="19"/>
        <v>0</v>
      </c>
      <c r="L312" s="146"/>
      <c r="M312" s="147">
        <f t="shared" si="20"/>
        <v>0</v>
      </c>
      <c r="N312" s="146"/>
      <c r="O312" s="146"/>
      <c r="P312" s="146"/>
      <c r="Q312" s="191">
        <f t="shared" si="21"/>
        <v>0</v>
      </c>
      <c r="R312" s="18" t="str">
        <f t="shared" si="22"/>
        <v>OK</v>
      </c>
      <c r="S312" s="47"/>
      <c r="T312" s="47"/>
      <c r="U312" s="47"/>
      <c r="V312" s="47"/>
      <c r="W312" s="47"/>
      <c r="X312" s="47"/>
      <c r="Y312" s="47"/>
      <c r="Z312" s="47"/>
      <c r="AA312" s="36"/>
      <c r="AB312" s="36"/>
      <c r="AC312" s="36"/>
      <c r="AD312" s="36"/>
      <c r="AE312" s="36"/>
      <c r="AF312" s="36"/>
      <c r="AG312" s="36"/>
      <c r="AH312" s="195"/>
      <c r="AI312" s="195"/>
      <c r="AJ312" s="36"/>
    </row>
    <row r="313" spans="1:36" ht="40" customHeight="1" x14ac:dyDescent="0.35">
      <c r="A313" s="204"/>
      <c r="B313" s="50">
        <v>327</v>
      </c>
      <c r="C313" s="199"/>
      <c r="D313" s="56" t="s">
        <v>542</v>
      </c>
      <c r="E313" s="57" t="s">
        <v>541</v>
      </c>
      <c r="F313" s="57" t="s">
        <v>11</v>
      </c>
      <c r="G313" s="57" t="s">
        <v>536</v>
      </c>
      <c r="H313" s="55">
        <v>111.53</v>
      </c>
      <c r="I313" s="16">
        <v>0</v>
      </c>
      <c r="J313" s="144">
        <f t="shared" si="18"/>
        <v>0</v>
      </c>
      <c r="K313" s="145">
        <f t="shared" si="19"/>
        <v>0</v>
      </c>
      <c r="L313" s="146"/>
      <c r="M313" s="147">
        <f t="shared" si="20"/>
        <v>0</v>
      </c>
      <c r="N313" s="146"/>
      <c r="O313" s="146"/>
      <c r="P313" s="146"/>
      <c r="Q313" s="191">
        <f t="shared" si="21"/>
        <v>0</v>
      </c>
      <c r="R313" s="18" t="str">
        <f t="shared" si="22"/>
        <v>OK</v>
      </c>
      <c r="S313" s="47"/>
      <c r="T313" s="47"/>
      <c r="U313" s="47"/>
      <c r="V313" s="47"/>
      <c r="W313" s="47"/>
      <c r="X313" s="47"/>
      <c r="Y313" s="47"/>
      <c r="Z313" s="47"/>
      <c r="AA313" s="36"/>
      <c r="AB313" s="36"/>
      <c r="AC313" s="36"/>
      <c r="AD313" s="36"/>
      <c r="AE313" s="36"/>
      <c r="AF313" s="36"/>
      <c r="AG313" s="36"/>
      <c r="AH313" s="195"/>
      <c r="AI313" s="195"/>
      <c r="AJ313" s="36"/>
    </row>
    <row r="314" spans="1:36" ht="40" customHeight="1" x14ac:dyDescent="0.35">
      <c r="A314" s="204">
        <v>30</v>
      </c>
      <c r="B314" s="50">
        <v>328</v>
      </c>
      <c r="C314" s="198" t="s">
        <v>635</v>
      </c>
      <c r="D314" s="56" t="s">
        <v>543</v>
      </c>
      <c r="E314" s="57" t="s">
        <v>544</v>
      </c>
      <c r="F314" s="57" t="s">
        <v>11</v>
      </c>
      <c r="G314" s="57" t="s">
        <v>13</v>
      </c>
      <c r="H314" s="55">
        <v>39.6</v>
      </c>
      <c r="I314" s="16">
        <v>0</v>
      </c>
      <c r="J314" s="144">
        <f t="shared" si="18"/>
        <v>0</v>
      </c>
      <c r="K314" s="145">
        <f t="shared" si="19"/>
        <v>0</v>
      </c>
      <c r="L314" s="146"/>
      <c r="M314" s="147">
        <f t="shared" si="20"/>
        <v>0</v>
      </c>
      <c r="N314" s="146"/>
      <c r="O314" s="146"/>
      <c r="P314" s="146"/>
      <c r="Q314" s="191">
        <f t="shared" si="21"/>
        <v>0</v>
      </c>
      <c r="R314" s="18" t="str">
        <f t="shared" si="22"/>
        <v>OK</v>
      </c>
      <c r="S314" s="47"/>
      <c r="T314" s="47"/>
      <c r="U314" s="47"/>
      <c r="V314" s="47"/>
      <c r="W314" s="47"/>
      <c r="X314" s="47"/>
      <c r="Y314" s="47"/>
      <c r="Z314" s="47"/>
      <c r="AA314" s="36"/>
      <c r="AB314" s="36"/>
      <c r="AC314" s="36"/>
      <c r="AD314" s="36"/>
      <c r="AE314" s="36"/>
      <c r="AF314" s="36"/>
      <c r="AG314" s="36"/>
      <c r="AH314" s="195"/>
      <c r="AI314" s="195"/>
      <c r="AJ314" s="36"/>
    </row>
    <row r="315" spans="1:36" ht="40" customHeight="1" x14ac:dyDescent="0.35">
      <c r="A315" s="204"/>
      <c r="B315" s="50">
        <v>329</v>
      </c>
      <c r="C315" s="200"/>
      <c r="D315" s="56" t="s">
        <v>545</v>
      </c>
      <c r="E315" s="57" t="s">
        <v>546</v>
      </c>
      <c r="F315" s="57" t="s">
        <v>233</v>
      </c>
      <c r="G315" s="57" t="s">
        <v>13</v>
      </c>
      <c r="H315" s="55">
        <v>88.26</v>
      </c>
      <c r="I315" s="16">
        <v>2</v>
      </c>
      <c r="J315" s="144">
        <f t="shared" si="18"/>
        <v>2</v>
      </c>
      <c r="K315" s="145">
        <f t="shared" si="19"/>
        <v>2</v>
      </c>
      <c r="L315" s="146"/>
      <c r="M315" s="147">
        <f t="shared" si="20"/>
        <v>0</v>
      </c>
      <c r="N315" s="146"/>
      <c r="O315" s="146"/>
      <c r="P315" s="146"/>
      <c r="Q315" s="191">
        <f t="shared" si="21"/>
        <v>0</v>
      </c>
      <c r="R315" s="18" t="str">
        <f t="shared" si="22"/>
        <v>OK</v>
      </c>
      <c r="S315" s="47"/>
      <c r="T315" s="47">
        <v>1</v>
      </c>
      <c r="U315" s="47"/>
      <c r="V315" s="47"/>
      <c r="W315" s="47"/>
      <c r="X315" s="47"/>
      <c r="Y315" s="47"/>
      <c r="Z315" s="36">
        <v>1</v>
      </c>
      <c r="AA315" s="36"/>
      <c r="AB315" s="36"/>
      <c r="AC315" s="36"/>
      <c r="AD315" s="36"/>
      <c r="AE315" s="36"/>
      <c r="AG315" s="36"/>
      <c r="AH315" s="196"/>
      <c r="AI315" s="195"/>
      <c r="AJ315" s="36"/>
    </row>
    <row r="316" spans="1:36" ht="40" customHeight="1" x14ac:dyDescent="0.35">
      <c r="A316" s="204"/>
      <c r="B316" s="50">
        <v>330</v>
      </c>
      <c r="C316" s="200"/>
      <c r="D316" s="56" t="s">
        <v>547</v>
      </c>
      <c r="E316" s="57" t="s">
        <v>548</v>
      </c>
      <c r="F316" s="57" t="s">
        <v>11</v>
      </c>
      <c r="G316" s="57" t="s">
        <v>12</v>
      </c>
      <c r="H316" s="55">
        <v>2.69</v>
      </c>
      <c r="I316" s="16">
        <v>30</v>
      </c>
      <c r="J316" s="144">
        <f t="shared" si="18"/>
        <v>30</v>
      </c>
      <c r="K316" s="145">
        <f t="shared" si="19"/>
        <v>30</v>
      </c>
      <c r="L316" s="146"/>
      <c r="M316" s="147">
        <f t="shared" si="20"/>
        <v>7</v>
      </c>
      <c r="N316" s="146"/>
      <c r="O316" s="146"/>
      <c r="P316" s="146"/>
      <c r="Q316" s="191">
        <f t="shared" si="21"/>
        <v>0</v>
      </c>
      <c r="R316" s="18" t="str">
        <f t="shared" si="22"/>
        <v>OK</v>
      </c>
      <c r="S316" s="47"/>
      <c r="T316" s="47">
        <v>20</v>
      </c>
      <c r="U316" s="47"/>
      <c r="V316" s="47"/>
      <c r="W316" s="47"/>
      <c r="X316" s="47"/>
      <c r="Y316" s="47"/>
      <c r="Z316" s="47"/>
      <c r="AA316" s="36"/>
      <c r="AB316" s="36"/>
      <c r="AC316" s="36"/>
      <c r="AD316" s="36">
        <v>10</v>
      </c>
      <c r="AE316" s="36"/>
      <c r="AF316" s="36"/>
      <c r="AG316" s="36"/>
      <c r="AH316" s="195"/>
      <c r="AI316" s="195"/>
      <c r="AJ316" s="36"/>
    </row>
    <row r="317" spans="1:36" ht="40" customHeight="1" x14ac:dyDescent="0.35">
      <c r="A317" s="204"/>
      <c r="B317" s="50">
        <v>331</v>
      </c>
      <c r="C317" s="200"/>
      <c r="D317" s="56" t="s">
        <v>549</v>
      </c>
      <c r="E317" s="57" t="s">
        <v>550</v>
      </c>
      <c r="F317" s="57" t="s">
        <v>3</v>
      </c>
      <c r="G317" s="57" t="s">
        <v>12</v>
      </c>
      <c r="H317" s="55">
        <v>114</v>
      </c>
      <c r="I317" s="16">
        <v>2</v>
      </c>
      <c r="J317" s="144">
        <f t="shared" si="18"/>
        <v>2</v>
      </c>
      <c r="K317" s="145">
        <f t="shared" si="19"/>
        <v>2</v>
      </c>
      <c r="L317" s="146"/>
      <c r="M317" s="147">
        <f t="shared" si="20"/>
        <v>0</v>
      </c>
      <c r="N317" s="146"/>
      <c r="O317" s="146"/>
      <c r="P317" s="146"/>
      <c r="Q317" s="191">
        <f t="shared" si="21"/>
        <v>0</v>
      </c>
      <c r="R317" s="18" t="str">
        <f t="shared" si="22"/>
        <v>OK</v>
      </c>
      <c r="S317" s="47"/>
      <c r="T317" s="47">
        <v>2</v>
      </c>
      <c r="U317" s="47"/>
      <c r="V317" s="47"/>
      <c r="W317" s="47"/>
      <c r="X317" s="47"/>
      <c r="Y317" s="47"/>
      <c r="Z317" s="47"/>
      <c r="AA317" s="36"/>
      <c r="AB317" s="36"/>
      <c r="AC317" s="36"/>
      <c r="AD317" s="36"/>
      <c r="AE317" s="36"/>
      <c r="AF317" s="36"/>
      <c r="AG317" s="36"/>
      <c r="AH317" s="195"/>
      <c r="AI317" s="195"/>
      <c r="AJ317" s="36"/>
    </row>
    <row r="318" spans="1:36" ht="40" customHeight="1" x14ac:dyDescent="0.35">
      <c r="A318" s="204"/>
      <c r="B318" s="50">
        <v>332</v>
      </c>
      <c r="C318" s="200"/>
      <c r="D318" s="56" t="s">
        <v>551</v>
      </c>
      <c r="E318" s="57" t="s">
        <v>552</v>
      </c>
      <c r="F318" s="57" t="s">
        <v>11</v>
      </c>
      <c r="G318" s="57" t="s">
        <v>13</v>
      </c>
      <c r="H318" s="55">
        <v>11.47</v>
      </c>
      <c r="I318" s="16">
        <v>0</v>
      </c>
      <c r="J318" s="144">
        <f t="shared" si="18"/>
        <v>0</v>
      </c>
      <c r="K318" s="145">
        <f t="shared" si="19"/>
        <v>0</v>
      </c>
      <c r="L318" s="146"/>
      <c r="M318" s="147">
        <f t="shared" si="20"/>
        <v>0</v>
      </c>
      <c r="N318" s="146"/>
      <c r="O318" s="146"/>
      <c r="P318" s="146"/>
      <c r="Q318" s="191">
        <f t="shared" si="21"/>
        <v>0</v>
      </c>
      <c r="R318" s="18" t="str">
        <f t="shared" si="22"/>
        <v>OK</v>
      </c>
      <c r="S318" s="47"/>
      <c r="T318" s="47"/>
      <c r="U318" s="47"/>
      <c r="V318" s="47"/>
      <c r="W318" s="47"/>
      <c r="X318" s="47"/>
      <c r="Y318" s="47"/>
      <c r="Z318" s="47"/>
      <c r="AA318" s="36"/>
      <c r="AB318" s="36"/>
      <c r="AC318" s="36"/>
      <c r="AD318" s="36"/>
      <c r="AE318" s="36"/>
      <c r="AF318" s="36"/>
      <c r="AG318" s="36"/>
      <c r="AH318" s="195"/>
      <c r="AI318" s="195"/>
      <c r="AJ318" s="36"/>
    </row>
    <row r="319" spans="1:36" ht="40" customHeight="1" x14ac:dyDescent="0.35">
      <c r="A319" s="204"/>
      <c r="B319" s="50">
        <v>333</v>
      </c>
      <c r="C319" s="200"/>
      <c r="D319" s="56" t="s">
        <v>553</v>
      </c>
      <c r="E319" s="57" t="s">
        <v>554</v>
      </c>
      <c r="F319" s="57" t="s">
        <v>11</v>
      </c>
      <c r="G319" s="57" t="s">
        <v>555</v>
      </c>
      <c r="H319" s="55">
        <v>128.4</v>
      </c>
      <c r="I319" s="16">
        <v>0</v>
      </c>
      <c r="J319" s="144">
        <f t="shared" si="18"/>
        <v>0</v>
      </c>
      <c r="K319" s="145">
        <f t="shared" si="19"/>
        <v>0</v>
      </c>
      <c r="L319" s="146"/>
      <c r="M319" s="147">
        <f t="shared" si="20"/>
        <v>0</v>
      </c>
      <c r="N319" s="146"/>
      <c r="O319" s="146"/>
      <c r="P319" s="146"/>
      <c r="Q319" s="191">
        <f t="shared" si="21"/>
        <v>0</v>
      </c>
      <c r="R319" s="18" t="str">
        <f t="shared" si="22"/>
        <v>OK</v>
      </c>
      <c r="S319" s="47"/>
      <c r="T319" s="47"/>
      <c r="U319" s="47"/>
      <c r="V319" s="47"/>
      <c r="W319" s="47"/>
      <c r="X319" s="47"/>
      <c r="Y319" s="47"/>
      <c r="Z319" s="47"/>
      <c r="AA319" s="36"/>
      <c r="AB319" s="36"/>
      <c r="AC319" s="36"/>
      <c r="AD319" s="36"/>
      <c r="AE319" s="36"/>
      <c r="AF319" s="36"/>
      <c r="AG319" s="36"/>
      <c r="AH319" s="195"/>
      <c r="AI319" s="195"/>
      <c r="AJ319" s="36"/>
    </row>
    <row r="320" spans="1:36" ht="40" customHeight="1" x14ac:dyDescent="0.35">
      <c r="A320" s="204"/>
      <c r="B320" s="50">
        <v>334</v>
      </c>
      <c r="C320" s="200"/>
      <c r="D320" s="56" t="s">
        <v>556</v>
      </c>
      <c r="E320" s="57" t="s">
        <v>557</v>
      </c>
      <c r="F320" s="57" t="s">
        <v>11</v>
      </c>
      <c r="G320" s="57" t="s">
        <v>13</v>
      </c>
      <c r="H320" s="55">
        <v>41.21</v>
      </c>
      <c r="I320" s="16">
        <v>0</v>
      </c>
      <c r="J320" s="144">
        <f t="shared" si="18"/>
        <v>0</v>
      </c>
      <c r="K320" s="145">
        <f t="shared" si="19"/>
        <v>0</v>
      </c>
      <c r="L320" s="146"/>
      <c r="M320" s="147">
        <f t="shared" si="20"/>
        <v>0</v>
      </c>
      <c r="N320" s="146"/>
      <c r="O320" s="146"/>
      <c r="P320" s="146"/>
      <c r="Q320" s="191">
        <f t="shared" si="21"/>
        <v>0</v>
      </c>
      <c r="R320" s="18" t="str">
        <f t="shared" si="22"/>
        <v>OK</v>
      </c>
      <c r="S320" s="47"/>
      <c r="T320" s="47"/>
      <c r="U320" s="47"/>
      <c r="V320" s="47"/>
      <c r="W320" s="47"/>
      <c r="X320" s="47"/>
      <c r="Y320" s="47"/>
      <c r="Z320" s="47"/>
      <c r="AA320" s="36"/>
      <c r="AB320" s="36"/>
      <c r="AC320" s="36"/>
      <c r="AD320" s="36"/>
      <c r="AE320" s="36"/>
      <c r="AF320" s="36"/>
      <c r="AG320" s="36"/>
      <c r="AH320" s="195"/>
      <c r="AI320" s="195"/>
      <c r="AJ320" s="36"/>
    </row>
    <row r="321" spans="1:36" ht="40" customHeight="1" x14ac:dyDescent="0.35">
      <c r="A321" s="204"/>
      <c r="B321" s="50">
        <v>335</v>
      </c>
      <c r="C321" s="200"/>
      <c r="D321" s="56" t="s">
        <v>558</v>
      </c>
      <c r="E321" s="57" t="s">
        <v>559</v>
      </c>
      <c r="F321" s="57" t="s">
        <v>11</v>
      </c>
      <c r="G321" s="57" t="s">
        <v>13</v>
      </c>
      <c r="H321" s="55">
        <v>328.8</v>
      </c>
      <c r="I321" s="16">
        <v>2</v>
      </c>
      <c r="J321" s="144">
        <f t="shared" si="18"/>
        <v>2</v>
      </c>
      <c r="K321" s="145">
        <f t="shared" si="19"/>
        <v>2</v>
      </c>
      <c r="L321" s="146"/>
      <c r="M321" s="147">
        <f t="shared" si="20"/>
        <v>0</v>
      </c>
      <c r="N321" s="146"/>
      <c r="O321" s="146"/>
      <c r="P321" s="146"/>
      <c r="Q321" s="191">
        <f t="shared" si="21"/>
        <v>0</v>
      </c>
      <c r="R321" s="18" t="str">
        <f t="shared" si="22"/>
        <v>OK</v>
      </c>
      <c r="S321" s="47"/>
      <c r="T321" s="47">
        <v>1</v>
      </c>
      <c r="U321" s="47"/>
      <c r="V321" s="47"/>
      <c r="W321" s="47"/>
      <c r="X321" s="47"/>
      <c r="Y321" s="47"/>
      <c r="Z321" s="47"/>
      <c r="AA321" s="36"/>
      <c r="AB321" s="36"/>
      <c r="AC321" s="36"/>
      <c r="AD321" s="36">
        <v>1</v>
      </c>
      <c r="AE321" s="36"/>
      <c r="AF321" s="36"/>
      <c r="AG321" s="36"/>
      <c r="AH321" s="195"/>
      <c r="AI321" s="195"/>
      <c r="AJ321" s="36"/>
    </row>
    <row r="322" spans="1:36" ht="40" customHeight="1" x14ac:dyDescent="0.35">
      <c r="A322" s="204"/>
      <c r="B322" s="50">
        <v>336</v>
      </c>
      <c r="C322" s="199"/>
      <c r="D322" s="56" t="s">
        <v>560</v>
      </c>
      <c r="E322" s="57" t="s">
        <v>561</v>
      </c>
      <c r="F322" s="57" t="s">
        <v>11</v>
      </c>
      <c r="G322" s="57" t="s">
        <v>555</v>
      </c>
      <c r="H322" s="55">
        <v>310.81</v>
      </c>
      <c r="I322" s="16">
        <v>0</v>
      </c>
      <c r="J322" s="144">
        <f t="shared" si="18"/>
        <v>0</v>
      </c>
      <c r="K322" s="145">
        <f t="shared" si="19"/>
        <v>0</v>
      </c>
      <c r="L322" s="146"/>
      <c r="M322" s="147">
        <f t="shared" si="20"/>
        <v>0</v>
      </c>
      <c r="N322" s="146"/>
      <c r="O322" s="146"/>
      <c r="P322" s="146"/>
      <c r="Q322" s="191">
        <f t="shared" si="21"/>
        <v>0</v>
      </c>
      <c r="R322" s="18" t="str">
        <f t="shared" si="22"/>
        <v>OK</v>
      </c>
      <c r="S322" s="47"/>
      <c r="T322" s="47"/>
      <c r="U322" s="47"/>
      <c r="V322" s="47"/>
      <c r="W322" s="47"/>
      <c r="X322" s="47"/>
      <c r="Y322" s="47"/>
      <c r="Z322" s="47"/>
      <c r="AA322" s="36"/>
      <c r="AB322" s="36"/>
      <c r="AC322" s="36"/>
      <c r="AD322" s="36"/>
      <c r="AE322" s="36"/>
      <c r="AF322" s="36"/>
      <c r="AG322" s="36"/>
      <c r="AH322" s="195"/>
      <c r="AI322" s="195"/>
      <c r="AJ322" s="36"/>
    </row>
    <row r="323" spans="1:36" ht="40" customHeight="1" x14ac:dyDescent="0.35">
      <c r="A323" s="204">
        <v>31</v>
      </c>
      <c r="B323" s="50">
        <v>337</v>
      </c>
      <c r="C323" s="198" t="s">
        <v>634</v>
      </c>
      <c r="D323" s="56" t="s">
        <v>562</v>
      </c>
      <c r="E323" s="57" t="s">
        <v>563</v>
      </c>
      <c r="F323" s="57" t="s">
        <v>11</v>
      </c>
      <c r="G323" s="57" t="s">
        <v>13</v>
      </c>
      <c r="H323" s="55">
        <v>1100.48</v>
      </c>
      <c r="I323" s="16">
        <v>0</v>
      </c>
      <c r="J323" s="144">
        <f t="shared" si="18"/>
        <v>0</v>
      </c>
      <c r="K323" s="145">
        <f t="shared" si="19"/>
        <v>0</v>
      </c>
      <c r="L323" s="146"/>
      <c r="M323" s="147">
        <f t="shared" si="20"/>
        <v>0</v>
      </c>
      <c r="N323" s="146"/>
      <c r="O323" s="146"/>
      <c r="P323" s="146"/>
      <c r="Q323" s="191">
        <f t="shared" si="21"/>
        <v>0</v>
      </c>
      <c r="R323" s="18" t="str">
        <f t="shared" si="22"/>
        <v>OK</v>
      </c>
      <c r="S323" s="47"/>
      <c r="T323" s="47"/>
      <c r="U323" s="47"/>
      <c r="V323" s="47"/>
      <c r="W323" s="47"/>
      <c r="X323" s="47"/>
      <c r="Y323" s="47"/>
      <c r="Z323" s="47"/>
      <c r="AA323" s="36"/>
      <c r="AB323" s="36"/>
      <c r="AC323" s="36"/>
      <c r="AD323" s="36"/>
      <c r="AE323" s="36"/>
      <c r="AF323" s="36"/>
      <c r="AG323" s="36"/>
      <c r="AH323" s="195"/>
      <c r="AI323" s="195"/>
      <c r="AJ323" s="36"/>
    </row>
    <row r="324" spans="1:36" ht="40" customHeight="1" x14ac:dyDescent="0.35">
      <c r="A324" s="204"/>
      <c r="B324" s="50">
        <v>338</v>
      </c>
      <c r="C324" s="200"/>
      <c r="D324" s="56" t="s">
        <v>564</v>
      </c>
      <c r="E324" s="57" t="s">
        <v>39</v>
      </c>
      <c r="F324" s="57" t="s">
        <v>11</v>
      </c>
      <c r="G324" s="57" t="s">
        <v>15</v>
      </c>
      <c r="H324" s="55">
        <v>168</v>
      </c>
      <c r="I324" s="16">
        <v>0</v>
      </c>
      <c r="J324" s="144">
        <f t="shared" si="18"/>
        <v>0</v>
      </c>
      <c r="K324" s="145">
        <f t="shared" si="19"/>
        <v>0</v>
      </c>
      <c r="L324" s="146"/>
      <c r="M324" s="147">
        <f t="shared" si="20"/>
        <v>0</v>
      </c>
      <c r="N324" s="146"/>
      <c r="O324" s="146"/>
      <c r="P324" s="146"/>
      <c r="Q324" s="191">
        <f t="shared" si="21"/>
        <v>0</v>
      </c>
      <c r="R324" s="18" t="str">
        <f t="shared" si="22"/>
        <v>OK</v>
      </c>
      <c r="S324" s="47"/>
      <c r="T324" s="47"/>
      <c r="U324" s="47"/>
      <c r="V324" s="47"/>
      <c r="W324" s="47"/>
      <c r="X324" s="47"/>
      <c r="Y324" s="47"/>
      <c r="Z324" s="47"/>
      <c r="AA324" s="36"/>
      <c r="AB324" s="36"/>
      <c r="AC324" s="36"/>
      <c r="AD324" s="36"/>
      <c r="AE324" s="36"/>
      <c r="AF324" s="36"/>
      <c r="AG324" s="36"/>
      <c r="AH324" s="195"/>
      <c r="AI324" s="195"/>
      <c r="AJ324" s="36"/>
    </row>
    <row r="325" spans="1:36" ht="40" customHeight="1" x14ac:dyDescent="0.35">
      <c r="A325" s="204"/>
      <c r="B325" s="50">
        <v>339</v>
      </c>
      <c r="C325" s="200"/>
      <c r="D325" s="56" t="s">
        <v>565</v>
      </c>
      <c r="E325" s="57" t="s">
        <v>39</v>
      </c>
      <c r="F325" s="57" t="s">
        <v>11</v>
      </c>
      <c r="G325" s="57" t="s">
        <v>15</v>
      </c>
      <c r="H325" s="55">
        <v>167.03</v>
      </c>
      <c r="I325" s="16">
        <v>0</v>
      </c>
      <c r="J325" s="144">
        <f t="shared" ref="J325:J360" si="23">IF(SUM(S325:AL325)&gt;I325+L325,I325+L325,SUM(S325:AL325))</f>
        <v>0</v>
      </c>
      <c r="K325" s="145">
        <f t="shared" ref="K325:K360" si="24">(SUM(S325:AL325))</f>
        <v>0</v>
      </c>
      <c r="L325" s="146"/>
      <c r="M325" s="147">
        <f t="shared" ref="M325:M360" si="25">ROUND(IF(I325*0.25-0.5&lt;0,0,I325*0.25-0.5),0)-P325-N325</f>
        <v>0</v>
      </c>
      <c r="N325" s="146"/>
      <c r="O325" s="146"/>
      <c r="P325" s="146"/>
      <c r="Q325" s="191">
        <f t="shared" ref="Q325:Q359" si="26">I325-(SUM(S325:AJ325))+L325</f>
        <v>0</v>
      </c>
      <c r="R325" s="18" t="str">
        <f t="shared" si="22"/>
        <v>OK</v>
      </c>
      <c r="S325" s="47"/>
      <c r="T325" s="47"/>
      <c r="U325" s="47"/>
      <c r="V325" s="47"/>
      <c r="W325" s="47"/>
      <c r="X325" s="47"/>
      <c r="Y325" s="47"/>
      <c r="Z325" s="47"/>
      <c r="AA325" s="36"/>
      <c r="AB325" s="36"/>
      <c r="AC325" s="36"/>
      <c r="AD325" s="36"/>
      <c r="AE325" s="36"/>
      <c r="AF325" s="36"/>
      <c r="AG325" s="36"/>
      <c r="AH325" s="195"/>
      <c r="AI325" s="195"/>
      <c r="AJ325" s="36"/>
    </row>
    <row r="326" spans="1:36" ht="40" customHeight="1" x14ac:dyDescent="0.35">
      <c r="A326" s="204"/>
      <c r="B326" s="50">
        <v>340</v>
      </c>
      <c r="C326" s="200"/>
      <c r="D326" s="56" t="s">
        <v>566</v>
      </c>
      <c r="E326" s="57" t="s">
        <v>39</v>
      </c>
      <c r="F326" s="57" t="s">
        <v>11</v>
      </c>
      <c r="G326" s="57" t="s">
        <v>15</v>
      </c>
      <c r="H326" s="55">
        <v>450</v>
      </c>
      <c r="I326" s="16">
        <v>0</v>
      </c>
      <c r="J326" s="144">
        <f t="shared" si="23"/>
        <v>0</v>
      </c>
      <c r="K326" s="145">
        <f t="shared" si="24"/>
        <v>0</v>
      </c>
      <c r="L326" s="146"/>
      <c r="M326" s="147">
        <f t="shared" si="25"/>
        <v>0</v>
      </c>
      <c r="N326" s="146"/>
      <c r="O326" s="146"/>
      <c r="P326" s="146"/>
      <c r="Q326" s="191">
        <f t="shared" si="26"/>
        <v>0</v>
      </c>
      <c r="R326" s="18" t="str">
        <f t="shared" si="22"/>
        <v>OK</v>
      </c>
      <c r="S326" s="47"/>
      <c r="T326" s="47"/>
      <c r="U326" s="47"/>
      <c r="V326" s="47"/>
      <c r="W326" s="47"/>
      <c r="X326" s="47"/>
      <c r="Y326" s="47"/>
      <c r="Z326" s="47"/>
      <c r="AA326" s="36"/>
      <c r="AB326" s="36"/>
      <c r="AC326" s="36"/>
      <c r="AD326" s="36"/>
      <c r="AE326" s="36"/>
      <c r="AF326" s="36"/>
      <c r="AG326" s="36"/>
      <c r="AH326" s="195"/>
      <c r="AI326" s="195"/>
      <c r="AJ326" s="36"/>
    </row>
    <row r="327" spans="1:36" ht="40" customHeight="1" x14ac:dyDescent="0.35">
      <c r="A327" s="204"/>
      <c r="B327" s="50">
        <v>341</v>
      </c>
      <c r="C327" s="200"/>
      <c r="D327" s="56" t="s">
        <v>567</v>
      </c>
      <c r="E327" s="57" t="s">
        <v>568</v>
      </c>
      <c r="F327" s="57" t="s">
        <v>11</v>
      </c>
      <c r="G327" s="57" t="s">
        <v>555</v>
      </c>
      <c r="H327" s="55">
        <v>600</v>
      </c>
      <c r="I327" s="16">
        <v>0</v>
      </c>
      <c r="J327" s="144">
        <f t="shared" si="23"/>
        <v>0</v>
      </c>
      <c r="K327" s="145">
        <f t="shared" si="24"/>
        <v>0</v>
      </c>
      <c r="L327" s="146"/>
      <c r="M327" s="147">
        <f t="shared" si="25"/>
        <v>0</v>
      </c>
      <c r="N327" s="146"/>
      <c r="O327" s="146"/>
      <c r="P327" s="146"/>
      <c r="Q327" s="191">
        <f t="shared" si="26"/>
        <v>0</v>
      </c>
      <c r="R327" s="18" t="str">
        <f t="shared" si="22"/>
        <v>OK</v>
      </c>
      <c r="S327" s="47"/>
      <c r="T327" s="47"/>
      <c r="U327" s="47"/>
      <c r="V327" s="47"/>
      <c r="W327" s="47"/>
      <c r="X327" s="47"/>
      <c r="Y327" s="47"/>
      <c r="Z327" s="47"/>
      <c r="AA327" s="36"/>
      <c r="AB327" s="36"/>
      <c r="AC327" s="36"/>
      <c r="AD327" s="36"/>
      <c r="AE327" s="36"/>
      <c r="AF327" s="36"/>
      <c r="AG327" s="36"/>
      <c r="AH327" s="195"/>
      <c r="AI327" s="195"/>
      <c r="AJ327" s="36"/>
    </row>
    <row r="328" spans="1:36" ht="40" customHeight="1" x14ac:dyDescent="0.35">
      <c r="A328" s="204"/>
      <c r="B328" s="50">
        <v>342</v>
      </c>
      <c r="C328" s="200"/>
      <c r="D328" s="56" t="s">
        <v>569</v>
      </c>
      <c r="E328" s="57" t="s">
        <v>570</v>
      </c>
      <c r="F328" s="57" t="s">
        <v>11</v>
      </c>
      <c r="G328" s="57" t="s">
        <v>277</v>
      </c>
      <c r="H328" s="55">
        <v>50</v>
      </c>
      <c r="I328" s="16">
        <v>0</v>
      </c>
      <c r="J328" s="144">
        <f t="shared" si="23"/>
        <v>0</v>
      </c>
      <c r="K328" s="145">
        <f t="shared" si="24"/>
        <v>0</v>
      </c>
      <c r="L328" s="146"/>
      <c r="M328" s="147">
        <f t="shared" si="25"/>
        <v>0</v>
      </c>
      <c r="N328" s="146"/>
      <c r="O328" s="146"/>
      <c r="P328" s="146"/>
      <c r="Q328" s="191">
        <f t="shared" si="26"/>
        <v>0</v>
      </c>
      <c r="R328" s="18" t="str">
        <f t="shared" si="22"/>
        <v>OK</v>
      </c>
      <c r="S328" s="47"/>
      <c r="T328" s="47"/>
      <c r="U328" s="47"/>
      <c r="V328" s="47"/>
      <c r="W328" s="47"/>
      <c r="X328" s="47"/>
      <c r="Y328" s="47"/>
      <c r="Z328" s="47"/>
      <c r="AA328" s="36"/>
      <c r="AB328" s="36"/>
      <c r="AC328" s="36"/>
      <c r="AD328" s="36"/>
      <c r="AE328" s="36"/>
      <c r="AF328" s="36"/>
      <c r="AG328" s="36"/>
      <c r="AH328" s="195"/>
      <c r="AI328" s="195"/>
      <c r="AJ328" s="36"/>
    </row>
    <row r="329" spans="1:36" ht="40" customHeight="1" x14ac:dyDescent="0.35">
      <c r="A329" s="204"/>
      <c r="B329" s="50">
        <v>343</v>
      </c>
      <c r="C329" s="200"/>
      <c r="D329" s="56" t="s">
        <v>571</v>
      </c>
      <c r="E329" s="57" t="s">
        <v>570</v>
      </c>
      <c r="F329" s="57" t="s">
        <v>11</v>
      </c>
      <c r="G329" s="57" t="s">
        <v>13</v>
      </c>
      <c r="H329" s="55">
        <v>30</v>
      </c>
      <c r="I329" s="16">
        <v>0</v>
      </c>
      <c r="J329" s="144">
        <f t="shared" si="23"/>
        <v>0</v>
      </c>
      <c r="K329" s="145">
        <f t="shared" si="24"/>
        <v>0</v>
      </c>
      <c r="L329" s="146"/>
      <c r="M329" s="147">
        <f t="shared" si="25"/>
        <v>0</v>
      </c>
      <c r="N329" s="146"/>
      <c r="O329" s="146"/>
      <c r="P329" s="146"/>
      <c r="Q329" s="191">
        <f t="shared" si="26"/>
        <v>0</v>
      </c>
      <c r="R329" s="18" t="str">
        <f t="shared" si="22"/>
        <v>OK</v>
      </c>
      <c r="S329" s="47"/>
      <c r="T329" s="47"/>
      <c r="U329" s="47"/>
      <c r="V329" s="47"/>
      <c r="W329" s="47"/>
      <c r="X329" s="47"/>
      <c r="Y329" s="47"/>
      <c r="Z329" s="47"/>
      <c r="AA329" s="36"/>
      <c r="AB329" s="36"/>
      <c r="AC329" s="36"/>
      <c r="AE329" s="36"/>
      <c r="AF329" s="36"/>
      <c r="AG329" s="36"/>
      <c r="AH329" s="195"/>
      <c r="AI329" s="195"/>
      <c r="AJ329" s="36"/>
    </row>
    <row r="330" spans="1:36" ht="40" customHeight="1" x14ac:dyDescent="0.35">
      <c r="A330" s="204"/>
      <c r="B330" s="50">
        <v>344</v>
      </c>
      <c r="C330" s="200"/>
      <c r="D330" s="56" t="s">
        <v>572</v>
      </c>
      <c r="E330" s="57" t="s">
        <v>570</v>
      </c>
      <c r="F330" s="57" t="s">
        <v>11</v>
      </c>
      <c r="G330" s="57" t="s">
        <v>13</v>
      </c>
      <c r="H330" s="55">
        <v>30</v>
      </c>
      <c r="I330" s="16">
        <v>0</v>
      </c>
      <c r="J330" s="144">
        <f t="shared" si="23"/>
        <v>0</v>
      </c>
      <c r="K330" s="145">
        <f t="shared" si="24"/>
        <v>0</v>
      </c>
      <c r="L330" s="146"/>
      <c r="M330" s="147">
        <f t="shared" si="25"/>
        <v>0</v>
      </c>
      <c r="N330" s="146"/>
      <c r="O330" s="146"/>
      <c r="P330" s="146"/>
      <c r="Q330" s="191">
        <f t="shared" si="26"/>
        <v>0</v>
      </c>
      <c r="R330" s="18" t="str">
        <f t="shared" si="22"/>
        <v>OK</v>
      </c>
      <c r="S330" s="47"/>
      <c r="T330" s="47"/>
      <c r="U330" s="47"/>
      <c r="V330" s="47"/>
      <c r="W330" s="47"/>
      <c r="X330" s="47"/>
      <c r="Y330" s="47"/>
      <c r="Z330" s="47"/>
      <c r="AA330" s="36"/>
      <c r="AB330" s="36"/>
      <c r="AC330" s="36"/>
      <c r="AD330" s="36"/>
      <c r="AE330" s="36"/>
      <c r="AF330" s="36"/>
      <c r="AG330" s="36"/>
      <c r="AH330" s="195"/>
      <c r="AI330" s="195"/>
      <c r="AJ330" s="36"/>
    </row>
    <row r="331" spans="1:36" ht="40" customHeight="1" x14ac:dyDescent="0.35">
      <c r="A331" s="204"/>
      <c r="B331" s="50">
        <v>345</v>
      </c>
      <c r="C331" s="200"/>
      <c r="D331" s="56" t="s">
        <v>573</v>
      </c>
      <c r="E331" s="57" t="s">
        <v>570</v>
      </c>
      <c r="F331" s="57" t="s">
        <v>11</v>
      </c>
      <c r="G331" s="57" t="s">
        <v>288</v>
      </c>
      <c r="H331" s="55">
        <v>20</v>
      </c>
      <c r="I331" s="16">
        <v>0</v>
      </c>
      <c r="J331" s="144">
        <f t="shared" si="23"/>
        <v>0</v>
      </c>
      <c r="K331" s="145">
        <f t="shared" si="24"/>
        <v>0</v>
      </c>
      <c r="L331" s="146"/>
      <c r="M331" s="147">
        <f t="shared" si="25"/>
        <v>0</v>
      </c>
      <c r="N331" s="146"/>
      <c r="O331" s="146"/>
      <c r="P331" s="146"/>
      <c r="Q331" s="191">
        <f t="shared" si="26"/>
        <v>0</v>
      </c>
      <c r="R331" s="18" t="str">
        <f t="shared" si="22"/>
        <v>OK</v>
      </c>
      <c r="S331" s="47"/>
      <c r="T331" s="47"/>
      <c r="U331" s="47"/>
      <c r="V331" s="47"/>
      <c r="W331" s="47"/>
      <c r="X331" s="47"/>
      <c r="Y331" s="47"/>
      <c r="Z331" s="47"/>
      <c r="AA331" s="36"/>
      <c r="AB331" s="36"/>
      <c r="AC331" s="36"/>
      <c r="AD331" s="36"/>
      <c r="AE331" s="36"/>
      <c r="AF331" s="36"/>
      <c r="AG331" s="36"/>
      <c r="AH331" s="195"/>
      <c r="AI331" s="195"/>
      <c r="AJ331" s="36"/>
    </row>
    <row r="332" spans="1:36" ht="40" customHeight="1" x14ac:dyDescent="0.35">
      <c r="A332" s="204"/>
      <c r="B332" s="50">
        <v>346</v>
      </c>
      <c r="C332" s="200"/>
      <c r="D332" s="56" t="s">
        <v>574</v>
      </c>
      <c r="E332" s="57" t="s">
        <v>570</v>
      </c>
      <c r="F332" s="57" t="s">
        <v>11</v>
      </c>
      <c r="G332" s="57" t="s">
        <v>575</v>
      </c>
      <c r="H332" s="55">
        <v>50</v>
      </c>
      <c r="I332" s="16">
        <v>0</v>
      </c>
      <c r="J332" s="144">
        <f t="shared" si="23"/>
        <v>0</v>
      </c>
      <c r="K332" s="145">
        <f t="shared" si="24"/>
        <v>0</v>
      </c>
      <c r="L332" s="146"/>
      <c r="M332" s="147">
        <f t="shared" si="25"/>
        <v>0</v>
      </c>
      <c r="N332" s="146"/>
      <c r="O332" s="146"/>
      <c r="P332" s="146"/>
      <c r="Q332" s="191">
        <f t="shared" si="26"/>
        <v>0</v>
      </c>
      <c r="R332" s="18" t="str">
        <f t="shared" si="22"/>
        <v>OK</v>
      </c>
      <c r="S332" s="47"/>
      <c r="T332" s="47"/>
      <c r="U332" s="47"/>
      <c r="V332" s="47"/>
      <c r="W332" s="47"/>
      <c r="X332" s="47"/>
      <c r="Y332" s="47"/>
      <c r="Z332" s="47"/>
      <c r="AA332" s="36"/>
      <c r="AB332" s="36"/>
      <c r="AC332" s="36"/>
      <c r="AD332" s="36"/>
      <c r="AE332" s="36"/>
      <c r="AF332" s="36"/>
      <c r="AG332" s="36"/>
      <c r="AH332" s="195"/>
      <c r="AI332" s="195"/>
      <c r="AJ332" s="36"/>
    </row>
    <row r="333" spans="1:36" ht="40" customHeight="1" x14ac:dyDescent="0.35">
      <c r="A333" s="204"/>
      <c r="B333" s="50">
        <v>347</v>
      </c>
      <c r="C333" s="199"/>
      <c r="D333" s="56" t="s">
        <v>576</v>
      </c>
      <c r="E333" s="57" t="s">
        <v>570</v>
      </c>
      <c r="F333" s="57" t="s">
        <v>11</v>
      </c>
      <c r="G333" s="57" t="s">
        <v>575</v>
      </c>
      <c r="H333" s="55">
        <v>40</v>
      </c>
      <c r="I333" s="16">
        <v>0</v>
      </c>
      <c r="J333" s="144">
        <f t="shared" si="23"/>
        <v>0</v>
      </c>
      <c r="K333" s="145">
        <f t="shared" si="24"/>
        <v>0</v>
      </c>
      <c r="L333" s="146"/>
      <c r="M333" s="147">
        <f t="shared" si="25"/>
        <v>0</v>
      </c>
      <c r="N333" s="146"/>
      <c r="O333" s="146"/>
      <c r="P333" s="146"/>
      <c r="Q333" s="191">
        <f t="shared" si="26"/>
        <v>0</v>
      </c>
      <c r="R333" s="18" t="str">
        <f t="shared" si="22"/>
        <v>OK</v>
      </c>
      <c r="S333" s="47"/>
      <c r="T333" s="47"/>
      <c r="U333" s="47"/>
      <c r="V333" s="47"/>
      <c r="W333" s="47"/>
      <c r="X333" s="47"/>
      <c r="Y333" s="47"/>
      <c r="Z333" s="47"/>
      <c r="AA333" s="36"/>
      <c r="AB333" s="36"/>
      <c r="AC333" s="36"/>
      <c r="AD333" s="36"/>
      <c r="AE333" s="36"/>
      <c r="AF333" s="36"/>
      <c r="AG333" s="36"/>
      <c r="AH333" s="195"/>
      <c r="AI333" s="195"/>
      <c r="AJ333" s="36"/>
    </row>
    <row r="334" spans="1:36" ht="40" customHeight="1" x14ac:dyDescent="0.35">
      <c r="A334" s="204">
        <v>32</v>
      </c>
      <c r="B334" s="50">
        <v>348</v>
      </c>
      <c r="C334" s="198" t="s">
        <v>641</v>
      </c>
      <c r="D334" s="56" t="s">
        <v>577</v>
      </c>
      <c r="E334" s="57" t="s">
        <v>578</v>
      </c>
      <c r="F334" s="57" t="s">
        <v>233</v>
      </c>
      <c r="G334" s="57" t="s">
        <v>579</v>
      </c>
      <c r="H334" s="55">
        <v>164.96</v>
      </c>
      <c r="I334" s="16">
        <v>0</v>
      </c>
      <c r="J334" s="144">
        <f t="shared" si="23"/>
        <v>0</v>
      </c>
      <c r="K334" s="145">
        <f t="shared" si="24"/>
        <v>0</v>
      </c>
      <c r="L334" s="146"/>
      <c r="M334" s="147">
        <f t="shared" si="25"/>
        <v>0</v>
      </c>
      <c r="N334" s="146"/>
      <c r="O334" s="146"/>
      <c r="P334" s="146"/>
      <c r="Q334" s="191">
        <f t="shared" si="26"/>
        <v>0</v>
      </c>
      <c r="R334" s="18" t="str">
        <f t="shared" si="22"/>
        <v>OK</v>
      </c>
      <c r="S334" s="47"/>
      <c r="T334" s="47"/>
      <c r="U334" s="47"/>
      <c r="V334" s="47"/>
      <c r="W334" s="47"/>
      <c r="X334" s="47"/>
      <c r="Y334" s="47"/>
      <c r="Z334" s="47"/>
      <c r="AA334" s="36"/>
      <c r="AB334" s="36"/>
      <c r="AC334" s="36"/>
      <c r="AD334" s="36"/>
      <c r="AE334" s="36"/>
      <c r="AF334" s="36"/>
      <c r="AG334" s="36"/>
      <c r="AH334" s="195"/>
      <c r="AI334" s="195"/>
      <c r="AJ334" s="36"/>
    </row>
    <row r="335" spans="1:36" ht="40" customHeight="1" x14ac:dyDescent="0.35">
      <c r="A335" s="204"/>
      <c r="B335" s="50">
        <v>349</v>
      </c>
      <c r="C335" s="200"/>
      <c r="D335" s="56" t="s">
        <v>580</v>
      </c>
      <c r="E335" s="57" t="s">
        <v>581</v>
      </c>
      <c r="F335" s="57" t="s">
        <v>233</v>
      </c>
      <c r="G335" s="57" t="s">
        <v>579</v>
      </c>
      <c r="H335" s="55">
        <v>87.33</v>
      </c>
      <c r="I335" s="16">
        <v>0</v>
      </c>
      <c r="J335" s="144">
        <f t="shared" si="23"/>
        <v>0</v>
      </c>
      <c r="K335" s="145">
        <f t="shared" si="24"/>
        <v>0</v>
      </c>
      <c r="L335" s="146"/>
      <c r="M335" s="147">
        <f t="shared" si="25"/>
        <v>0</v>
      </c>
      <c r="N335" s="146"/>
      <c r="O335" s="146"/>
      <c r="P335" s="146"/>
      <c r="Q335" s="191">
        <f t="shared" si="26"/>
        <v>0</v>
      </c>
      <c r="R335" s="18" t="str">
        <f t="shared" si="22"/>
        <v>OK</v>
      </c>
      <c r="S335" s="47"/>
      <c r="T335" s="47"/>
      <c r="U335" s="47"/>
      <c r="V335" s="47"/>
      <c r="W335" s="47"/>
      <c r="X335" s="47"/>
      <c r="Y335" s="47"/>
      <c r="Z335" s="47"/>
      <c r="AA335" s="36"/>
      <c r="AB335" s="36"/>
      <c r="AC335" s="36"/>
      <c r="AD335" s="36"/>
      <c r="AE335" s="36"/>
      <c r="AF335" s="36"/>
      <c r="AG335" s="36"/>
      <c r="AH335" s="195"/>
      <c r="AI335" s="195"/>
      <c r="AJ335" s="36"/>
    </row>
    <row r="336" spans="1:36" ht="40" customHeight="1" x14ac:dyDescent="0.35">
      <c r="A336" s="204"/>
      <c r="B336" s="50">
        <v>350</v>
      </c>
      <c r="C336" s="200"/>
      <c r="D336" s="56" t="s">
        <v>582</v>
      </c>
      <c r="E336" s="57" t="s">
        <v>583</v>
      </c>
      <c r="F336" s="57" t="s">
        <v>11</v>
      </c>
      <c r="G336" s="57" t="s">
        <v>12</v>
      </c>
      <c r="H336" s="55">
        <v>16.11</v>
      </c>
      <c r="I336" s="16">
        <v>0</v>
      </c>
      <c r="J336" s="144">
        <f t="shared" si="23"/>
        <v>0</v>
      </c>
      <c r="K336" s="145">
        <f t="shared" si="24"/>
        <v>0</v>
      </c>
      <c r="L336" s="146"/>
      <c r="M336" s="147">
        <f t="shared" si="25"/>
        <v>0</v>
      </c>
      <c r="N336" s="146"/>
      <c r="O336" s="146"/>
      <c r="P336" s="146"/>
      <c r="Q336" s="191">
        <f t="shared" si="26"/>
        <v>0</v>
      </c>
      <c r="R336" s="18" t="str">
        <f t="shared" si="22"/>
        <v>OK</v>
      </c>
      <c r="S336" s="47"/>
      <c r="T336" s="47"/>
      <c r="U336" s="47"/>
      <c r="V336" s="47"/>
      <c r="W336" s="47"/>
      <c r="X336" s="47"/>
      <c r="Y336" s="47"/>
      <c r="Z336" s="47"/>
      <c r="AA336" s="36"/>
      <c r="AB336" s="36"/>
      <c r="AC336" s="36"/>
      <c r="AD336" s="36"/>
      <c r="AE336" s="36"/>
      <c r="AF336" s="36"/>
      <c r="AG336" s="36"/>
      <c r="AH336" s="195"/>
      <c r="AI336" s="195"/>
      <c r="AJ336" s="36"/>
    </row>
    <row r="337" spans="1:36" ht="40" customHeight="1" x14ac:dyDescent="0.35">
      <c r="A337" s="204"/>
      <c r="B337" s="50">
        <v>351</v>
      </c>
      <c r="C337" s="200"/>
      <c r="D337" s="56" t="s">
        <v>584</v>
      </c>
      <c r="E337" s="57" t="s">
        <v>585</v>
      </c>
      <c r="F337" s="57" t="s">
        <v>11</v>
      </c>
      <c r="G337" s="57" t="s">
        <v>12</v>
      </c>
      <c r="H337" s="55">
        <v>115.55</v>
      </c>
      <c r="I337" s="16">
        <v>0</v>
      </c>
      <c r="J337" s="144">
        <f t="shared" si="23"/>
        <v>0</v>
      </c>
      <c r="K337" s="145">
        <f t="shared" si="24"/>
        <v>0</v>
      </c>
      <c r="L337" s="146"/>
      <c r="M337" s="147">
        <f t="shared" si="25"/>
        <v>0</v>
      </c>
      <c r="N337" s="146"/>
      <c r="O337" s="146"/>
      <c r="P337" s="146"/>
      <c r="Q337" s="191">
        <f t="shared" si="26"/>
        <v>0</v>
      </c>
      <c r="R337" s="18" t="str">
        <f t="shared" si="22"/>
        <v>OK</v>
      </c>
      <c r="S337" s="47"/>
      <c r="T337" s="47"/>
      <c r="U337" s="47"/>
      <c r="V337" s="47"/>
      <c r="W337" s="47"/>
      <c r="X337" s="47"/>
      <c r="Y337" s="47"/>
      <c r="Z337" s="47"/>
      <c r="AA337" s="36"/>
      <c r="AB337" s="36"/>
      <c r="AC337" s="36"/>
      <c r="AD337" s="36"/>
      <c r="AE337" s="36"/>
      <c r="AF337" s="36"/>
      <c r="AG337" s="36"/>
      <c r="AH337" s="195"/>
      <c r="AI337" s="195"/>
      <c r="AJ337" s="36"/>
    </row>
    <row r="338" spans="1:36" ht="40" customHeight="1" x14ac:dyDescent="0.35">
      <c r="A338" s="204"/>
      <c r="B338" s="50">
        <v>352</v>
      </c>
      <c r="C338" s="200"/>
      <c r="D338" s="56" t="s">
        <v>586</v>
      </c>
      <c r="E338" s="57" t="s">
        <v>587</v>
      </c>
      <c r="F338" s="57" t="s">
        <v>11</v>
      </c>
      <c r="G338" s="57" t="s">
        <v>12</v>
      </c>
      <c r="H338" s="55">
        <v>50.3</v>
      </c>
      <c r="I338" s="16">
        <v>0</v>
      </c>
      <c r="J338" s="144">
        <f t="shared" si="23"/>
        <v>0</v>
      </c>
      <c r="K338" s="145">
        <f t="shared" si="24"/>
        <v>0</v>
      </c>
      <c r="L338" s="146"/>
      <c r="M338" s="147">
        <f t="shared" si="25"/>
        <v>0</v>
      </c>
      <c r="N338" s="146"/>
      <c r="O338" s="146"/>
      <c r="P338" s="146"/>
      <c r="Q338" s="191">
        <f t="shared" si="26"/>
        <v>0</v>
      </c>
      <c r="R338" s="18" t="str">
        <f t="shared" si="22"/>
        <v>OK</v>
      </c>
      <c r="S338" s="47"/>
      <c r="T338" s="47"/>
      <c r="U338" s="47"/>
      <c r="V338" s="47"/>
      <c r="W338" s="47"/>
      <c r="X338" s="47"/>
      <c r="Y338" s="47"/>
      <c r="Z338" s="47"/>
      <c r="AA338" s="36"/>
      <c r="AB338" s="36"/>
      <c r="AC338" s="36"/>
      <c r="AD338" s="36"/>
      <c r="AE338" s="36"/>
      <c r="AF338" s="36"/>
      <c r="AG338" s="36"/>
      <c r="AH338" s="195"/>
      <c r="AI338" s="195"/>
      <c r="AJ338" s="36"/>
    </row>
    <row r="339" spans="1:36" ht="40" customHeight="1" x14ac:dyDescent="0.35">
      <c r="A339" s="204"/>
      <c r="B339" s="50">
        <v>353</v>
      </c>
      <c r="C339" s="200"/>
      <c r="D339" s="56" t="s">
        <v>588</v>
      </c>
      <c r="E339" s="57" t="s">
        <v>589</v>
      </c>
      <c r="F339" s="57" t="s">
        <v>11</v>
      </c>
      <c r="G339" s="57" t="s">
        <v>12</v>
      </c>
      <c r="H339" s="55">
        <v>14.69</v>
      </c>
      <c r="I339" s="16">
        <v>0</v>
      </c>
      <c r="J339" s="144">
        <f t="shared" si="23"/>
        <v>0</v>
      </c>
      <c r="K339" s="145">
        <f t="shared" si="24"/>
        <v>0</v>
      </c>
      <c r="L339" s="146"/>
      <c r="M339" s="147">
        <f t="shared" si="25"/>
        <v>0</v>
      </c>
      <c r="N339" s="146"/>
      <c r="O339" s="146"/>
      <c r="P339" s="146"/>
      <c r="Q339" s="191">
        <f t="shared" si="26"/>
        <v>0</v>
      </c>
      <c r="R339" s="18" t="str">
        <f t="shared" si="22"/>
        <v>OK</v>
      </c>
      <c r="S339" s="47"/>
      <c r="T339" s="47"/>
      <c r="U339" s="47"/>
      <c r="V339" s="47"/>
      <c r="W339" s="47"/>
      <c r="X339" s="47"/>
      <c r="Y339" s="47"/>
      <c r="Z339" s="47"/>
      <c r="AA339" s="36"/>
      <c r="AB339" s="36"/>
      <c r="AC339" s="36"/>
      <c r="AD339" s="36"/>
      <c r="AE339" s="36"/>
      <c r="AF339" s="36"/>
      <c r="AG339" s="36"/>
      <c r="AH339" s="195"/>
      <c r="AI339" s="195"/>
      <c r="AJ339" s="36"/>
    </row>
    <row r="340" spans="1:36" ht="40" customHeight="1" x14ac:dyDescent="0.35">
      <c r="A340" s="204"/>
      <c r="B340" s="50">
        <v>354</v>
      </c>
      <c r="C340" s="200"/>
      <c r="D340" s="56" t="s">
        <v>590</v>
      </c>
      <c r="E340" s="57" t="s">
        <v>589</v>
      </c>
      <c r="F340" s="57" t="s">
        <v>11</v>
      </c>
      <c r="G340" s="57" t="s">
        <v>591</v>
      </c>
      <c r="H340" s="55">
        <v>12.85</v>
      </c>
      <c r="I340" s="16">
        <v>0</v>
      </c>
      <c r="J340" s="144">
        <f t="shared" si="23"/>
        <v>0</v>
      </c>
      <c r="K340" s="145">
        <f t="shared" si="24"/>
        <v>0</v>
      </c>
      <c r="L340" s="146"/>
      <c r="M340" s="147">
        <f t="shared" si="25"/>
        <v>0</v>
      </c>
      <c r="N340" s="146"/>
      <c r="O340" s="146"/>
      <c r="P340" s="146"/>
      <c r="Q340" s="191">
        <f t="shared" si="26"/>
        <v>0</v>
      </c>
      <c r="R340" s="18" t="str">
        <f t="shared" si="22"/>
        <v>OK</v>
      </c>
      <c r="S340" s="47"/>
      <c r="T340" s="47"/>
      <c r="U340" s="47"/>
      <c r="V340" s="47"/>
      <c r="W340" s="47"/>
      <c r="X340" s="47"/>
      <c r="Y340" s="47"/>
      <c r="Z340" s="47"/>
      <c r="AA340" s="36"/>
      <c r="AB340" s="36"/>
      <c r="AC340" s="36"/>
      <c r="AD340" s="36"/>
      <c r="AE340" s="36"/>
      <c r="AF340" s="36"/>
      <c r="AG340" s="36"/>
      <c r="AH340" s="195"/>
      <c r="AI340" s="195"/>
      <c r="AJ340" s="36"/>
    </row>
    <row r="341" spans="1:36" ht="40" customHeight="1" x14ac:dyDescent="0.35">
      <c r="A341" s="204"/>
      <c r="B341" s="50">
        <v>355</v>
      </c>
      <c r="C341" s="200"/>
      <c r="D341" s="56" t="s">
        <v>592</v>
      </c>
      <c r="E341" s="57" t="s">
        <v>593</v>
      </c>
      <c r="F341" s="57" t="s">
        <v>3</v>
      </c>
      <c r="G341" s="57" t="s">
        <v>591</v>
      </c>
      <c r="H341" s="55">
        <v>10.35</v>
      </c>
      <c r="I341" s="16">
        <v>50</v>
      </c>
      <c r="J341" s="144">
        <f t="shared" si="23"/>
        <v>36</v>
      </c>
      <c r="K341" s="145">
        <f t="shared" si="24"/>
        <v>36</v>
      </c>
      <c r="L341" s="146"/>
      <c r="M341" s="147">
        <f t="shared" si="25"/>
        <v>12</v>
      </c>
      <c r="N341" s="146"/>
      <c r="O341" s="146"/>
      <c r="P341" s="146"/>
      <c r="Q341" s="191">
        <f t="shared" si="26"/>
        <v>14</v>
      </c>
      <c r="R341" s="18" t="str">
        <f t="shared" si="22"/>
        <v>OK</v>
      </c>
      <c r="S341" s="47"/>
      <c r="T341" s="47"/>
      <c r="U341" s="47"/>
      <c r="V341" s="47"/>
      <c r="W341" s="47"/>
      <c r="X341" s="47">
        <v>26</v>
      </c>
      <c r="Y341" s="47"/>
      <c r="Z341" s="47"/>
      <c r="AA341" s="36"/>
      <c r="AB341" s="36">
        <v>10</v>
      </c>
      <c r="AC341" s="36"/>
      <c r="AD341" s="36"/>
      <c r="AE341" s="36"/>
      <c r="AF341" s="36"/>
      <c r="AH341" s="195"/>
      <c r="AI341" s="196"/>
      <c r="AJ341" s="36"/>
    </row>
    <row r="342" spans="1:36" ht="40" customHeight="1" x14ac:dyDescent="0.35">
      <c r="A342" s="204"/>
      <c r="B342" s="50">
        <v>356</v>
      </c>
      <c r="C342" s="199"/>
      <c r="D342" s="56" t="s">
        <v>594</v>
      </c>
      <c r="E342" s="57" t="s">
        <v>595</v>
      </c>
      <c r="F342" s="57" t="s">
        <v>11</v>
      </c>
      <c r="G342" s="57" t="s">
        <v>12</v>
      </c>
      <c r="H342" s="55">
        <v>68.7</v>
      </c>
      <c r="I342" s="16">
        <v>5</v>
      </c>
      <c r="J342" s="144">
        <f t="shared" si="23"/>
        <v>0</v>
      </c>
      <c r="K342" s="145">
        <f t="shared" si="24"/>
        <v>0</v>
      </c>
      <c r="L342" s="146"/>
      <c r="M342" s="147">
        <f t="shared" si="25"/>
        <v>1</v>
      </c>
      <c r="N342" s="146"/>
      <c r="O342" s="146"/>
      <c r="P342" s="146"/>
      <c r="Q342" s="191">
        <f t="shared" si="26"/>
        <v>5</v>
      </c>
      <c r="R342" s="18" t="str">
        <f t="shared" si="22"/>
        <v>OK</v>
      </c>
      <c r="S342" s="47"/>
      <c r="T342" s="47"/>
      <c r="U342" s="47"/>
      <c r="V342" s="47"/>
      <c r="W342" s="47"/>
      <c r="X342" s="47"/>
      <c r="Y342" s="47"/>
      <c r="Z342" s="47"/>
      <c r="AA342" s="36"/>
      <c r="AB342" s="36"/>
      <c r="AC342" s="36"/>
      <c r="AD342" s="36"/>
      <c r="AE342" s="36"/>
      <c r="AF342" s="36"/>
      <c r="AG342" s="36"/>
      <c r="AH342" s="195"/>
      <c r="AI342" s="195"/>
      <c r="AJ342" s="36"/>
    </row>
    <row r="343" spans="1:36" ht="40" customHeight="1" x14ac:dyDescent="0.35">
      <c r="A343" s="204">
        <v>34</v>
      </c>
      <c r="B343" s="50">
        <v>364</v>
      </c>
      <c r="C343" s="198" t="s">
        <v>635</v>
      </c>
      <c r="D343" s="56" t="s">
        <v>596</v>
      </c>
      <c r="E343" s="57" t="s">
        <v>597</v>
      </c>
      <c r="F343" s="57" t="s">
        <v>598</v>
      </c>
      <c r="G343" s="57" t="s">
        <v>599</v>
      </c>
      <c r="H343" s="55">
        <v>40.9</v>
      </c>
      <c r="I343" s="16">
        <v>0</v>
      </c>
      <c r="J343" s="144">
        <f t="shared" si="23"/>
        <v>0</v>
      </c>
      <c r="K343" s="145">
        <f t="shared" si="24"/>
        <v>0</v>
      </c>
      <c r="L343" s="146"/>
      <c r="M343" s="147">
        <f t="shared" si="25"/>
        <v>0</v>
      </c>
      <c r="N343" s="146"/>
      <c r="O343" s="146"/>
      <c r="P343" s="146"/>
      <c r="Q343" s="191">
        <f t="shared" si="26"/>
        <v>0</v>
      </c>
      <c r="R343" s="18" t="str">
        <f t="shared" si="22"/>
        <v>OK</v>
      </c>
      <c r="S343" s="47"/>
      <c r="T343" s="47"/>
      <c r="U343" s="47"/>
      <c r="V343" s="47"/>
      <c r="W343" s="47"/>
      <c r="X343" s="47"/>
      <c r="Y343" s="47"/>
      <c r="Z343" s="47"/>
      <c r="AA343" s="36"/>
      <c r="AB343" s="36"/>
      <c r="AC343" s="36"/>
      <c r="AD343" s="36"/>
      <c r="AE343" s="36"/>
      <c r="AF343" s="36"/>
      <c r="AG343" s="36"/>
      <c r="AH343" s="195"/>
      <c r="AI343" s="195"/>
      <c r="AJ343" s="36"/>
    </row>
    <row r="344" spans="1:36" ht="40" customHeight="1" x14ac:dyDescent="0.35">
      <c r="A344" s="204"/>
      <c r="B344" s="50">
        <v>365</v>
      </c>
      <c r="C344" s="199"/>
      <c r="D344" s="56" t="s">
        <v>600</v>
      </c>
      <c r="E344" s="57" t="s">
        <v>601</v>
      </c>
      <c r="F344" s="57" t="s">
        <v>195</v>
      </c>
      <c r="G344" s="57" t="s">
        <v>599</v>
      </c>
      <c r="H344" s="55">
        <v>307.2</v>
      </c>
      <c r="I344" s="16">
        <v>0</v>
      </c>
      <c r="J344" s="144">
        <f t="shared" si="23"/>
        <v>0</v>
      </c>
      <c r="K344" s="145">
        <f t="shared" si="24"/>
        <v>0</v>
      </c>
      <c r="L344" s="146"/>
      <c r="M344" s="147">
        <f t="shared" si="25"/>
        <v>0</v>
      </c>
      <c r="N344" s="146"/>
      <c r="O344" s="146"/>
      <c r="P344" s="146"/>
      <c r="Q344" s="191">
        <f t="shared" si="26"/>
        <v>0</v>
      </c>
      <c r="R344" s="18" t="str">
        <f t="shared" si="22"/>
        <v>OK</v>
      </c>
      <c r="S344" s="47"/>
      <c r="T344" s="47"/>
      <c r="U344" s="47"/>
      <c r="V344" s="47"/>
      <c r="W344" s="47"/>
      <c r="X344" s="47"/>
      <c r="Y344" s="47"/>
      <c r="Z344" s="47"/>
      <c r="AA344" s="36"/>
      <c r="AB344" s="36"/>
      <c r="AC344" s="36"/>
      <c r="AD344" s="36"/>
      <c r="AE344" s="36"/>
      <c r="AF344" s="36"/>
      <c r="AG344" s="36"/>
      <c r="AH344" s="195"/>
      <c r="AI344" s="195"/>
      <c r="AJ344" s="36"/>
    </row>
    <row r="345" spans="1:36" ht="40" customHeight="1" x14ac:dyDescent="0.35">
      <c r="A345" s="204">
        <v>35</v>
      </c>
      <c r="B345" s="50">
        <v>366</v>
      </c>
      <c r="C345" s="198" t="s">
        <v>634</v>
      </c>
      <c r="D345" s="56" t="s">
        <v>602</v>
      </c>
      <c r="E345" s="57" t="s">
        <v>39</v>
      </c>
      <c r="F345" s="57" t="s">
        <v>195</v>
      </c>
      <c r="G345" s="57" t="s">
        <v>13</v>
      </c>
      <c r="H345" s="55">
        <v>35.119999999999997</v>
      </c>
      <c r="I345" s="16">
        <v>1</v>
      </c>
      <c r="J345" s="144">
        <f t="shared" si="23"/>
        <v>1</v>
      </c>
      <c r="K345" s="145">
        <f t="shared" si="24"/>
        <v>1</v>
      </c>
      <c r="L345" s="146"/>
      <c r="M345" s="147">
        <f t="shared" si="25"/>
        <v>0</v>
      </c>
      <c r="N345" s="146"/>
      <c r="O345" s="146"/>
      <c r="P345" s="146"/>
      <c r="Q345" s="191">
        <f t="shared" si="26"/>
        <v>0</v>
      </c>
      <c r="R345" s="18" t="str">
        <f t="shared" si="22"/>
        <v>OK</v>
      </c>
      <c r="S345" s="47"/>
      <c r="T345" s="47"/>
      <c r="U345" s="47"/>
      <c r="V345" s="47"/>
      <c r="W345" s="47"/>
      <c r="X345" s="47"/>
      <c r="Y345" s="36">
        <v>1</v>
      </c>
      <c r="Z345" s="47"/>
      <c r="AA345" s="36"/>
      <c r="AB345" s="36"/>
      <c r="AC345" s="36"/>
      <c r="AD345" s="36"/>
      <c r="AE345" s="36"/>
      <c r="AF345" s="36"/>
      <c r="AH345" s="195"/>
      <c r="AI345" s="196"/>
      <c r="AJ345" s="36"/>
    </row>
    <row r="346" spans="1:36" ht="40" customHeight="1" x14ac:dyDescent="0.35">
      <c r="A346" s="204"/>
      <c r="B346" s="50">
        <v>367</v>
      </c>
      <c r="C346" s="200"/>
      <c r="D346" s="56" t="s">
        <v>603</v>
      </c>
      <c r="E346" s="57" t="s">
        <v>39</v>
      </c>
      <c r="F346" s="57" t="s">
        <v>484</v>
      </c>
      <c r="G346" s="57" t="s">
        <v>604</v>
      </c>
      <c r="H346" s="55">
        <v>24.1</v>
      </c>
      <c r="I346" s="16">
        <v>5</v>
      </c>
      <c r="J346" s="144">
        <f t="shared" si="23"/>
        <v>2</v>
      </c>
      <c r="K346" s="145">
        <f t="shared" si="24"/>
        <v>2</v>
      </c>
      <c r="L346" s="146"/>
      <c r="M346" s="147">
        <f t="shared" si="25"/>
        <v>1</v>
      </c>
      <c r="N346" s="146"/>
      <c r="O346" s="146"/>
      <c r="P346" s="146"/>
      <c r="Q346" s="191">
        <f t="shared" si="26"/>
        <v>3</v>
      </c>
      <c r="R346" s="18" t="str">
        <f t="shared" si="22"/>
        <v>OK</v>
      </c>
      <c r="S346" s="47"/>
      <c r="T346" s="47"/>
      <c r="U346" s="47"/>
      <c r="V346" s="47"/>
      <c r="W346" s="47"/>
      <c r="X346" s="47"/>
      <c r="Y346" s="36">
        <v>2</v>
      </c>
      <c r="Z346" s="47"/>
      <c r="AA346" s="36"/>
      <c r="AB346" s="36"/>
      <c r="AC346" s="36"/>
      <c r="AD346" s="36"/>
      <c r="AE346" s="36"/>
      <c r="AF346" s="36"/>
      <c r="AH346" s="195"/>
      <c r="AI346" s="196"/>
      <c r="AJ346" s="36"/>
    </row>
    <row r="347" spans="1:36" ht="40" customHeight="1" x14ac:dyDescent="0.35">
      <c r="A347" s="204"/>
      <c r="B347" s="50">
        <v>368</v>
      </c>
      <c r="C347" s="200"/>
      <c r="D347" s="56" t="s">
        <v>605</v>
      </c>
      <c r="E347" s="57" t="s">
        <v>606</v>
      </c>
      <c r="F347" s="57" t="s">
        <v>11</v>
      </c>
      <c r="G347" s="57" t="s">
        <v>604</v>
      </c>
      <c r="H347" s="55">
        <v>40</v>
      </c>
      <c r="I347" s="16">
        <v>0</v>
      </c>
      <c r="J347" s="144">
        <f t="shared" si="23"/>
        <v>0</v>
      </c>
      <c r="K347" s="145">
        <f t="shared" si="24"/>
        <v>0</v>
      </c>
      <c r="L347" s="146"/>
      <c r="M347" s="147">
        <f t="shared" si="25"/>
        <v>0</v>
      </c>
      <c r="N347" s="146"/>
      <c r="O347" s="146"/>
      <c r="P347" s="146"/>
      <c r="Q347" s="191">
        <f t="shared" si="26"/>
        <v>0</v>
      </c>
      <c r="R347" s="18" t="str">
        <f t="shared" si="22"/>
        <v>OK</v>
      </c>
      <c r="S347" s="47"/>
      <c r="T347" s="47"/>
      <c r="U347" s="47"/>
      <c r="V347" s="47"/>
      <c r="W347" s="47"/>
      <c r="X347" s="47"/>
      <c r="Y347" s="47"/>
      <c r="Z347" s="47"/>
      <c r="AA347" s="36"/>
      <c r="AB347" s="36"/>
      <c r="AC347" s="36"/>
      <c r="AD347" s="36"/>
      <c r="AE347" s="36"/>
      <c r="AF347" s="36"/>
      <c r="AG347" s="36"/>
      <c r="AH347" s="195"/>
      <c r="AI347" s="195"/>
      <c r="AJ347" s="36"/>
    </row>
    <row r="348" spans="1:36" ht="40" customHeight="1" x14ac:dyDescent="0.35">
      <c r="A348" s="204"/>
      <c r="B348" s="50">
        <v>369</v>
      </c>
      <c r="C348" s="200"/>
      <c r="D348" s="56" t="s">
        <v>607</v>
      </c>
      <c r="E348" s="57" t="s">
        <v>608</v>
      </c>
      <c r="F348" s="57" t="s">
        <v>11</v>
      </c>
      <c r="G348" s="57" t="s">
        <v>604</v>
      </c>
      <c r="H348" s="55">
        <v>72.2</v>
      </c>
      <c r="I348" s="16">
        <v>0</v>
      </c>
      <c r="J348" s="144">
        <f t="shared" si="23"/>
        <v>0</v>
      </c>
      <c r="K348" s="145">
        <f t="shared" si="24"/>
        <v>0</v>
      </c>
      <c r="L348" s="146"/>
      <c r="M348" s="147">
        <f t="shared" si="25"/>
        <v>0</v>
      </c>
      <c r="N348" s="146"/>
      <c r="O348" s="146"/>
      <c r="P348" s="146"/>
      <c r="Q348" s="191">
        <f t="shared" si="26"/>
        <v>0</v>
      </c>
      <c r="R348" s="18" t="str">
        <f t="shared" si="22"/>
        <v>OK</v>
      </c>
      <c r="S348" s="47"/>
      <c r="T348" s="47"/>
      <c r="U348" s="47"/>
      <c r="V348" s="47"/>
      <c r="W348" s="47"/>
      <c r="X348" s="47"/>
      <c r="Y348" s="47"/>
      <c r="Z348" s="47"/>
      <c r="AA348" s="36"/>
      <c r="AB348" s="36"/>
      <c r="AC348" s="36"/>
      <c r="AD348" s="36"/>
      <c r="AE348" s="36"/>
      <c r="AF348" s="36"/>
      <c r="AG348" s="36"/>
      <c r="AH348" s="195"/>
      <c r="AI348" s="195"/>
      <c r="AJ348" s="36"/>
    </row>
    <row r="349" spans="1:36" ht="40" customHeight="1" x14ac:dyDescent="0.35">
      <c r="A349" s="204"/>
      <c r="B349" s="50">
        <v>370</v>
      </c>
      <c r="C349" s="200"/>
      <c r="D349" s="56" t="s">
        <v>609</v>
      </c>
      <c r="E349" s="57" t="s">
        <v>610</v>
      </c>
      <c r="F349" s="57" t="s">
        <v>11</v>
      </c>
      <c r="G349" s="57" t="s">
        <v>13</v>
      </c>
      <c r="H349" s="55">
        <v>175.56</v>
      </c>
      <c r="I349" s="16">
        <v>0</v>
      </c>
      <c r="J349" s="144">
        <f t="shared" si="23"/>
        <v>0</v>
      </c>
      <c r="K349" s="145">
        <f t="shared" si="24"/>
        <v>0</v>
      </c>
      <c r="L349" s="146"/>
      <c r="M349" s="147">
        <f t="shared" si="25"/>
        <v>0</v>
      </c>
      <c r="N349" s="146"/>
      <c r="O349" s="146"/>
      <c r="P349" s="146"/>
      <c r="Q349" s="191">
        <f t="shared" si="26"/>
        <v>0</v>
      </c>
      <c r="R349" s="18" t="str">
        <f t="shared" si="22"/>
        <v>OK</v>
      </c>
      <c r="S349" s="47"/>
      <c r="T349" s="47"/>
      <c r="U349" s="47"/>
      <c r="V349" s="47"/>
      <c r="W349" s="47"/>
      <c r="X349" s="47"/>
      <c r="Y349" s="47"/>
      <c r="Z349" s="47"/>
      <c r="AA349" s="36"/>
      <c r="AB349" s="36"/>
      <c r="AC349" s="36"/>
      <c r="AD349" s="36"/>
      <c r="AE349" s="36"/>
      <c r="AF349" s="36"/>
      <c r="AG349" s="36"/>
      <c r="AH349" s="195"/>
      <c r="AI349" s="195"/>
      <c r="AJ349" s="36"/>
    </row>
    <row r="350" spans="1:36" ht="40" customHeight="1" x14ac:dyDescent="0.35">
      <c r="A350" s="204"/>
      <c r="B350" s="50">
        <v>371</v>
      </c>
      <c r="C350" s="200"/>
      <c r="D350" s="56" t="s">
        <v>611</v>
      </c>
      <c r="E350" s="57" t="s">
        <v>612</v>
      </c>
      <c r="F350" s="57" t="s">
        <v>613</v>
      </c>
      <c r="G350" s="57" t="s">
        <v>604</v>
      </c>
      <c r="H350" s="55">
        <v>98.95</v>
      </c>
      <c r="I350" s="16">
        <v>10</v>
      </c>
      <c r="J350" s="144">
        <f t="shared" si="23"/>
        <v>5</v>
      </c>
      <c r="K350" s="145">
        <f t="shared" si="24"/>
        <v>5</v>
      </c>
      <c r="L350" s="146"/>
      <c r="M350" s="147">
        <f t="shared" si="25"/>
        <v>2</v>
      </c>
      <c r="N350" s="146"/>
      <c r="O350" s="146"/>
      <c r="P350" s="146"/>
      <c r="Q350" s="191">
        <f t="shared" si="26"/>
        <v>5</v>
      </c>
      <c r="R350" s="18" t="str">
        <f t="shared" si="22"/>
        <v>OK</v>
      </c>
      <c r="S350" s="47"/>
      <c r="T350" s="47"/>
      <c r="U350" s="47"/>
      <c r="V350" s="47"/>
      <c r="W350" s="47"/>
      <c r="X350" s="47"/>
      <c r="Y350" s="47">
        <v>5</v>
      </c>
      <c r="Z350" s="47"/>
      <c r="AA350" s="36"/>
      <c r="AB350" s="36"/>
      <c r="AC350" s="36"/>
      <c r="AD350" s="36"/>
      <c r="AE350" s="36"/>
      <c r="AF350" s="36"/>
      <c r="AG350" s="36"/>
      <c r="AH350" s="195"/>
      <c r="AI350" s="195"/>
      <c r="AJ350" s="36"/>
    </row>
    <row r="351" spans="1:36" ht="40" customHeight="1" x14ac:dyDescent="0.35">
      <c r="A351" s="204"/>
      <c r="B351" s="50">
        <v>372</v>
      </c>
      <c r="C351" s="199"/>
      <c r="D351" s="56" t="s">
        <v>614</v>
      </c>
      <c r="E351" s="57" t="s">
        <v>39</v>
      </c>
      <c r="F351" s="57" t="s">
        <v>11</v>
      </c>
      <c r="G351" s="57" t="s">
        <v>604</v>
      </c>
      <c r="H351" s="55">
        <v>34.28</v>
      </c>
      <c r="I351" s="16">
        <v>0</v>
      </c>
      <c r="J351" s="144">
        <f t="shared" si="23"/>
        <v>0</v>
      </c>
      <c r="K351" s="145">
        <f t="shared" si="24"/>
        <v>0</v>
      </c>
      <c r="L351" s="146"/>
      <c r="M351" s="147">
        <f t="shared" si="25"/>
        <v>0</v>
      </c>
      <c r="N351" s="146"/>
      <c r="O351" s="146"/>
      <c r="P351" s="146"/>
      <c r="Q351" s="191">
        <f t="shared" si="26"/>
        <v>0</v>
      </c>
      <c r="R351" s="18" t="str">
        <f t="shared" si="22"/>
        <v>OK</v>
      </c>
      <c r="S351" s="47"/>
      <c r="T351" s="47"/>
      <c r="U351" s="47"/>
      <c r="V351" s="47"/>
      <c r="W351" s="47"/>
      <c r="X351" s="47"/>
      <c r="Y351" s="47"/>
      <c r="Z351" s="47"/>
      <c r="AA351" s="36"/>
      <c r="AB351" s="36"/>
      <c r="AC351" s="36"/>
      <c r="AD351" s="36"/>
      <c r="AE351" s="36"/>
      <c r="AF351" s="36"/>
      <c r="AG351" s="36"/>
      <c r="AH351" s="195"/>
      <c r="AI351" s="195"/>
      <c r="AJ351" s="36"/>
    </row>
    <row r="352" spans="1:36" ht="40" customHeight="1" x14ac:dyDescent="0.35">
      <c r="A352" s="204">
        <v>36</v>
      </c>
      <c r="B352" s="50">
        <v>373</v>
      </c>
      <c r="C352" s="198" t="s">
        <v>641</v>
      </c>
      <c r="D352" s="56" t="s">
        <v>615</v>
      </c>
      <c r="E352" s="57" t="s">
        <v>616</v>
      </c>
      <c r="F352" s="57" t="s">
        <v>250</v>
      </c>
      <c r="G352" s="57" t="s">
        <v>12</v>
      </c>
      <c r="H352" s="55">
        <v>27.39</v>
      </c>
      <c r="I352" s="16">
        <v>3</v>
      </c>
      <c r="J352" s="144">
        <f t="shared" si="23"/>
        <v>3</v>
      </c>
      <c r="K352" s="145">
        <f t="shared" si="24"/>
        <v>3</v>
      </c>
      <c r="L352" s="146"/>
      <c r="M352" s="147">
        <f t="shared" si="25"/>
        <v>0</v>
      </c>
      <c r="N352" s="146"/>
      <c r="O352" s="146"/>
      <c r="P352" s="146"/>
      <c r="Q352" s="191">
        <f t="shared" si="26"/>
        <v>0</v>
      </c>
      <c r="R352" s="18" t="str">
        <f t="shared" si="22"/>
        <v>OK</v>
      </c>
      <c r="S352" s="47"/>
      <c r="T352" s="47"/>
      <c r="U352" s="47"/>
      <c r="V352" s="47"/>
      <c r="W352" s="47"/>
      <c r="X352" s="47">
        <v>3</v>
      </c>
      <c r="Y352" s="47"/>
      <c r="Z352" s="47"/>
      <c r="AA352" s="36"/>
      <c r="AB352" s="36"/>
      <c r="AC352" s="36"/>
      <c r="AD352" s="36"/>
      <c r="AE352" s="36"/>
      <c r="AF352" s="36"/>
      <c r="AG352" s="36"/>
      <c r="AH352" s="195"/>
      <c r="AI352" s="195"/>
      <c r="AJ352" s="36"/>
    </row>
    <row r="353" spans="1:36" ht="40" customHeight="1" x14ac:dyDescent="0.35">
      <c r="A353" s="204"/>
      <c r="B353" s="50">
        <v>374</v>
      </c>
      <c r="C353" s="200"/>
      <c r="D353" s="56" t="s">
        <v>617</v>
      </c>
      <c r="E353" s="57" t="s">
        <v>618</v>
      </c>
      <c r="F353" s="57" t="s">
        <v>11</v>
      </c>
      <c r="G353" s="57" t="s">
        <v>12</v>
      </c>
      <c r="H353" s="55">
        <v>45.86</v>
      </c>
      <c r="I353" s="16">
        <v>10</v>
      </c>
      <c r="J353" s="144">
        <f t="shared" si="23"/>
        <v>2</v>
      </c>
      <c r="K353" s="145">
        <f t="shared" si="24"/>
        <v>2</v>
      </c>
      <c r="L353" s="146"/>
      <c r="M353" s="147">
        <f t="shared" si="25"/>
        <v>2</v>
      </c>
      <c r="N353" s="146"/>
      <c r="O353" s="146"/>
      <c r="P353" s="146"/>
      <c r="Q353" s="191">
        <f t="shared" si="26"/>
        <v>8</v>
      </c>
      <c r="R353" s="18" t="str">
        <f t="shared" si="22"/>
        <v>OK</v>
      </c>
      <c r="S353" s="47"/>
      <c r="T353" s="47"/>
      <c r="U353" s="47"/>
      <c r="V353" s="47"/>
      <c r="W353" s="47"/>
      <c r="X353" s="47"/>
      <c r="Y353" s="47"/>
      <c r="Z353" s="47"/>
      <c r="AA353" s="36"/>
      <c r="AB353" s="36">
        <v>2</v>
      </c>
      <c r="AC353" s="36"/>
      <c r="AD353" s="36"/>
      <c r="AE353" s="36"/>
      <c r="AF353" s="36"/>
      <c r="AG353" s="36"/>
      <c r="AH353" s="195"/>
      <c r="AI353" s="195"/>
      <c r="AJ353" s="36"/>
    </row>
    <row r="354" spans="1:36" ht="40" customHeight="1" x14ac:dyDescent="0.35">
      <c r="A354" s="204"/>
      <c r="B354" s="50">
        <v>375</v>
      </c>
      <c r="C354" s="199"/>
      <c r="D354" s="56" t="s">
        <v>619</v>
      </c>
      <c r="E354" s="57" t="s">
        <v>618</v>
      </c>
      <c r="F354" s="57" t="s">
        <v>11</v>
      </c>
      <c r="G354" s="57" t="s">
        <v>12</v>
      </c>
      <c r="H354" s="55">
        <v>21.27</v>
      </c>
      <c r="I354" s="16">
        <v>20</v>
      </c>
      <c r="J354" s="144">
        <f t="shared" si="23"/>
        <v>5</v>
      </c>
      <c r="K354" s="145">
        <f t="shared" si="24"/>
        <v>5</v>
      </c>
      <c r="L354" s="146"/>
      <c r="M354" s="147">
        <f t="shared" si="25"/>
        <v>5</v>
      </c>
      <c r="N354" s="146"/>
      <c r="O354" s="146"/>
      <c r="P354" s="146"/>
      <c r="Q354" s="191">
        <f t="shared" si="26"/>
        <v>15</v>
      </c>
      <c r="R354" s="18" t="str">
        <f t="shared" si="22"/>
        <v>OK</v>
      </c>
      <c r="S354" s="47"/>
      <c r="T354" s="47"/>
      <c r="U354" s="47"/>
      <c r="V354" s="47"/>
      <c r="W354" s="47"/>
      <c r="X354" s="47"/>
      <c r="Y354" s="47"/>
      <c r="Z354" s="47"/>
      <c r="AA354" s="36"/>
      <c r="AB354" s="36">
        <v>5</v>
      </c>
      <c r="AC354" s="36"/>
      <c r="AD354" s="36"/>
      <c r="AE354" s="36"/>
      <c r="AF354" s="36"/>
      <c r="AG354" s="36"/>
      <c r="AH354" s="195"/>
      <c r="AI354" s="195"/>
      <c r="AJ354" s="36"/>
    </row>
    <row r="355" spans="1:36" ht="40" customHeight="1" x14ac:dyDescent="0.35">
      <c r="A355" s="204">
        <v>37</v>
      </c>
      <c r="B355" s="50">
        <v>376</v>
      </c>
      <c r="C355" s="198" t="s">
        <v>635</v>
      </c>
      <c r="D355" s="56" t="s">
        <v>620</v>
      </c>
      <c r="E355" s="57" t="s">
        <v>621</v>
      </c>
      <c r="F355" s="57" t="s">
        <v>11</v>
      </c>
      <c r="G355" s="57" t="s">
        <v>604</v>
      </c>
      <c r="H355" s="55">
        <v>99.9</v>
      </c>
      <c r="I355" s="16">
        <v>0</v>
      </c>
      <c r="J355" s="144">
        <f t="shared" si="23"/>
        <v>0</v>
      </c>
      <c r="K355" s="145">
        <f t="shared" si="24"/>
        <v>0</v>
      </c>
      <c r="L355" s="146"/>
      <c r="M355" s="147">
        <f t="shared" si="25"/>
        <v>0</v>
      </c>
      <c r="N355" s="146"/>
      <c r="O355" s="146"/>
      <c r="P355" s="146"/>
      <c r="Q355" s="191">
        <f t="shared" si="26"/>
        <v>0</v>
      </c>
      <c r="R355" s="18" t="str">
        <f t="shared" si="22"/>
        <v>OK</v>
      </c>
      <c r="S355" s="47"/>
      <c r="T355" s="47"/>
      <c r="U355" s="47"/>
      <c r="V355" s="47"/>
      <c r="W355" s="47"/>
      <c r="X355" s="47"/>
      <c r="Y355" s="47"/>
      <c r="Z355" s="47"/>
      <c r="AA355" s="36"/>
      <c r="AB355" s="36"/>
      <c r="AC355" s="36"/>
      <c r="AE355" s="36"/>
      <c r="AF355" s="36"/>
      <c r="AG355" s="36"/>
      <c r="AH355" s="195"/>
      <c r="AI355" s="195"/>
      <c r="AJ355" s="36"/>
    </row>
    <row r="356" spans="1:36" ht="40" customHeight="1" x14ac:dyDescent="0.35">
      <c r="A356" s="204"/>
      <c r="B356" s="50">
        <v>377</v>
      </c>
      <c r="C356" s="200"/>
      <c r="D356" s="56" t="s">
        <v>622</v>
      </c>
      <c r="E356" s="57" t="s">
        <v>623</v>
      </c>
      <c r="F356" s="57" t="s">
        <v>11</v>
      </c>
      <c r="G356" s="57" t="s">
        <v>604</v>
      </c>
      <c r="H356" s="55">
        <v>526.46</v>
      </c>
      <c r="I356" s="16">
        <v>0</v>
      </c>
      <c r="J356" s="144">
        <f t="shared" si="23"/>
        <v>0</v>
      </c>
      <c r="K356" s="145">
        <f t="shared" si="24"/>
        <v>0</v>
      </c>
      <c r="L356" s="146"/>
      <c r="M356" s="147">
        <f t="shared" si="25"/>
        <v>0</v>
      </c>
      <c r="N356" s="146"/>
      <c r="O356" s="146"/>
      <c r="P356" s="146"/>
      <c r="Q356" s="191">
        <f t="shared" si="26"/>
        <v>0</v>
      </c>
      <c r="R356" s="18" t="str">
        <f t="shared" si="22"/>
        <v>OK</v>
      </c>
      <c r="S356" s="47"/>
      <c r="T356" s="47"/>
      <c r="U356" s="47"/>
      <c r="V356" s="47"/>
      <c r="W356" s="47"/>
      <c r="X356" s="47"/>
      <c r="Y356" s="47"/>
      <c r="Z356" s="47"/>
      <c r="AA356" s="36"/>
      <c r="AB356" s="36"/>
      <c r="AC356" s="36"/>
      <c r="AD356" s="36"/>
      <c r="AE356" s="36"/>
      <c r="AF356" s="36"/>
      <c r="AG356" s="36"/>
      <c r="AH356" s="195"/>
      <c r="AI356" s="195"/>
      <c r="AJ356" s="36"/>
    </row>
    <row r="357" spans="1:36" ht="40" customHeight="1" x14ac:dyDescent="0.35">
      <c r="A357" s="204"/>
      <c r="B357" s="50">
        <v>378</v>
      </c>
      <c r="C357" s="200"/>
      <c r="D357" s="56" t="s">
        <v>624</v>
      </c>
      <c r="E357" s="57" t="s">
        <v>625</v>
      </c>
      <c r="F357" s="57" t="s">
        <v>11</v>
      </c>
      <c r="G357" s="57" t="s">
        <v>626</v>
      </c>
      <c r="H357" s="55">
        <v>140.22</v>
      </c>
      <c r="I357" s="16">
        <v>0</v>
      </c>
      <c r="J357" s="144">
        <f t="shared" si="23"/>
        <v>0</v>
      </c>
      <c r="K357" s="145">
        <f t="shared" si="24"/>
        <v>0</v>
      </c>
      <c r="L357" s="146"/>
      <c r="M357" s="147">
        <f t="shared" si="25"/>
        <v>0</v>
      </c>
      <c r="N357" s="146"/>
      <c r="O357" s="146"/>
      <c r="P357" s="146"/>
      <c r="Q357" s="191">
        <f t="shared" si="26"/>
        <v>0</v>
      </c>
      <c r="R357" s="18" t="str">
        <f t="shared" si="22"/>
        <v>OK</v>
      </c>
      <c r="S357" s="47"/>
      <c r="T357" s="47"/>
      <c r="U357" s="47"/>
      <c r="V357" s="47"/>
      <c r="W357" s="47"/>
      <c r="X357" s="47"/>
      <c r="Y357" s="47"/>
      <c r="Z357" s="47"/>
      <c r="AA357" s="36"/>
      <c r="AB357" s="36"/>
      <c r="AC357" s="36"/>
      <c r="AD357" s="36"/>
      <c r="AE357" s="36"/>
      <c r="AF357" s="36"/>
      <c r="AG357" s="36"/>
      <c r="AH357" s="195"/>
      <c r="AI357" s="195"/>
      <c r="AJ357" s="36"/>
    </row>
    <row r="358" spans="1:36" ht="40" customHeight="1" x14ac:dyDescent="0.35">
      <c r="A358" s="204"/>
      <c r="B358" s="50">
        <v>379</v>
      </c>
      <c r="C358" s="199"/>
      <c r="D358" s="56" t="s">
        <v>627</v>
      </c>
      <c r="E358" s="57" t="s">
        <v>628</v>
      </c>
      <c r="F358" s="57" t="s">
        <v>11</v>
      </c>
      <c r="G358" s="57" t="s">
        <v>629</v>
      </c>
      <c r="H358" s="55">
        <v>193.95</v>
      </c>
      <c r="I358" s="16">
        <v>2</v>
      </c>
      <c r="J358" s="144">
        <f t="shared" si="23"/>
        <v>1</v>
      </c>
      <c r="K358" s="145">
        <f t="shared" si="24"/>
        <v>1</v>
      </c>
      <c r="L358" s="146"/>
      <c r="M358" s="147">
        <f t="shared" si="25"/>
        <v>0</v>
      </c>
      <c r="N358" s="146"/>
      <c r="O358" s="146"/>
      <c r="P358" s="146"/>
      <c r="Q358" s="191">
        <f t="shared" si="26"/>
        <v>1</v>
      </c>
      <c r="R358" s="18" t="str">
        <f t="shared" si="22"/>
        <v>OK</v>
      </c>
      <c r="S358" s="47"/>
      <c r="T358" s="47">
        <v>1</v>
      </c>
      <c r="U358" s="47"/>
      <c r="V358" s="47"/>
      <c r="W358" s="47"/>
      <c r="X358" s="47"/>
      <c r="Y358" s="47"/>
      <c r="Z358" s="47"/>
      <c r="AA358" s="36"/>
      <c r="AB358" s="36"/>
      <c r="AC358" s="36"/>
      <c r="AD358" s="36"/>
      <c r="AE358" s="36"/>
      <c r="AF358" s="36"/>
      <c r="AG358" s="36"/>
      <c r="AH358" s="195"/>
      <c r="AI358" s="195"/>
      <c r="AJ358" s="36"/>
    </row>
    <row r="359" spans="1:36" ht="40" customHeight="1" x14ac:dyDescent="0.35">
      <c r="A359" s="204">
        <v>38</v>
      </c>
      <c r="B359" s="50">
        <v>380</v>
      </c>
      <c r="C359" s="198" t="s">
        <v>634</v>
      </c>
      <c r="D359" s="56" t="s">
        <v>630</v>
      </c>
      <c r="E359" s="57" t="s">
        <v>631</v>
      </c>
      <c r="F359" s="57" t="s">
        <v>484</v>
      </c>
      <c r="G359" s="57" t="s">
        <v>13</v>
      </c>
      <c r="H359" s="55">
        <v>40.25</v>
      </c>
      <c r="I359" s="16">
        <v>5</v>
      </c>
      <c r="J359" s="144">
        <f t="shared" si="23"/>
        <v>5</v>
      </c>
      <c r="K359" s="145">
        <f t="shared" si="24"/>
        <v>5</v>
      </c>
      <c r="L359" s="146"/>
      <c r="M359" s="147">
        <f t="shared" si="25"/>
        <v>1</v>
      </c>
      <c r="N359" s="146"/>
      <c r="O359" s="146"/>
      <c r="P359" s="146"/>
      <c r="Q359" s="191">
        <f t="shared" si="26"/>
        <v>0</v>
      </c>
      <c r="R359" s="18" t="str">
        <f t="shared" ref="R359:R361" si="27">IF(Q359&lt;0,"ATENÇÃO","OK")</f>
        <v>OK</v>
      </c>
      <c r="S359" s="47">
        <v>3</v>
      </c>
      <c r="T359" s="47"/>
      <c r="U359" s="47"/>
      <c r="V359" s="47"/>
      <c r="W359" s="47"/>
      <c r="X359" s="47"/>
      <c r="Y359" s="47">
        <v>2</v>
      </c>
      <c r="Z359" s="47"/>
      <c r="AA359" s="36"/>
      <c r="AB359" s="36"/>
      <c r="AC359" s="36"/>
      <c r="AD359" s="36"/>
      <c r="AE359" s="36"/>
      <c r="AF359" s="36"/>
      <c r="AG359" s="36"/>
      <c r="AH359" s="195"/>
      <c r="AI359" s="195"/>
      <c r="AJ359" s="36"/>
    </row>
    <row r="360" spans="1:36" ht="40" customHeight="1" x14ac:dyDescent="0.35">
      <c r="A360" s="204"/>
      <c r="B360" s="50">
        <v>381</v>
      </c>
      <c r="C360" s="199"/>
      <c r="D360" s="56" t="s">
        <v>632</v>
      </c>
      <c r="E360" s="57" t="s">
        <v>633</v>
      </c>
      <c r="F360" s="57" t="s">
        <v>42</v>
      </c>
      <c r="G360" s="57" t="s">
        <v>13</v>
      </c>
      <c r="H360" s="55">
        <v>10.86</v>
      </c>
      <c r="I360" s="16">
        <v>20</v>
      </c>
      <c r="J360" s="144">
        <f t="shared" si="23"/>
        <v>16</v>
      </c>
      <c r="K360" s="145">
        <f t="shared" si="24"/>
        <v>16</v>
      </c>
      <c r="L360" s="146"/>
      <c r="M360" s="147">
        <f t="shared" si="25"/>
        <v>5</v>
      </c>
      <c r="N360" s="146"/>
      <c r="O360" s="146"/>
      <c r="P360" s="146"/>
      <c r="Q360" s="191">
        <f>I360-(SUM(S360:AJ360))+L360</f>
        <v>4</v>
      </c>
      <c r="R360" s="18" t="str">
        <f t="shared" si="27"/>
        <v>OK</v>
      </c>
      <c r="S360" s="47">
        <v>8</v>
      </c>
      <c r="T360" s="47"/>
      <c r="U360" s="47"/>
      <c r="V360" s="47"/>
      <c r="W360" s="47"/>
      <c r="X360" s="47"/>
      <c r="Y360" s="47">
        <v>8</v>
      </c>
      <c r="Z360" s="47"/>
      <c r="AA360" s="36"/>
      <c r="AB360" s="36"/>
      <c r="AC360" s="36"/>
      <c r="AD360" s="36"/>
      <c r="AE360" s="36"/>
      <c r="AF360" s="36"/>
      <c r="AG360" s="36"/>
      <c r="AH360" s="195"/>
      <c r="AI360" s="195"/>
      <c r="AJ360" s="36"/>
    </row>
    <row r="361" spans="1:36" ht="24" customHeight="1" thickBot="1" x14ac:dyDescent="0.4">
      <c r="I361" s="149">
        <f>SUMPRODUCT($H$4:$H$360,I4:I360)</f>
        <v>81187.249999999985</v>
      </c>
      <c r="J361" s="149">
        <f>SUMPRODUCT($H$4:$H$360,J4:J360)</f>
        <v>54759.86</v>
      </c>
      <c r="K361" s="149">
        <f>SUMPRODUCT($H$4:$H$360,K4:K360)</f>
        <v>54759.86</v>
      </c>
      <c r="L361" s="67"/>
      <c r="M361" s="67"/>
      <c r="N361" s="67"/>
      <c r="O361" s="67"/>
      <c r="P361" s="67"/>
      <c r="Q361" s="20">
        <f>SUM(Q4:Q360)</f>
        <v>732</v>
      </c>
      <c r="R361" s="5" t="str">
        <f t="shared" si="27"/>
        <v>OK</v>
      </c>
      <c r="S361" s="285">
        <f>SUMPRODUCT($H$4:$H$360,S4:S360)</f>
        <v>5190.0999999999985</v>
      </c>
      <c r="T361" s="285">
        <f t="shared" ref="T361:AF361" si="28">SUMPRODUCT($H$4:$H$360,T4:T360)</f>
        <v>4128.93</v>
      </c>
      <c r="U361" s="285">
        <f t="shared" si="28"/>
        <v>1543.82</v>
      </c>
      <c r="V361" s="285">
        <f t="shared" si="28"/>
        <v>12655.21</v>
      </c>
      <c r="W361" s="285">
        <f t="shared" si="28"/>
        <v>897.12</v>
      </c>
      <c r="X361" s="285">
        <f t="shared" si="28"/>
        <v>351.27</v>
      </c>
      <c r="Y361" s="285">
        <f t="shared" si="28"/>
        <v>6020.7999999999993</v>
      </c>
      <c r="Z361" s="285">
        <f t="shared" si="28"/>
        <v>1967.64</v>
      </c>
      <c r="AA361" s="285">
        <f t="shared" si="28"/>
        <v>203.7</v>
      </c>
      <c r="AB361" s="285">
        <f t="shared" si="28"/>
        <v>301.57</v>
      </c>
      <c r="AC361" s="285">
        <f t="shared" si="28"/>
        <v>4502.99</v>
      </c>
      <c r="AD361" s="285">
        <f t="shared" si="28"/>
        <v>1974.8200000000004</v>
      </c>
      <c r="AE361" s="285">
        <f t="shared" si="28"/>
        <v>1340</v>
      </c>
      <c r="AF361" s="285">
        <f t="shared" si="28"/>
        <v>1457.5700000000002</v>
      </c>
      <c r="AG361" s="285">
        <f>SUMPRODUCT($H$4:$H$360,AG4:AG360)</f>
        <v>12224.32</v>
      </c>
      <c r="AH361" s="197"/>
      <c r="AI361" s="197"/>
      <c r="AJ361" s="48"/>
    </row>
    <row r="362" spans="1:36" ht="18.5" x14ac:dyDescent="0.35">
      <c r="B362" s="205" t="s">
        <v>36</v>
      </c>
      <c r="C362" s="206"/>
      <c r="D362" s="206"/>
      <c r="E362" s="206"/>
      <c r="F362" s="206"/>
      <c r="G362" s="206"/>
      <c r="H362" s="207"/>
      <c r="I362" s="4">
        <f>SUM(I4:I360)</f>
        <v>2033</v>
      </c>
      <c r="AH362" s="196"/>
      <c r="AI362" s="196"/>
    </row>
    <row r="363" spans="1:36" ht="19" thickBot="1" x14ac:dyDescent="0.4">
      <c r="B363" s="208" t="s">
        <v>644</v>
      </c>
      <c r="C363" s="224"/>
      <c r="D363" s="224"/>
      <c r="E363" s="224"/>
      <c r="F363" s="224"/>
      <c r="G363" s="224"/>
      <c r="H363" s="225"/>
      <c r="AH363" s="196"/>
      <c r="AI363" s="196"/>
    </row>
  </sheetData>
  <autoFilter ref="A3:AJ363" xr:uid="{4C89E2CE-F59A-46BE-AFE6-A61A26BB9DC2}"/>
  <mergeCells count="83">
    <mergeCell ref="A19:A23"/>
    <mergeCell ref="C19:C23"/>
    <mergeCell ref="AB1:AB2"/>
    <mergeCell ref="AC1:AC2"/>
    <mergeCell ref="AD1:AD2"/>
    <mergeCell ref="V1:V2"/>
    <mergeCell ref="W1:W2"/>
    <mergeCell ref="X1:X2"/>
    <mergeCell ref="Y1:Y2"/>
    <mergeCell ref="Z1:Z2"/>
    <mergeCell ref="AA1:AA2"/>
    <mergeCell ref="A1:C1"/>
    <mergeCell ref="D1:H1"/>
    <mergeCell ref="I1:R1"/>
    <mergeCell ref="S1:S2"/>
    <mergeCell ref="T1:T2"/>
    <mergeCell ref="AJ1:AJ2"/>
    <mergeCell ref="A2:H2"/>
    <mergeCell ref="I2:R2"/>
    <mergeCell ref="A4:A18"/>
    <mergeCell ref="C4:C18"/>
    <mergeCell ref="AE1:AE2"/>
    <mergeCell ref="AF1:AF2"/>
    <mergeCell ref="AI1:AI2"/>
    <mergeCell ref="U1:U2"/>
    <mergeCell ref="AG1:AG2"/>
    <mergeCell ref="AH1:AH2"/>
    <mergeCell ref="A24:A29"/>
    <mergeCell ref="C24:C29"/>
    <mergeCell ref="A30:A45"/>
    <mergeCell ref="C30:C45"/>
    <mergeCell ref="A46:A99"/>
    <mergeCell ref="C46:C99"/>
    <mergeCell ref="A100:A133"/>
    <mergeCell ref="C100:C133"/>
    <mergeCell ref="A134:A165"/>
    <mergeCell ref="C134:C165"/>
    <mergeCell ref="A166:A172"/>
    <mergeCell ref="C166:C172"/>
    <mergeCell ref="A173:A179"/>
    <mergeCell ref="C173:C179"/>
    <mergeCell ref="A180:A197"/>
    <mergeCell ref="C180:C197"/>
    <mergeCell ref="A198:A223"/>
    <mergeCell ref="C198:C223"/>
    <mergeCell ref="A224:A228"/>
    <mergeCell ref="C224:C228"/>
    <mergeCell ref="A229:A263"/>
    <mergeCell ref="C229:C263"/>
    <mergeCell ref="A265:A280"/>
    <mergeCell ref="C265:C280"/>
    <mergeCell ref="A281:A289"/>
    <mergeCell ref="C281:C289"/>
    <mergeCell ref="A295:A301"/>
    <mergeCell ref="C295:C301"/>
    <mergeCell ref="A302:A303"/>
    <mergeCell ref="C302:C303"/>
    <mergeCell ref="A304:A306"/>
    <mergeCell ref="C304:C306"/>
    <mergeCell ref="A307:A308"/>
    <mergeCell ref="C307:C308"/>
    <mergeCell ref="A309:A311"/>
    <mergeCell ref="C309:C311"/>
    <mergeCell ref="A312:A313"/>
    <mergeCell ref="C312:C313"/>
    <mergeCell ref="A314:A322"/>
    <mergeCell ref="C314:C322"/>
    <mergeCell ref="A323:A333"/>
    <mergeCell ref="C323:C333"/>
    <mergeCell ref="A334:A342"/>
    <mergeCell ref="C334:C342"/>
    <mergeCell ref="A343:A344"/>
    <mergeCell ref="C343:C344"/>
    <mergeCell ref="A345:A351"/>
    <mergeCell ref="C345:C351"/>
    <mergeCell ref="B362:H362"/>
    <mergeCell ref="B363:H363"/>
    <mergeCell ref="A352:A354"/>
    <mergeCell ref="C352:C354"/>
    <mergeCell ref="A355:A358"/>
    <mergeCell ref="C355:C358"/>
    <mergeCell ref="A359:A360"/>
    <mergeCell ref="C359:C360"/>
  </mergeCells>
  <conditionalFormatting sqref="AJ4:AJ360">
    <cfRule type="cellIs" dxfId="43" priority="7" operator="greaterThan">
      <formula>10</formula>
    </cfRule>
    <cfRule type="cellIs" dxfId="42" priority="10" operator="greaterThan">
      <formula>0</formula>
    </cfRule>
  </conditionalFormatting>
  <conditionalFormatting sqref="Q4:Q360">
    <cfRule type="cellIs" dxfId="41" priority="6" operator="lessThan">
      <formula>0</formula>
    </cfRule>
  </conditionalFormatting>
  <conditionalFormatting sqref="S30:S45 S100:S123 Z123:Z124 S274:S279 S295:S296 S4:T29 S46:T99 U123:Y123 U274:Z279 U295:Z296 U4:Z15 U16:Y16 U17:Z122 S124:Y124 S125:Z273 S280:Z294 S297:Z360">
    <cfRule type="cellIs" dxfId="4" priority="3" stopIfTrue="1" operator="greaterThan">
      <formula>0</formula>
    </cfRule>
    <cfRule type="cellIs" dxfId="3" priority="4" stopIfTrue="1" operator="greaterThan">
      <formula>0</formula>
    </cfRule>
    <cfRule type="cellIs" dxfId="2" priority="5" stopIfTrue="1" operator="greaterThan">
      <formula>0</formula>
    </cfRule>
  </conditionalFormatting>
  <conditionalFormatting sqref="AA16:AG16 AB18:AG18 S30:S45 S100:S123 Z123:AG124 AB180:AG180 AB186:AG186 AB191:AG192 AB197:AG197 AC205:AG206 AC221:AG221 AD230:AG230 AD237:AG237 AD240:AG240 AD251:AG251 AE269:AG269 S274:S279 AE275:AG276 AE279:AG279 AF295:AG295 S295:S296 AG315 AC321:AG321 AE329:AG329 AE355:AG355 S4:T29 S46:T99 U123:Y123 U274:AG274 U275:AC276 U277:AG278 U279:AC279 U295:AD295 U296:AG296 U4:AG15 U16:Y16 U17:AG17 U18:Z18 U19:AG113 U114:AA114 U115:AG122 S124:Y124 S125:AG179 S180:Z180 S181:AG185 S186:Z186 S187:AG190 S191:Z192 S193:AG196 S197:Z197 S198:AG204 S205:AA206 S207:AG220 S221:AA221 S222:AG229 S230:AA230 S231:AG236 S237:AA237 S238:AG239 S240:AA240 S241:AG250 S251:AB251 S252:AG268 S269:AB269 S270:AG273 S280:AG294 S297:AG314 S315:AE315 S316:AG320 S321:AA321 S322:AG328 S329:AC329 S330:AG340 S341:AF341 S342:AG344 S345:AF346 S347:AG354 S355:AC355 S356:AG360">
    <cfRule type="cellIs" dxfId="1" priority="1" operator="greaterThan">
      <formula>10</formula>
    </cfRule>
    <cfRule type="cellIs" dxfId="0" priority="2"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4B9B9-EF35-4F9B-88EE-337033612344}">
  <dimension ref="A1:AN363"/>
  <sheetViews>
    <sheetView topLeftCell="X1" zoomScale="70" zoomScaleNormal="70" workbookViewId="0">
      <selection activeCell="AI8" sqref="AI8"/>
    </sheetView>
  </sheetViews>
  <sheetFormatPr defaultColWidth="9.7265625" defaultRowHeight="40" customHeight="1" x14ac:dyDescent="0.35"/>
  <cols>
    <col min="1" max="1" width="9.7265625" style="2"/>
    <col min="2" max="2" width="9.54296875" style="1" customWidth="1"/>
    <col min="3" max="3" width="12.54296875" style="19" customWidth="1"/>
    <col min="4" max="4" width="32.26953125" style="49" customWidth="1"/>
    <col min="5" max="5" width="19.453125" style="1" customWidth="1"/>
    <col min="6" max="6" width="10" style="1" customWidth="1"/>
    <col min="7" max="7" width="16.7265625" style="1" customWidth="1"/>
    <col min="8" max="8" width="14.7265625" style="21" customWidth="1"/>
    <col min="9" max="11" width="13.81640625" style="4" customWidth="1"/>
    <col min="12" max="12" width="15.453125" style="4" customWidth="1"/>
    <col min="13" max="16" width="13.81640625" style="4" customWidth="1"/>
    <col min="17" max="17" width="13.26953125" style="20" customWidth="1"/>
    <col min="18" max="18" width="12.54296875" style="5" customWidth="1"/>
    <col min="19" max="19" width="14.1796875" style="6" customWidth="1"/>
    <col min="20" max="21" width="13.7265625" style="6" customWidth="1"/>
    <col min="22" max="22" width="14.26953125" style="6" customWidth="1"/>
    <col min="23" max="23" width="13.453125" style="6" customWidth="1"/>
    <col min="24" max="29" width="13.7265625" style="6" customWidth="1"/>
    <col min="30" max="40" width="13.7265625" style="2" customWidth="1"/>
    <col min="41" max="16384" width="9.7265625" style="2"/>
  </cols>
  <sheetData>
    <row r="1" spans="1:40" ht="35.25" customHeight="1" x14ac:dyDescent="0.35">
      <c r="A1" s="214" t="s">
        <v>30</v>
      </c>
      <c r="B1" s="214"/>
      <c r="C1" s="221"/>
      <c r="D1" s="231" t="s">
        <v>28</v>
      </c>
      <c r="E1" s="231"/>
      <c r="F1" s="231"/>
      <c r="G1" s="231"/>
      <c r="H1" s="231"/>
      <c r="I1" s="231" t="s">
        <v>31</v>
      </c>
      <c r="J1" s="231"/>
      <c r="K1" s="231"/>
      <c r="L1" s="231"/>
      <c r="M1" s="231"/>
      <c r="N1" s="231"/>
      <c r="O1" s="231"/>
      <c r="P1" s="231"/>
      <c r="Q1" s="231"/>
      <c r="R1" s="231"/>
      <c r="S1" s="220" t="s">
        <v>690</v>
      </c>
      <c r="T1" s="220" t="s">
        <v>691</v>
      </c>
      <c r="U1" s="220" t="s">
        <v>692</v>
      </c>
      <c r="V1" s="220" t="s">
        <v>693</v>
      </c>
      <c r="W1" s="220" t="s">
        <v>694</v>
      </c>
      <c r="X1" s="220" t="s">
        <v>695</v>
      </c>
      <c r="Y1" s="220" t="s">
        <v>696</v>
      </c>
      <c r="Z1" s="220" t="s">
        <v>697</v>
      </c>
      <c r="AA1" s="220" t="s">
        <v>698</v>
      </c>
      <c r="AB1" s="220" t="s">
        <v>699</v>
      </c>
      <c r="AC1" s="220" t="s">
        <v>700</v>
      </c>
      <c r="AD1" s="292" t="s">
        <v>766</v>
      </c>
      <c r="AE1" s="293" t="s">
        <v>767</v>
      </c>
      <c r="AF1" s="293" t="s">
        <v>769</v>
      </c>
      <c r="AG1" s="292" t="s">
        <v>771</v>
      </c>
      <c r="AH1" s="292" t="s">
        <v>772</v>
      </c>
      <c r="AI1" s="292" t="s">
        <v>773</v>
      </c>
      <c r="AJ1" s="293" t="s">
        <v>774</v>
      </c>
      <c r="AK1" s="292" t="s">
        <v>776</v>
      </c>
      <c r="AL1" s="292" t="s">
        <v>777</v>
      </c>
      <c r="AM1" s="293" t="s">
        <v>778</v>
      </c>
      <c r="AN1" s="219" t="s">
        <v>29</v>
      </c>
    </row>
    <row r="2" spans="1:40" ht="25.15" customHeight="1" x14ac:dyDescent="0.35">
      <c r="A2" s="227" t="s">
        <v>647</v>
      </c>
      <c r="B2" s="227"/>
      <c r="C2" s="227"/>
      <c r="D2" s="227"/>
      <c r="E2" s="227"/>
      <c r="F2" s="227"/>
      <c r="G2" s="227"/>
      <c r="H2" s="228"/>
      <c r="I2" s="211" t="s">
        <v>37</v>
      </c>
      <c r="J2" s="212"/>
      <c r="K2" s="212"/>
      <c r="L2" s="212"/>
      <c r="M2" s="212"/>
      <c r="N2" s="212"/>
      <c r="O2" s="212"/>
      <c r="P2" s="212"/>
      <c r="Q2" s="212"/>
      <c r="R2" s="213"/>
      <c r="S2" s="220"/>
      <c r="T2" s="220"/>
      <c r="U2" s="220"/>
      <c r="V2" s="220"/>
      <c r="W2" s="220"/>
      <c r="X2" s="220"/>
      <c r="Y2" s="220"/>
      <c r="Z2" s="220"/>
      <c r="AA2" s="220"/>
      <c r="AB2" s="220"/>
      <c r="AC2" s="220"/>
      <c r="AD2" s="294"/>
      <c r="AE2" s="295" t="s">
        <v>768</v>
      </c>
      <c r="AF2" s="295" t="s">
        <v>770</v>
      </c>
      <c r="AG2" s="294"/>
      <c r="AH2" s="294"/>
      <c r="AI2" s="294"/>
      <c r="AJ2" s="295" t="s">
        <v>775</v>
      </c>
      <c r="AK2" s="294"/>
      <c r="AL2" s="294"/>
      <c r="AM2" s="295" t="s">
        <v>779</v>
      </c>
      <c r="AN2" s="219"/>
    </row>
    <row r="3" spans="1:40" s="3" customFormat="1" ht="40" customHeight="1" x14ac:dyDescent="0.25">
      <c r="A3" s="62" t="s">
        <v>35</v>
      </c>
      <c r="B3" s="62" t="s">
        <v>33</v>
      </c>
      <c r="C3" s="63" t="s">
        <v>17</v>
      </c>
      <c r="D3" s="63" t="s">
        <v>643</v>
      </c>
      <c r="E3" s="63" t="s">
        <v>22</v>
      </c>
      <c r="F3" s="62" t="s">
        <v>3</v>
      </c>
      <c r="G3" s="62" t="s">
        <v>18</v>
      </c>
      <c r="H3" s="25" t="s">
        <v>34</v>
      </c>
      <c r="I3" s="62" t="s">
        <v>32</v>
      </c>
      <c r="J3" s="24" t="s">
        <v>683</v>
      </c>
      <c r="K3" s="24" t="s">
        <v>684</v>
      </c>
      <c r="L3" s="24" t="s">
        <v>685</v>
      </c>
      <c r="M3" s="24" t="s">
        <v>686</v>
      </c>
      <c r="N3" s="24" t="s">
        <v>687</v>
      </c>
      <c r="O3" s="24" t="s">
        <v>688</v>
      </c>
      <c r="P3" s="24" t="s">
        <v>689</v>
      </c>
      <c r="Q3" s="143" t="s">
        <v>0</v>
      </c>
      <c r="R3" s="26" t="s">
        <v>2</v>
      </c>
      <c r="S3" s="134">
        <v>45525</v>
      </c>
      <c r="T3" s="134">
        <v>45531</v>
      </c>
      <c r="U3" s="134">
        <v>45532</v>
      </c>
      <c r="V3" s="134">
        <v>45533</v>
      </c>
      <c r="W3" s="134">
        <v>45534</v>
      </c>
      <c r="X3" s="134">
        <v>45541</v>
      </c>
      <c r="Y3" s="134">
        <v>45602</v>
      </c>
      <c r="Z3" s="134">
        <v>45615</v>
      </c>
      <c r="AA3" s="134">
        <v>45617</v>
      </c>
      <c r="AB3" s="134">
        <v>45617</v>
      </c>
      <c r="AC3" s="134">
        <v>45622</v>
      </c>
      <c r="AD3" s="189">
        <v>45755</v>
      </c>
      <c r="AE3" s="189">
        <v>45763</v>
      </c>
      <c r="AF3" s="189">
        <v>45772</v>
      </c>
      <c r="AG3" s="189">
        <v>45791</v>
      </c>
      <c r="AH3" s="189">
        <v>45792</v>
      </c>
      <c r="AI3" s="189">
        <v>45796</v>
      </c>
      <c r="AJ3" s="189">
        <v>45848</v>
      </c>
      <c r="AK3" s="189">
        <v>45848</v>
      </c>
      <c r="AL3" s="189">
        <v>45848</v>
      </c>
      <c r="AM3" s="189">
        <v>45848</v>
      </c>
      <c r="AN3" s="35" t="s">
        <v>1</v>
      </c>
    </row>
    <row r="4" spans="1:40" ht="40" customHeight="1" x14ac:dyDescent="0.35">
      <c r="A4" s="204">
        <v>1</v>
      </c>
      <c r="B4" s="50">
        <v>1</v>
      </c>
      <c r="C4" s="198" t="s">
        <v>634</v>
      </c>
      <c r="D4" s="51" t="s">
        <v>38</v>
      </c>
      <c r="E4" s="52" t="s">
        <v>39</v>
      </c>
      <c r="F4" s="52" t="s">
        <v>11</v>
      </c>
      <c r="G4" s="50" t="s">
        <v>13</v>
      </c>
      <c r="H4" s="53">
        <v>44.42</v>
      </c>
      <c r="I4" s="16">
        <v>0</v>
      </c>
      <c r="J4" s="144">
        <f>IF(SUM(S4:AN4)&gt;I4+L4,I4+L4,SUM(S4:AJ4))</f>
        <v>0</v>
      </c>
      <c r="K4" s="145">
        <f>(SUM(S4:AN4))</f>
        <v>0</v>
      </c>
      <c r="L4" s="146"/>
      <c r="M4" s="147">
        <f>ROUND(IF(I4*0.25-0.5&lt;0,0,I4*0.25-0.5),0)-P4-N4</f>
        <v>0</v>
      </c>
      <c r="N4" s="146"/>
      <c r="O4" s="146"/>
      <c r="P4" s="146"/>
      <c r="Q4" s="148">
        <f>I4-(SUM(S4:AN4))+L4</f>
        <v>0</v>
      </c>
      <c r="R4" s="18" t="str">
        <f>IF(Q4&lt;0,"ATENÇÃO","OK")</f>
        <v>OK</v>
      </c>
      <c r="S4" s="47"/>
      <c r="T4" s="31"/>
      <c r="U4" s="47"/>
      <c r="V4" s="47"/>
      <c r="W4" s="47"/>
      <c r="X4" s="34"/>
      <c r="Y4" s="34"/>
      <c r="Z4" s="34"/>
      <c r="AA4" s="34"/>
      <c r="AB4" s="34"/>
      <c r="AC4" s="34"/>
      <c r="AD4" s="180"/>
      <c r="AE4" s="181"/>
      <c r="AF4" s="181"/>
      <c r="AG4" s="181"/>
      <c r="AH4" s="181"/>
      <c r="AI4" s="181"/>
      <c r="AJ4" s="181"/>
      <c r="AK4" s="181"/>
      <c r="AL4" s="181"/>
      <c r="AM4" s="181"/>
      <c r="AN4" s="36"/>
    </row>
    <row r="5" spans="1:40" ht="40" customHeight="1" x14ac:dyDescent="0.35">
      <c r="A5" s="204"/>
      <c r="B5" s="50">
        <v>2</v>
      </c>
      <c r="C5" s="200"/>
      <c r="D5" s="51" t="s">
        <v>40</v>
      </c>
      <c r="E5" s="54" t="s">
        <v>39</v>
      </c>
      <c r="F5" s="54" t="s">
        <v>11</v>
      </c>
      <c r="G5" s="50" t="s">
        <v>13</v>
      </c>
      <c r="H5" s="55">
        <v>33</v>
      </c>
      <c r="I5" s="16">
        <v>2</v>
      </c>
      <c r="J5" s="144">
        <f t="shared" ref="J5:J68" si="0">IF(SUM(S5:AN5)&gt;I5+L5,I5+L5,SUM(S5:AJ5))</f>
        <v>2</v>
      </c>
      <c r="K5" s="145">
        <f t="shared" ref="K5:K68" si="1">(SUM(S5:AN5))</f>
        <v>2</v>
      </c>
      <c r="L5" s="146"/>
      <c r="M5" s="147">
        <f t="shared" ref="M5:M68" si="2">ROUND(IF(I5*0.25-0.5&lt;0,0,I5*0.25-0.5),0)-P5-N5</f>
        <v>0</v>
      </c>
      <c r="N5" s="146"/>
      <c r="O5" s="146"/>
      <c r="P5" s="146"/>
      <c r="Q5" s="148">
        <f t="shared" ref="Q5:Q68" si="3">I5-(SUM(S5:AN5))+L5</f>
        <v>0</v>
      </c>
      <c r="R5" s="18" t="str">
        <f t="shared" ref="R5:R68" si="4">IF(Q5&lt;0,"ATENÇÃO","OK")</f>
        <v>OK</v>
      </c>
      <c r="S5" s="47">
        <v>2</v>
      </c>
      <c r="T5" s="31"/>
      <c r="U5" s="47"/>
      <c r="V5" s="47"/>
      <c r="W5" s="47"/>
      <c r="X5" s="34"/>
      <c r="Y5" s="33"/>
      <c r="Z5" s="34"/>
      <c r="AA5" s="34"/>
      <c r="AB5" s="34"/>
      <c r="AC5" s="34"/>
      <c r="AD5" s="180"/>
      <c r="AE5" s="181"/>
      <c r="AF5" s="181"/>
      <c r="AG5" s="181"/>
      <c r="AH5" s="181"/>
      <c r="AI5" s="181"/>
      <c r="AJ5" s="181"/>
      <c r="AK5" s="181"/>
      <c r="AL5" s="181"/>
      <c r="AM5" s="181"/>
      <c r="AN5" s="36"/>
    </row>
    <row r="6" spans="1:40" ht="40" customHeight="1" x14ac:dyDescent="0.35">
      <c r="A6" s="204"/>
      <c r="B6" s="50">
        <v>3</v>
      </c>
      <c r="C6" s="200"/>
      <c r="D6" s="51" t="s">
        <v>41</v>
      </c>
      <c r="E6" s="54" t="s">
        <v>39</v>
      </c>
      <c r="F6" s="54" t="s">
        <v>42</v>
      </c>
      <c r="G6" s="50" t="s">
        <v>13</v>
      </c>
      <c r="H6" s="55">
        <v>29.33</v>
      </c>
      <c r="I6" s="16">
        <v>0</v>
      </c>
      <c r="J6" s="144">
        <f t="shared" si="0"/>
        <v>0</v>
      </c>
      <c r="K6" s="145">
        <f t="shared" si="1"/>
        <v>0</v>
      </c>
      <c r="L6" s="146"/>
      <c r="M6" s="147">
        <f t="shared" si="2"/>
        <v>0</v>
      </c>
      <c r="N6" s="146"/>
      <c r="O6" s="146"/>
      <c r="P6" s="146"/>
      <c r="Q6" s="148">
        <f t="shared" si="3"/>
        <v>0</v>
      </c>
      <c r="R6" s="18" t="str">
        <f t="shared" si="4"/>
        <v>OK</v>
      </c>
      <c r="S6" s="47"/>
      <c r="T6" s="31"/>
      <c r="U6" s="47"/>
      <c r="V6" s="47"/>
      <c r="W6" s="47"/>
      <c r="X6" s="34"/>
      <c r="Y6" s="33"/>
      <c r="Z6" s="34"/>
      <c r="AA6" s="34"/>
      <c r="AB6" s="34"/>
      <c r="AC6" s="34"/>
      <c r="AD6" s="180"/>
      <c r="AE6" s="181"/>
      <c r="AF6" s="181"/>
      <c r="AG6" s="181"/>
      <c r="AH6" s="181"/>
      <c r="AI6" s="181"/>
      <c r="AJ6" s="181"/>
      <c r="AK6" s="181"/>
      <c r="AL6" s="181"/>
      <c r="AM6" s="181"/>
      <c r="AN6" s="36"/>
    </row>
    <row r="7" spans="1:40" ht="40" customHeight="1" x14ac:dyDescent="0.35">
      <c r="A7" s="204"/>
      <c r="B7" s="50">
        <v>4</v>
      </c>
      <c r="C7" s="200"/>
      <c r="D7" s="51" t="s">
        <v>43</v>
      </c>
      <c r="E7" s="54" t="s">
        <v>39</v>
      </c>
      <c r="F7" s="54" t="s">
        <v>11</v>
      </c>
      <c r="G7" s="50" t="s">
        <v>13</v>
      </c>
      <c r="H7" s="55">
        <v>56.23</v>
      </c>
      <c r="I7" s="16">
        <v>1</v>
      </c>
      <c r="J7" s="144">
        <f t="shared" si="0"/>
        <v>1</v>
      </c>
      <c r="K7" s="145">
        <f t="shared" si="1"/>
        <v>1</v>
      </c>
      <c r="L7" s="146"/>
      <c r="M7" s="147">
        <f t="shared" si="2"/>
        <v>0</v>
      </c>
      <c r="N7" s="146"/>
      <c r="O7" s="146"/>
      <c r="P7" s="146"/>
      <c r="Q7" s="148">
        <f t="shared" si="3"/>
        <v>0</v>
      </c>
      <c r="R7" s="18" t="str">
        <f t="shared" si="4"/>
        <v>OK</v>
      </c>
      <c r="S7" s="47">
        <v>1</v>
      </c>
      <c r="T7" s="31"/>
      <c r="U7" s="47"/>
      <c r="V7" s="47"/>
      <c r="W7" s="47"/>
      <c r="X7" s="34"/>
      <c r="Y7" s="33"/>
      <c r="Z7" s="34"/>
      <c r="AA7" s="34"/>
      <c r="AB7" s="34"/>
      <c r="AC7" s="34"/>
      <c r="AD7" s="180"/>
      <c r="AE7" s="181"/>
      <c r="AF7" s="181"/>
      <c r="AG7" s="181"/>
      <c r="AH7" s="181"/>
      <c r="AI7" s="181"/>
      <c r="AJ7" s="181"/>
      <c r="AK7" s="181"/>
      <c r="AL7" s="181"/>
      <c r="AM7" s="181"/>
      <c r="AN7" s="36"/>
    </row>
    <row r="8" spans="1:40" ht="40" customHeight="1" x14ac:dyDescent="0.35">
      <c r="A8" s="204"/>
      <c r="B8" s="50">
        <v>5</v>
      </c>
      <c r="C8" s="200"/>
      <c r="D8" s="51" t="s">
        <v>44</v>
      </c>
      <c r="E8" s="54" t="s">
        <v>39</v>
      </c>
      <c r="F8" s="54" t="s">
        <v>11</v>
      </c>
      <c r="G8" s="50" t="s">
        <v>13</v>
      </c>
      <c r="H8" s="55">
        <v>27.35</v>
      </c>
      <c r="I8" s="16">
        <v>4</v>
      </c>
      <c r="J8" s="144">
        <f t="shared" si="0"/>
        <v>4</v>
      </c>
      <c r="K8" s="145">
        <f t="shared" si="1"/>
        <v>4</v>
      </c>
      <c r="L8" s="146"/>
      <c r="M8" s="147">
        <f t="shared" si="2"/>
        <v>1</v>
      </c>
      <c r="N8" s="146"/>
      <c r="O8" s="146"/>
      <c r="P8" s="146"/>
      <c r="Q8" s="148">
        <f t="shared" si="3"/>
        <v>0</v>
      </c>
      <c r="R8" s="18" t="str">
        <f t="shared" si="4"/>
        <v>OK</v>
      </c>
      <c r="S8" s="47">
        <v>4</v>
      </c>
      <c r="T8" s="31"/>
      <c r="U8" s="47"/>
      <c r="V8" s="47"/>
      <c r="W8" s="47"/>
      <c r="X8" s="34"/>
      <c r="Y8" s="33"/>
      <c r="Z8" s="34"/>
      <c r="AA8" s="34"/>
      <c r="AB8" s="34"/>
      <c r="AC8" s="34"/>
      <c r="AD8" s="180"/>
      <c r="AE8" s="181"/>
      <c r="AF8" s="181"/>
      <c r="AG8" s="181"/>
      <c r="AH8" s="181"/>
      <c r="AI8" s="181"/>
      <c r="AJ8" s="181"/>
      <c r="AK8" s="181"/>
      <c r="AL8" s="181"/>
      <c r="AM8" s="181"/>
      <c r="AN8" s="36"/>
    </row>
    <row r="9" spans="1:40" ht="40" customHeight="1" x14ac:dyDescent="0.35">
      <c r="A9" s="204"/>
      <c r="B9" s="50">
        <v>6</v>
      </c>
      <c r="C9" s="200"/>
      <c r="D9" s="51" t="s">
        <v>45</v>
      </c>
      <c r="E9" s="54" t="s">
        <v>39</v>
      </c>
      <c r="F9" s="52" t="s">
        <v>11</v>
      </c>
      <c r="G9" s="50" t="s">
        <v>13</v>
      </c>
      <c r="H9" s="53">
        <v>28.44</v>
      </c>
      <c r="I9" s="16">
        <v>1</v>
      </c>
      <c r="J9" s="144">
        <f t="shared" si="0"/>
        <v>1</v>
      </c>
      <c r="K9" s="145">
        <f t="shared" si="1"/>
        <v>1</v>
      </c>
      <c r="L9" s="146"/>
      <c r="M9" s="147">
        <f t="shared" si="2"/>
        <v>0</v>
      </c>
      <c r="N9" s="146"/>
      <c r="O9" s="146"/>
      <c r="P9" s="146"/>
      <c r="Q9" s="148">
        <f t="shared" si="3"/>
        <v>0</v>
      </c>
      <c r="R9" s="18" t="str">
        <f t="shared" si="4"/>
        <v>OK</v>
      </c>
      <c r="S9" s="47">
        <v>1</v>
      </c>
      <c r="T9" s="31"/>
      <c r="U9" s="47"/>
      <c r="V9" s="47"/>
      <c r="W9" s="47"/>
      <c r="X9" s="34"/>
      <c r="Y9" s="33"/>
      <c r="Z9" s="34"/>
      <c r="AA9" s="34"/>
      <c r="AB9" s="34"/>
      <c r="AC9" s="34"/>
      <c r="AD9" s="180"/>
      <c r="AE9" s="181"/>
      <c r="AF9" s="181"/>
      <c r="AG9" s="181"/>
      <c r="AH9" s="181"/>
      <c r="AI9" s="181"/>
      <c r="AJ9" s="181"/>
      <c r="AK9" s="181"/>
      <c r="AL9" s="181"/>
      <c r="AM9" s="181"/>
      <c r="AN9" s="36"/>
    </row>
    <row r="10" spans="1:40" ht="40" customHeight="1" x14ac:dyDescent="0.35">
      <c r="A10" s="204"/>
      <c r="B10" s="50">
        <v>7</v>
      </c>
      <c r="C10" s="200"/>
      <c r="D10" s="56" t="s">
        <v>46</v>
      </c>
      <c r="E10" s="57" t="s">
        <v>47</v>
      </c>
      <c r="F10" s="57" t="s">
        <v>11</v>
      </c>
      <c r="G10" s="50" t="s">
        <v>13</v>
      </c>
      <c r="H10" s="55">
        <v>101.5</v>
      </c>
      <c r="I10" s="16">
        <v>0</v>
      </c>
      <c r="J10" s="144">
        <f t="shared" si="0"/>
        <v>0</v>
      </c>
      <c r="K10" s="145">
        <f t="shared" si="1"/>
        <v>0</v>
      </c>
      <c r="L10" s="146"/>
      <c r="M10" s="147">
        <f t="shared" si="2"/>
        <v>0</v>
      </c>
      <c r="N10" s="146"/>
      <c r="O10" s="146"/>
      <c r="P10" s="146"/>
      <c r="Q10" s="148">
        <f t="shared" si="3"/>
        <v>0</v>
      </c>
      <c r="R10" s="18" t="str">
        <f t="shared" si="4"/>
        <v>OK</v>
      </c>
      <c r="S10" s="47"/>
      <c r="T10" s="31"/>
      <c r="U10" s="47"/>
      <c r="V10" s="47"/>
      <c r="W10" s="47"/>
      <c r="X10" s="34"/>
      <c r="Y10" s="34"/>
      <c r="Z10" s="34"/>
      <c r="AA10" s="34"/>
      <c r="AB10" s="34"/>
      <c r="AC10" s="34"/>
      <c r="AD10" s="180"/>
      <c r="AE10" s="181"/>
      <c r="AF10" s="181"/>
      <c r="AG10" s="181"/>
      <c r="AH10" s="181"/>
      <c r="AI10" s="181"/>
      <c r="AJ10" s="181"/>
      <c r="AK10" s="181"/>
      <c r="AL10" s="181"/>
      <c r="AM10" s="181"/>
      <c r="AN10" s="36"/>
    </row>
    <row r="11" spans="1:40" ht="40" customHeight="1" x14ac:dyDescent="0.35">
      <c r="A11" s="204"/>
      <c r="B11" s="50">
        <v>8</v>
      </c>
      <c r="C11" s="200"/>
      <c r="D11" s="56" t="s">
        <v>48</v>
      </c>
      <c r="E11" s="57" t="s">
        <v>39</v>
      </c>
      <c r="F11" s="57" t="s">
        <v>11</v>
      </c>
      <c r="G11" s="50" t="s">
        <v>13</v>
      </c>
      <c r="H11" s="55">
        <v>75.099999999999994</v>
      </c>
      <c r="I11" s="16">
        <v>0</v>
      </c>
      <c r="J11" s="144">
        <f t="shared" si="0"/>
        <v>0</v>
      </c>
      <c r="K11" s="145">
        <f t="shared" si="1"/>
        <v>0</v>
      </c>
      <c r="L11" s="146"/>
      <c r="M11" s="147">
        <f t="shared" si="2"/>
        <v>0</v>
      </c>
      <c r="N11" s="146"/>
      <c r="O11" s="146"/>
      <c r="P11" s="146"/>
      <c r="Q11" s="148">
        <f t="shared" si="3"/>
        <v>0</v>
      </c>
      <c r="R11" s="18" t="str">
        <f t="shared" si="4"/>
        <v>OK</v>
      </c>
      <c r="S11" s="47"/>
      <c r="T11" s="31"/>
      <c r="U11" s="47"/>
      <c r="V11" s="47"/>
      <c r="W11" s="47"/>
      <c r="X11" s="34"/>
      <c r="Y11" s="34"/>
      <c r="Z11" s="34"/>
      <c r="AA11" s="34"/>
      <c r="AB11" s="34"/>
      <c r="AC11" s="34"/>
      <c r="AD11" s="180"/>
      <c r="AE11" s="181"/>
      <c r="AF11" s="181"/>
      <c r="AG11" s="181"/>
      <c r="AH11" s="181"/>
      <c r="AI11" s="181"/>
      <c r="AJ11" s="181"/>
      <c r="AK11" s="181"/>
      <c r="AL11" s="181"/>
      <c r="AM11" s="181"/>
      <c r="AN11" s="36"/>
    </row>
    <row r="12" spans="1:40" ht="40" customHeight="1" x14ac:dyDescent="0.35">
      <c r="A12" s="204"/>
      <c r="B12" s="50">
        <v>9</v>
      </c>
      <c r="C12" s="200"/>
      <c r="D12" s="56" t="s">
        <v>49</v>
      </c>
      <c r="E12" s="57" t="s">
        <v>39</v>
      </c>
      <c r="F12" s="58" t="s">
        <v>11</v>
      </c>
      <c r="G12" s="57" t="s">
        <v>13</v>
      </c>
      <c r="H12" s="55">
        <v>65.94</v>
      </c>
      <c r="I12" s="16">
        <v>0</v>
      </c>
      <c r="J12" s="144">
        <f t="shared" si="0"/>
        <v>0</v>
      </c>
      <c r="K12" s="145">
        <f t="shared" si="1"/>
        <v>0</v>
      </c>
      <c r="L12" s="146"/>
      <c r="M12" s="147">
        <f t="shared" si="2"/>
        <v>0</v>
      </c>
      <c r="N12" s="146"/>
      <c r="O12" s="146"/>
      <c r="P12" s="146"/>
      <c r="Q12" s="148">
        <f t="shared" si="3"/>
        <v>0</v>
      </c>
      <c r="R12" s="18" t="str">
        <f t="shared" si="4"/>
        <v>OK</v>
      </c>
      <c r="S12" s="47"/>
      <c r="T12" s="31"/>
      <c r="U12" s="47"/>
      <c r="V12" s="47"/>
      <c r="W12" s="47"/>
      <c r="X12" s="34"/>
      <c r="Y12" s="34"/>
      <c r="Z12" s="34"/>
      <c r="AA12" s="34"/>
      <c r="AB12" s="34"/>
      <c r="AC12" s="34"/>
      <c r="AD12" s="180"/>
      <c r="AE12" s="181"/>
      <c r="AF12" s="181"/>
      <c r="AG12" s="181"/>
      <c r="AH12" s="181"/>
      <c r="AI12" s="181"/>
      <c r="AJ12" s="181"/>
      <c r="AK12" s="181"/>
      <c r="AL12" s="181"/>
      <c r="AM12" s="181"/>
      <c r="AN12" s="36"/>
    </row>
    <row r="13" spans="1:40" ht="40" customHeight="1" x14ac:dyDescent="0.35">
      <c r="A13" s="204"/>
      <c r="B13" s="50">
        <v>10</v>
      </c>
      <c r="C13" s="200"/>
      <c r="D13" s="56" t="s">
        <v>50</v>
      </c>
      <c r="E13" s="57" t="s">
        <v>39</v>
      </c>
      <c r="F13" s="58" t="s">
        <v>11</v>
      </c>
      <c r="G13" s="57" t="s">
        <v>13</v>
      </c>
      <c r="H13" s="55">
        <v>45.82</v>
      </c>
      <c r="I13" s="16">
        <v>2</v>
      </c>
      <c r="J13" s="144">
        <f t="shared" si="0"/>
        <v>2</v>
      </c>
      <c r="K13" s="145">
        <f t="shared" si="1"/>
        <v>2</v>
      </c>
      <c r="L13" s="146"/>
      <c r="M13" s="147">
        <f t="shared" si="2"/>
        <v>0</v>
      </c>
      <c r="N13" s="146"/>
      <c r="O13" s="146"/>
      <c r="P13" s="146"/>
      <c r="Q13" s="148">
        <f t="shared" si="3"/>
        <v>0</v>
      </c>
      <c r="R13" s="18" t="str">
        <f t="shared" si="4"/>
        <v>OK</v>
      </c>
      <c r="S13" s="47">
        <v>2</v>
      </c>
      <c r="T13" s="47"/>
      <c r="U13" s="47"/>
      <c r="V13" s="47"/>
      <c r="W13" s="47"/>
      <c r="X13" s="34"/>
      <c r="Y13" s="34"/>
      <c r="Z13" s="34"/>
      <c r="AA13" s="34"/>
      <c r="AB13" s="34"/>
      <c r="AC13" s="34"/>
      <c r="AD13" s="180"/>
      <c r="AE13" s="181"/>
      <c r="AF13" s="181"/>
      <c r="AG13" s="181"/>
      <c r="AH13" s="181"/>
      <c r="AI13" s="181"/>
      <c r="AJ13" s="181"/>
      <c r="AK13" s="181"/>
      <c r="AL13" s="181"/>
      <c r="AM13" s="181"/>
      <c r="AN13" s="36"/>
    </row>
    <row r="14" spans="1:40" ht="40" customHeight="1" x14ac:dyDescent="0.35">
      <c r="A14" s="204"/>
      <c r="B14" s="50">
        <v>11</v>
      </c>
      <c r="C14" s="200"/>
      <c r="D14" s="56" t="s">
        <v>51</v>
      </c>
      <c r="E14" s="57" t="s">
        <v>39</v>
      </c>
      <c r="F14" s="57" t="s">
        <v>11</v>
      </c>
      <c r="G14" s="57" t="s">
        <v>13</v>
      </c>
      <c r="H14" s="55">
        <v>34.03</v>
      </c>
      <c r="I14" s="16">
        <v>0</v>
      </c>
      <c r="J14" s="144">
        <f t="shared" si="0"/>
        <v>0</v>
      </c>
      <c r="K14" s="145">
        <f t="shared" si="1"/>
        <v>0</v>
      </c>
      <c r="L14" s="146"/>
      <c r="M14" s="147">
        <f t="shared" si="2"/>
        <v>0</v>
      </c>
      <c r="N14" s="146"/>
      <c r="O14" s="146"/>
      <c r="P14" s="146"/>
      <c r="Q14" s="148">
        <f t="shared" si="3"/>
        <v>0</v>
      </c>
      <c r="R14" s="18" t="str">
        <f t="shared" si="4"/>
        <v>OK</v>
      </c>
      <c r="S14" s="47"/>
      <c r="T14" s="47"/>
      <c r="U14" s="47"/>
      <c r="V14" s="47"/>
      <c r="W14" s="47"/>
      <c r="X14" s="34"/>
      <c r="Y14" s="34"/>
      <c r="Z14" s="34"/>
      <c r="AA14" s="34"/>
      <c r="AB14" s="34"/>
      <c r="AC14" s="34"/>
      <c r="AD14" s="180"/>
      <c r="AE14" s="181"/>
      <c r="AF14" s="181"/>
      <c r="AG14" s="181"/>
      <c r="AH14" s="181"/>
      <c r="AI14" s="181"/>
      <c r="AJ14" s="181"/>
      <c r="AK14" s="181"/>
      <c r="AL14" s="181"/>
      <c r="AM14" s="181"/>
      <c r="AN14" s="36"/>
    </row>
    <row r="15" spans="1:40" ht="40" customHeight="1" x14ac:dyDescent="0.35">
      <c r="A15" s="204"/>
      <c r="B15" s="50">
        <v>12</v>
      </c>
      <c r="C15" s="200"/>
      <c r="D15" s="56" t="s">
        <v>52</v>
      </c>
      <c r="E15" s="57" t="s">
        <v>39</v>
      </c>
      <c r="F15" s="57" t="s">
        <v>53</v>
      </c>
      <c r="G15" s="57" t="s">
        <v>12</v>
      </c>
      <c r="H15" s="55">
        <v>11.35</v>
      </c>
      <c r="I15" s="16">
        <v>15</v>
      </c>
      <c r="J15" s="144">
        <f t="shared" si="0"/>
        <v>15</v>
      </c>
      <c r="K15" s="145">
        <f t="shared" si="1"/>
        <v>15</v>
      </c>
      <c r="L15" s="146"/>
      <c r="M15" s="147">
        <f t="shared" si="2"/>
        <v>3</v>
      </c>
      <c r="N15" s="146"/>
      <c r="O15" s="146"/>
      <c r="P15" s="146"/>
      <c r="Q15" s="148">
        <f t="shared" si="3"/>
        <v>0</v>
      </c>
      <c r="R15" s="18" t="str">
        <f t="shared" si="4"/>
        <v>OK</v>
      </c>
      <c r="S15" s="47">
        <v>15</v>
      </c>
      <c r="T15" s="47"/>
      <c r="U15" s="47"/>
      <c r="V15" s="47"/>
      <c r="W15" s="47"/>
      <c r="X15" s="34"/>
      <c r="Y15" s="34"/>
      <c r="Z15" s="34"/>
      <c r="AA15" s="34"/>
      <c r="AB15" s="34"/>
      <c r="AC15" s="34"/>
      <c r="AD15" s="180"/>
      <c r="AE15" s="181"/>
      <c r="AF15" s="181"/>
      <c r="AG15" s="181"/>
      <c r="AH15" s="181"/>
      <c r="AI15" s="181"/>
      <c r="AJ15" s="181"/>
      <c r="AK15" s="181"/>
      <c r="AL15" s="181"/>
      <c r="AM15" s="181"/>
      <c r="AN15" s="36"/>
    </row>
    <row r="16" spans="1:40" ht="40" customHeight="1" x14ac:dyDescent="0.35">
      <c r="A16" s="204"/>
      <c r="B16" s="50">
        <v>13</v>
      </c>
      <c r="C16" s="200"/>
      <c r="D16" s="59" t="s">
        <v>54</v>
      </c>
      <c r="E16" s="60" t="s">
        <v>39</v>
      </c>
      <c r="F16" s="60" t="s">
        <v>53</v>
      </c>
      <c r="G16" s="60" t="s">
        <v>12</v>
      </c>
      <c r="H16" s="61">
        <v>17.649999999999999</v>
      </c>
      <c r="I16" s="16">
        <v>10</v>
      </c>
      <c r="J16" s="144">
        <f t="shared" si="0"/>
        <v>10</v>
      </c>
      <c r="K16" s="145">
        <f t="shared" si="1"/>
        <v>10</v>
      </c>
      <c r="L16" s="146"/>
      <c r="M16" s="147">
        <f t="shared" si="2"/>
        <v>2</v>
      </c>
      <c r="N16" s="146"/>
      <c r="O16" s="146"/>
      <c r="P16" s="146"/>
      <c r="Q16" s="148">
        <f t="shared" si="3"/>
        <v>0</v>
      </c>
      <c r="R16" s="18" t="str">
        <f t="shared" si="4"/>
        <v>OK</v>
      </c>
      <c r="S16" s="47">
        <v>10</v>
      </c>
      <c r="T16" s="47"/>
      <c r="U16" s="47"/>
      <c r="V16" s="47"/>
      <c r="W16" s="47"/>
      <c r="X16" s="34"/>
      <c r="Y16" s="34"/>
      <c r="Z16" s="34"/>
      <c r="AA16" s="34"/>
      <c r="AB16" s="34"/>
      <c r="AC16" s="34"/>
      <c r="AD16" s="180"/>
      <c r="AE16" s="181"/>
      <c r="AF16" s="181"/>
      <c r="AG16" s="181"/>
      <c r="AH16" s="181"/>
      <c r="AI16" s="181"/>
      <c r="AJ16" s="181"/>
      <c r="AK16" s="181"/>
      <c r="AL16" s="181"/>
      <c r="AM16" s="181"/>
      <c r="AN16" s="36"/>
    </row>
    <row r="17" spans="1:40" ht="40" customHeight="1" x14ac:dyDescent="0.35">
      <c r="A17" s="204"/>
      <c r="B17" s="50">
        <v>14</v>
      </c>
      <c r="C17" s="200"/>
      <c r="D17" s="56" t="s">
        <v>55</v>
      </c>
      <c r="E17" s="57" t="s">
        <v>39</v>
      </c>
      <c r="F17" s="57" t="s">
        <v>11</v>
      </c>
      <c r="G17" s="57" t="s">
        <v>12</v>
      </c>
      <c r="H17" s="55">
        <v>14</v>
      </c>
      <c r="I17" s="16">
        <v>0</v>
      </c>
      <c r="J17" s="144">
        <f t="shared" si="0"/>
        <v>0</v>
      </c>
      <c r="K17" s="145">
        <f t="shared" si="1"/>
        <v>0</v>
      </c>
      <c r="L17" s="146"/>
      <c r="M17" s="147">
        <f t="shared" si="2"/>
        <v>0</v>
      </c>
      <c r="N17" s="146"/>
      <c r="O17" s="146"/>
      <c r="P17" s="146"/>
      <c r="Q17" s="148">
        <f t="shared" si="3"/>
        <v>0</v>
      </c>
      <c r="R17" s="18" t="str">
        <f t="shared" si="4"/>
        <v>OK</v>
      </c>
      <c r="S17" s="47"/>
      <c r="T17" s="47"/>
      <c r="U17" s="47"/>
      <c r="V17" s="47"/>
      <c r="W17" s="47"/>
      <c r="X17" s="34"/>
      <c r="Y17" s="34"/>
      <c r="Z17" s="34"/>
      <c r="AA17" s="34"/>
      <c r="AB17" s="34"/>
      <c r="AC17" s="34"/>
      <c r="AD17" s="180"/>
      <c r="AE17" s="181"/>
      <c r="AF17" s="181"/>
      <c r="AG17" s="181"/>
      <c r="AH17" s="181"/>
      <c r="AI17" s="181"/>
      <c r="AJ17" s="181"/>
      <c r="AK17" s="181"/>
      <c r="AL17" s="181"/>
      <c r="AM17" s="181"/>
      <c r="AN17" s="36"/>
    </row>
    <row r="18" spans="1:40" ht="40" customHeight="1" x14ac:dyDescent="0.35">
      <c r="A18" s="204"/>
      <c r="B18" s="50">
        <v>15</v>
      </c>
      <c r="C18" s="199"/>
      <c r="D18" s="56" t="s">
        <v>26</v>
      </c>
      <c r="E18" s="57" t="s">
        <v>39</v>
      </c>
      <c r="F18" s="57" t="s">
        <v>11</v>
      </c>
      <c r="G18" s="57" t="s">
        <v>12</v>
      </c>
      <c r="H18" s="55">
        <v>12.85</v>
      </c>
      <c r="I18" s="16">
        <v>16</v>
      </c>
      <c r="J18" s="144">
        <f t="shared" si="0"/>
        <v>8</v>
      </c>
      <c r="K18" s="145">
        <f t="shared" si="1"/>
        <v>8</v>
      </c>
      <c r="L18" s="146"/>
      <c r="M18" s="147">
        <f t="shared" si="2"/>
        <v>4</v>
      </c>
      <c r="N18" s="146"/>
      <c r="O18" s="146"/>
      <c r="P18" s="146"/>
      <c r="Q18" s="148">
        <f t="shared" si="3"/>
        <v>8</v>
      </c>
      <c r="R18" s="18" t="str">
        <f t="shared" si="4"/>
        <v>OK</v>
      </c>
      <c r="S18" s="47">
        <v>8</v>
      </c>
      <c r="T18" s="47"/>
      <c r="U18" s="47"/>
      <c r="V18" s="47"/>
      <c r="W18" s="47"/>
      <c r="X18" s="34"/>
      <c r="Y18" s="34"/>
      <c r="Z18" s="34"/>
      <c r="AA18" s="34"/>
      <c r="AB18" s="34"/>
      <c r="AC18" s="34"/>
      <c r="AD18" s="180"/>
      <c r="AE18" s="181"/>
      <c r="AF18" s="181"/>
      <c r="AG18" s="181"/>
      <c r="AH18" s="181"/>
      <c r="AI18" s="181"/>
      <c r="AJ18" s="181"/>
      <c r="AK18" s="181"/>
      <c r="AL18" s="181"/>
      <c r="AM18" s="181"/>
      <c r="AN18" s="36"/>
    </row>
    <row r="19" spans="1:40" ht="40" customHeight="1" x14ac:dyDescent="0.35">
      <c r="A19" s="204">
        <v>2</v>
      </c>
      <c r="B19" s="50">
        <v>16</v>
      </c>
      <c r="C19" s="198" t="s">
        <v>635</v>
      </c>
      <c r="D19" s="56" t="s">
        <v>56</v>
      </c>
      <c r="E19" s="57" t="s">
        <v>57</v>
      </c>
      <c r="F19" s="57" t="s">
        <v>11</v>
      </c>
      <c r="G19" s="57" t="s">
        <v>12</v>
      </c>
      <c r="H19" s="55">
        <v>37.44</v>
      </c>
      <c r="I19" s="16">
        <v>10</v>
      </c>
      <c r="J19" s="144">
        <f t="shared" si="0"/>
        <v>5</v>
      </c>
      <c r="K19" s="145">
        <f t="shared" si="1"/>
        <v>5</v>
      </c>
      <c r="L19" s="146"/>
      <c r="M19" s="147">
        <f t="shared" si="2"/>
        <v>2</v>
      </c>
      <c r="N19" s="146"/>
      <c r="O19" s="146"/>
      <c r="P19" s="146"/>
      <c r="Q19" s="148">
        <f t="shared" si="3"/>
        <v>5</v>
      </c>
      <c r="R19" s="18" t="str">
        <f t="shared" si="4"/>
        <v>OK</v>
      </c>
      <c r="S19" s="47"/>
      <c r="T19" s="47"/>
      <c r="U19" s="47">
        <v>2</v>
      </c>
      <c r="V19" s="47"/>
      <c r="W19" s="47"/>
      <c r="X19" s="34"/>
      <c r="Y19" s="34"/>
      <c r="Z19" s="34"/>
      <c r="AA19" s="34"/>
      <c r="AB19" s="34"/>
      <c r="AC19" s="34"/>
      <c r="AD19" s="180"/>
      <c r="AE19" s="181"/>
      <c r="AF19" s="181"/>
      <c r="AG19" s="181"/>
      <c r="AH19" s="181"/>
      <c r="AI19" s="181"/>
      <c r="AJ19" s="182">
        <v>3</v>
      </c>
      <c r="AK19" s="181"/>
      <c r="AL19" s="181"/>
      <c r="AM19" s="181"/>
      <c r="AN19" s="36"/>
    </row>
    <row r="20" spans="1:40" ht="40" customHeight="1" x14ac:dyDescent="0.35">
      <c r="A20" s="204"/>
      <c r="B20" s="50">
        <v>17</v>
      </c>
      <c r="C20" s="200"/>
      <c r="D20" s="56" t="s">
        <v>58</v>
      </c>
      <c r="E20" s="57" t="s">
        <v>59</v>
      </c>
      <c r="F20" s="57" t="s">
        <v>10</v>
      </c>
      <c r="G20" s="57" t="s">
        <v>12</v>
      </c>
      <c r="H20" s="55">
        <v>76.8</v>
      </c>
      <c r="I20" s="16">
        <v>20</v>
      </c>
      <c r="J20" s="144">
        <f t="shared" si="0"/>
        <v>12</v>
      </c>
      <c r="K20" s="145">
        <f t="shared" si="1"/>
        <v>12</v>
      </c>
      <c r="L20" s="146"/>
      <c r="M20" s="147">
        <f t="shared" si="2"/>
        <v>5</v>
      </c>
      <c r="N20" s="146"/>
      <c r="O20" s="146"/>
      <c r="P20" s="146"/>
      <c r="Q20" s="148">
        <f t="shared" si="3"/>
        <v>8</v>
      </c>
      <c r="R20" s="18" t="str">
        <f t="shared" si="4"/>
        <v>OK</v>
      </c>
      <c r="S20" s="47"/>
      <c r="T20" s="47"/>
      <c r="U20" s="47">
        <v>2</v>
      </c>
      <c r="V20" s="47"/>
      <c r="W20" s="47"/>
      <c r="X20" s="34"/>
      <c r="Y20" s="34"/>
      <c r="Z20" s="34"/>
      <c r="AA20" s="34"/>
      <c r="AB20" s="34"/>
      <c r="AC20" s="34"/>
      <c r="AD20" s="180"/>
      <c r="AE20" s="181"/>
      <c r="AF20" s="181"/>
      <c r="AG20" s="181"/>
      <c r="AH20" s="181"/>
      <c r="AI20" s="181"/>
      <c r="AJ20" s="182">
        <v>10</v>
      </c>
      <c r="AK20" s="181"/>
      <c r="AL20" s="181"/>
      <c r="AM20" s="181"/>
      <c r="AN20" s="36"/>
    </row>
    <row r="21" spans="1:40" ht="40" customHeight="1" x14ac:dyDescent="0.35">
      <c r="A21" s="204"/>
      <c r="B21" s="50">
        <v>18</v>
      </c>
      <c r="C21" s="200"/>
      <c r="D21" s="56" t="s">
        <v>60</v>
      </c>
      <c r="E21" s="57" t="s">
        <v>61</v>
      </c>
      <c r="F21" s="57" t="s">
        <v>11</v>
      </c>
      <c r="G21" s="57" t="s">
        <v>12</v>
      </c>
      <c r="H21" s="55">
        <v>160.82</v>
      </c>
      <c r="I21" s="16">
        <v>5</v>
      </c>
      <c r="J21" s="144">
        <f t="shared" si="0"/>
        <v>2</v>
      </c>
      <c r="K21" s="145">
        <f t="shared" si="1"/>
        <v>2</v>
      </c>
      <c r="L21" s="146"/>
      <c r="M21" s="147">
        <f t="shared" si="2"/>
        <v>1</v>
      </c>
      <c r="N21" s="146"/>
      <c r="O21" s="146"/>
      <c r="P21" s="146"/>
      <c r="Q21" s="148">
        <f t="shared" si="3"/>
        <v>3</v>
      </c>
      <c r="R21" s="18" t="str">
        <f t="shared" si="4"/>
        <v>OK</v>
      </c>
      <c r="S21" s="47"/>
      <c r="T21" s="47"/>
      <c r="U21" s="47">
        <v>1</v>
      </c>
      <c r="V21" s="47"/>
      <c r="W21" s="47"/>
      <c r="X21" s="34"/>
      <c r="Y21" s="34"/>
      <c r="Z21" s="34"/>
      <c r="AA21" s="34"/>
      <c r="AB21" s="34"/>
      <c r="AC21" s="34"/>
      <c r="AD21" s="180"/>
      <c r="AE21" s="181"/>
      <c r="AF21" s="181"/>
      <c r="AG21" s="181"/>
      <c r="AH21" s="181"/>
      <c r="AI21" s="181"/>
      <c r="AJ21" s="182">
        <v>1</v>
      </c>
      <c r="AK21" s="181"/>
      <c r="AL21" s="181"/>
      <c r="AM21" s="181"/>
      <c r="AN21" s="36"/>
    </row>
    <row r="22" spans="1:40" ht="40" customHeight="1" x14ac:dyDescent="0.35">
      <c r="A22" s="204"/>
      <c r="B22" s="50">
        <v>19</v>
      </c>
      <c r="C22" s="200"/>
      <c r="D22" s="56" t="s">
        <v>62</v>
      </c>
      <c r="E22" s="57" t="s">
        <v>63</v>
      </c>
      <c r="F22" s="57" t="s">
        <v>64</v>
      </c>
      <c r="G22" s="57" t="s">
        <v>65</v>
      </c>
      <c r="H22" s="55">
        <v>3.76</v>
      </c>
      <c r="I22" s="16">
        <v>5</v>
      </c>
      <c r="J22" s="144">
        <f t="shared" si="0"/>
        <v>0</v>
      </c>
      <c r="K22" s="145">
        <f t="shared" si="1"/>
        <v>0</v>
      </c>
      <c r="L22" s="146"/>
      <c r="M22" s="147">
        <f t="shared" si="2"/>
        <v>1</v>
      </c>
      <c r="N22" s="146"/>
      <c r="O22" s="146"/>
      <c r="P22" s="146"/>
      <c r="Q22" s="148">
        <f t="shared" si="3"/>
        <v>5</v>
      </c>
      <c r="R22" s="18" t="str">
        <f t="shared" si="4"/>
        <v>OK</v>
      </c>
      <c r="S22" s="47"/>
      <c r="T22" s="47"/>
      <c r="U22" s="47"/>
      <c r="V22" s="47"/>
      <c r="W22" s="47"/>
      <c r="X22" s="34"/>
      <c r="Y22" s="34"/>
      <c r="Z22" s="34"/>
      <c r="AA22" s="34"/>
      <c r="AB22" s="34"/>
      <c r="AC22" s="34"/>
      <c r="AD22" s="180"/>
      <c r="AE22" s="181"/>
      <c r="AF22" s="181"/>
      <c r="AG22" s="181"/>
      <c r="AH22" s="181"/>
      <c r="AI22" s="181"/>
      <c r="AJ22" s="181"/>
      <c r="AK22" s="181"/>
      <c r="AL22" s="181"/>
      <c r="AM22" s="181"/>
      <c r="AN22" s="36"/>
    </row>
    <row r="23" spans="1:40" ht="40" customHeight="1" x14ac:dyDescent="0.35">
      <c r="A23" s="204"/>
      <c r="B23" s="50">
        <v>20</v>
      </c>
      <c r="C23" s="199"/>
      <c r="D23" s="56" t="s">
        <v>66</v>
      </c>
      <c r="E23" s="57" t="s">
        <v>67</v>
      </c>
      <c r="F23" s="57" t="s">
        <v>11</v>
      </c>
      <c r="G23" s="57" t="s">
        <v>12</v>
      </c>
      <c r="H23" s="55">
        <v>19.440000000000001</v>
      </c>
      <c r="I23" s="16">
        <v>0</v>
      </c>
      <c r="J23" s="144">
        <f t="shared" si="0"/>
        <v>20</v>
      </c>
      <c r="K23" s="145">
        <f t="shared" si="1"/>
        <v>20</v>
      </c>
      <c r="L23" s="146">
        <v>20</v>
      </c>
      <c r="M23" s="147">
        <f t="shared" si="2"/>
        <v>0</v>
      </c>
      <c r="N23" s="146"/>
      <c r="O23" s="146"/>
      <c r="P23" s="146"/>
      <c r="Q23" s="148">
        <f t="shared" si="3"/>
        <v>0</v>
      </c>
      <c r="R23" s="18" t="str">
        <f t="shared" si="4"/>
        <v>OK</v>
      </c>
      <c r="S23" s="47"/>
      <c r="T23" s="47"/>
      <c r="U23" s="47"/>
      <c r="V23" s="47"/>
      <c r="W23" s="47"/>
      <c r="X23" s="34"/>
      <c r="Y23" s="34"/>
      <c r="Z23" s="34"/>
      <c r="AA23" s="34"/>
      <c r="AB23" s="34"/>
      <c r="AC23" s="34"/>
      <c r="AD23" s="183">
        <v>20</v>
      </c>
      <c r="AE23" s="181"/>
      <c r="AF23" s="181"/>
      <c r="AG23" s="181"/>
      <c r="AH23" s="181"/>
      <c r="AI23" s="181"/>
      <c r="AJ23" s="181"/>
      <c r="AK23" s="181"/>
      <c r="AL23" s="181"/>
      <c r="AM23" s="181"/>
      <c r="AN23" s="36"/>
    </row>
    <row r="24" spans="1:40" ht="40" customHeight="1" x14ac:dyDescent="0.35">
      <c r="A24" s="204">
        <v>3</v>
      </c>
      <c r="B24" s="50">
        <v>21</v>
      </c>
      <c r="C24" s="198" t="s">
        <v>634</v>
      </c>
      <c r="D24" s="56" t="s">
        <v>68</v>
      </c>
      <c r="E24" s="57" t="s">
        <v>69</v>
      </c>
      <c r="F24" s="57" t="s">
        <v>11</v>
      </c>
      <c r="G24" s="57" t="s">
        <v>12</v>
      </c>
      <c r="H24" s="55">
        <v>117.9</v>
      </c>
      <c r="I24" s="16">
        <v>1</v>
      </c>
      <c r="J24" s="144">
        <f t="shared" si="0"/>
        <v>0</v>
      </c>
      <c r="K24" s="145">
        <f t="shared" si="1"/>
        <v>0</v>
      </c>
      <c r="L24" s="146"/>
      <c r="M24" s="147">
        <f t="shared" si="2"/>
        <v>0</v>
      </c>
      <c r="N24" s="146"/>
      <c r="O24" s="146"/>
      <c r="P24" s="146"/>
      <c r="Q24" s="148">
        <f t="shared" si="3"/>
        <v>1</v>
      </c>
      <c r="R24" s="18" t="str">
        <f t="shared" si="4"/>
        <v>OK</v>
      </c>
      <c r="S24" s="47"/>
      <c r="T24" s="47"/>
      <c r="U24" s="47"/>
      <c r="V24" s="47"/>
      <c r="W24" s="47"/>
      <c r="X24" s="34"/>
      <c r="Y24" s="34"/>
      <c r="Z24" s="34"/>
      <c r="AA24" s="34"/>
      <c r="AB24" s="34"/>
      <c r="AC24" s="34"/>
      <c r="AD24" s="180"/>
      <c r="AE24" s="181"/>
      <c r="AF24" s="181"/>
      <c r="AG24" s="181"/>
      <c r="AH24" s="181"/>
      <c r="AI24" s="181"/>
      <c r="AJ24" s="181"/>
      <c r="AK24" s="181"/>
      <c r="AL24" s="181"/>
      <c r="AM24" s="181"/>
      <c r="AN24" s="36"/>
    </row>
    <row r="25" spans="1:40" ht="40" customHeight="1" x14ac:dyDescent="0.35">
      <c r="A25" s="204"/>
      <c r="B25" s="50">
        <v>22</v>
      </c>
      <c r="C25" s="200"/>
      <c r="D25" s="56" t="s">
        <v>70</v>
      </c>
      <c r="E25" s="57" t="s">
        <v>69</v>
      </c>
      <c r="F25" s="57" t="s">
        <v>11</v>
      </c>
      <c r="G25" s="57" t="s">
        <v>12</v>
      </c>
      <c r="H25" s="55">
        <v>119.82</v>
      </c>
      <c r="I25" s="16">
        <v>0</v>
      </c>
      <c r="J25" s="144">
        <f t="shared" si="0"/>
        <v>0</v>
      </c>
      <c r="K25" s="145">
        <f t="shared" si="1"/>
        <v>0</v>
      </c>
      <c r="L25" s="146"/>
      <c r="M25" s="147">
        <f t="shared" si="2"/>
        <v>0</v>
      </c>
      <c r="N25" s="146"/>
      <c r="O25" s="146"/>
      <c r="P25" s="146"/>
      <c r="Q25" s="148">
        <f t="shared" si="3"/>
        <v>0</v>
      </c>
      <c r="R25" s="18" t="str">
        <f t="shared" si="4"/>
        <v>OK</v>
      </c>
      <c r="S25" s="47"/>
      <c r="T25" s="47"/>
      <c r="U25" s="47"/>
      <c r="V25" s="47"/>
      <c r="W25" s="47"/>
      <c r="X25" s="34"/>
      <c r="Y25" s="34"/>
      <c r="Z25" s="34"/>
      <c r="AA25" s="34"/>
      <c r="AB25" s="34"/>
      <c r="AC25" s="34"/>
      <c r="AD25" s="180"/>
      <c r="AE25" s="181"/>
      <c r="AF25" s="181"/>
      <c r="AG25" s="181"/>
      <c r="AH25" s="181"/>
      <c r="AI25" s="181"/>
      <c r="AJ25" s="181"/>
      <c r="AK25" s="181"/>
      <c r="AL25" s="181"/>
      <c r="AM25" s="181"/>
      <c r="AN25" s="36"/>
    </row>
    <row r="26" spans="1:40" ht="40" customHeight="1" x14ac:dyDescent="0.35">
      <c r="A26" s="204"/>
      <c r="B26" s="50">
        <v>23</v>
      </c>
      <c r="C26" s="200"/>
      <c r="D26" s="56" t="s">
        <v>71</v>
      </c>
      <c r="E26" s="57" t="s">
        <v>69</v>
      </c>
      <c r="F26" s="57" t="s">
        <v>11</v>
      </c>
      <c r="G26" s="57" t="s">
        <v>12</v>
      </c>
      <c r="H26" s="55">
        <v>269.58999999999997</v>
      </c>
      <c r="I26" s="16">
        <f>0</f>
        <v>0</v>
      </c>
      <c r="J26" s="144">
        <f t="shared" si="0"/>
        <v>1</v>
      </c>
      <c r="K26" s="145">
        <f t="shared" si="1"/>
        <v>1</v>
      </c>
      <c r="L26" s="146">
        <v>1</v>
      </c>
      <c r="M26" s="147">
        <f t="shared" si="2"/>
        <v>0</v>
      </c>
      <c r="N26" s="146"/>
      <c r="O26" s="146"/>
      <c r="P26" s="146"/>
      <c r="Q26" s="148">
        <f t="shared" si="3"/>
        <v>0</v>
      </c>
      <c r="R26" s="18" t="str">
        <f t="shared" si="4"/>
        <v>OK</v>
      </c>
      <c r="S26" s="47"/>
      <c r="T26" s="47"/>
      <c r="U26" s="47"/>
      <c r="V26" s="47"/>
      <c r="W26" s="47"/>
      <c r="X26" s="34"/>
      <c r="Y26" s="34">
        <v>1</v>
      </c>
      <c r="Z26" s="34"/>
      <c r="AA26" s="34"/>
      <c r="AB26" s="34"/>
      <c r="AC26" s="34"/>
      <c r="AD26" s="180"/>
      <c r="AE26" s="181"/>
      <c r="AF26" s="181"/>
      <c r="AG26" s="181"/>
      <c r="AH26" s="181"/>
      <c r="AI26" s="181"/>
      <c r="AJ26" s="181"/>
      <c r="AK26" s="181"/>
      <c r="AL26" s="181"/>
      <c r="AM26" s="181"/>
      <c r="AN26" s="36"/>
    </row>
    <row r="27" spans="1:40" ht="40" customHeight="1" x14ac:dyDescent="0.35">
      <c r="A27" s="204"/>
      <c r="B27" s="50">
        <v>24</v>
      </c>
      <c r="C27" s="200"/>
      <c r="D27" s="56" t="s">
        <v>72</v>
      </c>
      <c r="E27" s="57" t="s">
        <v>69</v>
      </c>
      <c r="F27" s="57" t="s">
        <v>11</v>
      </c>
      <c r="G27" s="57" t="s">
        <v>12</v>
      </c>
      <c r="H27" s="55">
        <v>192</v>
      </c>
      <c r="I27" s="16">
        <f>0</f>
        <v>0</v>
      </c>
      <c r="J27" s="144">
        <f t="shared" si="0"/>
        <v>1</v>
      </c>
      <c r="K27" s="145">
        <f t="shared" si="1"/>
        <v>1</v>
      </c>
      <c r="L27" s="146">
        <v>1</v>
      </c>
      <c r="M27" s="147">
        <f t="shared" si="2"/>
        <v>0</v>
      </c>
      <c r="N27" s="146"/>
      <c r="O27" s="146"/>
      <c r="P27" s="146"/>
      <c r="Q27" s="148">
        <f t="shared" si="3"/>
        <v>0</v>
      </c>
      <c r="R27" s="18" t="str">
        <f t="shared" si="4"/>
        <v>OK</v>
      </c>
      <c r="S27" s="47"/>
      <c r="T27" s="47"/>
      <c r="U27" s="47"/>
      <c r="V27" s="47"/>
      <c r="W27" s="47"/>
      <c r="X27" s="34"/>
      <c r="Y27" s="34">
        <v>1</v>
      </c>
      <c r="Z27" s="34"/>
      <c r="AA27" s="34"/>
      <c r="AB27" s="34"/>
      <c r="AC27" s="34"/>
      <c r="AD27" s="180"/>
      <c r="AE27" s="181"/>
      <c r="AF27" s="181"/>
      <c r="AG27" s="181"/>
      <c r="AH27" s="181"/>
      <c r="AI27" s="181"/>
      <c r="AJ27" s="181"/>
      <c r="AK27" s="181"/>
      <c r="AL27" s="181"/>
      <c r="AM27" s="181"/>
      <c r="AN27" s="36"/>
    </row>
    <row r="28" spans="1:40" ht="40" customHeight="1" x14ac:dyDescent="0.35">
      <c r="A28" s="204"/>
      <c r="B28" s="50">
        <v>25</v>
      </c>
      <c r="C28" s="200"/>
      <c r="D28" s="56" t="s">
        <v>73</v>
      </c>
      <c r="E28" s="57" t="s">
        <v>69</v>
      </c>
      <c r="F28" s="57" t="s">
        <v>11</v>
      </c>
      <c r="G28" s="57" t="s">
        <v>12</v>
      </c>
      <c r="H28" s="55">
        <v>211.45</v>
      </c>
      <c r="I28" s="16">
        <v>10</v>
      </c>
      <c r="J28" s="144">
        <f t="shared" si="0"/>
        <v>0</v>
      </c>
      <c r="K28" s="145">
        <f t="shared" si="1"/>
        <v>0</v>
      </c>
      <c r="L28" s="146"/>
      <c r="M28" s="147">
        <f t="shared" si="2"/>
        <v>2</v>
      </c>
      <c r="N28" s="146"/>
      <c r="O28" s="146"/>
      <c r="P28" s="146"/>
      <c r="Q28" s="148">
        <f t="shared" si="3"/>
        <v>10</v>
      </c>
      <c r="R28" s="18" t="str">
        <f t="shared" si="4"/>
        <v>OK</v>
      </c>
      <c r="S28" s="47"/>
      <c r="T28" s="47"/>
      <c r="U28" s="47"/>
      <c r="V28" s="47"/>
      <c r="W28" s="47"/>
      <c r="X28" s="34"/>
      <c r="Y28" s="34"/>
      <c r="Z28" s="34"/>
      <c r="AA28" s="34"/>
      <c r="AB28" s="34"/>
      <c r="AC28" s="34"/>
      <c r="AD28" s="180"/>
      <c r="AE28" s="181"/>
      <c r="AF28" s="181"/>
      <c r="AG28" s="181"/>
      <c r="AH28" s="181"/>
      <c r="AI28" s="181"/>
      <c r="AJ28" s="181"/>
      <c r="AK28" s="181"/>
      <c r="AL28" s="181"/>
      <c r="AM28" s="181"/>
      <c r="AN28" s="36"/>
    </row>
    <row r="29" spans="1:40" ht="40" customHeight="1" x14ac:dyDescent="0.35">
      <c r="A29" s="204"/>
      <c r="B29" s="50">
        <v>26</v>
      </c>
      <c r="C29" s="199"/>
      <c r="D29" s="56" t="s">
        <v>74</v>
      </c>
      <c r="E29" s="57" t="s">
        <v>75</v>
      </c>
      <c r="F29" s="57" t="s">
        <v>11</v>
      </c>
      <c r="G29" s="57" t="s">
        <v>12</v>
      </c>
      <c r="H29" s="55">
        <v>33.159999999999997</v>
      </c>
      <c r="I29" s="16">
        <v>0</v>
      </c>
      <c r="J29" s="144">
        <f t="shared" si="0"/>
        <v>0</v>
      </c>
      <c r="K29" s="145">
        <f t="shared" si="1"/>
        <v>0</v>
      </c>
      <c r="L29" s="146"/>
      <c r="M29" s="147">
        <f t="shared" si="2"/>
        <v>0</v>
      </c>
      <c r="N29" s="146"/>
      <c r="O29" s="146"/>
      <c r="P29" s="146"/>
      <c r="Q29" s="148">
        <f t="shared" si="3"/>
        <v>0</v>
      </c>
      <c r="R29" s="18" t="str">
        <f t="shared" si="4"/>
        <v>OK</v>
      </c>
      <c r="S29" s="47"/>
      <c r="T29" s="47"/>
      <c r="U29" s="47"/>
      <c r="V29" s="47"/>
      <c r="W29" s="47"/>
      <c r="X29" s="34"/>
      <c r="Y29" s="34"/>
      <c r="Z29" s="34"/>
      <c r="AA29" s="34"/>
      <c r="AB29" s="34"/>
      <c r="AC29" s="34"/>
      <c r="AD29" s="180"/>
      <c r="AE29" s="181"/>
      <c r="AF29" s="181"/>
      <c r="AG29" s="181"/>
      <c r="AH29" s="181"/>
      <c r="AI29" s="181"/>
      <c r="AJ29" s="181"/>
      <c r="AK29" s="181"/>
      <c r="AL29" s="181"/>
      <c r="AM29" s="181"/>
      <c r="AN29" s="36"/>
    </row>
    <row r="30" spans="1:40" ht="40" customHeight="1" x14ac:dyDescent="0.35">
      <c r="A30" s="204">
        <v>4</v>
      </c>
      <c r="B30" s="50">
        <v>27</v>
      </c>
      <c r="C30" s="226" t="s">
        <v>636</v>
      </c>
      <c r="D30" s="56" t="s">
        <v>76</v>
      </c>
      <c r="E30" s="57" t="s">
        <v>77</v>
      </c>
      <c r="F30" s="57" t="s">
        <v>11</v>
      </c>
      <c r="G30" s="57" t="s">
        <v>12</v>
      </c>
      <c r="H30" s="55">
        <v>40</v>
      </c>
      <c r="I30" s="16">
        <v>25</v>
      </c>
      <c r="J30" s="144">
        <f t="shared" si="0"/>
        <v>15</v>
      </c>
      <c r="K30" s="145">
        <f t="shared" si="1"/>
        <v>25</v>
      </c>
      <c r="L30" s="146"/>
      <c r="M30" s="147">
        <f t="shared" si="2"/>
        <v>6</v>
      </c>
      <c r="N30" s="146"/>
      <c r="O30" s="146"/>
      <c r="P30" s="146"/>
      <c r="Q30" s="148">
        <f t="shared" si="3"/>
        <v>0</v>
      </c>
      <c r="R30" s="18" t="str">
        <f t="shared" si="4"/>
        <v>OK</v>
      </c>
      <c r="S30" s="47"/>
      <c r="T30" s="47"/>
      <c r="U30" s="47"/>
      <c r="V30" s="47">
        <v>10</v>
      </c>
      <c r="W30" s="47"/>
      <c r="X30" s="34"/>
      <c r="Y30" s="34"/>
      <c r="Z30" s="34"/>
      <c r="AA30" s="34">
        <v>5</v>
      </c>
      <c r="AB30" s="34"/>
      <c r="AC30" s="34"/>
      <c r="AD30" s="180"/>
      <c r="AE30" s="181"/>
      <c r="AF30" s="181"/>
      <c r="AG30" s="181"/>
      <c r="AH30" s="181"/>
      <c r="AI30" s="181"/>
      <c r="AJ30" s="181"/>
      <c r="AK30" s="182">
        <v>10</v>
      </c>
      <c r="AL30" s="181"/>
      <c r="AM30" s="181"/>
      <c r="AN30" s="36"/>
    </row>
    <row r="31" spans="1:40" ht="40" customHeight="1" x14ac:dyDescent="0.35">
      <c r="A31" s="204"/>
      <c r="B31" s="50">
        <v>28</v>
      </c>
      <c r="C31" s="218"/>
      <c r="D31" s="56" t="s">
        <v>78</v>
      </c>
      <c r="E31" s="57" t="s">
        <v>79</v>
      </c>
      <c r="F31" s="57" t="s">
        <v>11</v>
      </c>
      <c r="G31" s="57" t="s">
        <v>12</v>
      </c>
      <c r="H31" s="55">
        <v>8</v>
      </c>
      <c r="I31" s="16">
        <v>0</v>
      </c>
      <c r="J31" s="144">
        <f t="shared" si="0"/>
        <v>0</v>
      </c>
      <c r="K31" s="145">
        <f t="shared" si="1"/>
        <v>0</v>
      </c>
      <c r="L31" s="146"/>
      <c r="M31" s="147">
        <f t="shared" si="2"/>
        <v>0</v>
      </c>
      <c r="N31" s="146"/>
      <c r="O31" s="146"/>
      <c r="P31" s="146"/>
      <c r="Q31" s="148">
        <f t="shared" si="3"/>
        <v>0</v>
      </c>
      <c r="R31" s="18" t="str">
        <f t="shared" si="4"/>
        <v>OK</v>
      </c>
      <c r="S31" s="47"/>
      <c r="T31" s="47"/>
      <c r="U31" s="47"/>
      <c r="V31" s="47"/>
      <c r="W31" s="47"/>
      <c r="X31" s="34"/>
      <c r="Y31" s="34"/>
      <c r="Z31" s="34"/>
      <c r="AA31" s="34"/>
      <c r="AB31" s="34"/>
      <c r="AC31" s="34"/>
      <c r="AD31" s="180"/>
      <c r="AE31" s="181"/>
      <c r="AF31" s="181"/>
      <c r="AG31" s="181"/>
      <c r="AH31" s="181"/>
      <c r="AI31" s="181"/>
      <c r="AJ31" s="181"/>
      <c r="AK31" s="181"/>
      <c r="AL31" s="181"/>
      <c r="AM31" s="181"/>
      <c r="AN31" s="36"/>
    </row>
    <row r="32" spans="1:40" ht="40" customHeight="1" x14ac:dyDescent="0.35">
      <c r="A32" s="204"/>
      <c r="B32" s="50">
        <v>29</v>
      </c>
      <c r="C32" s="218"/>
      <c r="D32" s="56" t="s">
        <v>80</v>
      </c>
      <c r="E32" s="57" t="s">
        <v>81</v>
      </c>
      <c r="F32" s="57" t="s">
        <v>11</v>
      </c>
      <c r="G32" s="57" t="s">
        <v>12</v>
      </c>
      <c r="H32" s="55">
        <v>76</v>
      </c>
      <c r="I32" s="16">
        <v>20</v>
      </c>
      <c r="J32" s="144">
        <f t="shared" si="0"/>
        <v>20</v>
      </c>
      <c r="K32" s="145">
        <f t="shared" si="1"/>
        <v>20</v>
      </c>
      <c r="L32" s="146"/>
      <c r="M32" s="147">
        <f t="shared" si="2"/>
        <v>5</v>
      </c>
      <c r="N32" s="146"/>
      <c r="O32" s="146"/>
      <c r="P32" s="146"/>
      <c r="Q32" s="148">
        <f t="shared" si="3"/>
        <v>0</v>
      </c>
      <c r="R32" s="18" t="str">
        <f t="shared" si="4"/>
        <v>OK</v>
      </c>
      <c r="S32" s="47"/>
      <c r="T32" s="47"/>
      <c r="U32" s="47"/>
      <c r="V32" s="47">
        <v>4</v>
      </c>
      <c r="W32" s="47"/>
      <c r="X32" s="34"/>
      <c r="Y32" s="34"/>
      <c r="Z32" s="34"/>
      <c r="AA32" s="34"/>
      <c r="AB32" s="34"/>
      <c r="AC32" s="34"/>
      <c r="AD32" s="180"/>
      <c r="AE32" s="181"/>
      <c r="AF32" s="181"/>
      <c r="AG32" s="181"/>
      <c r="AH32" s="182">
        <v>16</v>
      </c>
      <c r="AI32" s="181"/>
      <c r="AJ32" s="181"/>
      <c r="AK32" s="181"/>
      <c r="AL32" s="181"/>
      <c r="AM32" s="181"/>
      <c r="AN32" s="36"/>
    </row>
    <row r="33" spans="1:40" ht="40" customHeight="1" x14ac:dyDescent="0.35">
      <c r="A33" s="204"/>
      <c r="B33" s="50">
        <v>30</v>
      </c>
      <c r="C33" s="218"/>
      <c r="D33" s="56" t="s">
        <v>82</v>
      </c>
      <c r="E33" s="57" t="s">
        <v>83</v>
      </c>
      <c r="F33" s="57" t="s">
        <v>11</v>
      </c>
      <c r="G33" s="57" t="s">
        <v>12</v>
      </c>
      <c r="H33" s="55">
        <v>26.2</v>
      </c>
      <c r="I33" s="16">
        <v>0</v>
      </c>
      <c r="J33" s="144">
        <f t="shared" si="0"/>
        <v>0</v>
      </c>
      <c r="K33" s="145">
        <f t="shared" si="1"/>
        <v>0</v>
      </c>
      <c r="L33" s="146"/>
      <c r="M33" s="147">
        <f t="shared" si="2"/>
        <v>0</v>
      </c>
      <c r="N33" s="146"/>
      <c r="O33" s="146"/>
      <c r="P33" s="146"/>
      <c r="Q33" s="148">
        <f t="shared" si="3"/>
        <v>0</v>
      </c>
      <c r="R33" s="18" t="str">
        <f t="shared" si="4"/>
        <v>OK</v>
      </c>
      <c r="S33" s="47"/>
      <c r="T33" s="47"/>
      <c r="U33" s="47"/>
      <c r="V33" s="47"/>
      <c r="W33" s="47"/>
      <c r="X33" s="34"/>
      <c r="Y33" s="34"/>
      <c r="Z33" s="34"/>
      <c r="AA33" s="34"/>
      <c r="AB33" s="34"/>
      <c r="AC33" s="34"/>
      <c r="AD33" s="180"/>
      <c r="AE33" s="181"/>
      <c r="AF33" s="181"/>
      <c r="AG33" s="181"/>
      <c r="AH33" s="181"/>
      <c r="AI33" s="181"/>
      <c r="AJ33" s="181"/>
      <c r="AK33" s="181"/>
      <c r="AL33" s="181"/>
      <c r="AM33" s="181"/>
      <c r="AN33" s="36"/>
    </row>
    <row r="34" spans="1:40" ht="40" customHeight="1" x14ac:dyDescent="0.35">
      <c r="A34" s="204"/>
      <c r="B34" s="50">
        <v>31</v>
      </c>
      <c r="C34" s="218"/>
      <c r="D34" s="56" t="s">
        <v>84</v>
      </c>
      <c r="E34" s="57" t="s">
        <v>85</v>
      </c>
      <c r="F34" s="57" t="s">
        <v>11</v>
      </c>
      <c r="G34" s="57" t="s">
        <v>12</v>
      </c>
      <c r="H34" s="55">
        <v>5</v>
      </c>
      <c r="I34" s="16">
        <v>0</v>
      </c>
      <c r="J34" s="144">
        <f t="shared" si="0"/>
        <v>0</v>
      </c>
      <c r="K34" s="145">
        <f t="shared" si="1"/>
        <v>0</v>
      </c>
      <c r="L34" s="146"/>
      <c r="M34" s="147">
        <f t="shared" si="2"/>
        <v>0</v>
      </c>
      <c r="N34" s="146"/>
      <c r="O34" s="146"/>
      <c r="P34" s="146"/>
      <c r="Q34" s="148">
        <f t="shared" si="3"/>
        <v>0</v>
      </c>
      <c r="R34" s="18" t="str">
        <f t="shared" si="4"/>
        <v>OK</v>
      </c>
      <c r="S34" s="47"/>
      <c r="T34" s="47"/>
      <c r="U34" s="47"/>
      <c r="V34" s="47"/>
      <c r="W34" s="47"/>
      <c r="X34" s="34"/>
      <c r="Y34" s="34"/>
      <c r="Z34" s="34"/>
      <c r="AA34" s="34"/>
      <c r="AB34" s="34"/>
      <c r="AC34" s="34"/>
      <c r="AD34" s="180"/>
      <c r="AE34" s="181"/>
      <c r="AF34" s="181"/>
      <c r="AG34" s="181"/>
      <c r="AH34" s="181"/>
      <c r="AI34" s="181"/>
      <c r="AJ34" s="181"/>
      <c r="AK34" s="181"/>
      <c r="AL34" s="181"/>
      <c r="AM34" s="181"/>
      <c r="AN34" s="36"/>
    </row>
    <row r="35" spans="1:40" ht="40" customHeight="1" x14ac:dyDescent="0.35">
      <c r="A35" s="204"/>
      <c r="B35" s="50">
        <v>32</v>
      </c>
      <c r="C35" s="218"/>
      <c r="D35" s="56" t="s">
        <v>86</v>
      </c>
      <c r="E35" s="57" t="s">
        <v>87</v>
      </c>
      <c r="F35" s="57" t="s">
        <v>11</v>
      </c>
      <c r="G35" s="57" t="s">
        <v>13</v>
      </c>
      <c r="H35" s="55">
        <v>75.5</v>
      </c>
      <c r="I35" s="16">
        <v>15</v>
      </c>
      <c r="J35" s="144">
        <f t="shared" si="0"/>
        <v>12</v>
      </c>
      <c r="K35" s="145">
        <f t="shared" si="1"/>
        <v>12</v>
      </c>
      <c r="L35" s="146"/>
      <c r="M35" s="147">
        <f t="shared" si="2"/>
        <v>3</v>
      </c>
      <c r="N35" s="146"/>
      <c r="O35" s="146"/>
      <c r="P35" s="146"/>
      <c r="Q35" s="148">
        <f t="shared" si="3"/>
        <v>3</v>
      </c>
      <c r="R35" s="18" t="str">
        <f t="shared" si="4"/>
        <v>OK</v>
      </c>
      <c r="S35" s="47"/>
      <c r="T35" s="47"/>
      <c r="U35" s="47"/>
      <c r="V35" s="47">
        <v>7</v>
      </c>
      <c r="W35" s="47"/>
      <c r="X35" s="34"/>
      <c r="Y35" s="34"/>
      <c r="Z35" s="34"/>
      <c r="AA35" s="34"/>
      <c r="AB35" s="34"/>
      <c r="AC35" s="34"/>
      <c r="AD35" s="180"/>
      <c r="AE35" s="181"/>
      <c r="AF35" s="181"/>
      <c r="AG35" s="181"/>
      <c r="AH35" s="182">
        <v>5</v>
      </c>
      <c r="AI35" s="181"/>
      <c r="AJ35" s="181"/>
      <c r="AK35" s="181"/>
      <c r="AL35" s="181"/>
      <c r="AM35" s="181"/>
      <c r="AN35" s="36"/>
    </row>
    <row r="36" spans="1:40" ht="40" customHeight="1" x14ac:dyDescent="0.35">
      <c r="A36" s="204"/>
      <c r="B36" s="50">
        <v>33</v>
      </c>
      <c r="C36" s="218"/>
      <c r="D36" s="56" t="s">
        <v>88</v>
      </c>
      <c r="E36" s="57" t="s">
        <v>89</v>
      </c>
      <c r="F36" s="57" t="s">
        <v>90</v>
      </c>
      <c r="G36" s="57" t="s">
        <v>12</v>
      </c>
      <c r="H36" s="55">
        <v>3.54</v>
      </c>
      <c r="I36" s="16">
        <v>20</v>
      </c>
      <c r="J36" s="144">
        <f t="shared" si="0"/>
        <v>20</v>
      </c>
      <c r="K36" s="145">
        <f t="shared" si="1"/>
        <v>20</v>
      </c>
      <c r="L36" s="146"/>
      <c r="M36" s="147">
        <f t="shared" si="2"/>
        <v>5</v>
      </c>
      <c r="N36" s="146"/>
      <c r="O36" s="146"/>
      <c r="P36" s="146"/>
      <c r="Q36" s="148">
        <f t="shared" si="3"/>
        <v>0</v>
      </c>
      <c r="R36" s="18" t="str">
        <f t="shared" si="4"/>
        <v>OK</v>
      </c>
      <c r="S36" s="47"/>
      <c r="T36" s="47"/>
      <c r="U36" s="47"/>
      <c r="V36" s="47"/>
      <c r="W36" s="47"/>
      <c r="X36" s="34"/>
      <c r="Y36" s="34"/>
      <c r="Z36" s="34"/>
      <c r="AA36" s="34"/>
      <c r="AB36" s="34"/>
      <c r="AC36" s="34"/>
      <c r="AD36" s="180"/>
      <c r="AE36" s="181"/>
      <c r="AF36" s="181"/>
      <c r="AG36" s="181"/>
      <c r="AH36" s="182">
        <v>20</v>
      </c>
      <c r="AI36" s="181"/>
      <c r="AJ36" s="181"/>
      <c r="AK36" s="181"/>
      <c r="AL36" s="181"/>
      <c r="AM36" s="181"/>
      <c r="AN36" s="36"/>
    </row>
    <row r="37" spans="1:40" ht="40" customHeight="1" x14ac:dyDescent="0.35">
      <c r="A37" s="204"/>
      <c r="B37" s="50">
        <v>34</v>
      </c>
      <c r="C37" s="218"/>
      <c r="D37" s="56" t="s">
        <v>91</v>
      </c>
      <c r="E37" s="57" t="s">
        <v>92</v>
      </c>
      <c r="F37" s="57" t="s">
        <v>11</v>
      </c>
      <c r="G37" s="57" t="s">
        <v>15</v>
      </c>
      <c r="H37" s="55">
        <v>12</v>
      </c>
      <c r="I37" s="16">
        <v>5</v>
      </c>
      <c r="J37" s="144">
        <f t="shared" si="0"/>
        <v>5</v>
      </c>
      <c r="K37" s="145">
        <f t="shared" si="1"/>
        <v>5</v>
      </c>
      <c r="L37" s="146"/>
      <c r="M37" s="147">
        <f t="shared" si="2"/>
        <v>1</v>
      </c>
      <c r="N37" s="146"/>
      <c r="O37" s="146"/>
      <c r="P37" s="146"/>
      <c r="Q37" s="148">
        <f t="shared" si="3"/>
        <v>0</v>
      </c>
      <c r="R37" s="18" t="str">
        <f t="shared" si="4"/>
        <v>OK</v>
      </c>
      <c r="S37" s="47"/>
      <c r="T37" s="47"/>
      <c r="U37" s="47"/>
      <c r="V37" s="47"/>
      <c r="W37" s="47"/>
      <c r="X37" s="34"/>
      <c r="Y37" s="34"/>
      <c r="Z37" s="34"/>
      <c r="AA37" s="34"/>
      <c r="AB37" s="34"/>
      <c r="AC37" s="34"/>
      <c r="AD37" s="180"/>
      <c r="AE37" s="181"/>
      <c r="AF37" s="181"/>
      <c r="AG37" s="181"/>
      <c r="AH37" s="182">
        <v>5</v>
      </c>
      <c r="AI37" s="181"/>
      <c r="AJ37" s="181"/>
      <c r="AK37" s="181"/>
      <c r="AL37" s="181"/>
      <c r="AM37" s="181"/>
      <c r="AN37" s="36"/>
    </row>
    <row r="38" spans="1:40" ht="40" customHeight="1" x14ac:dyDescent="0.35">
      <c r="A38" s="204"/>
      <c r="B38" s="50">
        <v>35</v>
      </c>
      <c r="C38" s="218"/>
      <c r="D38" s="56" t="s">
        <v>93</v>
      </c>
      <c r="E38" s="57" t="s">
        <v>94</v>
      </c>
      <c r="F38" s="57" t="s">
        <v>11</v>
      </c>
      <c r="G38" s="57" t="s">
        <v>15</v>
      </c>
      <c r="H38" s="55">
        <v>6</v>
      </c>
      <c r="I38" s="16">
        <v>0</v>
      </c>
      <c r="J38" s="144">
        <f t="shared" si="0"/>
        <v>0</v>
      </c>
      <c r="K38" s="145">
        <f t="shared" si="1"/>
        <v>0</v>
      </c>
      <c r="L38" s="146"/>
      <c r="M38" s="147">
        <f t="shared" si="2"/>
        <v>0</v>
      </c>
      <c r="N38" s="146"/>
      <c r="O38" s="146"/>
      <c r="P38" s="146"/>
      <c r="Q38" s="148">
        <f t="shared" si="3"/>
        <v>0</v>
      </c>
      <c r="R38" s="18" t="str">
        <f t="shared" si="4"/>
        <v>OK</v>
      </c>
      <c r="S38" s="47"/>
      <c r="T38" s="47"/>
      <c r="U38" s="47"/>
      <c r="V38" s="47"/>
      <c r="W38" s="47"/>
      <c r="X38" s="34"/>
      <c r="Y38" s="34"/>
      <c r="Z38" s="34"/>
      <c r="AA38" s="34"/>
      <c r="AB38" s="34"/>
      <c r="AC38" s="34"/>
      <c r="AD38" s="180"/>
      <c r="AE38" s="181"/>
      <c r="AF38" s="181"/>
      <c r="AG38" s="181"/>
      <c r="AH38" s="181"/>
      <c r="AI38" s="181"/>
      <c r="AJ38" s="181"/>
      <c r="AK38" s="181"/>
      <c r="AL38" s="181"/>
      <c r="AM38" s="181"/>
      <c r="AN38" s="36"/>
    </row>
    <row r="39" spans="1:40" ht="40" customHeight="1" x14ac:dyDescent="0.35">
      <c r="A39" s="204"/>
      <c r="B39" s="50">
        <v>36</v>
      </c>
      <c r="C39" s="218"/>
      <c r="D39" s="56" t="s">
        <v>95</v>
      </c>
      <c r="E39" s="57" t="s">
        <v>96</v>
      </c>
      <c r="F39" s="57" t="s">
        <v>11</v>
      </c>
      <c r="G39" s="57" t="s">
        <v>12</v>
      </c>
      <c r="H39" s="55">
        <v>17.61</v>
      </c>
      <c r="I39" s="16">
        <v>10</v>
      </c>
      <c r="J39" s="144">
        <f t="shared" si="0"/>
        <v>5</v>
      </c>
      <c r="K39" s="145">
        <f t="shared" si="1"/>
        <v>5</v>
      </c>
      <c r="L39" s="146"/>
      <c r="M39" s="147">
        <f t="shared" si="2"/>
        <v>2</v>
      </c>
      <c r="N39" s="146"/>
      <c r="O39" s="146"/>
      <c r="P39" s="146"/>
      <c r="Q39" s="148">
        <f t="shared" si="3"/>
        <v>5</v>
      </c>
      <c r="R39" s="18" t="str">
        <f t="shared" si="4"/>
        <v>OK</v>
      </c>
      <c r="S39" s="47"/>
      <c r="T39" s="47"/>
      <c r="U39" s="47"/>
      <c r="V39" s="47">
        <v>5</v>
      </c>
      <c r="W39" s="47"/>
      <c r="X39" s="34"/>
      <c r="Y39" s="34"/>
      <c r="Z39" s="34"/>
      <c r="AA39" s="34"/>
      <c r="AB39" s="34"/>
      <c r="AC39" s="34"/>
      <c r="AD39" s="180"/>
      <c r="AE39" s="181"/>
      <c r="AF39" s="181"/>
      <c r="AG39" s="181"/>
      <c r="AH39" s="181"/>
      <c r="AI39" s="181"/>
      <c r="AJ39" s="181"/>
      <c r="AK39" s="181"/>
      <c r="AL39" s="181"/>
      <c r="AM39" s="181"/>
      <c r="AN39" s="36"/>
    </row>
    <row r="40" spans="1:40" ht="40" customHeight="1" x14ac:dyDescent="0.35">
      <c r="A40" s="204"/>
      <c r="B40" s="50">
        <v>37</v>
      </c>
      <c r="C40" s="218"/>
      <c r="D40" s="56" t="s">
        <v>97</v>
      </c>
      <c r="E40" s="57" t="s">
        <v>98</v>
      </c>
      <c r="F40" s="57" t="s">
        <v>11</v>
      </c>
      <c r="G40" s="57" t="s">
        <v>12</v>
      </c>
      <c r="H40" s="55">
        <v>36</v>
      </c>
      <c r="I40" s="16">
        <v>5</v>
      </c>
      <c r="J40" s="144">
        <f t="shared" si="0"/>
        <v>3</v>
      </c>
      <c r="K40" s="145">
        <f t="shared" si="1"/>
        <v>3</v>
      </c>
      <c r="L40" s="146"/>
      <c r="M40" s="147">
        <f t="shared" si="2"/>
        <v>1</v>
      </c>
      <c r="N40" s="146"/>
      <c r="O40" s="146"/>
      <c r="P40" s="146"/>
      <c r="Q40" s="148">
        <f t="shared" si="3"/>
        <v>2</v>
      </c>
      <c r="R40" s="18" t="str">
        <f t="shared" si="4"/>
        <v>OK</v>
      </c>
      <c r="S40" s="47"/>
      <c r="T40" s="47"/>
      <c r="U40" s="47"/>
      <c r="V40" s="47">
        <v>3</v>
      </c>
      <c r="W40" s="47"/>
      <c r="X40" s="34"/>
      <c r="Y40" s="34"/>
      <c r="Z40" s="34"/>
      <c r="AA40" s="34"/>
      <c r="AB40" s="34"/>
      <c r="AC40" s="34"/>
      <c r="AD40" s="180"/>
      <c r="AE40" s="181"/>
      <c r="AF40" s="181"/>
      <c r="AG40" s="181"/>
      <c r="AH40" s="181"/>
      <c r="AI40" s="181"/>
      <c r="AJ40" s="181"/>
      <c r="AK40" s="181"/>
      <c r="AL40" s="181"/>
      <c r="AM40" s="181"/>
      <c r="AN40" s="36"/>
    </row>
    <row r="41" spans="1:40" ht="40" customHeight="1" x14ac:dyDescent="0.35">
      <c r="A41" s="204"/>
      <c r="B41" s="50">
        <v>38</v>
      </c>
      <c r="C41" s="218"/>
      <c r="D41" s="56" t="s">
        <v>99</v>
      </c>
      <c r="E41" s="57" t="s">
        <v>100</v>
      </c>
      <c r="F41" s="57" t="s">
        <v>11</v>
      </c>
      <c r="G41" s="57" t="s">
        <v>12</v>
      </c>
      <c r="H41" s="55">
        <v>79</v>
      </c>
      <c r="I41" s="16">
        <v>10</v>
      </c>
      <c r="J41" s="144">
        <f t="shared" si="0"/>
        <v>5</v>
      </c>
      <c r="K41" s="145">
        <f t="shared" si="1"/>
        <v>5</v>
      </c>
      <c r="L41" s="146"/>
      <c r="M41" s="147">
        <f t="shared" si="2"/>
        <v>2</v>
      </c>
      <c r="N41" s="146"/>
      <c r="O41" s="146"/>
      <c r="P41" s="146"/>
      <c r="Q41" s="148">
        <f t="shared" si="3"/>
        <v>5</v>
      </c>
      <c r="R41" s="18" t="str">
        <f t="shared" si="4"/>
        <v>OK</v>
      </c>
      <c r="S41" s="47"/>
      <c r="T41" s="47"/>
      <c r="U41" s="47"/>
      <c r="V41" s="47"/>
      <c r="W41" s="47"/>
      <c r="X41" s="34"/>
      <c r="Y41" s="34"/>
      <c r="Z41" s="34"/>
      <c r="AA41" s="34"/>
      <c r="AB41" s="34"/>
      <c r="AC41" s="34"/>
      <c r="AD41" s="180"/>
      <c r="AE41" s="181"/>
      <c r="AF41" s="181"/>
      <c r="AG41" s="181"/>
      <c r="AH41" s="182">
        <v>5</v>
      </c>
      <c r="AI41" s="181"/>
      <c r="AJ41" s="181"/>
      <c r="AK41" s="181"/>
      <c r="AL41" s="181"/>
      <c r="AM41" s="181"/>
      <c r="AN41" s="36"/>
    </row>
    <row r="42" spans="1:40" ht="40" customHeight="1" x14ac:dyDescent="0.35">
      <c r="A42" s="204"/>
      <c r="B42" s="50">
        <v>39</v>
      </c>
      <c r="C42" s="218"/>
      <c r="D42" s="56" t="s">
        <v>101</v>
      </c>
      <c r="E42" s="57" t="s">
        <v>102</v>
      </c>
      <c r="F42" s="57" t="s">
        <v>11</v>
      </c>
      <c r="G42" s="57" t="s">
        <v>12</v>
      </c>
      <c r="H42" s="55">
        <v>52.42</v>
      </c>
      <c r="I42" s="16">
        <v>6</v>
      </c>
      <c r="J42" s="144">
        <f t="shared" si="0"/>
        <v>0</v>
      </c>
      <c r="K42" s="145">
        <f t="shared" si="1"/>
        <v>6</v>
      </c>
      <c r="L42" s="146"/>
      <c r="M42" s="147">
        <f t="shared" si="2"/>
        <v>1</v>
      </c>
      <c r="N42" s="146"/>
      <c r="O42" s="146"/>
      <c r="P42" s="146"/>
      <c r="Q42" s="148">
        <f t="shared" si="3"/>
        <v>0</v>
      </c>
      <c r="R42" s="18" t="str">
        <f t="shared" si="4"/>
        <v>OK</v>
      </c>
      <c r="S42" s="47"/>
      <c r="T42" s="47"/>
      <c r="U42" s="47"/>
      <c r="V42" s="47"/>
      <c r="W42" s="47"/>
      <c r="X42" s="34"/>
      <c r="Y42" s="34"/>
      <c r="Z42" s="34"/>
      <c r="AA42" s="34"/>
      <c r="AB42" s="34"/>
      <c r="AC42" s="34"/>
      <c r="AD42" s="180"/>
      <c r="AE42" s="181"/>
      <c r="AF42" s="181"/>
      <c r="AG42" s="181"/>
      <c r="AH42" s="181"/>
      <c r="AI42" s="181"/>
      <c r="AJ42" s="181"/>
      <c r="AK42" s="182">
        <v>6</v>
      </c>
      <c r="AL42" s="181"/>
      <c r="AM42" s="181"/>
      <c r="AN42" s="36"/>
    </row>
    <row r="43" spans="1:40" ht="40" customHeight="1" x14ac:dyDescent="0.35">
      <c r="A43" s="204"/>
      <c r="B43" s="50">
        <v>40</v>
      </c>
      <c r="C43" s="218"/>
      <c r="D43" s="56" t="s">
        <v>103</v>
      </c>
      <c r="E43" s="57" t="s">
        <v>104</v>
      </c>
      <c r="F43" s="57" t="s">
        <v>11</v>
      </c>
      <c r="G43" s="57" t="s">
        <v>12</v>
      </c>
      <c r="H43" s="55">
        <v>26.65</v>
      </c>
      <c r="I43" s="16">
        <v>6</v>
      </c>
      <c r="J43" s="144">
        <f t="shared" si="0"/>
        <v>0</v>
      </c>
      <c r="K43" s="145">
        <f t="shared" si="1"/>
        <v>0</v>
      </c>
      <c r="L43" s="146"/>
      <c r="M43" s="147">
        <f t="shared" si="2"/>
        <v>1</v>
      </c>
      <c r="N43" s="146"/>
      <c r="O43" s="146"/>
      <c r="P43" s="146"/>
      <c r="Q43" s="148">
        <f t="shared" si="3"/>
        <v>6</v>
      </c>
      <c r="R43" s="18" t="str">
        <f t="shared" si="4"/>
        <v>OK</v>
      </c>
      <c r="S43" s="47"/>
      <c r="T43" s="47"/>
      <c r="U43" s="47"/>
      <c r="V43" s="47"/>
      <c r="W43" s="47"/>
      <c r="X43" s="34"/>
      <c r="Y43" s="34"/>
      <c r="Z43" s="34"/>
      <c r="AA43" s="34"/>
      <c r="AB43" s="34"/>
      <c r="AC43" s="34"/>
      <c r="AD43" s="180"/>
      <c r="AE43" s="181"/>
      <c r="AF43" s="181"/>
      <c r="AG43" s="181"/>
      <c r="AH43" s="181"/>
      <c r="AI43" s="181"/>
      <c r="AJ43" s="181"/>
      <c r="AK43" s="181"/>
      <c r="AL43" s="181"/>
      <c r="AM43" s="181"/>
      <c r="AN43" s="36"/>
    </row>
    <row r="44" spans="1:40" ht="40" customHeight="1" x14ac:dyDescent="0.35">
      <c r="A44" s="204"/>
      <c r="B44" s="50">
        <v>41</v>
      </c>
      <c r="C44" s="218"/>
      <c r="D44" s="56" t="s">
        <v>105</v>
      </c>
      <c r="E44" s="57" t="s">
        <v>106</v>
      </c>
      <c r="F44" s="57" t="s">
        <v>11</v>
      </c>
      <c r="G44" s="57" t="s">
        <v>12</v>
      </c>
      <c r="H44" s="55">
        <v>359.5</v>
      </c>
      <c r="I44" s="16">
        <v>3</v>
      </c>
      <c r="J44" s="144">
        <f t="shared" si="0"/>
        <v>2</v>
      </c>
      <c r="K44" s="145">
        <f t="shared" si="1"/>
        <v>3</v>
      </c>
      <c r="L44" s="146"/>
      <c r="M44" s="147">
        <f t="shared" si="2"/>
        <v>0</v>
      </c>
      <c r="N44" s="146"/>
      <c r="O44" s="146"/>
      <c r="P44" s="146"/>
      <c r="Q44" s="148">
        <f t="shared" si="3"/>
        <v>0</v>
      </c>
      <c r="R44" s="18" t="str">
        <f t="shared" si="4"/>
        <v>OK</v>
      </c>
      <c r="S44" s="47"/>
      <c r="T44" s="47"/>
      <c r="U44" s="47"/>
      <c r="V44" s="47">
        <v>1</v>
      </c>
      <c r="W44" s="47"/>
      <c r="X44" s="34"/>
      <c r="Y44" s="34"/>
      <c r="Z44" s="34"/>
      <c r="AA44" s="34">
        <v>1</v>
      </c>
      <c r="AB44" s="34"/>
      <c r="AC44" s="34"/>
      <c r="AD44" s="180"/>
      <c r="AE44" s="181"/>
      <c r="AF44" s="181"/>
      <c r="AG44" s="181"/>
      <c r="AH44" s="181"/>
      <c r="AI44" s="181"/>
      <c r="AJ44" s="181"/>
      <c r="AK44" s="182">
        <v>1</v>
      </c>
      <c r="AL44" s="181"/>
      <c r="AM44" s="181"/>
      <c r="AN44" s="36"/>
    </row>
    <row r="45" spans="1:40" ht="40" customHeight="1" x14ac:dyDescent="0.35">
      <c r="A45" s="204"/>
      <c r="B45" s="50">
        <v>42</v>
      </c>
      <c r="C45" s="217"/>
      <c r="D45" s="56" t="s">
        <v>107</v>
      </c>
      <c r="E45" s="57" t="s">
        <v>108</v>
      </c>
      <c r="F45" s="57" t="s">
        <v>11</v>
      </c>
      <c r="G45" s="57" t="s">
        <v>12</v>
      </c>
      <c r="H45" s="55">
        <v>1.89</v>
      </c>
      <c r="I45" s="16">
        <v>12</v>
      </c>
      <c r="J45" s="144">
        <f t="shared" si="0"/>
        <v>12</v>
      </c>
      <c r="K45" s="145">
        <f t="shared" si="1"/>
        <v>12</v>
      </c>
      <c r="L45" s="146"/>
      <c r="M45" s="147">
        <f t="shared" si="2"/>
        <v>3</v>
      </c>
      <c r="N45" s="146"/>
      <c r="O45" s="146"/>
      <c r="P45" s="146"/>
      <c r="Q45" s="148">
        <f t="shared" si="3"/>
        <v>0</v>
      </c>
      <c r="R45" s="18" t="str">
        <f t="shared" si="4"/>
        <v>OK</v>
      </c>
      <c r="S45" s="47"/>
      <c r="T45" s="47"/>
      <c r="U45" s="47"/>
      <c r="V45" s="47"/>
      <c r="W45" s="47"/>
      <c r="X45" s="34"/>
      <c r="Y45" s="34"/>
      <c r="Z45" s="34"/>
      <c r="AA45" s="34">
        <v>12</v>
      </c>
      <c r="AB45" s="34"/>
      <c r="AC45" s="34"/>
      <c r="AD45" s="180"/>
      <c r="AE45" s="181"/>
      <c r="AF45" s="181"/>
      <c r="AG45" s="181"/>
      <c r="AH45" s="181"/>
      <c r="AI45" s="181"/>
      <c r="AJ45" s="181"/>
      <c r="AK45" s="181"/>
      <c r="AL45" s="181"/>
      <c r="AM45" s="181"/>
      <c r="AN45" s="36"/>
    </row>
    <row r="46" spans="1:40" ht="40" customHeight="1" x14ac:dyDescent="0.35">
      <c r="A46" s="204">
        <v>5</v>
      </c>
      <c r="B46" s="50">
        <v>43</v>
      </c>
      <c r="C46" s="198" t="s">
        <v>634</v>
      </c>
      <c r="D46" s="56" t="s">
        <v>109</v>
      </c>
      <c r="E46" s="57" t="s">
        <v>110</v>
      </c>
      <c r="F46" s="57" t="s">
        <v>11</v>
      </c>
      <c r="G46" s="57" t="s">
        <v>12</v>
      </c>
      <c r="H46" s="55">
        <v>9.4</v>
      </c>
      <c r="I46" s="16">
        <v>5</v>
      </c>
      <c r="J46" s="144">
        <f t="shared" si="0"/>
        <v>5</v>
      </c>
      <c r="K46" s="145">
        <f t="shared" si="1"/>
        <v>5</v>
      </c>
      <c r="L46" s="146"/>
      <c r="M46" s="147">
        <f t="shared" si="2"/>
        <v>1</v>
      </c>
      <c r="N46" s="146"/>
      <c r="O46" s="146"/>
      <c r="P46" s="146"/>
      <c r="Q46" s="148">
        <f t="shared" si="3"/>
        <v>0</v>
      </c>
      <c r="R46" s="18" t="str">
        <f t="shared" si="4"/>
        <v>OK</v>
      </c>
      <c r="S46" s="47">
        <v>5</v>
      </c>
      <c r="T46" s="47"/>
      <c r="U46" s="47"/>
      <c r="V46" s="47"/>
      <c r="W46" s="47"/>
      <c r="X46" s="34"/>
      <c r="Y46" s="34"/>
      <c r="Z46" s="34"/>
      <c r="AA46" s="34"/>
      <c r="AB46" s="34"/>
      <c r="AC46" s="34"/>
      <c r="AD46" s="180"/>
      <c r="AE46" s="181"/>
      <c r="AF46" s="181"/>
      <c r="AG46" s="181"/>
      <c r="AH46" s="181"/>
      <c r="AI46" s="181"/>
      <c r="AJ46" s="181"/>
      <c r="AK46" s="181"/>
      <c r="AL46" s="181"/>
      <c r="AM46" s="181"/>
      <c r="AN46" s="36"/>
    </row>
    <row r="47" spans="1:40" ht="40" customHeight="1" x14ac:dyDescent="0.35">
      <c r="A47" s="204"/>
      <c r="B47" s="50">
        <v>44</v>
      </c>
      <c r="C47" s="200"/>
      <c r="D47" s="56" t="s">
        <v>111</v>
      </c>
      <c r="E47" s="57" t="s">
        <v>110</v>
      </c>
      <c r="F47" s="57" t="s">
        <v>11</v>
      </c>
      <c r="G47" s="57" t="s">
        <v>12</v>
      </c>
      <c r="H47" s="55">
        <v>0.6</v>
      </c>
      <c r="I47" s="16">
        <v>10</v>
      </c>
      <c r="J47" s="144">
        <f t="shared" si="0"/>
        <v>10</v>
      </c>
      <c r="K47" s="145">
        <f t="shared" si="1"/>
        <v>10</v>
      </c>
      <c r="L47" s="146"/>
      <c r="M47" s="147">
        <f t="shared" si="2"/>
        <v>2</v>
      </c>
      <c r="N47" s="146"/>
      <c r="O47" s="146"/>
      <c r="P47" s="146"/>
      <c r="Q47" s="148">
        <f t="shared" si="3"/>
        <v>0</v>
      </c>
      <c r="R47" s="18" t="str">
        <f t="shared" si="4"/>
        <v>OK</v>
      </c>
      <c r="S47" s="47">
        <v>10</v>
      </c>
      <c r="T47" s="47"/>
      <c r="U47" s="47"/>
      <c r="V47" s="47"/>
      <c r="W47" s="47"/>
      <c r="X47" s="34"/>
      <c r="Y47" s="34"/>
      <c r="Z47" s="34"/>
      <c r="AA47" s="34"/>
      <c r="AB47" s="34"/>
      <c r="AC47" s="34"/>
      <c r="AD47" s="180"/>
      <c r="AE47" s="181"/>
      <c r="AF47" s="181"/>
      <c r="AG47" s="181"/>
      <c r="AH47" s="181"/>
      <c r="AI47" s="181"/>
      <c r="AJ47" s="181"/>
      <c r="AK47" s="181"/>
      <c r="AL47" s="181"/>
      <c r="AM47" s="181"/>
      <c r="AN47" s="36"/>
    </row>
    <row r="48" spans="1:40" ht="40" customHeight="1" x14ac:dyDescent="0.35">
      <c r="A48" s="204"/>
      <c r="B48" s="50">
        <v>45</v>
      </c>
      <c r="C48" s="200"/>
      <c r="D48" s="56" t="s">
        <v>112</v>
      </c>
      <c r="E48" s="57" t="s">
        <v>110</v>
      </c>
      <c r="F48" s="57" t="s">
        <v>11</v>
      </c>
      <c r="G48" s="57" t="s">
        <v>12</v>
      </c>
      <c r="H48" s="55">
        <v>0.9</v>
      </c>
      <c r="I48" s="16">
        <v>5</v>
      </c>
      <c r="J48" s="144">
        <f t="shared" si="0"/>
        <v>5</v>
      </c>
      <c r="K48" s="145">
        <f t="shared" si="1"/>
        <v>5</v>
      </c>
      <c r="L48" s="146"/>
      <c r="M48" s="147">
        <f t="shared" si="2"/>
        <v>1</v>
      </c>
      <c r="N48" s="146"/>
      <c r="O48" s="146"/>
      <c r="P48" s="146"/>
      <c r="Q48" s="148">
        <f t="shared" si="3"/>
        <v>0</v>
      </c>
      <c r="R48" s="18" t="str">
        <f t="shared" si="4"/>
        <v>OK</v>
      </c>
      <c r="S48" s="47">
        <v>5</v>
      </c>
      <c r="T48" s="47"/>
      <c r="U48" s="47"/>
      <c r="V48" s="47"/>
      <c r="W48" s="47"/>
      <c r="X48" s="34"/>
      <c r="Y48" s="34"/>
      <c r="Z48" s="34"/>
      <c r="AA48" s="34"/>
      <c r="AB48" s="34"/>
      <c r="AC48" s="34"/>
      <c r="AD48" s="180"/>
      <c r="AE48" s="181"/>
      <c r="AF48" s="181"/>
      <c r="AG48" s="181"/>
      <c r="AH48" s="181"/>
      <c r="AI48" s="181"/>
      <c r="AJ48" s="181"/>
      <c r="AK48" s="181"/>
      <c r="AL48" s="181"/>
      <c r="AM48" s="181"/>
      <c r="AN48" s="36"/>
    </row>
    <row r="49" spans="1:40" ht="40" customHeight="1" x14ac:dyDescent="0.35">
      <c r="A49" s="204"/>
      <c r="B49" s="50">
        <v>46</v>
      </c>
      <c r="C49" s="200"/>
      <c r="D49" s="56" t="s">
        <v>113</v>
      </c>
      <c r="E49" s="57" t="s">
        <v>110</v>
      </c>
      <c r="F49" s="57" t="s">
        <v>11</v>
      </c>
      <c r="G49" s="57" t="s">
        <v>12</v>
      </c>
      <c r="H49" s="55">
        <v>1.29</v>
      </c>
      <c r="I49" s="16">
        <v>10</v>
      </c>
      <c r="J49" s="144">
        <f t="shared" si="0"/>
        <v>10</v>
      </c>
      <c r="K49" s="145">
        <f t="shared" si="1"/>
        <v>10</v>
      </c>
      <c r="L49" s="146"/>
      <c r="M49" s="147">
        <f t="shared" si="2"/>
        <v>2</v>
      </c>
      <c r="N49" s="146"/>
      <c r="O49" s="146"/>
      <c r="P49" s="146"/>
      <c r="Q49" s="148">
        <f t="shared" si="3"/>
        <v>0</v>
      </c>
      <c r="R49" s="18" t="str">
        <f t="shared" si="4"/>
        <v>OK</v>
      </c>
      <c r="S49" s="47">
        <v>10</v>
      </c>
      <c r="T49" s="47"/>
      <c r="U49" s="47"/>
      <c r="V49" s="47"/>
      <c r="W49" s="47"/>
      <c r="X49" s="34"/>
      <c r="Y49" s="34"/>
      <c r="Z49" s="34"/>
      <c r="AA49" s="34"/>
      <c r="AB49" s="34"/>
      <c r="AC49" s="34"/>
      <c r="AD49" s="180"/>
      <c r="AE49" s="181"/>
      <c r="AF49" s="181"/>
      <c r="AG49" s="181"/>
      <c r="AH49" s="181"/>
      <c r="AI49" s="181"/>
      <c r="AJ49" s="181"/>
      <c r="AK49" s="181"/>
      <c r="AL49" s="181"/>
      <c r="AM49" s="181"/>
      <c r="AN49" s="36"/>
    </row>
    <row r="50" spans="1:40" ht="40" customHeight="1" x14ac:dyDescent="0.35">
      <c r="A50" s="204"/>
      <c r="B50" s="50">
        <v>47</v>
      </c>
      <c r="C50" s="200"/>
      <c r="D50" s="56" t="s">
        <v>114</v>
      </c>
      <c r="E50" s="57" t="s">
        <v>110</v>
      </c>
      <c r="F50" s="57" t="s">
        <v>11</v>
      </c>
      <c r="G50" s="57" t="s">
        <v>12</v>
      </c>
      <c r="H50" s="55">
        <v>17.62</v>
      </c>
      <c r="I50" s="16">
        <v>5</v>
      </c>
      <c r="J50" s="144">
        <f t="shared" si="0"/>
        <v>5</v>
      </c>
      <c r="K50" s="145">
        <f t="shared" si="1"/>
        <v>5</v>
      </c>
      <c r="L50" s="146"/>
      <c r="M50" s="147">
        <f t="shared" si="2"/>
        <v>1</v>
      </c>
      <c r="N50" s="146"/>
      <c r="O50" s="146"/>
      <c r="P50" s="146"/>
      <c r="Q50" s="148">
        <f t="shared" si="3"/>
        <v>0</v>
      </c>
      <c r="R50" s="18" t="str">
        <f t="shared" si="4"/>
        <v>OK</v>
      </c>
      <c r="S50" s="47">
        <v>5</v>
      </c>
      <c r="T50" s="47"/>
      <c r="U50" s="47"/>
      <c r="V50" s="47"/>
      <c r="W50" s="47"/>
      <c r="X50" s="34"/>
      <c r="Y50" s="34"/>
      <c r="Z50" s="34"/>
      <c r="AA50" s="34"/>
      <c r="AB50" s="34"/>
      <c r="AC50" s="34"/>
      <c r="AD50" s="180"/>
      <c r="AE50" s="181"/>
      <c r="AF50" s="181"/>
      <c r="AG50" s="181"/>
      <c r="AH50" s="181"/>
      <c r="AI50" s="181"/>
      <c r="AJ50" s="181"/>
      <c r="AK50" s="181"/>
      <c r="AL50" s="181"/>
      <c r="AM50" s="181"/>
      <c r="AN50" s="36"/>
    </row>
    <row r="51" spans="1:40" ht="40" customHeight="1" x14ac:dyDescent="0.35">
      <c r="A51" s="204"/>
      <c r="B51" s="50">
        <v>48</v>
      </c>
      <c r="C51" s="200"/>
      <c r="D51" s="56" t="s">
        <v>115</v>
      </c>
      <c r="E51" s="57" t="s">
        <v>110</v>
      </c>
      <c r="F51" s="57" t="s">
        <v>11</v>
      </c>
      <c r="G51" s="57" t="s">
        <v>12</v>
      </c>
      <c r="H51" s="55">
        <v>6.26</v>
      </c>
      <c r="I51" s="16">
        <v>0</v>
      </c>
      <c r="J51" s="144">
        <f t="shared" si="0"/>
        <v>0</v>
      </c>
      <c r="K51" s="145">
        <f t="shared" si="1"/>
        <v>0</v>
      </c>
      <c r="L51" s="146"/>
      <c r="M51" s="147">
        <f t="shared" si="2"/>
        <v>0</v>
      </c>
      <c r="N51" s="146"/>
      <c r="O51" s="146"/>
      <c r="P51" s="146"/>
      <c r="Q51" s="148">
        <f t="shared" si="3"/>
        <v>0</v>
      </c>
      <c r="R51" s="18" t="str">
        <f t="shared" si="4"/>
        <v>OK</v>
      </c>
      <c r="S51" s="47"/>
      <c r="T51" s="47"/>
      <c r="U51" s="47"/>
      <c r="V51" s="47"/>
      <c r="W51" s="47"/>
      <c r="X51" s="34"/>
      <c r="Y51" s="34"/>
      <c r="Z51" s="34"/>
      <c r="AA51" s="34"/>
      <c r="AB51" s="34"/>
      <c r="AC51" s="34"/>
      <c r="AD51" s="180"/>
      <c r="AE51" s="181"/>
      <c r="AF51" s="181"/>
      <c r="AG51" s="181"/>
      <c r="AH51" s="181"/>
      <c r="AI51" s="181"/>
      <c r="AJ51" s="181"/>
      <c r="AK51" s="181"/>
      <c r="AL51" s="181"/>
      <c r="AM51" s="181"/>
      <c r="AN51" s="36"/>
    </row>
    <row r="52" spans="1:40" ht="40" customHeight="1" x14ac:dyDescent="0.35">
      <c r="A52" s="204"/>
      <c r="B52" s="50">
        <v>49</v>
      </c>
      <c r="C52" s="200"/>
      <c r="D52" s="56" t="s">
        <v>116</v>
      </c>
      <c r="E52" s="57" t="s">
        <v>110</v>
      </c>
      <c r="F52" s="57" t="s">
        <v>11</v>
      </c>
      <c r="G52" s="57" t="s">
        <v>12</v>
      </c>
      <c r="H52" s="55">
        <v>1.85</v>
      </c>
      <c r="I52" s="16">
        <v>0</v>
      </c>
      <c r="J52" s="144">
        <f t="shared" si="0"/>
        <v>0</v>
      </c>
      <c r="K52" s="145">
        <f t="shared" si="1"/>
        <v>0</v>
      </c>
      <c r="L52" s="146"/>
      <c r="M52" s="147">
        <f t="shared" si="2"/>
        <v>0</v>
      </c>
      <c r="N52" s="146"/>
      <c r="O52" s="146"/>
      <c r="P52" s="146"/>
      <c r="Q52" s="148">
        <f t="shared" si="3"/>
        <v>0</v>
      </c>
      <c r="R52" s="18" t="str">
        <f t="shared" si="4"/>
        <v>OK</v>
      </c>
      <c r="S52" s="47"/>
      <c r="T52" s="47"/>
      <c r="U52" s="47"/>
      <c r="V52" s="47"/>
      <c r="W52" s="47"/>
      <c r="X52" s="34"/>
      <c r="Y52" s="34"/>
      <c r="Z52" s="34"/>
      <c r="AA52" s="34"/>
      <c r="AB52" s="34"/>
      <c r="AC52" s="34"/>
      <c r="AD52" s="180"/>
      <c r="AE52" s="181"/>
      <c r="AF52" s="181"/>
      <c r="AG52" s="181"/>
      <c r="AH52" s="181"/>
      <c r="AI52" s="181"/>
      <c r="AJ52" s="181"/>
      <c r="AK52" s="181"/>
      <c r="AL52" s="181"/>
      <c r="AM52" s="181"/>
      <c r="AN52" s="36"/>
    </row>
    <row r="53" spans="1:40" ht="40" customHeight="1" x14ac:dyDescent="0.35">
      <c r="A53" s="204"/>
      <c r="B53" s="50">
        <v>50</v>
      </c>
      <c r="C53" s="200"/>
      <c r="D53" s="56" t="s">
        <v>117</v>
      </c>
      <c r="E53" s="57" t="s">
        <v>110</v>
      </c>
      <c r="F53" s="57" t="s">
        <v>11</v>
      </c>
      <c r="G53" s="57" t="s">
        <v>12</v>
      </c>
      <c r="H53" s="55">
        <v>0.59</v>
      </c>
      <c r="I53" s="16">
        <v>20</v>
      </c>
      <c r="J53" s="144">
        <f t="shared" si="0"/>
        <v>12</v>
      </c>
      <c r="K53" s="145">
        <f t="shared" si="1"/>
        <v>12</v>
      </c>
      <c r="L53" s="146"/>
      <c r="M53" s="147">
        <f t="shared" si="2"/>
        <v>5</v>
      </c>
      <c r="N53" s="146"/>
      <c r="O53" s="146"/>
      <c r="P53" s="146"/>
      <c r="Q53" s="148">
        <f t="shared" si="3"/>
        <v>8</v>
      </c>
      <c r="R53" s="18" t="str">
        <f t="shared" si="4"/>
        <v>OK</v>
      </c>
      <c r="S53" s="47">
        <v>12</v>
      </c>
      <c r="T53" s="47"/>
      <c r="U53" s="47"/>
      <c r="V53" s="47"/>
      <c r="W53" s="47"/>
      <c r="X53" s="34"/>
      <c r="Y53" s="34"/>
      <c r="Z53" s="34"/>
      <c r="AA53" s="34"/>
      <c r="AB53" s="34"/>
      <c r="AC53" s="34"/>
      <c r="AD53" s="180"/>
      <c r="AE53" s="181"/>
      <c r="AF53" s="181"/>
      <c r="AG53" s="181"/>
      <c r="AH53" s="181"/>
      <c r="AI53" s="181"/>
      <c r="AJ53" s="181"/>
      <c r="AK53" s="181"/>
      <c r="AL53" s="181"/>
      <c r="AM53" s="181"/>
      <c r="AN53" s="36"/>
    </row>
    <row r="54" spans="1:40" ht="40" customHeight="1" x14ac:dyDescent="0.35">
      <c r="A54" s="204"/>
      <c r="B54" s="50">
        <v>51</v>
      </c>
      <c r="C54" s="200"/>
      <c r="D54" s="56" t="s">
        <v>118</v>
      </c>
      <c r="E54" s="57" t="s">
        <v>110</v>
      </c>
      <c r="F54" s="57" t="s">
        <v>11</v>
      </c>
      <c r="G54" s="57" t="s">
        <v>12</v>
      </c>
      <c r="H54" s="55">
        <v>0.79</v>
      </c>
      <c r="I54" s="16">
        <v>10</v>
      </c>
      <c r="J54" s="144">
        <f t="shared" si="0"/>
        <v>10</v>
      </c>
      <c r="K54" s="145">
        <f t="shared" si="1"/>
        <v>10</v>
      </c>
      <c r="L54" s="146"/>
      <c r="M54" s="147">
        <f t="shared" si="2"/>
        <v>2</v>
      </c>
      <c r="N54" s="146"/>
      <c r="O54" s="146"/>
      <c r="P54" s="146"/>
      <c r="Q54" s="148">
        <f t="shared" si="3"/>
        <v>0</v>
      </c>
      <c r="R54" s="18" t="str">
        <f t="shared" si="4"/>
        <v>OK</v>
      </c>
      <c r="S54" s="47">
        <v>10</v>
      </c>
      <c r="T54" s="47"/>
      <c r="U54" s="47"/>
      <c r="V54" s="47"/>
      <c r="W54" s="47"/>
      <c r="X54" s="34"/>
      <c r="Y54" s="34"/>
      <c r="Z54" s="34"/>
      <c r="AA54" s="34"/>
      <c r="AB54" s="34"/>
      <c r="AC54" s="34"/>
      <c r="AD54" s="180"/>
      <c r="AE54" s="181"/>
      <c r="AF54" s="181"/>
      <c r="AG54" s="181"/>
      <c r="AH54" s="181"/>
      <c r="AI54" s="181"/>
      <c r="AJ54" s="181"/>
      <c r="AK54" s="181"/>
      <c r="AL54" s="181"/>
      <c r="AM54" s="181"/>
      <c r="AN54" s="36"/>
    </row>
    <row r="55" spans="1:40" ht="40" customHeight="1" x14ac:dyDescent="0.35">
      <c r="A55" s="204"/>
      <c r="B55" s="50">
        <v>52</v>
      </c>
      <c r="C55" s="200"/>
      <c r="D55" s="56" t="s">
        <v>119</v>
      </c>
      <c r="E55" s="57" t="s">
        <v>110</v>
      </c>
      <c r="F55" s="57" t="s">
        <v>11</v>
      </c>
      <c r="G55" s="57" t="s">
        <v>12</v>
      </c>
      <c r="H55" s="55">
        <v>4.46</v>
      </c>
      <c r="I55" s="16">
        <v>0</v>
      </c>
      <c r="J55" s="144">
        <f t="shared" si="0"/>
        <v>0</v>
      </c>
      <c r="K55" s="145">
        <f t="shared" si="1"/>
        <v>0</v>
      </c>
      <c r="L55" s="146"/>
      <c r="M55" s="147">
        <f t="shared" si="2"/>
        <v>0</v>
      </c>
      <c r="N55" s="146"/>
      <c r="O55" s="146"/>
      <c r="P55" s="146"/>
      <c r="Q55" s="148">
        <f t="shared" si="3"/>
        <v>0</v>
      </c>
      <c r="R55" s="18" t="str">
        <f t="shared" si="4"/>
        <v>OK</v>
      </c>
      <c r="S55" s="47"/>
      <c r="T55" s="47"/>
      <c r="U55" s="47"/>
      <c r="V55" s="47"/>
      <c r="W55" s="47"/>
      <c r="X55" s="34"/>
      <c r="Y55" s="34"/>
      <c r="Z55" s="34"/>
      <c r="AA55" s="34"/>
      <c r="AB55" s="34"/>
      <c r="AC55" s="34"/>
      <c r="AD55" s="180"/>
      <c r="AE55" s="181"/>
      <c r="AF55" s="181"/>
      <c r="AG55" s="181"/>
      <c r="AH55" s="181"/>
      <c r="AI55" s="181"/>
      <c r="AJ55" s="181"/>
      <c r="AK55" s="181"/>
      <c r="AL55" s="181"/>
      <c r="AM55" s="181"/>
      <c r="AN55" s="36"/>
    </row>
    <row r="56" spans="1:40" ht="40" customHeight="1" x14ac:dyDescent="0.35">
      <c r="A56" s="204"/>
      <c r="B56" s="50">
        <v>53</v>
      </c>
      <c r="C56" s="200"/>
      <c r="D56" s="56" t="s">
        <v>120</v>
      </c>
      <c r="E56" s="57" t="s">
        <v>110</v>
      </c>
      <c r="F56" s="57" t="s">
        <v>11</v>
      </c>
      <c r="G56" s="57" t="s">
        <v>12</v>
      </c>
      <c r="H56" s="55">
        <v>4.01</v>
      </c>
      <c r="I56" s="16">
        <v>4</v>
      </c>
      <c r="J56" s="144">
        <f t="shared" si="0"/>
        <v>4</v>
      </c>
      <c r="K56" s="145">
        <f t="shared" si="1"/>
        <v>4</v>
      </c>
      <c r="L56" s="146"/>
      <c r="M56" s="147">
        <f t="shared" si="2"/>
        <v>1</v>
      </c>
      <c r="N56" s="146"/>
      <c r="O56" s="146"/>
      <c r="P56" s="146"/>
      <c r="Q56" s="148">
        <f t="shared" si="3"/>
        <v>0</v>
      </c>
      <c r="R56" s="18" t="str">
        <f t="shared" si="4"/>
        <v>OK</v>
      </c>
      <c r="S56" s="47">
        <v>4</v>
      </c>
      <c r="T56" s="47"/>
      <c r="U56" s="47"/>
      <c r="V56" s="47"/>
      <c r="W56" s="47"/>
      <c r="X56" s="34"/>
      <c r="Y56" s="34"/>
      <c r="Z56" s="34"/>
      <c r="AA56" s="34"/>
      <c r="AB56" s="34"/>
      <c r="AC56" s="34"/>
      <c r="AD56" s="180"/>
      <c r="AE56" s="181"/>
      <c r="AF56" s="181"/>
      <c r="AG56" s="181"/>
      <c r="AH56" s="181"/>
      <c r="AI56" s="181"/>
      <c r="AJ56" s="181"/>
      <c r="AK56" s="181"/>
      <c r="AL56" s="181"/>
      <c r="AM56" s="181"/>
      <c r="AN56" s="36"/>
    </row>
    <row r="57" spans="1:40" ht="40" customHeight="1" x14ac:dyDescent="0.35">
      <c r="A57" s="204"/>
      <c r="B57" s="50">
        <v>54</v>
      </c>
      <c r="C57" s="200"/>
      <c r="D57" s="56" t="s">
        <v>121</v>
      </c>
      <c r="E57" s="57" t="s">
        <v>110</v>
      </c>
      <c r="F57" s="57" t="s">
        <v>11</v>
      </c>
      <c r="G57" s="57" t="s">
        <v>12</v>
      </c>
      <c r="H57" s="55">
        <v>1.95</v>
      </c>
      <c r="I57" s="16">
        <v>20</v>
      </c>
      <c r="J57" s="144">
        <f t="shared" si="0"/>
        <v>10</v>
      </c>
      <c r="K57" s="145">
        <f t="shared" si="1"/>
        <v>10</v>
      </c>
      <c r="L57" s="146"/>
      <c r="M57" s="147">
        <f t="shared" si="2"/>
        <v>5</v>
      </c>
      <c r="N57" s="146"/>
      <c r="O57" s="146"/>
      <c r="P57" s="146"/>
      <c r="Q57" s="148">
        <f t="shared" si="3"/>
        <v>10</v>
      </c>
      <c r="R57" s="18" t="str">
        <f t="shared" si="4"/>
        <v>OK</v>
      </c>
      <c r="S57" s="47">
        <v>10</v>
      </c>
      <c r="T57" s="47"/>
      <c r="U57" s="47"/>
      <c r="V57" s="47"/>
      <c r="W57" s="47"/>
      <c r="X57" s="34"/>
      <c r="Y57" s="34"/>
      <c r="Z57" s="34"/>
      <c r="AA57" s="34"/>
      <c r="AB57" s="34"/>
      <c r="AC57" s="34"/>
      <c r="AD57" s="180"/>
      <c r="AE57" s="181"/>
      <c r="AF57" s="181"/>
      <c r="AG57" s="181"/>
      <c r="AH57" s="181"/>
      <c r="AI57" s="181"/>
      <c r="AJ57" s="181"/>
      <c r="AK57" s="181"/>
      <c r="AL57" s="181"/>
      <c r="AM57" s="181"/>
      <c r="AN57" s="36"/>
    </row>
    <row r="58" spans="1:40" ht="40" customHeight="1" x14ac:dyDescent="0.35">
      <c r="A58" s="204"/>
      <c r="B58" s="50">
        <v>55</v>
      </c>
      <c r="C58" s="200"/>
      <c r="D58" s="56" t="s">
        <v>122</v>
      </c>
      <c r="E58" s="57" t="s">
        <v>110</v>
      </c>
      <c r="F58" s="57" t="s">
        <v>11</v>
      </c>
      <c r="G58" s="57" t="s">
        <v>12</v>
      </c>
      <c r="H58" s="55">
        <v>25.85</v>
      </c>
      <c r="I58" s="16">
        <v>5</v>
      </c>
      <c r="J58" s="144">
        <f t="shared" si="0"/>
        <v>0</v>
      </c>
      <c r="K58" s="145">
        <f t="shared" si="1"/>
        <v>0</v>
      </c>
      <c r="L58" s="146"/>
      <c r="M58" s="147">
        <f t="shared" si="2"/>
        <v>1</v>
      </c>
      <c r="N58" s="146"/>
      <c r="O58" s="146"/>
      <c r="P58" s="146"/>
      <c r="Q58" s="148">
        <f t="shared" si="3"/>
        <v>5</v>
      </c>
      <c r="R58" s="18" t="str">
        <f t="shared" si="4"/>
        <v>OK</v>
      </c>
      <c r="S58" s="47"/>
      <c r="T58" s="47"/>
      <c r="U58" s="47"/>
      <c r="V58" s="47"/>
      <c r="W58" s="47"/>
      <c r="X58" s="34"/>
      <c r="Y58" s="34"/>
      <c r="Z58" s="34"/>
      <c r="AA58" s="34"/>
      <c r="AB58" s="34"/>
      <c r="AC58" s="34"/>
      <c r="AD58" s="180"/>
      <c r="AE58" s="181"/>
      <c r="AF58" s="181"/>
      <c r="AG58" s="181"/>
      <c r="AH58" s="181"/>
      <c r="AI58" s="181"/>
      <c r="AJ58" s="181"/>
      <c r="AK58" s="181"/>
      <c r="AL58" s="181"/>
      <c r="AM58" s="181"/>
      <c r="AN58" s="36"/>
    </row>
    <row r="59" spans="1:40" ht="40" customHeight="1" x14ac:dyDescent="0.35">
      <c r="A59" s="204"/>
      <c r="B59" s="50">
        <v>56</v>
      </c>
      <c r="C59" s="200"/>
      <c r="D59" s="56" t="s">
        <v>123</v>
      </c>
      <c r="E59" s="57" t="s">
        <v>110</v>
      </c>
      <c r="F59" s="57" t="s">
        <v>11</v>
      </c>
      <c r="G59" s="57" t="s">
        <v>12</v>
      </c>
      <c r="H59" s="55">
        <v>17.079999999999998</v>
      </c>
      <c r="I59" s="16">
        <v>10</v>
      </c>
      <c r="J59" s="144">
        <f t="shared" si="0"/>
        <v>10</v>
      </c>
      <c r="K59" s="145">
        <f t="shared" si="1"/>
        <v>10</v>
      </c>
      <c r="L59" s="146"/>
      <c r="M59" s="147">
        <f t="shared" si="2"/>
        <v>2</v>
      </c>
      <c r="N59" s="146"/>
      <c r="O59" s="146"/>
      <c r="P59" s="146"/>
      <c r="Q59" s="148">
        <f t="shared" si="3"/>
        <v>0</v>
      </c>
      <c r="R59" s="18" t="str">
        <f t="shared" si="4"/>
        <v>OK</v>
      </c>
      <c r="S59" s="47">
        <v>10</v>
      </c>
      <c r="T59" s="47"/>
      <c r="U59" s="47"/>
      <c r="V59" s="47"/>
      <c r="W59" s="47"/>
      <c r="X59" s="34"/>
      <c r="Y59" s="34"/>
      <c r="Z59" s="34"/>
      <c r="AA59" s="34"/>
      <c r="AB59" s="34"/>
      <c r="AC59" s="34"/>
      <c r="AD59" s="180"/>
      <c r="AE59" s="181"/>
      <c r="AF59" s="181"/>
      <c r="AG59" s="181"/>
      <c r="AH59" s="181"/>
      <c r="AI59" s="181"/>
      <c r="AJ59" s="181"/>
      <c r="AK59" s="181"/>
      <c r="AL59" s="181"/>
      <c r="AM59" s="181"/>
      <c r="AN59" s="36"/>
    </row>
    <row r="60" spans="1:40" ht="40" customHeight="1" x14ac:dyDescent="0.35">
      <c r="A60" s="204"/>
      <c r="B60" s="50">
        <v>57</v>
      </c>
      <c r="C60" s="200"/>
      <c r="D60" s="56" t="s">
        <v>124</v>
      </c>
      <c r="E60" s="57" t="s">
        <v>110</v>
      </c>
      <c r="F60" s="57" t="s">
        <v>11</v>
      </c>
      <c r="G60" s="57" t="s">
        <v>12</v>
      </c>
      <c r="H60" s="55">
        <v>2.46</v>
      </c>
      <c r="I60" s="16">
        <v>5</v>
      </c>
      <c r="J60" s="144">
        <f t="shared" si="0"/>
        <v>5</v>
      </c>
      <c r="K60" s="145">
        <f t="shared" si="1"/>
        <v>5</v>
      </c>
      <c r="L60" s="146"/>
      <c r="M60" s="147">
        <f t="shared" si="2"/>
        <v>1</v>
      </c>
      <c r="N60" s="146"/>
      <c r="O60" s="146"/>
      <c r="P60" s="146"/>
      <c r="Q60" s="148">
        <f t="shared" si="3"/>
        <v>0</v>
      </c>
      <c r="R60" s="18" t="str">
        <f t="shared" si="4"/>
        <v>OK</v>
      </c>
      <c r="S60" s="47">
        <v>5</v>
      </c>
      <c r="T60" s="47"/>
      <c r="U60" s="47"/>
      <c r="V60" s="47"/>
      <c r="W60" s="47"/>
      <c r="X60" s="34"/>
      <c r="Y60" s="34"/>
      <c r="Z60" s="34"/>
      <c r="AA60" s="34"/>
      <c r="AB60" s="34"/>
      <c r="AC60" s="34"/>
      <c r="AD60" s="180"/>
      <c r="AE60" s="181"/>
      <c r="AF60" s="181"/>
      <c r="AG60" s="181"/>
      <c r="AH60" s="181"/>
      <c r="AI60" s="181"/>
      <c r="AJ60" s="181"/>
      <c r="AK60" s="181"/>
      <c r="AL60" s="181"/>
      <c r="AM60" s="181"/>
      <c r="AN60" s="36"/>
    </row>
    <row r="61" spans="1:40" ht="40" customHeight="1" x14ac:dyDescent="0.35">
      <c r="A61" s="204"/>
      <c r="B61" s="50">
        <v>58</v>
      </c>
      <c r="C61" s="200"/>
      <c r="D61" s="56" t="s">
        <v>125</v>
      </c>
      <c r="E61" s="57" t="s">
        <v>110</v>
      </c>
      <c r="F61" s="57" t="s">
        <v>11</v>
      </c>
      <c r="G61" s="57" t="s">
        <v>12</v>
      </c>
      <c r="H61" s="55">
        <v>52.55</v>
      </c>
      <c r="I61" s="16">
        <v>5</v>
      </c>
      <c r="J61" s="144">
        <f t="shared" si="0"/>
        <v>5</v>
      </c>
      <c r="K61" s="145">
        <f t="shared" si="1"/>
        <v>5</v>
      </c>
      <c r="L61" s="146"/>
      <c r="M61" s="147">
        <f t="shared" si="2"/>
        <v>1</v>
      </c>
      <c r="N61" s="146"/>
      <c r="O61" s="146"/>
      <c r="P61" s="146"/>
      <c r="Q61" s="148">
        <f t="shared" si="3"/>
        <v>0</v>
      </c>
      <c r="R61" s="18" t="str">
        <f t="shared" si="4"/>
        <v>OK</v>
      </c>
      <c r="S61" s="47">
        <v>5</v>
      </c>
      <c r="T61" s="47"/>
      <c r="U61" s="47"/>
      <c r="V61" s="47"/>
      <c r="W61" s="47"/>
      <c r="X61" s="34"/>
      <c r="Y61" s="34"/>
      <c r="Z61" s="34"/>
      <c r="AA61" s="34"/>
      <c r="AB61" s="34"/>
      <c r="AC61" s="34"/>
      <c r="AD61" s="180"/>
      <c r="AE61" s="181"/>
      <c r="AF61" s="181"/>
      <c r="AG61" s="181"/>
      <c r="AH61" s="181"/>
      <c r="AI61" s="181"/>
      <c r="AJ61" s="181"/>
      <c r="AK61" s="181"/>
      <c r="AL61" s="181"/>
      <c r="AM61" s="181"/>
      <c r="AN61" s="36"/>
    </row>
    <row r="62" spans="1:40" ht="40" customHeight="1" x14ac:dyDescent="0.35">
      <c r="A62" s="204"/>
      <c r="B62" s="50">
        <v>59</v>
      </c>
      <c r="C62" s="200"/>
      <c r="D62" s="56" t="s">
        <v>126</v>
      </c>
      <c r="E62" s="57" t="s">
        <v>110</v>
      </c>
      <c r="F62" s="57" t="s">
        <v>11</v>
      </c>
      <c r="G62" s="57" t="s">
        <v>12</v>
      </c>
      <c r="H62" s="55">
        <v>3.11</v>
      </c>
      <c r="I62" s="16">
        <v>15</v>
      </c>
      <c r="J62" s="144">
        <f t="shared" si="0"/>
        <v>10</v>
      </c>
      <c r="K62" s="145">
        <f t="shared" si="1"/>
        <v>10</v>
      </c>
      <c r="L62" s="146"/>
      <c r="M62" s="147">
        <f t="shared" si="2"/>
        <v>3</v>
      </c>
      <c r="N62" s="146"/>
      <c r="O62" s="146"/>
      <c r="P62" s="146"/>
      <c r="Q62" s="148">
        <f t="shared" si="3"/>
        <v>5</v>
      </c>
      <c r="R62" s="18" t="str">
        <f t="shared" si="4"/>
        <v>OK</v>
      </c>
      <c r="S62" s="47">
        <v>10</v>
      </c>
      <c r="T62" s="47"/>
      <c r="U62" s="47"/>
      <c r="V62" s="47"/>
      <c r="W62" s="47"/>
      <c r="X62" s="34"/>
      <c r="Y62" s="34"/>
      <c r="Z62" s="34"/>
      <c r="AA62" s="34"/>
      <c r="AB62" s="34"/>
      <c r="AC62" s="34"/>
      <c r="AD62" s="180"/>
      <c r="AE62" s="181"/>
      <c r="AF62" s="181"/>
      <c r="AG62" s="181"/>
      <c r="AH62" s="181"/>
      <c r="AI62" s="181"/>
      <c r="AJ62" s="181"/>
      <c r="AK62" s="181"/>
      <c r="AL62" s="181"/>
      <c r="AM62" s="181"/>
      <c r="AN62" s="36"/>
    </row>
    <row r="63" spans="1:40" ht="40" customHeight="1" x14ac:dyDescent="0.35">
      <c r="A63" s="204"/>
      <c r="B63" s="50">
        <v>60</v>
      </c>
      <c r="C63" s="200"/>
      <c r="D63" s="56" t="s">
        <v>127</v>
      </c>
      <c r="E63" s="57" t="s">
        <v>110</v>
      </c>
      <c r="F63" s="57" t="s">
        <v>11</v>
      </c>
      <c r="G63" s="57" t="s">
        <v>12</v>
      </c>
      <c r="H63" s="55">
        <v>2.86</v>
      </c>
      <c r="I63" s="16">
        <v>0</v>
      </c>
      <c r="J63" s="144">
        <f t="shared" si="0"/>
        <v>0</v>
      </c>
      <c r="K63" s="145">
        <f t="shared" si="1"/>
        <v>0</v>
      </c>
      <c r="L63" s="146"/>
      <c r="M63" s="147">
        <f t="shared" si="2"/>
        <v>0</v>
      </c>
      <c r="N63" s="146"/>
      <c r="O63" s="146"/>
      <c r="P63" s="146"/>
      <c r="Q63" s="148">
        <f t="shared" si="3"/>
        <v>0</v>
      </c>
      <c r="R63" s="18" t="str">
        <f t="shared" si="4"/>
        <v>OK</v>
      </c>
      <c r="S63" s="47"/>
      <c r="T63" s="47"/>
      <c r="U63" s="47"/>
      <c r="V63" s="47"/>
      <c r="W63" s="47"/>
      <c r="X63" s="34"/>
      <c r="Y63" s="34"/>
      <c r="Z63" s="34"/>
      <c r="AA63" s="34"/>
      <c r="AB63" s="34"/>
      <c r="AC63" s="34"/>
      <c r="AD63" s="180"/>
      <c r="AE63" s="181"/>
      <c r="AF63" s="181"/>
      <c r="AG63" s="181"/>
      <c r="AH63" s="181"/>
      <c r="AI63" s="181"/>
      <c r="AJ63" s="181"/>
      <c r="AK63" s="181"/>
      <c r="AL63" s="181"/>
      <c r="AM63" s="181"/>
      <c r="AN63" s="36"/>
    </row>
    <row r="64" spans="1:40" ht="40" customHeight="1" x14ac:dyDescent="0.35">
      <c r="A64" s="204"/>
      <c r="B64" s="50">
        <v>61</v>
      </c>
      <c r="C64" s="200"/>
      <c r="D64" s="56" t="s">
        <v>128</v>
      </c>
      <c r="E64" s="57" t="s">
        <v>110</v>
      </c>
      <c r="F64" s="57" t="s">
        <v>11</v>
      </c>
      <c r="G64" s="57" t="s">
        <v>12</v>
      </c>
      <c r="H64" s="55">
        <v>7.93</v>
      </c>
      <c r="I64" s="16">
        <v>5</v>
      </c>
      <c r="J64" s="144">
        <f t="shared" si="0"/>
        <v>5</v>
      </c>
      <c r="K64" s="145">
        <f t="shared" si="1"/>
        <v>5</v>
      </c>
      <c r="L64" s="146"/>
      <c r="M64" s="147">
        <f t="shared" si="2"/>
        <v>1</v>
      </c>
      <c r="N64" s="146"/>
      <c r="O64" s="146"/>
      <c r="P64" s="146"/>
      <c r="Q64" s="148">
        <f t="shared" si="3"/>
        <v>0</v>
      </c>
      <c r="R64" s="18" t="str">
        <f t="shared" si="4"/>
        <v>OK</v>
      </c>
      <c r="S64" s="47">
        <v>5</v>
      </c>
      <c r="T64" s="47"/>
      <c r="U64" s="47"/>
      <c r="V64" s="47"/>
      <c r="W64" s="47"/>
      <c r="X64" s="34"/>
      <c r="Y64" s="34"/>
      <c r="Z64" s="34"/>
      <c r="AA64" s="34"/>
      <c r="AB64" s="34"/>
      <c r="AC64" s="34"/>
      <c r="AD64" s="180"/>
      <c r="AE64" s="181"/>
      <c r="AF64" s="181"/>
      <c r="AG64" s="181"/>
      <c r="AH64" s="181"/>
      <c r="AI64" s="181"/>
      <c r="AJ64" s="181"/>
      <c r="AK64" s="181"/>
      <c r="AL64" s="181"/>
      <c r="AM64" s="181"/>
      <c r="AN64" s="36"/>
    </row>
    <row r="65" spans="1:40" ht="40" customHeight="1" x14ac:dyDescent="0.35">
      <c r="A65" s="204"/>
      <c r="B65" s="50">
        <v>62</v>
      </c>
      <c r="C65" s="200"/>
      <c r="D65" s="56" t="s">
        <v>129</v>
      </c>
      <c r="E65" s="57" t="s">
        <v>110</v>
      </c>
      <c r="F65" s="57" t="s">
        <v>11</v>
      </c>
      <c r="G65" s="57" t="s">
        <v>12</v>
      </c>
      <c r="H65" s="55">
        <v>32.26</v>
      </c>
      <c r="I65" s="16">
        <v>0</v>
      </c>
      <c r="J65" s="144">
        <f t="shared" si="0"/>
        <v>0</v>
      </c>
      <c r="K65" s="145">
        <f t="shared" si="1"/>
        <v>0</v>
      </c>
      <c r="L65" s="146"/>
      <c r="M65" s="147">
        <f t="shared" si="2"/>
        <v>0</v>
      </c>
      <c r="N65" s="146"/>
      <c r="O65" s="146"/>
      <c r="P65" s="146"/>
      <c r="Q65" s="148">
        <f t="shared" si="3"/>
        <v>0</v>
      </c>
      <c r="R65" s="18" t="str">
        <f t="shared" si="4"/>
        <v>OK</v>
      </c>
      <c r="S65" s="47"/>
      <c r="T65" s="47"/>
      <c r="U65" s="47"/>
      <c r="V65" s="47"/>
      <c r="W65" s="47"/>
      <c r="X65" s="34"/>
      <c r="Y65" s="34"/>
      <c r="Z65" s="34"/>
      <c r="AA65" s="34"/>
      <c r="AB65" s="34"/>
      <c r="AC65" s="34"/>
      <c r="AD65" s="180"/>
      <c r="AE65" s="181"/>
      <c r="AF65" s="181"/>
      <c r="AG65" s="181"/>
      <c r="AH65" s="181"/>
      <c r="AI65" s="181"/>
      <c r="AJ65" s="181"/>
      <c r="AK65" s="181"/>
      <c r="AL65" s="181"/>
      <c r="AM65" s="181"/>
      <c r="AN65" s="36"/>
    </row>
    <row r="66" spans="1:40" ht="40" customHeight="1" x14ac:dyDescent="0.35">
      <c r="A66" s="204"/>
      <c r="B66" s="50">
        <v>63</v>
      </c>
      <c r="C66" s="200"/>
      <c r="D66" s="56" t="s">
        <v>130</v>
      </c>
      <c r="E66" s="57" t="s">
        <v>110</v>
      </c>
      <c r="F66" s="57" t="s">
        <v>11</v>
      </c>
      <c r="G66" s="57" t="s">
        <v>12</v>
      </c>
      <c r="H66" s="55">
        <v>4.6100000000000003</v>
      </c>
      <c r="I66" s="16">
        <v>10</v>
      </c>
      <c r="J66" s="144">
        <f t="shared" si="0"/>
        <v>10</v>
      </c>
      <c r="K66" s="145">
        <f t="shared" si="1"/>
        <v>10</v>
      </c>
      <c r="L66" s="146"/>
      <c r="M66" s="147">
        <f t="shared" si="2"/>
        <v>2</v>
      </c>
      <c r="N66" s="146"/>
      <c r="O66" s="146"/>
      <c r="P66" s="146"/>
      <c r="Q66" s="148">
        <f t="shared" si="3"/>
        <v>0</v>
      </c>
      <c r="R66" s="18" t="str">
        <f t="shared" si="4"/>
        <v>OK</v>
      </c>
      <c r="S66" s="47">
        <v>10</v>
      </c>
      <c r="T66" s="47"/>
      <c r="U66" s="47"/>
      <c r="V66" s="47"/>
      <c r="W66" s="47"/>
      <c r="X66" s="34"/>
      <c r="Y66" s="34"/>
      <c r="Z66" s="34"/>
      <c r="AA66" s="34"/>
      <c r="AB66" s="34"/>
      <c r="AC66" s="34"/>
      <c r="AD66" s="180"/>
      <c r="AE66" s="181"/>
      <c r="AF66" s="181"/>
      <c r="AG66" s="181"/>
      <c r="AH66" s="181"/>
      <c r="AI66" s="181"/>
      <c r="AJ66" s="181"/>
      <c r="AK66" s="181"/>
      <c r="AL66" s="181"/>
      <c r="AM66" s="181"/>
      <c r="AN66" s="36"/>
    </row>
    <row r="67" spans="1:40" ht="40" customHeight="1" x14ac:dyDescent="0.35">
      <c r="A67" s="204"/>
      <c r="B67" s="50">
        <v>64</v>
      </c>
      <c r="C67" s="200"/>
      <c r="D67" s="56" t="s">
        <v>131</v>
      </c>
      <c r="E67" s="57" t="s">
        <v>110</v>
      </c>
      <c r="F67" s="57" t="s">
        <v>11</v>
      </c>
      <c r="G67" s="57" t="s">
        <v>12</v>
      </c>
      <c r="H67" s="55">
        <v>5.31</v>
      </c>
      <c r="I67" s="16">
        <v>15</v>
      </c>
      <c r="J67" s="144">
        <f t="shared" si="0"/>
        <v>10</v>
      </c>
      <c r="K67" s="145">
        <f t="shared" si="1"/>
        <v>10</v>
      </c>
      <c r="L67" s="146"/>
      <c r="M67" s="147">
        <f t="shared" si="2"/>
        <v>3</v>
      </c>
      <c r="N67" s="146"/>
      <c r="O67" s="146"/>
      <c r="P67" s="146"/>
      <c r="Q67" s="148">
        <f t="shared" si="3"/>
        <v>5</v>
      </c>
      <c r="R67" s="18" t="str">
        <f t="shared" si="4"/>
        <v>OK</v>
      </c>
      <c r="S67" s="47">
        <v>10</v>
      </c>
      <c r="T67" s="47"/>
      <c r="U67" s="47"/>
      <c r="V67" s="47"/>
      <c r="W67" s="47"/>
      <c r="X67" s="34"/>
      <c r="Y67" s="34"/>
      <c r="Z67" s="34"/>
      <c r="AA67" s="34"/>
      <c r="AB67" s="34"/>
      <c r="AC67" s="34"/>
      <c r="AD67" s="180"/>
      <c r="AE67" s="181"/>
      <c r="AF67" s="181"/>
      <c r="AG67" s="181"/>
      <c r="AH67" s="181"/>
      <c r="AI67" s="181"/>
      <c r="AJ67" s="181"/>
      <c r="AK67" s="181"/>
      <c r="AL67" s="181"/>
      <c r="AM67" s="181"/>
      <c r="AN67" s="36"/>
    </row>
    <row r="68" spans="1:40" ht="40" customHeight="1" x14ac:dyDescent="0.35">
      <c r="A68" s="204"/>
      <c r="B68" s="50">
        <v>65</v>
      </c>
      <c r="C68" s="200"/>
      <c r="D68" s="56" t="s">
        <v>132</v>
      </c>
      <c r="E68" s="57" t="s">
        <v>110</v>
      </c>
      <c r="F68" s="57" t="s">
        <v>11</v>
      </c>
      <c r="G68" s="57" t="s">
        <v>12</v>
      </c>
      <c r="H68" s="55">
        <v>12.58</v>
      </c>
      <c r="I68" s="16">
        <v>5</v>
      </c>
      <c r="J68" s="144">
        <f t="shared" si="0"/>
        <v>5</v>
      </c>
      <c r="K68" s="145">
        <f t="shared" si="1"/>
        <v>5</v>
      </c>
      <c r="L68" s="146"/>
      <c r="M68" s="147">
        <f t="shared" si="2"/>
        <v>1</v>
      </c>
      <c r="N68" s="146"/>
      <c r="O68" s="146"/>
      <c r="P68" s="146"/>
      <c r="Q68" s="148">
        <f t="shared" si="3"/>
        <v>0</v>
      </c>
      <c r="R68" s="18" t="str">
        <f t="shared" si="4"/>
        <v>OK</v>
      </c>
      <c r="S68" s="47">
        <v>5</v>
      </c>
      <c r="T68" s="47"/>
      <c r="U68" s="47"/>
      <c r="V68" s="47"/>
      <c r="W68" s="47"/>
      <c r="X68" s="34"/>
      <c r="Y68" s="34"/>
      <c r="Z68" s="34"/>
      <c r="AA68" s="34"/>
      <c r="AB68" s="34"/>
      <c r="AC68" s="34"/>
      <c r="AD68" s="180"/>
      <c r="AE68" s="181"/>
      <c r="AF68" s="181"/>
      <c r="AG68" s="181"/>
      <c r="AH68" s="181"/>
      <c r="AI68" s="181"/>
      <c r="AJ68" s="181"/>
      <c r="AK68" s="181"/>
      <c r="AL68" s="181"/>
      <c r="AM68" s="181"/>
      <c r="AN68" s="36"/>
    </row>
    <row r="69" spans="1:40" ht="40" customHeight="1" x14ac:dyDescent="0.35">
      <c r="A69" s="204"/>
      <c r="B69" s="50">
        <v>66</v>
      </c>
      <c r="C69" s="200"/>
      <c r="D69" s="56" t="s">
        <v>133</v>
      </c>
      <c r="E69" s="57" t="s">
        <v>110</v>
      </c>
      <c r="F69" s="57" t="s">
        <v>11</v>
      </c>
      <c r="G69" s="57" t="s">
        <v>12</v>
      </c>
      <c r="H69" s="55">
        <v>5.31</v>
      </c>
      <c r="I69" s="16">
        <v>10</v>
      </c>
      <c r="J69" s="144">
        <f t="shared" ref="J69:J132" si="5">IF(SUM(S69:AN69)&gt;I69+L69,I69+L69,SUM(S69:AJ69))</f>
        <v>5</v>
      </c>
      <c r="K69" s="145">
        <f t="shared" ref="K69:K132" si="6">(SUM(S69:AN69))</f>
        <v>5</v>
      </c>
      <c r="L69" s="146"/>
      <c r="M69" s="147">
        <f t="shared" ref="M69:M132" si="7">ROUND(IF(I69*0.25-0.5&lt;0,0,I69*0.25-0.5),0)-P69-N69</f>
        <v>2</v>
      </c>
      <c r="N69" s="146"/>
      <c r="O69" s="146"/>
      <c r="P69" s="146"/>
      <c r="Q69" s="148">
        <f t="shared" ref="Q69:Q132" si="8">I69-(SUM(S69:AN69))+L69</f>
        <v>5</v>
      </c>
      <c r="R69" s="18" t="str">
        <f t="shared" ref="R69:R294" si="9">IF(Q69&lt;0,"ATENÇÃO","OK")</f>
        <v>OK</v>
      </c>
      <c r="S69" s="47">
        <v>5</v>
      </c>
      <c r="T69" s="47"/>
      <c r="U69" s="47"/>
      <c r="V69" s="47"/>
      <c r="W69" s="47"/>
      <c r="X69" s="34"/>
      <c r="Y69" s="34"/>
      <c r="Z69" s="34"/>
      <c r="AA69" s="34"/>
      <c r="AB69" s="34"/>
      <c r="AC69" s="34"/>
      <c r="AD69" s="180"/>
      <c r="AE69" s="181"/>
      <c r="AF69" s="181"/>
      <c r="AG69" s="181"/>
      <c r="AH69" s="181"/>
      <c r="AI69" s="181"/>
      <c r="AJ69" s="181"/>
      <c r="AK69" s="181"/>
      <c r="AL69" s="181"/>
      <c r="AM69" s="181"/>
      <c r="AN69" s="36"/>
    </row>
    <row r="70" spans="1:40" ht="40" customHeight="1" x14ac:dyDescent="0.35">
      <c r="A70" s="204"/>
      <c r="B70" s="50">
        <v>67</v>
      </c>
      <c r="C70" s="200"/>
      <c r="D70" s="56" t="s">
        <v>134</v>
      </c>
      <c r="E70" s="57" t="s">
        <v>110</v>
      </c>
      <c r="F70" s="57" t="s">
        <v>11</v>
      </c>
      <c r="G70" s="57" t="s">
        <v>12</v>
      </c>
      <c r="H70" s="55">
        <v>11.09</v>
      </c>
      <c r="I70" s="16">
        <v>0</v>
      </c>
      <c r="J70" s="144">
        <f t="shared" si="5"/>
        <v>0</v>
      </c>
      <c r="K70" s="145">
        <f t="shared" si="6"/>
        <v>0</v>
      </c>
      <c r="L70" s="146"/>
      <c r="M70" s="147">
        <f t="shared" si="7"/>
        <v>0</v>
      </c>
      <c r="N70" s="146"/>
      <c r="O70" s="146"/>
      <c r="P70" s="146"/>
      <c r="Q70" s="148">
        <f t="shared" si="8"/>
        <v>0</v>
      </c>
      <c r="R70" s="18" t="str">
        <f t="shared" si="9"/>
        <v>OK</v>
      </c>
      <c r="S70" s="47"/>
      <c r="T70" s="47"/>
      <c r="U70" s="47"/>
      <c r="V70" s="47"/>
      <c r="W70" s="47"/>
      <c r="X70" s="34"/>
      <c r="Y70" s="34"/>
      <c r="Z70" s="34"/>
      <c r="AA70" s="34"/>
      <c r="AB70" s="34"/>
      <c r="AC70" s="34"/>
      <c r="AD70" s="180"/>
      <c r="AE70" s="181"/>
      <c r="AF70" s="181"/>
      <c r="AG70" s="181"/>
      <c r="AH70" s="181"/>
      <c r="AI70" s="181"/>
      <c r="AJ70" s="181"/>
      <c r="AK70" s="181"/>
      <c r="AL70" s="181"/>
      <c r="AM70" s="181"/>
      <c r="AN70" s="36"/>
    </row>
    <row r="71" spans="1:40" ht="40" customHeight="1" x14ac:dyDescent="0.35">
      <c r="A71" s="204"/>
      <c r="B71" s="50">
        <v>68</v>
      </c>
      <c r="C71" s="200"/>
      <c r="D71" s="56" t="s">
        <v>135</v>
      </c>
      <c r="E71" s="57" t="s">
        <v>110</v>
      </c>
      <c r="F71" s="57" t="s">
        <v>11</v>
      </c>
      <c r="G71" s="57" t="s">
        <v>12</v>
      </c>
      <c r="H71" s="55">
        <v>5.52</v>
      </c>
      <c r="I71" s="16">
        <v>5</v>
      </c>
      <c r="J71" s="144">
        <f t="shared" si="5"/>
        <v>0</v>
      </c>
      <c r="K71" s="145">
        <f t="shared" si="6"/>
        <v>0</v>
      </c>
      <c r="L71" s="146"/>
      <c r="M71" s="147">
        <f t="shared" si="7"/>
        <v>1</v>
      </c>
      <c r="N71" s="146"/>
      <c r="O71" s="146"/>
      <c r="P71" s="146"/>
      <c r="Q71" s="148">
        <f t="shared" si="8"/>
        <v>5</v>
      </c>
      <c r="R71" s="18" t="str">
        <f t="shared" si="9"/>
        <v>OK</v>
      </c>
      <c r="S71" s="47"/>
      <c r="T71" s="47"/>
      <c r="U71" s="47"/>
      <c r="V71" s="47"/>
      <c r="W71" s="47"/>
      <c r="X71" s="34"/>
      <c r="Y71" s="34"/>
      <c r="Z71" s="34"/>
      <c r="AA71" s="34"/>
      <c r="AB71" s="34"/>
      <c r="AC71" s="34"/>
      <c r="AD71" s="180"/>
      <c r="AE71" s="181"/>
      <c r="AF71" s="181"/>
      <c r="AG71" s="181"/>
      <c r="AH71" s="181"/>
      <c r="AI71" s="181"/>
      <c r="AJ71" s="181"/>
      <c r="AK71" s="181"/>
      <c r="AL71" s="181"/>
      <c r="AM71" s="181"/>
      <c r="AN71" s="36"/>
    </row>
    <row r="72" spans="1:40" ht="40" customHeight="1" x14ac:dyDescent="0.35">
      <c r="A72" s="204"/>
      <c r="B72" s="50">
        <v>69</v>
      </c>
      <c r="C72" s="200"/>
      <c r="D72" s="56" t="s">
        <v>136</v>
      </c>
      <c r="E72" s="57" t="s">
        <v>110</v>
      </c>
      <c r="F72" s="57" t="s">
        <v>11</v>
      </c>
      <c r="G72" s="57" t="s">
        <v>12</v>
      </c>
      <c r="H72" s="55">
        <v>4.55</v>
      </c>
      <c r="I72" s="16">
        <v>5</v>
      </c>
      <c r="J72" s="144">
        <f t="shared" si="5"/>
        <v>5</v>
      </c>
      <c r="K72" s="145">
        <f t="shared" si="6"/>
        <v>5</v>
      </c>
      <c r="L72" s="146"/>
      <c r="M72" s="147">
        <f t="shared" si="7"/>
        <v>1</v>
      </c>
      <c r="N72" s="146"/>
      <c r="O72" s="146"/>
      <c r="P72" s="146"/>
      <c r="Q72" s="148">
        <f t="shared" si="8"/>
        <v>0</v>
      </c>
      <c r="R72" s="18" t="str">
        <f t="shared" si="9"/>
        <v>OK</v>
      </c>
      <c r="S72" s="47">
        <v>5</v>
      </c>
      <c r="T72" s="47"/>
      <c r="U72" s="47"/>
      <c r="V72" s="47"/>
      <c r="W72" s="47"/>
      <c r="X72" s="34"/>
      <c r="Y72" s="34"/>
      <c r="Z72" s="34"/>
      <c r="AA72" s="34"/>
      <c r="AB72" s="34"/>
      <c r="AC72" s="34"/>
      <c r="AD72" s="180"/>
      <c r="AE72" s="181"/>
      <c r="AF72" s="181"/>
      <c r="AG72" s="181"/>
      <c r="AH72" s="181"/>
      <c r="AI72" s="181"/>
      <c r="AJ72" s="181"/>
      <c r="AK72" s="181"/>
      <c r="AL72" s="181"/>
      <c r="AM72" s="181"/>
      <c r="AN72" s="36"/>
    </row>
    <row r="73" spans="1:40" ht="40" customHeight="1" x14ac:dyDescent="0.35">
      <c r="A73" s="204"/>
      <c r="B73" s="50">
        <v>70</v>
      </c>
      <c r="C73" s="200"/>
      <c r="D73" s="56" t="s">
        <v>137</v>
      </c>
      <c r="E73" s="57" t="s">
        <v>110</v>
      </c>
      <c r="F73" s="57" t="s">
        <v>11</v>
      </c>
      <c r="G73" s="57" t="s">
        <v>12</v>
      </c>
      <c r="H73" s="55">
        <v>42.56</v>
      </c>
      <c r="I73" s="16">
        <v>4</v>
      </c>
      <c r="J73" s="144">
        <f t="shared" si="5"/>
        <v>0</v>
      </c>
      <c r="K73" s="145">
        <f t="shared" si="6"/>
        <v>0</v>
      </c>
      <c r="L73" s="146"/>
      <c r="M73" s="147">
        <f t="shared" si="7"/>
        <v>1</v>
      </c>
      <c r="N73" s="146"/>
      <c r="O73" s="146"/>
      <c r="P73" s="146"/>
      <c r="Q73" s="148">
        <f t="shared" si="8"/>
        <v>4</v>
      </c>
      <c r="R73" s="18" t="str">
        <f t="shared" si="9"/>
        <v>OK</v>
      </c>
      <c r="S73" s="47"/>
      <c r="T73" s="47"/>
      <c r="U73" s="47"/>
      <c r="V73" s="47"/>
      <c r="W73" s="47"/>
      <c r="X73" s="34"/>
      <c r="Y73" s="34"/>
      <c r="Z73" s="34"/>
      <c r="AA73" s="34"/>
      <c r="AB73" s="34"/>
      <c r="AC73" s="34"/>
      <c r="AD73" s="180"/>
      <c r="AE73" s="181"/>
      <c r="AF73" s="181"/>
      <c r="AG73" s="181"/>
      <c r="AH73" s="181"/>
      <c r="AI73" s="181"/>
      <c r="AJ73" s="181"/>
      <c r="AK73" s="181"/>
      <c r="AL73" s="181"/>
      <c r="AM73" s="181"/>
      <c r="AN73" s="36"/>
    </row>
    <row r="74" spans="1:40" ht="40" customHeight="1" x14ac:dyDescent="0.35">
      <c r="A74" s="204"/>
      <c r="B74" s="50">
        <v>71</v>
      </c>
      <c r="C74" s="200"/>
      <c r="D74" s="56" t="s">
        <v>138</v>
      </c>
      <c r="E74" s="57" t="s">
        <v>110</v>
      </c>
      <c r="F74" s="57" t="s">
        <v>11</v>
      </c>
      <c r="G74" s="57" t="s">
        <v>12</v>
      </c>
      <c r="H74" s="55">
        <v>5.83</v>
      </c>
      <c r="I74" s="16">
        <v>15</v>
      </c>
      <c r="J74" s="144">
        <f t="shared" si="5"/>
        <v>5</v>
      </c>
      <c r="K74" s="145">
        <f t="shared" si="6"/>
        <v>5</v>
      </c>
      <c r="L74" s="146"/>
      <c r="M74" s="147">
        <f t="shared" si="7"/>
        <v>3</v>
      </c>
      <c r="N74" s="146"/>
      <c r="O74" s="146"/>
      <c r="P74" s="146"/>
      <c r="Q74" s="148">
        <f t="shared" si="8"/>
        <v>10</v>
      </c>
      <c r="R74" s="18" t="str">
        <f t="shared" si="9"/>
        <v>OK</v>
      </c>
      <c r="S74" s="47">
        <v>5</v>
      </c>
      <c r="T74" s="47"/>
      <c r="U74" s="47"/>
      <c r="V74" s="47"/>
      <c r="W74" s="47"/>
      <c r="X74" s="34"/>
      <c r="Y74" s="34"/>
      <c r="Z74" s="34"/>
      <c r="AA74" s="34"/>
      <c r="AB74" s="34"/>
      <c r="AC74" s="34"/>
      <c r="AD74" s="180"/>
      <c r="AE74" s="181"/>
      <c r="AF74" s="181"/>
      <c r="AG74" s="181"/>
      <c r="AH74" s="181"/>
      <c r="AI74" s="181"/>
      <c r="AJ74" s="181"/>
      <c r="AK74" s="181"/>
      <c r="AL74" s="181"/>
      <c r="AM74" s="181"/>
      <c r="AN74" s="36"/>
    </row>
    <row r="75" spans="1:40" ht="40" customHeight="1" x14ac:dyDescent="0.35">
      <c r="A75" s="204"/>
      <c r="B75" s="50">
        <v>72</v>
      </c>
      <c r="C75" s="200"/>
      <c r="D75" s="56" t="s">
        <v>139</v>
      </c>
      <c r="E75" s="57" t="s">
        <v>110</v>
      </c>
      <c r="F75" s="57" t="s">
        <v>11</v>
      </c>
      <c r="G75" s="57" t="s">
        <v>12</v>
      </c>
      <c r="H75" s="55">
        <v>23.9</v>
      </c>
      <c r="I75" s="16">
        <v>5</v>
      </c>
      <c r="J75" s="144">
        <f t="shared" si="5"/>
        <v>5</v>
      </c>
      <c r="K75" s="145">
        <f t="shared" si="6"/>
        <v>5</v>
      </c>
      <c r="L75" s="146"/>
      <c r="M75" s="147">
        <f t="shared" si="7"/>
        <v>1</v>
      </c>
      <c r="N75" s="146"/>
      <c r="O75" s="146"/>
      <c r="P75" s="146"/>
      <c r="Q75" s="148">
        <f t="shared" si="8"/>
        <v>0</v>
      </c>
      <c r="R75" s="18" t="str">
        <f t="shared" si="9"/>
        <v>OK</v>
      </c>
      <c r="S75" s="47">
        <v>5</v>
      </c>
      <c r="T75" s="47"/>
      <c r="U75" s="47"/>
      <c r="V75" s="47"/>
      <c r="W75" s="47"/>
      <c r="X75" s="34"/>
      <c r="Y75" s="34"/>
      <c r="Z75" s="34"/>
      <c r="AA75" s="34"/>
      <c r="AB75" s="34"/>
      <c r="AC75" s="34"/>
      <c r="AD75" s="180"/>
      <c r="AE75" s="181"/>
      <c r="AF75" s="181"/>
      <c r="AG75" s="181"/>
      <c r="AH75" s="181"/>
      <c r="AI75" s="181"/>
      <c r="AJ75" s="181"/>
      <c r="AK75" s="181"/>
      <c r="AL75" s="181"/>
      <c r="AM75" s="181"/>
      <c r="AN75" s="36"/>
    </row>
    <row r="76" spans="1:40" ht="40" customHeight="1" x14ac:dyDescent="0.35">
      <c r="A76" s="204"/>
      <c r="B76" s="50">
        <v>73</v>
      </c>
      <c r="C76" s="200"/>
      <c r="D76" s="56" t="s">
        <v>140</v>
      </c>
      <c r="E76" s="57" t="s">
        <v>110</v>
      </c>
      <c r="F76" s="57" t="s">
        <v>11</v>
      </c>
      <c r="G76" s="57" t="s">
        <v>12</v>
      </c>
      <c r="H76" s="55">
        <v>7.84</v>
      </c>
      <c r="I76" s="16">
        <v>0</v>
      </c>
      <c r="J76" s="144">
        <f t="shared" si="5"/>
        <v>0</v>
      </c>
      <c r="K76" s="145">
        <f t="shared" si="6"/>
        <v>0</v>
      </c>
      <c r="L76" s="146"/>
      <c r="M76" s="147">
        <f t="shared" si="7"/>
        <v>0</v>
      </c>
      <c r="N76" s="146"/>
      <c r="O76" s="146"/>
      <c r="P76" s="146"/>
      <c r="Q76" s="148">
        <f t="shared" si="8"/>
        <v>0</v>
      </c>
      <c r="R76" s="18" t="str">
        <f t="shared" si="9"/>
        <v>OK</v>
      </c>
      <c r="S76" s="47"/>
      <c r="T76" s="47"/>
      <c r="U76" s="47"/>
      <c r="V76" s="47"/>
      <c r="W76" s="47"/>
      <c r="X76" s="34"/>
      <c r="Y76" s="34"/>
      <c r="Z76" s="34"/>
      <c r="AA76" s="34"/>
      <c r="AB76" s="34"/>
      <c r="AC76" s="34"/>
      <c r="AD76" s="180"/>
      <c r="AE76" s="181"/>
      <c r="AF76" s="181"/>
      <c r="AG76" s="181"/>
      <c r="AH76" s="181"/>
      <c r="AI76" s="181"/>
      <c r="AJ76" s="181"/>
      <c r="AK76" s="181"/>
      <c r="AL76" s="181"/>
      <c r="AM76" s="181"/>
      <c r="AN76" s="36"/>
    </row>
    <row r="77" spans="1:40" ht="40" customHeight="1" x14ac:dyDescent="0.35">
      <c r="A77" s="204"/>
      <c r="B77" s="50">
        <v>74</v>
      </c>
      <c r="C77" s="200"/>
      <c r="D77" s="56" t="s">
        <v>141</v>
      </c>
      <c r="E77" s="57" t="s">
        <v>110</v>
      </c>
      <c r="F77" s="57" t="s">
        <v>11</v>
      </c>
      <c r="G77" s="57" t="s">
        <v>12</v>
      </c>
      <c r="H77" s="55">
        <v>16.690000000000001</v>
      </c>
      <c r="I77" s="16">
        <v>5</v>
      </c>
      <c r="J77" s="144">
        <f t="shared" si="5"/>
        <v>0</v>
      </c>
      <c r="K77" s="145">
        <f t="shared" si="6"/>
        <v>0</v>
      </c>
      <c r="L77" s="146"/>
      <c r="M77" s="147">
        <f t="shared" si="7"/>
        <v>1</v>
      </c>
      <c r="N77" s="146"/>
      <c r="O77" s="146"/>
      <c r="P77" s="146"/>
      <c r="Q77" s="148">
        <f t="shared" si="8"/>
        <v>5</v>
      </c>
      <c r="R77" s="18" t="str">
        <f t="shared" si="9"/>
        <v>OK</v>
      </c>
      <c r="S77" s="47"/>
      <c r="T77" s="47"/>
      <c r="U77" s="47"/>
      <c r="V77" s="47"/>
      <c r="W77" s="47"/>
      <c r="X77" s="34"/>
      <c r="Y77" s="34"/>
      <c r="Z77" s="34"/>
      <c r="AA77" s="34"/>
      <c r="AB77" s="34"/>
      <c r="AC77" s="34"/>
      <c r="AD77" s="180"/>
      <c r="AE77" s="181"/>
      <c r="AF77" s="181"/>
      <c r="AG77" s="181"/>
      <c r="AH77" s="181"/>
      <c r="AI77" s="181"/>
      <c r="AJ77" s="181"/>
      <c r="AK77" s="181"/>
      <c r="AL77" s="181"/>
      <c r="AM77" s="181"/>
      <c r="AN77" s="36"/>
    </row>
    <row r="78" spans="1:40" ht="40" customHeight="1" x14ac:dyDescent="0.35">
      <c r="A78" s="204"/>
      <c r="B78" s="50">
        <v>75</v>
      </c>
      <c r="C78" s="200"/>
      <c r="D78" s="56" t="s">
        <v>142</v>
      </c>
      <c r="E78" s="57" t="s">
        <v>110</v>
      </c>
      <c r="F78" s="57" t="s">
        <v>11</v>
      </c>
      <c r="G78" s="57" t="s">
        <v>12</v>
      </c>
      <c r="H78" s="55">
        <v>29.65</v>
      </c>
      <c r="I78" s="16">
        <v>0</v>
      </c>
      <c r="J78" s="144">
        <f t="shared" si="5"/>
        <v>0</v>
      </c>
      <c r="K78" s="145">
        <f t="shared" si="6"/>
        <v>0</v>
      </c>
      <c r="L78" s="146"/>
      <c r="M78" s="147">
        <f t="shared" si="7"/>
        <v>0</v>
      </c>
      <c r="N78" s="146"/>
      <c r="O78" s="146"/>
      <c r="P78" s="146"/>
      <c r="Q78" s="148">
        <f t="shared" si="8"/>
        <v>0</v>
      </c>
      <c r="R78" s="18" t="str">
        <f t="shared" si="9"/>
        <v>OK</v>
      </c>
      <c r="S78" s="47"/>
      <c r="T78" s="47"/>
      <c r="U78" s="47"/>
      <c r="V78" s="47"/>
      <c r="W78" s="47"/>
      <c r="X78" s="34"/>
      <c r="Y78" s="34"/>
      <c r="Z78" s="34"/>
      <c r="AA78" s="34"/>
      <c r="AB78" s="34"/>
      <c r="AC78" s="34"/>
      <c r="AD78" s="180"/>
      <c r="AE78" s="181"/>
      <c r="AF78" s="181"/>
      <c r="AG78" s="181"/>
      <c r="AH78" s="181"/>
      <c r="AI78" s="181"/>
      <c r="AJ78" s="181"/>
      <c r="AK78" s="181"/>
      <c r="AL78" s="181"/>
      <c r="AM78" s="181"/>
      <c r="AN78" s="36"/>
    </row>
    <row r="79" spans="1:40" ht="40" customHeight="1" x14ac:dyDescent="0.35">
      <c r="A79" s="204"/>
      <c r="B79" s="50">
        <v>76</v>
      </c>
      <c r="C79" s="200"/>
      <c r="D79" s="56" t="s">
        <v>143</v>
      </c>
      <c r="E79" s="57" t="s">
        <v>110</v>
      </c>
      <c r="F79" s="57" t="s">
        <v>11</v>
      </c>
      <c r="G79" s="57" t="s">
        <v>12</v>
      </c>
      <c r="H79" s="55">
        <v>17.13</v>
      </c>
      <c r="I79" s="16">
        <v>0</v>
      </c>
      <c r="J79" s="144">
        <f t="shared" si="5"/>
        <v>0</v>
      </c>
      <c r="K79" s="145">
        <f t="shared" si="6"/>
        <v>0</v>
      </c>
      <c r="L79" s="146"/>
      <c r="M79" s="147">
        <f t="shared" si="7"/>
        <v>0</v>
      </c>
      <c r="N79" s="146"/>
      <c r="O79" s="146"/>
      <c r="P79" s="146"/>
      <c r="Q79" s="148">
        <f t="shared" si="8"/>
        <v>0</v>
      </c>
      <c r="R79" s="18" t="str">
        <f t="shared" si="9"/>
        <v>OK</v>
      </c>
      <c r="S79" s="47"/>
      <c r="T79" s="47"/>
      <c r="U79" s="47"/>
      <c r="V79" s="47"/>
      <c r="W79" s="47"/>
      <c r="X79" s="34"/>
      <c r="Y79" s="34"/>
      <c r="Z79" s="34"/>
      <c r="AA79" s="34"/>
      <c r="AB79" s="34"/>
      <c r="AC79" s="34"/>
      <c r="AD79" s="180"/>
      <c r="AE79" s="181"/>
      <c r="AF79" s="181"/>
      <c r="AG79" s="181"/>
      <c r="AH79" s="181"/>
      <c r="AI79" s="181"/>
      <c r="AJ79" s="181"/>
      <c r="AK79" s="181"/>
      <c r="AL79" s="181"/>
      <c r="AM79" s="181"/>
      <c r="AN79" s="36"/>
    </row>
    <row r="80" spans="1:40" ht="40" customHeight="1" x14ac:dyDescent="0.35">
      <c r="A80" s="204"/>
      <c r="B80" s="50">
        <v>77</v>
      </c>
      <c r="C80" s="200"/>
      <c r="D80" s="56" t="s">
        <v>144</v>
      </c>
      <c r="E80" s="57" t="s">
        <v>110</v>
      </c>
      <c r="F80" s="57" t="s">
        <v>11</v>
      </c>
      <c r="G80" s="57" t="s">
        <v>12</v>
      </c>
      <c r="H80" s="55">
        <v>51.82</v>
      </c>
      <c r="I80" s="16">
        <v>3</v>
      </c>
      <c r="J80" s="144">
        <f t="shared" si="5"/>
        <v>2</v>
      </c>
      <c r="K80" s="145">
        <f t="shared" si="6"/>
        <v>2</v>
      </c>
      <c r="L80" s="146"/>
      <c r="M80" s="147">
        <f t="shared" si="7"/>
        <v>0</v>
      </c>
      <c r="N80" s="146"/>
      <c r="O80" s="146"/>
      <c r="P80" s="146"/>
      <c r="Q80" s="148">
        <f t="shared" si="8"/>
        <v>1</v>
      </c>
      <c r="R80" s="18" t="str">
        <f t="shared" si="9"/>
        <v>OK</v>
      </c>
      <c r="S80" s="47">
        <v>2</v>
      </c>
      <c r="T80" s="47"/>
      <c r="U80" s="47"/>
      <c r="V80" s="47"/>
      <c r="W80" s="47"/>
      <c r="X80" s="34"/>
      <c r="Y80" s="34"/>
      <c r="Z80" s="34"/>
      <c r="AA80" s="34"/>
      <c r="AB80" s="34"/>
      <c r="AC80" s="34"/>
      <c r="AD80" s="180"/>
      <c r="AE80" s="181"/>
      <c r="AF80" s="181"/>
      <c r="AG80" s="181"/>
      <c r="AH80" s="181"/>
      <c r="AI80" s="181"/>
      <c r="AJ80" s="181"/>
      <c r="AK80" s="181"/>
      <c r="AL80" s="181"/>
      <c r="AM80" s="181"/>
      <c r="AN80" s="36"/>
    </row>
    <row r="81" spans="1:40" ht="40" customHeight="1" x14ac:dyDescent="0.35">
      <c r="A81" s="204"/>
      <c r="B81" s="50">
        <v>78</v>
      </c>
      <c r="C81" s="200"/>
      <c r="D81" s="56" t="s">
        <v>145</v>
      </c>
      <c r="E81" s="57" t="s">
        <v>110</v>
      </c>
      <c r="F81" s="57" t="s">
        <v>11</v>
      </c>
      <c r="G81" s="57" t="s">
        <v>12</v>
      </c>
      <c r="H81" s="55">
        <v>228.5</v>
      </c>
      <c r="I81" s="16">
        <v>0</v>
      </c>
      <c r="J81" s="144">
        <f t="shared" si="5"/>
        <v>0</v>
      </c>
      <c r="K81" s="145">
        <f t="shared" si="6"/>
        <v>0</v>
      </c>
      <c r="L81" s="146"/>
      <c r="M81" s="147">
        <f t="shared" si="7"/>
        <v>0</v>
      </c>
      <c r="N81" s="146"/>
      <c r="O81" s="146"/>
      <c r="P81" s="146"/>
      <c r="Q81" s="148">
        <f t="shared" si="8"/>
        <v>0</v>
      </c>
      <c r="R81" s="18" t="str">
        <f t="shared" si="9"/>
        <v>OK</v>
      </c>
      <c r="S81" s="47"/>
      <c r="T81" s="47"/>
      <c r="U81" s="47"/>
      <c r="V81" s="47"/>
      <c r="W81" s="47"/>
      <c r="X81" s="34"/>
      <c r="Y81" s="34"/>
      <c r="Z81" s="34"/>
      <c r="AA81" s="34"/>
      <c r="AB81" s="34"/>
      <c r="AC81" s="34"/>
      <c r="AD81" s="180"/>
      <c r="AE81" s="181"/>
      <c r="AF81" s="181"/>
      <c r="AG81" s="181"/>
      <c r="AH81" s="181"/>
      <c r="AI81" s="181"/>
      <c r="AJ81" s="181"/>
      <c r="AK81" s="181"/>
      <c r="AL81" s="181"/>
      <c r="AM81" s="181"/>
      <c r="AN81" s="36"/>
    </row>
    <row r="82" spans="1:40" ht="40" customHeight="1" x14ac:dyDescent="0.35">
      <c r="A82" s="204"/>
      <c r="B82" s="50">
        <v>79</v>
      </c>
      <c r="C82" s="200"/>
      <c r="D82" s="56" t="s">
        <v>146</v>
      </c>
      <c r="E82" s="57" t="s">
        <v>110</v>
      </c>
      <c r="F82" s="57" t="s">
        <v>11</v>
      </c>
      <c r="G82" s="57" t="s">
        <v>12</v>
      </c>
      <c r="H82" s="55">
        <v>16.12</v>
      </c>
      <c r="I82" s="16">
        <v>0</v>
      </c>
      <c r="J82" s="144">
        <f t="shared" si="5"/>
        <v>0</v>
      </c>
      <c r="K82" s="145">
        <f t="shared" si="6"/>
        <v>0</v>
      </c>
      <c r="L82" s="146"/>
      <c r="M82" s="147">
        <f t="shared" si="7"/>
        <v>0</v>
      </c>
      <c r="N82" s="146"/>
      <c r="O82" s="146"/>
      <c r="P82" s="146"/>
      <c r="Q82" s="148">
        <f t="shared" si="8"/>
        <v>0</v>
      </c>
      <c r="R82" s="18" t="str">
        <f t="shared" si="9"/>
        <v>OK</v>
      </c>
      <c r="S82" s="47"/>
      <c r="T82" s="47"/>
      <c r="U82" s="47"/>
      <c r="V82" s="47"/>
      <c r="W82" s="47"/>
      <c r="X82" s="34"/>
      <c r="Y82" s="34"/>
      <c r="Z82" s="34"/>
      <c r="AA82" s="34"/>
      <c r="AB82" s="34"/>
      <c r="AC82" s="34"/>
      <c r="AD82" s="180"/>
      <c r="AE82" s="181"/>
      <c r="AF82" s="181"/>
      <c r="AG82" s="181"/>
      <c r="AH82" s="181"/>
      <c r="AI82" s="181"/>
      <c r="AJ82" s="181"/>
      <c r="AK82" s="181"/>
      <c r="AL82" s="181"/>
      <c r="AM82" s="181"/>
      <c r="AN82" s="36"/>
    </row>
    <row r="83" spans="1:40" ht="40" customHeight="1" x14ac:dyDescent="0.35">
      <c r="A83" s="204"/>
      <c r="B83" s="50">
        <v>80</v>
      </c>
      <c r="C83" s="200"/>
      <c r="D83" s="56" t="s">
        <v>147</v>
      </c>
      <c r="E83" s="57" t="s">
        <v>110</v>
      </c>
      <c r="F83" s="57" t="s">
        <v>11</v>
      </c>
      <c r="G83" s="57" t="s">
        <v>12</v>
      </c>
      <c r="H83" s="55">
        <v>13.31</v>
      </c>
      <c r="I83" s="16">
        <v>0</v>
      </c>
      <c r="J83" s="144">
        <f t="shared" si="5"/>
        <v>0</v>
      </c>
      <c r="K83" s="145">
        <f t="shared" si="6"/>
        <v>0</v>
      </c>
      <c r="L83" s="146"/>
      <c r="M83" s="147">
        <f t="shared" si="7"/>
        <v>0</v>
      </c>
      <c r="N83" s="146"/>
      <c r="O83" s="146"/>
      <c r="P83" s="146"/>
      <c r="Q83" s="148">
        <f t="shared" si="8"/>
        <v>0</v>
      </c>
      <c r="R83" s="18" t="str">
        <f t="shared" si="9"/>
        <v>OK</v>
      </c>
      <c r="S83" s="47"/>
      <c r="T83" s="47"/>
      <c r="U83" s="47"/>
      <c r="V83" s="47"/>
      <c r="W83" s="47"/>
      <c r="X83" s="34"/>
      <c r="Y83" s="34"/>
      <c r="Z83" s="34"/>
      <c r="AA83" s="34"/>
      <c r="AB83" s="34"/>
      <c r="AC83" s="34"/>
      <c r="AD83" s="180"/>
      <c r="AE83" s="181"/>
      <c r="AF83" s="181"/>
      <c r="AG83" s="181"/>
      <c r="AH83" s="181"/>
      <c r="AI83" s="181"/>
      <c r="AJ83" s="181"/>
      <c r="AK83" s="181"/>
      <c r="AL83" s="181"/>
      <c r="AM83" s="181"/>
      <c r="AN83" s="36"/>
    </row>
    <row r="84" spans="1:40" ht="40" customHeight="1" x14ac:dyDescent="0.35">
      <c r="A84" s="204"/>
      <c r="B84" s="50">
        <v>81</v>
      </c>
      <c r="C84" s="200"/>
      <c r="D84" s="56" t="s">
        <v>148</v>
      </c>
      <c r="E84" s="57" t="s">
        <v>110</v>
      </c>
      <c r="F84" s="57" t="s">
        <v>11</v>
      </c>
      <c r="G84" s="57" t="s">
        <v>12</v>
      </c>
      <c r="H84" s="55">
        <v>3.75</v>
      </c>
      <c r="I84" s="16">
        <v>5</v>
      </c>
      <c r="J84" s="144">
        <f t="shared" si="5"/>
        <v>5</v>
      </c>
      <c r="K84" s="145">
        <f t="shared" si="6"/>
        <v>5</v>
      </c>
      <c r="L84" s="146"/>
      <c r="M84" s="147">
        <f t="shared" si="7"/>
        <v>1</v>
      </c>
      <c r="N84" s="146"/>
      <c r="O84" s="146"/>
      <c r="P84" s="146"/>
      <c r="Q84" s="148">
        <f t="shared" si="8"/>
        <v>0</v>
      </c>
      <c r="R84" s="18" t="str">
        <f t="shared" si="9"/>
        <v>OK</v>
      </c>
      <c r="S84" s="47">
        <v>5</v>
      </c>
      <c r="T84" s="47"/>
      <c r="U84" s="47"/>
      <c r="V84" s="47"/>
      <c r="W84" s="47"/>
      <c r="X84" s="34"/>
      <c r="Y84" s="34"/>
      <c r="Z84" s="34"/>
      <c r="AA84" s="34"/>
      <c r="AB84" s="34"/>
      <c r="AC84" s="34"/>
      <c r="AD84" s="180"/>
      <c r="AE84" s="181"/>
      <c r="AF84" s="181"/>
      <c r="AG84" s="181"/>
      <c r="AH84" s="181"/>
      <c r="AI84" s="181"/>
      <c r="AJ84" s="181"/>
      <c r="AK84" s="181"/>
      <c r="AL84" s="181"/>
      <c r="AM84" s="181"/>
      <c r="AN84" s="36"/>
    </row>
    <row r="85" spans="1:40" ht="40" customHeight="1" x14ac:dyDescent="0.35">
      <c r="A85" s="204"/>
      <c r="B85" s="50">
        <v>82</v>
      </c>
      <c r="C85" s="200"/>
      <c r="D85" s="56" t="s">
        <v>149</v>
      </c>
      <c r="E85" s="57" t="s">
        <v>110</v>
      </c>
      <c r="F85" s="57" t="s">
        <v>11</v>
      </c>
      <c r="G85" s="57" t="s">
        <v>12</v>
      </c>
      <c r="H85" s="55">
        <v>4.04</v>
      </c>
      <c r="I85" s="16">
        <v>15</v>
      </c>
      <c r="J85" s="144">
        <f t="shared" si="5"/>
        <v>5</v>
      </c>
      <c r="K85" s="145">
        <f t="shared" si="6"/>
        <v>5</v>
      </c>
      <c r="L85" s="146"/>
      <c r="M85" s="147">
        <f t="shared" si="7"/>
        <v>3</v>
      </c>
      <c r="N85" s="146"/>
      <c r="O85" s="146"/>
      <c r="P85" s="146"/>
      <c r="Q85" s="148">
        <f t="shared" si="8"/>
        <v>10</v>
      </c>
      <c r="R85" s="18" t="str">
        <f t="shared" si="9"/>
        <v>OK</v>
      </c>
      <c r="S85" s="47">
        <v>5</v>
      </c>
      <c r="T85" s="47"/>
      <c r="U85" s="47"/>
      <c r="V85" s="47"/>
      <c r="W85" s="47"/>
      <c r="X85" s="34"/>
      <c r="Y85" s="34"/>
      <c r="Z85" s="34"/>
      <c r="AA85" s="34"/>
      <c r="AB85" s="34"/>
      <c r="AC85" s="34"/>
      <c r="AD85" s="180"/>
      <c r="AE85" s="181"/>
      <c r="AF85" s="181"/>
      <c r="AG85" s="181"/>
      <c r="AH85" s="181"/>
      <c r="AI85" s="181"/>
      <c r="AJ85" s="181"/>
      <c r="AK85" s="181"/>
      <c r="AL85" s="181"/>
      <c r="AM85" s="181"/>
      <c r="AN85" s="36"/>
    </row>
    <row r="86" spans="1:40" ht="40" customHeight="1" x14ac:dyDescent="0.35">
      <c r="A86" s="204"/>
      <c r="B86" s="50">
        <v>83</v>
      </c>
      <c r="C86" s="200"/>
      <c r="D86" s="56" t="s">
        <v>150</v>
      </c>
      <c r="E86" s="57" t="s">
        <v>110</v>
      </c>
      <c r="F86" s="57" t="s">
        <v>11</v>
      </c>
      <c r="G86" s="57" t="s">
        <v>12</v>
      </c>
      <c r="H86" s="55">
        <v>4.93</v>
      </c>
      <c r="I86" s="16">
        <v>10</v>
      </c>
      <c r="J86" s="144">
        <f t="shared" si="5"/>
        <v>5</v>
      </c>
      <c r="K86" s="145">
        <f t="shared" si="6"/>
        <v>5</v>
      </c>
      <c r="L86" s="146"/>
      <c r="M86" s="147">
        <f t="shared" si="7"/>
        <v>2</v>
      </c>
      <c r="N86" s="146"/>
      <c r="O86" s="146"/>
      <c r="P86" s="146"/>
      <c r="Q86" s="148">
        <f t="shared" si="8"/>
        <v>5</v>
      </c>
      <c r="R86" s="18" t="str">
        <f t="shared" si="9"/>
        <v>OK</v>
      </c>
      <c r="S86" s="47">
        <v>5</v>
      </c>
      <c r="T86" s="47"/>
      <c r="U86" s="47"/>
      <c r="V86" s="47"/>
      <c r="W86" s="47"/>
      <c r="X86" s="34"/>
      <c r="Y86" s="34"/>
      <c r="Z86" s="34"/>
      <c r="AA86" s="34"/>
      <c r="AB86" s="34"/>
      <c r="AC86" s="34"/>
      <c r="AD86" s="180"/>
      <c r="AE86" s="181"/>
      <c r="AF86" s="181"/>
      <c r="AG86" s="181"/>
      <c r="AH86" s="181"/>
      <c r="AI86" s="181"/>
      <c r="AJ86" s="181"/>
      <c r="AK86" s="181"/>
      <c r="AL86" s="181"/>
      <c r="AM86" s="181"/>
      <c r="AN86" s="36"/>
    </row>
    <row r="87" spans="1:40" ht="40" customHeight="1" x14ac:dyDescent="0.35">
      <c r="A87" s="204"/>
      <c r="B87" s="50">
        <v>84</v>
      </c>
      <c r="C87" s="200"/>
      <c r="D87" s="56" t="s">
        <v>151</v>
      </c>
      <c r="E87" s="57" t="s">
        <v>110</v>
      </c>
      <c r="F87" s="57" t="s">
        <v>11</v>
      </c>
      <c r="G87" s="57" t="s">
        <v>12</v>
      </c>
      <c r="H87" s="55">
        <v>14.93</v>
      </c>
      <c r="I87" s="16">
        <v>5</v>
      </c>
      <c r="J87" s="144">
        <f t="shared" si="5"/>
        <v>0</v>
      </c>
      <c r="K87" s="145">
        <f t="shared" si="6"/>
        <v>0</v>
      </c>
      <c r="L87" s="146"/>
      <c r="M87" s="147">
        <f t="shared" si="7"/>
        <v>1</v>
      </c>
      <c r="N87" s="146"/>
      <c r="O87" s="146"/>
      <c r="P87" s="146"/>
      <c r="Q87" s="148">
        <f t="shared" si="8"/>
        <v>5</v>
      </c>
      <c r="R87" s="18" t="str">
        <f t="shared" si="9"/>
        <v>OK</v>
      </c>
      <c r="S87" s="47"/>
      <c r="T87" s="47"/>
      <c r="U87" s="47"/>
      <c r="V87" s="47"/>
      <c r="W87" s="47"/>
      <c r="X87" s="34"/>
      <c r="Y87" s="34"/>
      <c r="Z87" s="34"/>
      <c r="AA87" s="34"/>
      <c r="AB87" s="34"/>
      <c r="AC87" s="34"/>
      <c r="AD87" s="180"/>
      <c r="AE87" s="181"/>
      <c r="AF87" s="181"/>
      <c r="AG87" s="181"/>
      <c r="AH87" s="181"/>
      <c r="AI87" s="181"/>
      <c r="AJ87" s="181"/>
      <c r="AK87" s="181"/>
      <c r="AL87" s="181"/>
      <c r="AM87" s="181"/>
      <c r="AN87" s="36"/>
    </row>
    <row r="88" spans="1:40" ht="40" customHeight="1" x14ac:dyDescent="0.35">
      <c r="A88" s="204"/>
      <c r="B88" s="50">
        <v>85</v>
      </c>
      <c r="C88" s="200"/>
      <c r="D88" s="56" t="s">
        <v>152</v>
      </c>
      <c r="E88" s="57" t="s">
        <v>110</v>
      </c>
      <c r="F88" s="57" t="s">
        <v>11</v>
      </c>
      <c r="G88" s="57" t="s">
        <v>12</v>
      </c>
      <c r="H88" s="55">
        <v>11.25</v>
      </c>
      <c r="I88" s="16">
        <v>0</v>
      </c>
      <c r="J88" s="144">
        <f t="shared" si="5"/>
        <v>0</v>
      </c>
      <c r="K88" s="145">
        <f t="shared" si="6"/>
        <v>0</v>
      </c>
      <c r="L88" s="146"/>
      <c r="M88" s="147">
        <f t="shared" si="7"/>
        <v>0</v>
      </c>
      <c r="N88" s="146"/>
      <c r="O88" s="146"/>
      <c r="P88" s="146"/>
      <c r="Q88" s="148">
        <f t="shared" si="8"/>
        <v>0</v>
      </c>
      <c r="R88" s="18" t="str">
        <f t="shared" si="9"/>
        <v>OK</v>
      </c>
      <c r="S88" s="47"/>
      <c r="T88" s="47"/>
      <c r="U88" s="47"/>
      <c r="V88" s="47"/>
      <c r="W88" s="47"/>
      <c r="X88" s="34"/>
      <c r="Y88" s="34"/>
      <c r="Z88" s="34"/>
      <c r="AA88" s="34"/>
      <c r="AB88" s="34"/>
      <c r="AC88" s="34"/>
      <c r="AD88" s="180"/>
      <c r="AE88" s="181"/>
      <c r="AF88" s="181"/>
      <c r="AG88" s="181"/>
      <c r="AH88" s="181"/>
      <c r="AI88" s="181"/>
      <c r="AJ88" s="181"/>
      <c r="AK88" s="181"/>
      <c r="AL88" s="181"/>
      <c r="AM88" s="181"/>
      <c r="AN88" s="36"/>
    </row>
    <row r="89" spans="1:40" ht="40" customHeight="1" x14ac:dyDescent="0.35">
      <c r="A89" s="204"/>
      <c r="B89" s="50">
        <v>86</v>
      </c>
      <c r="C89" s="200"/>
      <c r="D89" s="56" t="s">
        <v>153</v>
      </c>
      <c r="E89" s="57" t="s">
        <v>110</v>
      </c>
      <c r="F89" s="57" t="s">
        <v>11</v>
      </c>
      <c r="G89" s="57" t="s">
        <v>12</v>
      </c>
      <c r="H89" s="55">
        <v>7.3</v>
      </c>
      <c r="I89" s="16">
        <v>0</v>
      </c>
      <c r="J89" s="144">
        <f t="shared" si="5"/>
        <v>0</v>
      </c>
      <c r="K89" s="145">
        <f t="shared" si="6"/>
        <v>0</v>
      </c>
      <c r="L89" s="146"/>
      <c r="M89" s="147">
        <f t="shared" si="7"/>
        <v>0</v>
      </c>
      <c r="N89" s="146"/>
      <c r="O89" s="146"/>
      <c r="P89" s="146"/>
      <c r="Q89" s="148">
        <f t="shared" si="8"/>
        <v>0</v>
      </c>
      <c r="R89" s="18" t="str">
        <f t="shared" si="9"/>
        <v>OK</v>
      </c>
      <c r="S89" s="47"/>
      <c r="T89" s="47"/>
      <c r="U89" s="47"/>
      <c r="V89" s="47"/>
      <c r="W89" s="47"/>
      <c r="X89" s="34"/>
      <c r="Y89" s="34"/>
      <c r="Z89" s="34"/>
      <c r="AA89" s="34"/>
      <c r="AB89" s="34"/>
      <c r="AC89" s="34"/>
      <c r="AD89" s="180"/>
      <c r="AE89" s="181"/>
      <c r="AF89" s="181"/>
      <c r="AG89" s="181"/>
      <c r="AH89" s="181"/>
      <c r="AI89" s="181"/>
      <c r="AJ89" s="181"/>
      <c r="AK89" s="181"/>
      <c r="AL89" s="181"/>
      <c r="AM89" s="181"/>
      <c r="AN89" s="36"/>
    </row>
    <row r="90" spans="1:40" ht="40" customHeight="1" x14ac:dyDescent="0.35">
      <c r="A90" s="204"/>
      <c r="B90" s="50">
        <v>87</v>
      </c>
      <c r="C90" s="200"/>
      <c r="D90" s="56" t="s">
        <v>154</v>
      </c>
      <c r="E90" s="57" t="s">
        <v>110</v>
      </c>
      <c r="F90" s="57" t="s">
        <v>11</v>
      </c>
      <c r="G90" s="57" t="s">
        <v>12</v>
      </c>
      <c r="H90" s="55">
        <v>5.69</v>
      </c>
      <c r="I90" s="16">
        <v>0</v>
      </c>
      <c r="J90" s="144">
        <f t="shared" si="5"/>
        <v>0</v>
      </c>
      <c r="K90" s="145">
        <f t="shared" si="6"/>
        <v>0</v>
      </c>
      <c r="L90" s="146"/>
      <c r="M90" s="147">
        <f t="shared" si="7"/>
        <v>0</v>
      </c>
      <c r="N90" s="146"/>
      <c r="O90" s="146"/>
      <c r="P90" s="146"/>
      <c r="Q90" s="148">
        <f t="shared" si="8"/>
        <v>0</v>
      </c>
      <c r="R90" s="18" t="str">
        <f t="shared" si="9"/>
        <v>OK</v>
      </c>
      <c r="S90" s="47"/>
      <c r="T90" s="47"/>
      <c r="U90" s="47"/>
      <c r="V90" s="47"/>
      <c r="W90" s="47"/>
      <c r="X90" s="34"/>
      <c r="Y90" s="34"/>
      <c r="Z90" s="34"/>
      <c r="AA90" s="34"/>
      <c r="AB90" s="34"/>
      <c r="AC90" s="34"/>
      <c r="AD90" s="180"/>
      <c r="AE90" s="181"/>
      <c r="AF90" s="181"/>
      <c r="AG90" s="181"/>
      <c r="AH90" s="181"/>
      <c r="AI90" s="181"/>
      <c r="AJ90" s="181"/>
      <c r="AK90" s="181"/>
      <c r="AL90" s="181"/>
      <c r="AM90" s="181"/>
      <c r="AN90" s="36"/>
    </row>
    <row r="91" spans="1:40" ht="40" customHeight="1" x14ac:dyDescent="0.35">
      <c r="A91" s="204"/>
      <c r="B91" s="50">
        <v>88</v>
      </c>
      <c r="C91" s="200"/>
      <c r="D91" s="56" t="s">
        <v>155</v>
      </c>
      <c r="E91" s="57" t="s">
        <v>110</v>
      </c>
      <c r="F91" s="57" t="s">
        <v>11</v>
      </c>
      <c r="G91" s="57" t="s">
        <v>12</v>
      </c>
      <c r="H91" s="55">
        <v>10.17</v>
      </c>
      <c r="I91" s="16">
        <v>0</v>
      </c>
      <c r="J91" s="144">
        <f t="shared" si="5"/>
        <v>0</v>
      </c>
      <c r="K91" s="145">
        <f t="shared" si="6"/>
        <v>0</v>
      </c>
      <c r="L91" s="146"/>
      <c r="M91" s="147">
        <f t="shared" si="7"/>
        <v>0</v>
      </c>
      <c r="N91" s="146"/>
      <c r="O91" s="146"/>
      <c r="P91" s="146"/>
      <c r="Q91" s="148">
        <f t="shared" si="8"/>
        <v>0</v>
      </c>
      <c r="R91" s="18" t="str">
        <f t="shared" si="9"/>
        <v>OK</v>
      </c>
      <c r="S91" s="47"/>
      <c r="T91" s="47"/>
      <c r="U91" s="47"/>
      <c r="V91" s="47"/>
      <c r="W91" s="47"/>
      <c r="X91" s="34"/>
      <c r="Y91" s="34"/>
      <c r="Z91" s="34"/>
      <c r="AA91" s="34"/>
      <c r="AB91" s="34"/>
      <c r="AC91" s="34"/>
      <c r="AD91" s="180"/>
      <c r="AE91" s="181"/>
      <c r="AF91" s="181"/>
      <c r="AG91" s="181"/>
      <c r="AH91" s="181"/>
      <c r="AI91" s="181"/>
      <c r="AJ91" s="181"/>
      <c r="AK91" s="181"/>
      <c r="AL91" s="181"/>
      <c r="AM91" s="181"/>
      <c r="AN91" s="36"/>
    </row>
    <row r="92" spans="1:40" ht="40" customHeight="1" x14ac:dyDescent="0.35">
      <c r="A92" s="204"/>
      <c r="B92" s="50">
        <v>89</v>
      </c>
      <c r="C92" s="200"/>
      <c r="D92" s="56" t="s">
        <v>156</v>
      </c>
      <c r="E92" s="57" t="s">
        <v>110</v>
      </c>
      <c r="F92" s="57" t="s">
        <v>11</v>
      </c>
      <c r="G92" s="57" t="s">
        <v>12</v>
      </c>
      <c r="H92" s="55">
        <v>16.579999999999998</v>
      </c>
      <c r="I92" s="16">
        <v>0</v>
      </c>
      <c r="J92" s="144">
        <f t="shared" si="5"/>
        <v>0</v>
      </c>
      <c r="K92" s="145">
        <f t="shared" si="6"/>
        <v>0</v>
      </c>
      <c r="L92" s="146"/>
      <c r="M92" s="147">
        <f t="shared" si="7"/>
        <v>0</v>
      </c>
      <c r="N92" s="146"/>
      <c r="O92" s="146"/>
      <c r="P92" s="146"/>
      <c r="Q92" s="148">
        <f t="shared" si="8"/>
        <v>0</v>
      </c>
      <c r="R92" s="18" t="str">
        <f t="shared" si="9"/>
        <v>OK</v>
      </c>
      <c r="S92" s="47"/>
      <c r="T92" s="47"/>
      <c r="U92" s="47"/>
      <c r="V92" s="47"/>
      <c r="W92" s="47"/>
      <c r="X92" s="34"/>
      <c r="Y92" s="34"/>
      <c r="Z92" s="34"/>
      <c r="AA92" s="34"/>
      <c r="AB92" s="34"/>
      <c r="AC92" s="34"/>
      <c r="AD92" s="180"/>
      <c r="AE92" s="181"/>
      <c r="AF92" s="181"/>
      <c r="AG92" s="181"/>
      <c r="AH92" s="181"/>
      <c r="AI92" s="181"/>
      <c r="AJ92" s="181"/>
      <c r="AK92" s="181"/>
      <c r="AL92" s="181"/>
      <c r="AM92" s="181"/>
      <c r="AN92" s="36"/>
    </row>
    <row r="93" spans="1:40" ht="40" customHeight="1" x14ac:dyDescent="0.35">
      <c r="A93" s="204"/>
      <c r="B93" s="50">
        <v>90</v>
      </c>
      <c r="C93" s="200"/>
      <c r="D93" s="56" t="s">
        <v>157</v>
      </c>
      <c r="E93" s="57" t="s">
        <v>110</v>
      </c>
      <c r="F93" s="57" t="s">
        <v>11</v>
      </c>
      <c r="G93" s="57" t="s">
        <v>12</v>
      </c>
      <c r="H93" s="55">
        <v>45.6</v>
      </c>
      <c r="I93" s="16">
        <v>0</v>
      </c>
      <c r="J93" s="144">
        <f t="shared" si="5"/>
        <v>0</v>
      </c>
      <c r="K93" s="145">
        <f t="shared" si="6"/>
        <v>0</v>
      </c>
      <c r="L93" s="146"/>
      <c r="M93" s="147">
        <f t="shared" si="7"/>
        <v>0</v>
      </c>
      <c r="N93" s="146"/>
      <c r="O93" s="146"/>
      <c r="P93" s="146"/>
      <c r="Q93" s="148">
        <f t="shared" si="8"/>
        <v>0</v>
      </c>
      <c r="R93" s="18" t="str">
        <f t="shared" si="9"/>
        <v>OK</v>
      </c>
      <c r="S93" s="47"/>
      <c r="T93" s="47"/>
      <c r="U93" s="47"/>
      <c r="V93" s="47"/>
      <c r="W93" s="47"/>
      <c r="X93" s="34"/>
      <c r="Y93" s="34"/>
      <c r="Z93" s="34"/>
      <c r="AA93" s="34"/>
      <c r="AB93" s="34"/>
      <c r="AC93" s="34"/>
      <c r="AD93" s="180"/>
      <c r="AE93" s="181"/>
      <c r="AF93" s="181"/>
      <c r="AG93" s="181"/>
      <c r="AH93" s="181"/>
      <c r="AI93" s="181"/>
      <c r="AJ93" s="181"/>
      <c r="AK93" s="181"/>
      <c r="AL93" s="181"/>
      <c r="AM93" s="181"/>
      <c r="AN93" s="36"/>
    </row>
    <row r="94" spans="1:40" ht="40" customHeight="1" x14ac:dyDescent="0.35">
      <c r="A94" s="204"/>
      <c r="B94" s="50">
        <v>91</v>
      </c>
      <c r="C94" s="200"/>
      <c r="D94" s="56" t="s">
        <v>158</v>
      </c>
      <c r="E94" s="57" t="s">
        <v>110</v>
      </c>
      <c r="F94" s="57" t="s">
        <v>11</v>
      </c>
      <c r="G94" s="57" t="s">
        <v>12</v>
      </c>
      <c r="H94" s="55">
        <v>79.430000000000007</v>
      </c>
      <c r="I94" s="16">
        <v>0</v>
      </c>
      <c r="J94" s="144">
        <f t="shared" si="5"/>
        <v>0</v>
      </c>
      <c r="K94" s="145">
        <f t="shared" si="6"/>
        <v>0</v>
      </c>
      <c r="L94" s="146"/>
      <c r="M94" s="147">
        <f t="shared" si="7"/>
        <v>0</v>
      </c>
      <c r="N94" s="146"/>
      <c r="O94" s="146"/>
      <c r="P94" s="146"/>
      <c r="Q94" s="148">
        <f t="shared" si="8"/>
        <v>0</v>
      </c>
      <c r="R94" s="18" t="str">
        <f t="shared" si="9"/>
        <v>OK</v>
      </c>
      <c r="S94" s="47"/>
      <c r="T94" s="47"/>
      <c r="U94" s="47"/>
      <c r="V94" s="47"/>
      <c r="W94" s="47"/>
      <c r="X94" s="34"/>
      <c r="Y94" s="34"/>
      <c r="Z94" s="34"/>
      <c r="AA94" s="34"/>
      <c r="AB94" s="34"/>
      <c r="AC94" s="34"/>
      <c r="AD94" s="180"/>
      <c r="AE94" s="181"/>
      <c r="AF94" s="181"/>
      <c r="AG94" s="181"/>
      <c r="AH94" s="181"/>
      <c r="AI94" s="181"/>
      <c r="AJ94" s="181"/>
      <c r="AK94" s="181"/>
      <c r="AL94" s="181"/>
      <c r="AM94" s="181"/>
      <c r="AN94" s="36"/>
    </row>
    <row r="95" spans="1:40" ht="40" customHeight="1" x14ac:dyDescent="0.35">
      <c r="A95" s="204"/>
      <c r="B95" s="50">
        <v>92</v>
      </c>
      <c r="C95" s="200"/>
      <c r="D95" s="56" t="s">
        <v>159</v>
      </c>
      <c r="E95" s="57" t="s">
        <v>110</v>
      </c>
      <c r="F95" s="57" t="s">
        <v>11</v>
      </c>
      <c r="G95" s="57" t="s">
        <v>12</v>
      </c>
      <c r="H95" s="55">
        <v>73.69</v>
      </c>
      <c r="I95" s="16">
        <v>0</v>
      </c>
      <c r="J95" s="144">
        <f t="shared" si="5"/>
        <v>0</v>
      </c>
      <c r="K95" s="145">
        <f t="shared" si="6"/>
        <v>0</v>
      </c>
      <c r="L95" s="146"/>
      <c r="M95" s="147">
        <f t="shared" si="7"/>
        <v>0</v>
      </c>
      <c r="N95" s="146"/>
      <c r="O95" s="146"/>
      <c r="P95" s="146"/>
      <c r="Q95" s="148">
        <f t="shared" si="8"/>
        <v>0</v>
      </c>
      <c r="R95" s="18" t="str">
        <f t="shared" si="9"/>
        <v>OK</v>
      </c>
      <c r="S95" s="47"/>
      <c r="T95" s="47"/>
      <c r="U95" s="47"/>
      <c r="V95" s="47"/>
      <c r="W95" s="47"/>
      <c r="X95" s="34"/>
      <c r="Y95" s="34"/>
      <c r="Z95" s="34"/>
      <c r="AA95" s="34"/>
      <c r="AB95" s="34"/>
      <c r="AC95" s="34"/>
      <c r="AD95" s="180"/>
      <c r="AE95" s="181"/>
      <c r="AF95" s="181"/>
      <c r="AG95" s="181"/>
      <c r="AH95" s="181"/>
      <c r="AI95" s="181"/>
      <c r="AJ95" s="181"/>
      <c r="AK95" s="181"/>
      <c r="AL95" s="181"/>
      <c r="AM95" s="181"/>
      <c r="AN95" s="36"/>
    </row>
    <row r="96" spans="1:40" ht="40" customHeight="1" x14ac:dyDescent="0.35">
      <c r="A96" s="204"/>
      <c r="B96" s="50">
        <v>93</v>
      </c>
      <c r="C96" s="200"/>
      <c r="D96" s="56" t="s">
        <v>160</v>
      </c>
      <c r="E96" s="57" t="s">
        <v>110</v>
      </c>
      <c r="F96" s="57" t="s">
        <v>11</v>
      </c>
      <c r="G96" s="57" t="s">
        <v>12</v>
      </c>
      <c r="H96" s="55">
        <v>117.07</v>
      </c>
      <c r="I96" s="16">
        <v>0</v>
      </c>
      <c r="J96" s="144">
        <f t="shared" si="5"/>
        <v>0</v>
      </c>
      <c r="K96" s="145">
        <f t="shared" si="6"/>
        <v>0</v>
      </c>
      <c r="L96" s="146"/>
      <c r="M96" s="147">
        <f t="shared" si="7"/>
        <v>0</v>
      </c>
      <c r="N96" s="146"/>
      <c r="O96" s="146"/>
      <c r="P96" s="146"/>
      <c r="Q96" s="148">
        <f t="shared" si="8"/>
        <v>0</v>
      </c>
      <c r="R96" s="18" t="str">
        <f t="shared" si="9"/>
        <v>OK</v>
      </c>
      <c r="S96" s="47"/>
      <c r="T96" s="47"/>
      <c r="U96" s="47"/>
      <c r="V96" s="47"/>
      <c r="W96" s="47"/>
      <c r="X96" s="34"/>
      <c r="Y96" s="34"/>
      <c r="Z96" s="34"/>
      <c r="AA96" s="34"/>
      <c r="AB96" s="34"/>
      <c r="AC96" s="34"/>
      <c r="AD96" s="180"/>
      <c r="AE96" s="181"/>
      <c r="AF96" s="181"/>
      <c r="AG96" s="181"/>
      <c r="AH96" s="181"/>
      <c r="AI96" s="181"/>
      <c r="AJ96" s="181"/>
      <c r="AK96" s="181"/>
      <c r="AL96" s="181"/>
      <c r="AM96" s="181"/>
      <c r="AN96" s="36"/>
    </row>
    <row r="97" spans="1:40" ht="40" customHeight="1" x14ac:dyDescent="0.35">
      <c r="A97" s="204"/>
      <c r="B97" s="50">
        <v>94</v>
      </c>
      <c r="C97" s="200"/>
      <c r="D97" s="56" t="s">
        <v>161</v>
      </c>
      <c r="E97" s="57" t="s">
        <v>110</v>
      </c>
      <c r="F97" s="57" t="s">
        <v>11</v>
      </c>
      <c r="G97" s="57" t="s">
        <v>12</v>
      </c>
      <c r="H97" s="55">
        <v>54.57</v>
      </c>
      <c r="I97" s="16">
        <v>0</v>
      </c>
      <c r="J97" s="144">
        <f t="shared" si="5"/>
        <v>0</v>
      </c>
      <c r="K97" s="145">
        <f t="shared" si="6"/>
        <v>0</v>
      </c>
      <c r="L97" s="146"/>
      <c r="M97" s="147">
        <f t="shared" si="7"/>
        <v>0</v>
      </c>
      <c r="N97" s="146"/>
      <c r="O97" s="146"/>
      <c r="P97" s="146"/>
      <c r="Q97" s="148">
        <f t="shared" si="8"/>
        <v>0</v>
      </c>
      <c r="R97" s="18" t="str">
        <f t="shared" si="9"/>
        <v>OK</v>
      </c>
      <c r="S97" s="47"/>
      <c r="T97" s="47"/>
      <c r="U97" s="47"/>
      <c r="V97" s="47"/>
      <c r="W97" s="47"/>
      <c r="X97" s="34"/>
      <c r="Y97" s="34"/>
      <c r="Z97" s="34"/>
      <c r="AA97" s="34"/>
      <c r="AB97" s="34"/>
      <c r="AC97" s="34"/>
      <c r="AD97" s="180"/>
      <c r="AE97" s="181"/>
      <c r="AF97" s="181"/>
      <c r="AG97" s="181"/>
      <c r="AH97" s="181"/>
      <c r="AI97" s="181"/>
      <c r="AJ97" s="181"/>
      <c r="AK97" s="181"/>
      <c r="AL97" s="181"/>
      <c r="AM97" s="181"/>
      <c r="AN97" s="36"/>
    </row>
    <row r="98" spans="1:40" ht="40" customHeight="1" x14ac:dyDescent="0.35">
      <c r="A98" s="204"/>
      <c r="B98" s="50">
        <v>95</v>
      </c>
      <c r="C98" s="200"/>
      <c r="D98" s="56" t="s">
        <v>162</v>
      </c>
      <c r="E98" s="57" t="s">
        <v>110</v>
      </c>
      <c r="F98" s="57" t="s">
        <v>11</v>
      </c>
      <c r="G98" s="57" t="s">
        <v>12</v>
      </c>
      <c r="H98" s="55">
        <v>59.68</v>
      </c>
      <c r="I98" s="16">
        <v>0</v>
      </c>
      <c r="J98" s="144">
        <f t="shared" si="5"/>
        <v>0</v>
      </c>
      <c r="K98" s="145">
        <f t="shared" si="6"/>
        <v>0</v>
      </c>
      <c r="L98" s="146"/>
      <c r="M98" s="147">
        <f t="shared" si="7"/>
        <v>0</v>
      </c>
      <c r="N98" s="146"/>
      <c r="O98" s="146"/>
      <c r="P98" s="146"/>
      <c r="Q98" s="148">
        <f t="shared" si="8"/>
        <v>0</v>
      </c>
      <c r="R98" s="18" t="str">
        <f t="shared" si="9"/>
        <v>OK</v>
      </c>
      <c r="S98" s="47"/>
      <c r="T98" s="47"/>
      <c r="U98" s="47"/>
      <c r="V98" s="47"/>
      <c r="W98" s="47"/>
      <c r="X98" s="34"/>
      <c r="Y98" s="34"/>
      <c r="Z98" s="34"/>
      <c r="AA98" s="34"/>
      <c r="AB98" s="34"/>
      <c r="AC98" s="34"/>
      <c r="AD98" s="180"/>
      <c r="AE98" s="181"/>
      <c r="AF98" s="181"/>
      <c r="AG98" s="181"/>
      <c r="AH98" s="181"/>
      <c r="AI98" s="181"/>
      <c r="AJ98" s="181"/>
      <c r="AK98" s="181"/>
      <c r="AL98" s="181"/>
      <c r="AM98" s="181"/>
      <c r="AN98" s="36"/>
    </row>
    <row r="99" spans="1:40" ht="40" customHeight="1" x14ac:dyDescent="0.35">
      <c r="A99" s="204"/>
      <c r="B99" s="50">
        <v>96</v>
      </c>
      <c r="C99" s="199"/>
      <c r="D99" s="56" t="s">
        <v>163</v>
      </c>
      <c r="E99" s="57" t="s">
        <v>110</v>
      </c>
      <c r="F99" s="57" t="s">
        <v>11</v>
      </c>
      <c r="G99" s="57" t="s">
        <v>12</v>
      </c>
      <c r="H99" s="55">
        <v>69.41</v>
      </c>
      <c r="I99" s="16">
        <v>0</v>
      </c>
      <c r="J99" s="144">
        <f t="shared" si="5"/>
        <v>0</v>
      </c>
      <c r="K99" s="145">
        <f t="shared" si="6"/>
        <v>0</v>
      </c>
      <c r="L99" s="146"/>
      <c r="M99" s="147">
        <f t="shared" si="7"/>
        <v>0</v>
      </c>
      <c r="N99" s="146"/>
      <c r="O99" s="146"/>
      <c r="P99" s="146"/>
      <c r="Q99" s="148">
        <f t="shared" si="8"/>
        <v>0</v>
      </c>
      <c r="R99" s="18" t="str">
        <f t="shared" si="9"/>
        <v>OK</v>
      </c>
      <c r="S99" s="47"/>
      <c r="T99" s="47"/>
      <c r="U99" s="47"/>
      <c r="V99" s="47"/>
      <c r="W99" s="47"/>
      <c r="X99" s="34"/>
      <c r="Y99" s="34"/>
      <c r="Z99" s="34"/>
      <c r="AA99" s="34"/>
      <c r="AB99" s="34"/>
      <c r="AC99" s="34"/>
      <c r="AD99" s="180"/>
      <c r="AE99" s="181"/>
      <c r="AF99" s="181"/>
      <c r="AG99" s="181"/>
      <c r="AH99" s="181"/>
      <c r="AI99" s="181"/>
      <c r="AJ99" s="181"/>
      <c r="AK99" s="181"/>
      <c r="AL99" s="181"/>
      <c r="AM99" s="181"/>
      <c r="AN99" s="36"/>
    </row>
    <row r="100" spans="1:40" ht="40" customHeight="1" x14ac:dyDescent="0.35">
      <c r="A100" s="204">
        <v>6</v>
      </c>
      <c r="B100" s="50">
        <v>97</v>
      </c>
      <c r="C100" s="198" t="s">
        <v>634</v>
      </c>
      <c r="D100" s="56" t="s">
        <v>164</v>
      </c>
      <c r="E100" s="57" t="s">
        <v>39</v>
      </c>
      <c r="F100" s="57" t="s">
        <v>11</v>
      </c>
      <c r="G100" s="57" t="s">
        <v>13</v>
      </c>
      <c r="H100" s="55">
        <v>2.4</v>
      </c>
      <c r="I100" s="16">
        <v>0</v>
      </c>
      <c r="J100" s="144">
        <f t="shared" si="5"/>
        <v>0</v>
      </c>
      <c r="K100" s="145">
        <f t="shared" si="6"/>
        <v>0</v>
      </c>
      <c r="L100" s="146"/>
      <c r="M100" s="147">
        <f t="shared" si="7"/>
        <v>0</v>
      </c>
      <c r="N100" s="146"/>
      <c r="O100" s="146"/>
      <c r="P100" s="146"/>
      <c r="Q100" s="148">
        <f t="shared" si="8"/>
        <v>0</v>
      </c>
      <c r="R100" s="18" t="str">
        <f t="shared" si="9"/>
        <v>OK</v>
      </c>
      <c r="S100" s="47"/>
      <c r="T100" s="47"/>
      <c r="U100" s="47"/>
      <c r="V100" s="47"/>
      <c r="W100" s="47"/>
      <c r="X100" s="34"/>
      <c r="Y100" s="34"/>
      <c r="Z100" s="34"/>
      <c r="AA100" s="34"/>
      <c r="AB100" s="34"/>
      <c r="AC100" s="34"/>
      <c r="AD100" s="180"/>
      <c r="AE100" s="181"/>
      <c r="AF100" s="181"/>
      <c r="AG100" s="181"/>
      <c r="AH100" s="181"/>
      <c r="AI100" s="181"/>
      <c r="AJ100" s="181"/>
      <c r="AK100" s="181"/>
      <c r="AL100" s="181"/>
      <c r="AM100" s="181"/>
      <c r="AN100" s="36"/>
    </row>
    <row r="101" spans="1:40" ht="40" customHeight="1" x14ac:dyDescent="0.35">
      <c r="A101" s="204"/>
      <c r="B101" s="50">
        <v>98</v>
      </c>
      <c r="C101" s="200"/>
      <c r="D101" s="56" t="s">
        <v>165</v>
      </c>
      <c r="E101" s="57" t="s">
        <v>39</v>
      </c>
      <c r="F101" s="57" t="s">
        <v>11</v>
      </c>
      <c r="G101" s="57" t="s">
        <v>13</v>
      </c>
      <c r="H101" s="55">
        <v>9.75</v>
      </c>
      <c r="I101" s="16">
        <v>0</v>
      </c>
      <c r="J101" s="144">
        <f t="shared" si="5"/>
        <v>0</v>
      </c>
      <c r="K101" s="145">
        <f t="shared" si="6"/>
        <v>0</v>
      </c>
      <c r="L101" s="146"/>
      <c r="M101" s="147">
        <f t="shared" si="7"/>
        <v>0</v>
      </c>
      <c r="N101" s="146"/>
      <c r="O101" s="146"/>
      <c r="P101" s="146"/>
      <c r="Q101" s="148">
        <f t="shared" si="8"/>
        <v>0</v>
      </c>
      <c r="R101" s="18" t="str">
        <f t="shared" si="9"/>
        <v>OK</v>
      </c>
      <c r="S101" s="47"/>
      <c r="T101" s="47"/>
      <c r="U101" s="47"/>
      <c r="V101" s="47"/>
      <c r="W101" s="47"/>
      <c r="X101" s="34"/>
      <c r="Y101" s="34"/>
      <c r="Z101" s="34"/>
      <c r="AA101" s="34"/>
      <c r="AB101" s="34"/>
      <c r="AC101" s="34"/>
      <c r="AD101" s="180"/>
      <c r="AE101" s="181"/>
      <c r="AF101" s="181"/>
      <c r="AG101" s="181"/>
      <c r="AH101" s="181"/>
      <c r="AI101" s="181"/>
      <c r="AJ101" s="181"/>
      <c r="AK101" s="181"/>
      <c r="AL101" s="181"/>
      <c r="AM101" s="181"/>
      <c r="AN101" s="36"/>
    </row>
    <row r="102" spans="1:40" ht="40" customHeight="1" x14ac:dyDescent="0.35">
      <c r="A102" s="204"/>
      <c r="B102" s="50">
        <v>99</v>
      </c>
      <c r="C102" s="200"/>
      <c r="D102" s="56" t="s">
        <v>166</v>
      </c>
      <c r="E102" s="57" t="s">
        <v>39</v>
      </c>
      <c r="F102" s="57" t="s">
        <v>11</v>
      </c>
      <c r="G102" s="57" t="s">
        <v>13</v>
      </c>
      <c r="H102" s="55">
        <v>6.15</v>
      </c>
      <c r="I102" s="16">
        <v>0</v>
      </c>
      <c r="J102" s="144">
        <f t="shared" si="5"/>
        <v>0</v>
      </c>
      <c r="K102" s="145">
        <f t="shared" si="6"/>
        <v>0</v>
      </c>
      <c r="L102" s="146"/>
      <c r="M102" s="147">
        <f t="shared" si="7"/>
        <v>0</v>
      </c>
      <c r="N102" s="146"/>
      <c r="O102" s="146"/>
      <c r="P102" s="146"/>
      <c r="Q102" s="148">
        <f t="shared" si="8"/>
        <v>0</v>
      </c>
      <c r="R102" s="18" t="str">
        <f t="shared" si="9"/>
        <v>OK</v>
      </c>
      <c r="S102" s="47"/>
      <c r="T102" s="47"/>
      <c r="U102" s="47"/>
      <c r="V102" s="47"/>
      <c r="W102" s="47"/>
      <c r="X102" s="34"/>
      <c r="Y102" s="34"/>
      <c r="Z102" s="34"/>
      <c r="AA102" s="34"/>
      <c r="AB102" s="34"/>
      <c r="AC102" s="34"/>
      <c r="AD102" s="180"/>
      <c r="AE102" s="181"/>
      <c r="AF102" s="181"/>
      <c r="AG102" s="181"/>
      <c r="AH102" s="181"/>
      <c r="AI102" s="181"/>
      <c r="AJ102" s="181"/>
      <c r="AK102" s="181"/>
      <c r="AL102" s="181"/>
      <c r="AM102" s="181"/>
      <c r="AN102" s="36"/>
    </row>
    <row r="103" spans="1:40" ht="40" customHeight="1" x14ac:dyDescent="0.35">
      <c r="A103" s="204"/>
      <c r="B103" s="50">
        <v>100</v>
      </c>
      <c r="C103" s="200"/>
      <c r="D103" s="56" t="s">
        <v>167</v>
      </c>
      <c r="E103" s="57" t="s">
        <v>39</v>
      </c>
      <c r="F103" s="57" t="s">
        <v>11</v>
      </c>
      <c r="G103" s="57" t="s">
        <v>13</v>
      </c>
      <c r="H103" s="55">
        <v>6</v>
      </c>
      <c r="I103" s="16">
        <v>0</v>
      </c>
      <c r="J103" s="144">
        <f t="shared" si="5"/>
        <v>0</v>
      </c>
      <c r="K103" s="145">
        <f t="shared" si="6"/>
        <v>0</v>
      </c>
      <c r="L103" s="146"/>
      <c r="M103" s="147">
        <f t="shared" si="7"/>
        <v>0</v>
      </c>
      <c r="N103" s="146"/>
      <c r="O103" s="146"/>
      <c r="P103" s="146"/>
      <c r="Q103" s="148">
        <f t="shared" si="8"/>
        <v>0</v>
      </c>
      <c r="R103" s="18" t="str">
        <f t="shared" si="9"/>
        <v>OK</v>
      </c>
      <c r="S103" s="47"/>
      <c r="T103" s="47"/>
      <c r="U103" s="47"/>
      <c r="V103" s="47"/>
      <c r="W103" s="47"/>
      <c r="X103" s="34"/>
      <c r="Y103" s="34"/>
      <c r="Z103" s="34"/>
      <c r="AA103" s="34"/>
      <c r="AB103" s="34"/>
      <c r="AC103" s="34"/>
      <c r="AD103" s="180"/>
      <c r="AE103" s="181"/>
      <c r="AF103" s="181"/>
      <c r="AG103" s="181"/>
      <c r="AH103" s="181"/>
      <c r="AI103" s="181"/>
      <c r="AJ103" s="181"/>
      <c r="AK103" s="181"/>
      <c r="AL103" s="181"/>
      <c r="AM103" s="181"/>
      <c r="AN103" s="36"/>
    </row>
    <row r="104" spans="1:40" ht="40" customHeight="1" x14ac:dyDescent="0.35">
      <c r="A104" s="204"/>
      <c r="B104" s="50">
        <v>101</v>
      </c>
      <c r="C104" s="200"/>
      <c r="D104" s="56" t="s">
        <v>168</v>
      </c>
      <c r="E104" s="57" t="s">
        <v>39</v>
      </c>
      <c r="F104" s="57" t="s">
        <v>11</v>
      </c>
      <c r="G104" s="57" t="s">
        <v>13</v>
      </c>
      <c r="H104" s="55">
        <v>12.74</v>
      </c>
      <c r="I104" s="16">
        <v>0</v>
      </c>
      <c r="J104" s="144">
        <f t="shared" si="5"/>
        <v>0</v>
      </c>
      <c r="K104" s="145">
        <f t="shared" si="6"/>
        <v>0</v>
      </c>
      <c r="L104" s="146"/>
      <c r="M104" s="147">
        <f t="shared" si="7"/>
        <v>0</v>
      </c>
      <c r="N104" s="146"/>
      <c r="O104" s="146"/>
      <c r="P104" s="146"/>
      <c r="Q104" s="148">
        <f t="shared" si="8"/>
        <v>0</v>
      </c>
      <c r="R104" s="18" t="str">
        <f t="shared" si="9"/>
        <v>OK</v>
      </c>
      <c r="S104" s="47"/>
      <c r="T104" s="47"/>
      <c r="U104" s="47"/>
      <c r="V104" s="47"/>
      <c r="W104" s="47"/>
      <c r="X104" s="34"/>
      <c r="Y104" s="34"/>
      <c r="Z104" s="34"/>
      <c r="AA104" s="34"/>
      <c r="AB104" s="34"/>
      <c r="AC104" s="34"/>
      <c r="AD104" s="180"/>
      <c r="AE104" s="181"/>
      <c r="AF104" s="181"/>
      <c r="AG104" s="181"/>
      <c r="AH104" s="181"/>
      <c r="AI104" s="181"/>
      <c r="AJ104" s="181"/>
      <c r="AK104" s="181"/>
      <c r="AL104" s="181"/>
      <c r="AM104" s="181"/>
      <c r="AN104" s="36"/>
    </row>
    <row r="105" spans="1:40" ht="40" customHeight="1" x14ac:dyDescent="0.35">
      <c r="A105" s="204"/>
      <c r="B105" s="50">
        <v>102</v>
      </c>
      <c r="C105" s="200"/>
      <c r="D105" s="56" t="s">
        <v>169</v>
      </c>
      <c r="E105" s="57" t="s">
        <v>39</v>
      </c>
      <c r="F105" s="57" t="s">
        <v>11</v>
      </c>
      <c r="G105" s="57" t="s">
        <v>13</v>
      </c>
      <c r="H105" s="55">
        <v>12.6</v>
      </c>
      <c r="I105" s="16">
        <v>0</v>
      </c>
      <c r="J105" s="144">
        <f t="shared" si="5"/>
        <v>0</v>
      </c>
      <c r="K105" s="145">
        <f t="shared" si="6"/>
        <v>0</v>
      </c>
      <c r="L105" s="146"/>
      <c r="M105" s="147">
        <f t="shared" si="7"/>
        <v>0</v>
      </c>
      <c r="N105" s="146"/>
      <c r="O105" s="146"/>
      <c r="P105" s="146"/>
      <c r="Q105" s="148">
        <f t="shared" si="8"/>
        <v>0</v>
      </c>
      <c r="R105" s="18" t="str">
        <f t="shared" si="9"/>
        <v>OK</v>
      </c>
      <c r="S105" s="47"/>
      <c r="T105" s="47"/>
      <c r="U105" s="47"/>
      <c r="V105" s="47"/>
      <c r="W105" s="47"/>
      <c r="X105" s="34"/>
      <c r="Y105" s="34"/>
      <c r="Z105" s="34"/>
      <c r="AA105" s="34"/>
      <c r="AB105" s="34"/>
      <c r="AC105" s="34"/>
      <c r="AD105" s="180"/>
      <c r="AE105" s="181"/>
      <c r="AF105" s="181"/>
      <c r="AG105" s="181"/>
      <c r="AH105" s="181"/>
      <c r="AI105" s="181"/>
      <c r="AJ105" s="181"/>
      <c r="AK105" s="181"/>
      <c r="AL105" s="181"/>
      <c r="AM105" s="181"/>
      <c r="AN105" s="36"/>
    </row>
    <row r="106" spans="1:40" ht="40" customHeight="1" x14ac:dyDescent="0.35">
      <c r="A106" s="204"/>
      <c r="B106" s="50">
        <v>103</v>
      </c>
      <c r="C106" s="200"/>
      <c r="D106" s="56" t="s">
        <v>170</v>
      </c>
      <c r="E106" s="57" t="s">
        <v>39</v>
      </c>
      <c r="F106" s="57" t="s">
        <v>11</v>
      </c>
      <c r="G106" s="57" t="s">
        <v>13</v>
      </c>
      <c r="H106" s="55">
        <v>2.66</v>
      </c>
      <c r="I106" s="16">
        <v>0</v>
      </c>
      <c r="J106" s="144">
        <f t="shared" si="5"/>
        <v>0</v>
      </c>
      <c r="K106" s="145">
        <f t="shared" si="6"/>
        <v>0</v>
      </c>
      <c r="L106" s="146"/>
      <c r="M106" s="147">
        <f t="shared" si="7"/>
        <v>0</v>
      </c>
      <c r="N106" s="146"/>
      <c r="O106" s="146"/>
      <c r="P106" s="146"/>
      <c r="Q106" s="148">
        <f t="shared" si="8"/>
        <v>0</v>
      </c>
      <c r="R106" s="18" t="str">
        <f t="shared" si="9"/>
        <v>OK</v>
      </c>
      <c r="S106" s="47"/>
      <c r="T106" s="47"/>
      <c r="U106" s="47"/>
      <c r="V106" s="47"/>
      <c r="W106" s="47"/>
      <c r="X106" s="34"/>
      <c r="Y106" s="34"/>
      <c r="Z106" s="34"/>
      <c r="AA106" s="34"/>
      <c r="AB106" s="34"/>
      <c r="AC106" s="34"/>
      <c r="AD106" s="180"/>
      <c r="AE106" s="181"/>
      <c r="AF106" s="181"/>
      <c r="AG106" s="181"/>
      <c r="AH106" s="181"/>
      <c r="AI106" s="181"/>
      <c r="AJ106" s="181"/>
      <c r="AK106" s="181"/>
      <c r="AL106" s="181"/>
      <c r="AM106" s="181"/>
      <c r="AN106" s="36"/>
    </row>
    <row r="107" spans="1:40" ht="40" customHeight="1" x14ac:dyDescent="0.35">
      <c r="A107" s="204"/>
      <c r="B107" s="50">
        <v>104</v>
      </c>
      <c r="C107" s="200"/>
      <c r="D107" s="56" t="s">
        <v>171</v>
      </c>
      <c r="E107" s="57" t="s">
        <v>39</v>
      </c>
      <c r="F107" s="57" t="s">
        <v>11</v>
      </c>
      <c r="G107" s="57" t="s">
        <v>13</v>
      </c>
      <c r="H107" s="55">
        <v>3.24</v>
      </c>
      <c r="I107" s="16">
        <v>0</v>
      </c>
      <c r="J107" s="144">
        <f t="shared" si="5"/>
        <v>0</v>
      </c>
      <c r="K107" s="145">
        <f t="shared" si="6"/>
        <v>0</v>
      </c>
      <c r="L107" s="146"/>
      <c r="M107" s="147">
        <f t="shared" si="7"/>
        <v>0</v>
      </c>
      <c r="N107" s="146"/>
      <c r="O107" s="146"/>
      <c r="P107" s="146"/>
      <c r="Q107" s="148">
        <f t="shared" si="8"/>
        <v>0</v>
      </c>
      <c r="R107" s="18" t="str">
        <f t="shared" si="9"/>
        <v>OK</v>
      </c>
      <c r="S107" s="47"/>
      <c r="T107" s="47"/>
      <c r="U107" s="47"/>
      <c r="V107" s="47"/>
      <c r="W107" s="47"/>
      <c r="X107" s="34"/>
      <c r="Y107" s="34"/>
      <c r="Z107" s="34"/>
      <c r="AA107" s="34"/>
      <c r="AB107" s="34"/>
      <c r="AC107" s="34"/>
      <c r="AD107" s="180"/>
      <c r="AE107" s="181"/>
      <c r="AF107" s="181"/>
      <c r="AG107" s="181"/>
      <c r="AH107" s="181"/>
      <c r="AI107" s="181"/>
      <c r="AJ107" s="181"/>
      <c r="AK107" s="181"/>
      <c r="AL107" s="181"/>
      <c r="AM107" s="181"/>
      <c r="AN107" s="36"/>
    </row>
    <row r="108" spans="1:40" ht="40" customHeight="1" x14ac:dyDescent="0.35">
      <c r="A108" s="204"/>
      <c r="B108" s="50">
        <v>105</v>
      </c>
      <c r="C108" s="200"/>
      <c r="D108" s="56" t="s">
        <v>172</v>
      </c>
      <c r="E108" s="57" t="s">
        <v>39</v>
      </c>
      <c r="F108" s="57" t="s">
        <v>11</v>
      </c>
      <c r="G108" s="57" t="s">
        <v>13</v>
      </c>
      <c r="H108" s="55">
        <v>6.66</v>
      </c>
      <c r="I108" s="16">
        <v>5</v>
      </c>
      <c r="J108" s="144">
        <f t="shared" si="5"/>
        <v>5</v>
      </c>
      <c r="K108" s="145">
        <f t="shared" si="6"/>
        <v>5</v>
      </c>
      <c r="L108" s="146"/>
      <c r="M108" s="147">
        <f t="shared" si="7"/>
        <v>1</v>
      </c>
      <c r="N108" s="146"/>
      <c r="O108" s="146"/>
      <c r="P108" s="146"/>
      <c r="Q108" s="148">
        <f t="shared" si="8"/>
        <v>0</v>
      </c>
      <c r="R108" s="18" t="str">
        <f t="shared" si="9"/>
        <v>OK</v>
      </c>
      <c r="S108" s="47">
        <v>5</v>
      </c>
      <c r="T108" s="47"/>
      <c r="U108" s="47"/>
      <c r="V108" s="47"/>
      <c r="W108" s="47"/>
      <c r="X108" s="34"/>
      <c r="Y108" s="34"/>
      <c r="Z108" s="34"/>
      <c r="AA108" s="34"/>
      <c r="AB108" s="34"/>
      <c r="AC108" s="34"/>
      <c r="AD108" s="180"/>
      <c r="AE108" s="181"/>
      <c r="AF108" s="181"/>
      <c r="AG108" s="181"/>
      <c r="AH108" s="181"/>
      <c r="AI108" s="181"/>
      <c r="AJ108" s="181"/>
      <c r="AK108" s="181"/>
      <c r="AL108" s="181"/>
      <c r="AM108" s="181"/>
      <c r="AN108" s="36"/>
    </row>
    <row r="109" spans="1:40" ht="40" customHeight="1" x14ac:dyDescent="0.35">
      <c r="A109" s="204"/>
      <c r="B109" s="50">
        <v>106</v>
      </c>
      <c r="C109" s="200"/>
      <c r="D109" s="56" t="s">
        <v>173</v>
      </c>
      <c r="E109" s="57" t="s">
        <v>39</v>
      </c>
      <c r="F109" s="57" t="s">
        <v>11</v>
      </c>
      <c r="G109" s="57" t="s">
        <v>13</v>
      </c>
      <c r="H109" s="55">
        <v>10.99</v>
      </c>
      <c r="I109" s="16">
        <v>0</v>
      </c>
      <c r="J109" s="144">
        <f t="shared" si="5"/>
        <v>0</v>
      </c>
      <c r="K109" s="145">
        <f t="shared" si="6"/>
        <v>0</v>
      </c>
      <c r="L109" s="146"/>
      <c r="M109" s="147">
        <f t="shared" si="7"/>
        <v>0</v>
      </c>
      <c r="N109" s="146"/>
      <c r="O109" s="146"/>
      <c r="P109" s="146"/>
      <c r="Q109" s="148">
        <f t="shared" si="8"/>
        <v>0</v>
      </c>
      <c r="R109" s="18" t="str">
        <f t="shared" si="9"/>
        <v>OK</v>
      </c>
      <c r="S109" s="47"/>
      <c r="T109" s="47"/>
      <c r="U109" s="47"/>
      <c r="V109" s="47"/>
      <c r="W109" s="47"/>
      <c r="X109" s="34"/>
      <c r="Y109" s="34"/>
      <c r="Z109" s="34"/>
      <c r="AA109" s="34"/>
      <c r="AB109" s="34"/>
      <c r="AC109" s="34"/>
      <c r="AD109" s="180"/>
      <c r="AE109" s="181"/>
      <c r="AF109" s="181"/>
      <c r="AG109" s="181"/>
      <c r="AH109" s="181"/>
      <c r="AI109" s="181"/>
      <c r="AJ109" s="181"/>
      <c r="AK109" s="181"/>
      <c r="AL109" s="181"/>
      <c r="AM109" s="181"/>
      <c r="AN109" s="36"/>
    </row>
    <row r="110" spans="1:40" ht="40" customHeight="1" x14ac:dyDescent="0.35">
      <c r="A110" s="204"/>
      <c r="B110" s="50">
        <v>107</v>
      </c>
      <c r="C110" s="200"/>
      <c r="D110" s="56" t="s">
        <v>174</v>
      </c>
      <c r="E110" s="57" t="s">
        <v>39</v>
      </c>
      <c r="F110" s="57" t="s">
        <v>11</v>
      </c>
      <c r="G110" s="57" t="s">
        <v>13</v>
      </c>
      <c r="H110" s="55">
        <v>7</v>
      </c>
      <c r="I110" s="16">
        <v>0</v>
      </c>
      <c r="J110" s="144">
        <f t="shared" si="5"/>
        <v>0</v>
      </c>
      <c r="K110" s="145">
        <f t="shared" si="6"/>
        <v>0</v>
      </c>
      <c r="L110" s="146"/>
      <c r="M110" s="147">
        <f t="shared" si="7"/>
        <v>0</v>
      </c>
      <c r="N110" s="146"/>
      <c r="O110" s="146"/>
      <c r="P110" s="146"/>
      <c r="Q110" s="148">
        <f t="shared" si="8"/>
        <v>0</v>
      </c>
      <c r="R110" s="18" t="str">
        <f t="shared" si="9"/>
        <v>OK</v>
      </c>
      <c r="S110" s="47"/>
      <c r="T110" s="47"/>
      <c r="U110" s="47"/>
      <c r="V110" s="47"/>
      <c r="W110" s="47"/>
      <c r="X110" s="34"/>
      <c r="Y110" s="34"/>
      <c r="Z110" s="34"/>
      <c r="AA110" s="34"/>
      <c r="AB110" s="34"/>
      <c r="AC110" s="34"/>
      <c r="AD110" s="180"/>
      <c r="AE110" s="181"/>
      <c r="AF110" s="181"/>
      <c r="AG110" s="181"/>
      <c r="AH110" s="181"/>
      <c r="AI110" s="181"/>
      <c r="AJ110" s="181"/>
      <c r="AK110" s="181"/>
      <c r="AL110" s="181"/>
      <c r="AM110" s="181"/>
      <c r="AN110" s="36"/>
    </row>
    <row r="111" spans="1:40" ht="40" customHeight="1" x14ac:dyDescent="0.35">
      <c r="A111" s="204"/>
      <c r="B111" s="50">
        <v>108</v>
      </c>
      <c r="C111" s="200"/>
      <c r="D111" s="56" t="s">
        <v>175</v>
      </c>
      <c r="E111" s="57" t="s">
        <v>39</v>
      </c>
      <c r="F111" s="57" t="s">
        <v>11</v>
      </c>
      <c r="G111" s="57" t="s">
        <v>13</v>
      </c>
      <c r="H111" s="55">
        <v>15.83</v>
      </c>
      <c r="I111" s="16">
        <v>0</v>
      </c>
      <c r="J111" s="144">
        <f t="shared" si="5"/>
        <v>0</v>
      </c>
      <c r="K111" s="145">
        <f t="shared" si="6"/>
        <v>0</v>
      </c>
      <c r="L111" s="146"/>
      <c r="M111" s="147">
        <f t="shared" si="7"/>
        <v>0</v>
      </c>
      <c r="N111" s="146"/>
      <c r="O111" s="146"/>
      <c r="P111" s="146"/>
      <c r="Q111" s="148">
        <f t="shared" si="8"/>
        <v>0</v>
      </c>
      <c r="R111" s="18" t="str">
        <f t="shared" si="9"/>
        <v>OK</v>
      </c>
      <c r="S111" s="47"/>
      <c r="T111" s="47"/>
      <c r="U111" s="47"/>
      <c r="V111" s="47"/>
      <c r="W111" s="47"/>
      <c r="X111" s="34"/>
      <c r="Y111" s="34"/>
      <c r="Z111" s="34"/>
      <c r="AA111" s="34"/>
      <c r="AB111" s="34"/>
      <c r="AC111" s="34"/>
      <c r="AD111" s="180"/>
      <c r="AE111" s="181"/>
      <c r="AF111" s="181"/>
      <c r="AG111" s="181"/>
      <c r="AH111" s="181"/>
      <c r="AI111" s="181"/>
      <c r="AJ111" s="181"/>
      <c r="AK111" s="181"/>
      <c r="AL111" s="181"/>
      <c r="AM111" s="181"/>
      <c r="AN111" s="36"/>
    </row>
    <row r="112" spans="1:40" ht="40" customHeight="1" x14ac:dyDescent="0.35">
      <c r="A112" s="204"/>
      <c r="B112" s="50">
        <v>109</v>
      </c>
      <c r="C112" s="200"/>
      <c r="D112" s="56" t="s">
        <v>176</v>
      </c>
      <c r="E112" s="57" t="s">
        <v>39</v>
      </c>
      <c r="F112" s="57" t="s">
        <v>11</v>
      </c>
      <c r="G112" s="57" t="s">
        <v>13</v>
      </c>
      <c r="H112" s="55">
        <v>7.99</v>
      </c>
      <c r="I112" s="16">
        <v>2</v>
      </c>
      <c r="J112" s="144">
        <f t="shared" si="5"/>
        <v>2</v>
      </c>
      <c r="K112" s="145">
        <f t="shared" si="6"/>
        <v>2</v>
      </c>
      <c r="L112" s="146"/>
      <c r="M112" s="147">
        <f t="shared" si="7"/>
        <v>0</v>
      </c>
      <c r="N112" s="146"/>
      <c r="O112" s="146"/>
      <c r="P112" s="146"/>
      <c r="Q112" s="148">
        <f t="shared" si="8"/>
        <v>0</v>
      </c>
      <c r="R112" s="18" t="str">
        <f t="shared" si="9"/>
        <v>OK</v>
      </c>
      <c r="S112" s="47">
        <v>2</v>
      </c>
      <c r="T112" s="47"/>
      <c r="U112" s="47"/>
      <c r="V112" s="47"/>
      <c r="W112" s="47"/>
      <c r="X112" s="34"/>
      <c r="Y112" s="34"/>
      <c r="Z112" s="34"/>
      <c r="AA112" s="34"/>
      <c r="AB112" s="34"/>
      <c r="AC112" s="34"/>
      <c r="AD112" s="180"/>
      <c r="AE112" s="181"/>
      <c r="AF112" s="181"/>
      <c r="AG112" s="181"/>
      <c r="AH112" s="181"/>
      <c r="AI112" s="181"/>
      <c r="AJ112" s="181"/>
      <c r="AK112" s="181"/>
      <c r="AL112" s="181"/>
      <c r="AM112" s="181"/>
      <c r="AN112" s="36"/>
    </row>
    <row r="113" spans="1:40" ht="40" customHeight="1" x14ac:dyDescent="0.35">
      <c r="A113" s="204"/>
      <c r="B113" s="50">
        <v>110</v>
      </c>
      <c r="C113" s="200"/>
      <c r="D113" s="56" t="s">
        <v>177</v>
      </c>
      <c r="E113" s="57" t="s">
        <v>39</v>
      </c>
      <c r="F113" s="57" t="s">
        <v>11</v>
      </c>
      <c r="G113" s="57" t="s">
        <v>13</v>
      </c>
      <c r="H113" s="55">
        <v>25.63</v>
      </c>
      <c r="I113" s="16">
        <v>0</v>
      </c>
      <c r="J113" s="144">
        <f t="shared" si="5"/>
        <v>0</v>
      </c>
      <c r="K113" s="145">
        <f t="shared" si="6"/>
        <v>0</v>
      </c>
      <c r="L113" s="146"/>
      <c r="M113" s="147">
        <f t="shared" si="7"/>
        <v>0</v>
      </c>
      <c r="N113" s="146"/>
      <c r="O113" s="146"/>
      <c r="P113" s="146"/>
      <c r="Q113" s="148">
        <f t="shared" si="8"/>
        <v>0</v>
      </c>
      <c r="R113" s="18" t="str">
        <f t="shared" si="9"/>
        <v>OK</v>
      </c>
      <c r="S113" s="47"/>
      <c r="T113" s="47"/>
      <c r="U113" s="47"/>
      <c r="V113" s="47"/>
      <c r="W113" s="47"/>
      <c r="X113" s="34"/>
      <c r="Y113" s="34"/>
      <c r="Z113" s="34"/>
      <c r="AA113" s="34"/>
      <c r="AB113" s="34"/>
      <c r="AC113" s="34"/>
      <c r="AD113" s="180"/>
      <c r="AE113" s="181"/>
      <c r="AF113" s="181"/>
      <c r="AG113" s="181"/>
      <c r="AH113" s="181"/>
      <c r="AI113" s="181"/>
      <c r="AJ113" s="181"/>
      <c r="AK113" s="181"/>
      <c r="AL113" s="181"/>
      <c r="AM113" s="181"/>
      <c r="AN113" s="36"/>
    </row>
    <row r="114" spans="1:40" ht="40" customHeight="1" x14ac:dyDescent="0.35">
      <c r="A114" s="204"/>
      <c r="B114" s="50">
        <v>111</v>
      </c>
      <c r="C114" s="200"/>
      <c r="D114" s="56" t="s">
        <v>178</v>
      </c>
      <c r="E114" s="57" t="s">
        <v>39</v>
      </c>
      <c r="F114" s="57" t="s">
        <v>11</v>
      </c>
      <c r="G114" s="57" t="s">
        <v>13</v>
      </c>
      <c r="H114" s="55">
        <v>23.19</v>
      </c>
      <c r="I114" s="16">
        <v>5</v>
      </c>
      <c r="J114" s="144">
        <f t="shared" si="5"/>
        <v>5</v>
      </c>
      <c r="K114" s="145">
        <f t="shared" si="6"/>
        <v>5</v>
      </c>
      <c r="L114" s="146"/>
      <c r="M114" s="147">
        <f t="shared" si="7"/>
        <v>1</v>
      </c>
      <c r="N114" s="146"/>
      <c r="O114" s="146"/>
      <c r="P114" s="146"/>
      <c r="Q114" s="148">
        <f t="shared" si="8"/>
        <v>0</v>
      </c>
      <c r="R114" s="18" t="str">
        <f t="shared" si="9"/>
        <v>OK</v>
      </c>
      <c r="S114" s="47">
        <v>5</v>
      </c>
      <c r="T114" s="47"/>
      <c r="U114" s="47"/>
      <c r="V114" s="47"/>
      <c r="W114" s="47"/>
      <c r="X114" s="34"/>
      <c r="Y114" s="34"/>
      <c r="Z114" s="34"/>
      <c r="AA114" s="34"/>
      <c r="AB114" s="34"/>
      <c r="AC114" s="34"/>
      <c r="AD114" s="180"/>
      <c r="AE114" s="181"/>
      <c r="AF114" s="181"/>
      <c r="AG114" s="181"/>
      <c r="AH114" s="181"/>
      <c r="AI114" s="181"/>
      <c r="AJ114" s="181"/>
      <c r="AK114" s="181"/>
      <c r="AL114" s="181"/>
      <c r="AM114" s="181"/>
      <c r="AN114" s="36"/>
    </row>
    <row r="115" spans="1:40" ht="40" customHeight="1" x14ac:dyDescent="0.35">
      <c r="A115" s="204"/>
      <c r="B115" s="50">
        <v>112</v>
      </c>
      <c r="C115" s="200"/>
      <c r="D115" s="56" t="s">
        <v>179</v>
      </c>
      <c r="E115" s="57" t="s">
        <v>39</v>
      </c>
      <c r="F115" s="57" t="s">
        <v>11</v>
      </c>
      <c r="G115" s="57" t="s">
        <v>13</v>
      </c>
      <c r="H115" s="55">
        <v>37.49</v>
      </c>
      <c r="I115" s="16">
        <v>0</v>
      </c>
      <c r="J115" s="144">
        <f t="shared" si="5"/>
        <v>0</v>
      </c>
      <c r="K115" s="145">
        <f t="shared" si="6"/>
        <v>0</v>
      </c>
      <c r="L115" s="146"/>
      <c r="M115" s="147">
        <f t="shared" si="7"/>
        <v>0</v>
      </c>
      <c r="N115" s="146"/>
      <c r="O115" s="146"/>
      <c r="P115" s="146"/>
      <c r="Q115" s="148">
        <f t="shared" si="8"/>
        <v>0</v>
      </c>
      <c r="R115" s="18" t="str">
        <f t="shared" si="9"/>
        <v>OK</v>
      </c>
      <c r="S115" s="47"/>
      <c r="T115" s="47"/>
      <c r="U115" s="47"/>
      <c r="V115" s="47"/>
      <c r="W115" s="47"/>
      <c r="X115" s="34"/>
      <c r="Y115" s="34"/>
      <c r="Z115" s="34"/>
      <c r="AA115" s="34"/>
      <c r="AB115" s="34"/>
      <c r="AC115" s="34"/>
      <c r="AD115" s="180"/>
      <c r="AE115" s="181"/>
      <c r="AF115" s="181"/>
      <c r="AG115" s="181"/>
      <c r="AH115" s="181"/>
      <c r="AI115" s="181"/>
      <c r="AJ115" s="181"/>
      <c r="AK115" s="181"/>
      <c r="AL115" s="181"/>
      <c r="AM115" s="181"/>
      <c r="AN115" s="36"/>
    </row>
    <row r="116" spans="1:40" ht="40" customHeight="1" x14ac:dyDescent="0.35">
      <c r="A116" s="204"/>
      <c r="B116" s="50">
        <v>113</v>
      </c>
      <c r="C116" s="200"/>
      <c r="D116" s="56" t="s">
        <v>180</v>
      </c>
      <c r="E116" s="57" t="s">
        <v>39</v>
      </c>
      <c r="F116" s="57" t="s">
        <v>11</v>
      </c>
      <c r="G116" s="57" t="s">
        <v>13</v>
      </c>
      <c r="H116" s="55">
        <v>27.53</v>
      </c>
      <c r="I116" s="16">
        <v>5</v>
      </c>
      <c r="J116" s="144">
        <f t="shared" si="5"/>
        <v>5</v>
      </c>
      <c r="K116" s="145">
        <f t="shared" si="6"/>
        <v>5</v>
      </c>
      <c r="L116" s="146"/>
      <c r="M116" s="147">
        <f t="shared" si="7"/>
        <v>1</v>
      </c>
      <c r="N116" s="146"/>
      <c r="O116" s="146"/>
      <c r="P116" s="146"/>
      <c r="Q116" s="148">
        <f t="shared" si="8"/>
        <v>0</v>
      </c>
      <c r="R116" s="18" t="str">
        <f t="shared" si="9"/>
        <v>OK</v>
      </c>
      <c r="S116" s="47">
        <v>5</v>
      </c>
      <c r="T116" s="47"/>
      <c r="U116" s="47"/>
      <c r="V116" s="47"/>
      <c r="W116" s="47"/>
      <c r="X116" s="34"/>
      <c r="Y116" s="34"/>
      <c r="Z116" s="34"/>
      <c r="AA116" s="34"/>
      <c r="AB116" s="34"/>
      <c r="AC116" s="34"/>
      <c r="AD116" s="180"/>
      <c r="AE116" s="181"/>
      <c r="AF116" s="181"/>
      <c r="AG116" s="181"/>
      <c r="AH116" s="181"/>
      <c r="AI116" s="181"/>
      <c r="AJ116" s="181"/>
      <c r="AK116" s="181"/>
      <c r="AL116" s="181"/>
      <c r="AM116" s="181"/>
      <c r="AN116" s="36"/>
    </row>
    <row r="117" spans="1:40" ht="40" customHeight="1" x14ac:dyDescent="0.35">
      <c r="A117" s="204"/>
      <c r="B117" s="50">
        <v>114</v>
      </c>
      <c r="C117" s="200"/>
      <c r="D117" s="56" t="s">
        <v>181</v>
      </c>
      <c r="E117" s="57" t="s">
        <v>39</v>
      </c>
      <c r="F117" s="57" t="s">
        <v>14</v>
      </c>
      <c r="G117" s="57" t="s">
        <v>13</v>
      </c>
      <c r="H117" s="55">
        <v>42.99</v>
      </c>
      <c r="I117" s="16">
        <v>1</v>
      </c>
      <c r="J117" s="144">
        <f t="shared" si="5"/>
        <v>1</v>
      </c>
      <c r="K117" s="145">
        <f t="shared" si="6"/>
        <v>1</v>
      </c>
      <c r="L117" s="146"/>
      <c r="M117" s="147">
        <f t="shared" si="7"/>
        <v>0</v>
      </c>
      <c r="N117" s="146"/>
      <c r="O117" s="146"/>
      <c r="P117" s="146"/>
      <c r="Q117" s="148">
        <f t="shared" si="8"/>
        <v>0</v>
      </c>
      <c r="R117" s="18" t="str">
        <f t="shared" si="9"/>
        <v>OK</v>
      </c>
      <c r="S117" s="47">
        <v>1</v>
      </c>
      <c r="T117" s="47"/>
      <c r="U117" s="47"/>
      <c r="V117" s="47"/>
      <c r="W117" s="47"/>
      <c r="X117" s="34"/>
      <c r="Y117" s="34"/>
      <c r="Z117" s="34"/>
      <c r="AA117" s="34"/>
      <c r="AB117" s="34"/>
      <c r="AC117" s="34"/>
      <c r="AD117" s="180"/>
      <c r="AE117" s="181"/>
      <c r="AF117" s="181"/>
      <c r="AG117" s="181"/>
      <c r="AH117" s="181"/>
      <c r="AI117" s="181"/>
      <c r="AJ117" s="181"/>
      <c r="AK117" s="181"/>
      <c r="AL117" s="181"/>
      <c r="AM117" s="181"/>
      <c r="AN117" s="36"/>
    </row>
    <row r="118" spans="1:40" ht="40" customHeight="1" x14ac:dyDescent="0.35">
      <c r="A118" s="204"/>
      <c r="B118" s="50">
        <v>115</v>
      </c>
      <c r="C118" s="200"/>
      <c r="D118" s="56" t="s">
        <v>182</v>
      </c>
      <c r="E118" s="57" t="s">
        <v>39</v>
      </c>
      <c r="F118" s="57" t="s">
        <v>11</v>
      </c>
      <c r="G118" s="57" t="s">
        <v>13</v>
      </c>
      <c r="H118" s="55">
        <v>2.2000000000000002</v>
      </c>
      <c r="I118" s="16">
        <v>1</v>
      </c>
      <c r="J118" s="144">
        <f t="shared" si="5"/>
        <v>1</v>
      </c>
      <c r="K118" s="145">
        <f t="shared" si="6"/>
        <v>1</v>
      </c>
      <c r="L118" s="146"/>
      <c r="M118" s="147">
        <f t="shared" si="7"/>
        <v>0</v>
      </c>
      <c r="N118" s="146"/>
      <c r="O118" s="146"/>
      <c r="P118" s="146"/>
      <c r="Q118" s="148">
        <f t="shared" si="8"/>
        <v>0</v>
      </c>
      <c r="R118" s="18" t="str">
        <f t="shared" si="9"/>
        <v>OK</v>
      </c>
      <c r="S118" s="47">
        <v>1</v>
      </c>
      <c r="T118" s="47"/>
      <c r="U118" s="47"/>
      <c r="V118" s="47"/>
      <c r="W118" s="47"/>
      <c r="X118" s="34"/>
      <c r="Y118" s="34"/>
      <c r="Z118" s="34"/>
      <c r="AA118" s="34"/>
      <c r="AB118" s="34"/>
      <c r="AC118" s="34"/>
      <c r="AD118" s="180"/>
      <c r="AE118" s="181"/>
      <c r="AF118" s="181"/>
      <c r="AG118" s="181"/>
      <c r="AH118" s="181"/>
      <c r="AI118" s="181"/>
      <c r="AJ118" s="181"/>
      <c r="AK118" s="181"/>
      <c r="AL118" s="181"/>
      <c r="AM118" s="181"/>
      <c r="AN118" s="36"/>
    </row>
    <row r="119" spans="1:40" ht="40" customHeight="1" x14ac:dyDescent="0.35">
      <c r="A119" s="204"/>
      <c r="B119" s="50">
        <v>116</v>
      </c>
      <c r="C119" s="200"/>
      <c r="D119" s="56" t="s">
        <v>183</v>
      </c>
      <c r="E119" s="57" t="s">
        <v>39</v>
      </c>
      <c r="F119" s="57" t="s">
        <v>11</v>
      </c>
      <c r="G119" s="57" t="s">
        <v>13</v>
      </c>
      <c r="H119" s="55">
        <v>1.31</v>
      </c>
      <c r="I119" s="16">
        <v>0</v>
      </c>
      <c r="J119" s="144">
        <f t="shared" si="5"/>
        <v>0</v>
      </c>
      <c r="K119" s="145">
        <f t="shared" si="6"/>
        <v>0</v>
      </c>
      <c r="L119" s="146"/>
      <c r="M119" s="147">
        <f t="shared" si="7"/>
        <v>0</v>
      </c>
      <c r="N119" s="146"/>
      <c r="O119" s="146"/>
      <c r="P119" s="146"/>
      <c r="Q119" s="148">
        <f t="shared" si="8"/>
        <v>0</v>
      </c>
      <c r="R119" s="18" t="str">
        <f t="shared" si="9"/>
        <v>OK</v>
      </c>
      <c r="S119" s="47"/>
      <c r="T119" s="47"/>
      <c r="U119" s="47"/>
      <c r="V119" s="47"/>
      <c r="W119" s="47"/>
      <c r="X119" s="34"/>
      <c r="Y119" s="34"/>
      <c r="Z119" s="34"/>
      <c r="AA119" s="34"/>
      <c r="AB119" s="34"/>
      <c r="AC119" s="34"/>
      <c r="AD119" s="180"/>
      <c r="AE119" s="181"/>
      <c r="AF119" s="181"/>
      <c r="AG119" s="181"/>
      <c r="AH119" s="181"/>
      <c r="AI119" s="181"/>
      <c r="AJ119" s="181"/>
      <c r="AK119" s="181"/>
      <c r="AL119" s="181"/>
      <c r="AM119" s="181"/>
      <c r="AN119" s="36"/>
    </row>
    <row r="120" spans="1:40" ht="40" customHeight="1" x14ac:dyDescent="0.35">
      <c r="A120" s="204"/>
      <c r="B120" s="50">
        <v>117</v>
      </c>
      <c r="C120" s="200"/>
      <c r="D120" s="56" t="s">
        <v>184</v>
      </c>
      <c r="E120" s="57" t="s">
        <v>39</v>
      </c>
      <c r="F120" s="57" t="s">
        <v>11</v>
      </c>
      <c r="G120" s="57" t="s">
        <v>13</v>
      </c>
      <c r="H120" s="55">
        <v>1.53</v>
      </c>
      <c r="I120" s="16">
        <v>0</v>
      </c>
      <c r="J120" s="144">
        <f t="shared" si="5"/>
        <v>0</v>
      </c>
      <c r="K120" s="145">
        <f t="shared" si="6"/>
        <v>0</v>
      </c>
      <c r="L120" s="146"/>
      <c r="M120" s="147">
        <f t="shared" si="7"/>
        <v>0</v>
      </c>
      <c r="N120" s="146"/>
      <c r="O120" s="146"/>
      <c r="P120" s="146"/>
      <c r="Q120" s="148">
        <f t="shared" si="8"/>
        <v>0</v>
      </c>
      <c r="R120" s="18" t="str">
        <f t="shared" si="9"/>
        <v>OK</v>
      </c>
      <c r="S120" s="47"/>
      <c r="T120" s="47"/>
      <c r="U120" s="47"/>
      <c r="V120" s="47"/>
      <c r="W120" s="47"/>
      <c r="X120" s="34"/>
      <c r="Y120" s="34"/>
      <c r="Z120" s="34"/>
      <c r="AA120" s="34"/>
      <c r="AB120" s="34"/>
      <c r="AC120" s="34"/>
      <c r="AD120" s="180"/>
      <c r="AE120" s="181"/>
      <c r="AF120" s="181"/>
      <c r="AG120" s="181"/>
      <c r="AH120" s="181"/>
      <c r="AI120" s="181"/>
      <c r="AJ120" s="181"/>
      <c r="AK120" s="181"/>
      <c r="AL120" s="181"/>
      <c r="AM120" s="181"/>
      <c r="AN120" s="36"/>
    </row>
    <row r="121" spans="1:40" ht="40" customHeight="1" x14ac:dyDescent="0.35">
      <c r="A121" s="204"/>
      <c r="B121" s="50">
        <v>118</v>
      </c>
      <c r="C121" s="200"/>
      <c r="D121" s="56" t="s">
        <v>185</v>
      </c>
      <c r="E121" s="57" t="s">
        <v>39</v>
      </c>
      <c r="F121" s="57" t="s">
        <v>11</v>
      </c>
      <c r="G121" s="57" t="s">
        <v>13</v>
      </c>
      <c r="H121" s="55">
        <v>1.45</v>
      </c>
      <c r="I121" s="16">
        <v>0</v>
      </c>
      <c r="J121" s="144">
        <f t="shared" si="5"/>
        <v>0</v>
      </c>
      <c r="K121" s="145">
        <f t="shared" si="6"/>
        <v>0</v>
      </c>
      <c r="L121" s="146"/>
      <c r="M121" s="147">
        <f t="shared" si="7"/>
        <v>0</v>
      </c>
      <c r="N121" s="146"/>
      <c r="O121" s="146"/>
      <c r="P121" s="146"/>
      <c r="Q121" s="148">
        <f t="shared" si="8"/>
        <v>0</v>
      </c>
      <c r="R121" s="18" t="str">
        <f t="shared" si="9"/>
        <v>OK</v>
      </c>
      <c r="S121" s="47"/>
      <c r="T121" s="47"/>
      <c r="U121" s="47"/>
      <c r="V121" s="47"/>
      <c r="W121" s="47"/>
      <c r="X121" s="34"/>
      <c r="Y121" s="34"/>
      <c r="Z121" s="34"/>
      <c r="AA121" s="34"/>
      <c r="AB121" s="34"/>
      <c r="AC121" s="34"/>
      <c r="AD121" s="180"/>
      <c r="AE121" s="181"/>
      <c r="AF121" s="181"/>
      <c r="AG121" s="181"/>
      <c r="AH121" s="181"/>
      <c r="AI121" s="181"/>
      <c r="AJ121" s="181"/>
      <c r="AK121" s="181"/>
      <c r="AL121" s="181"/>
      <c r="AM121" s="181"/>
      <c r="AN121" s="36"/>
    </row>
    <row r="122" spans="1:40" ht="40" customHeight="1" x14ac:dyDescent="0.35">
      <c r="A122" s="204"/>
      <c r="B122" s="50">
        <v>119</v>
      </c>
      <c r="C122" s="200"/>
      <c r="D122" s="56" t="s">
        <v>186</v>
      </c>
      <c r="E122" s="57" t="s">
        <v>39</v>
      </c>
      <c r="F122" s="57" t="s">
        <v>11</v>
      </c>
      <c r="G122" s="57" t="s">
        <v>13</v>
      </c>
      <c r="H122" s="55">
        <v>62.21</v>
      </c>
      <c r="I122" s="16">
        <v>0</v>
      </c>
      <c r="J122" s="144">
        <f t="shared" si="5"/>
        <v>0</v>
      </c>
      <c r="K122" s="145">
        <f t="shared" si="6"/>
        <v>0</v>
      </c>
      <c r="L122" s="146"/>
      <c r="M122" s="147">
        <f t="shared" si="7"/>
        <v>0</v>
      </c>
      <c r="N122" s="146"/>
      <c r="O122" s="146"/>
      <c r="P122" s="146"/>
      <c r="Q122" s="148">
        <f t="shared" si="8"/>
        <v>0</v>
      </c>
      <c r="R122" s="18" t="str">
        <f t="shared" si="9"/>
        <v>OK</v>
      </c>
      <c r="S122" s="47"/>
      <c r="T122" s="47"/>
      <c r="U122" s="47"/>
      <c r="V122" s="47"/>
      <c r="W122" s="47"/>
      <c r="X122" s="34"/>
      <c r="Y122" s="34"/>
      <c r="Z122" s="34"/>
      <c r="AA122" s="34"/>
      <c r="AB122" s="34"/>
      <c r="AC122" s="34"/>
      <c r="AD122" s="180"/>
      <c r="AE122" s="181"/>
      <c r="AF122" s="181"/>
      <c r="AG122" s="181"/>
      <c r="AH122" s="181"/>
      <c r="AI122" s="181"/>
      <c r="AJ122" s="181"/>
      <c r="AK122" s="181"/>
      <c r="AL122" s="181"/>
      <c r="AM122" s="181"/>
      <c r="AN122" s="36"/>
    </row>
    <row r="123" spans="1:40" ht="40" customHeight="1" x14ac:dyDescent="0.35">
      <c r="A123" s="204"/>
      <c r="B123" s="50">
        <v>120</v>
      </c>
      <c r="C123" s="200"/>
      <c r="D123" s="56" t="s">
        <v>187</v>
      </c>
      <c r="E123" s="57" t="s">
        <v>39</v>
      </c>
      <c r="F123" s="57" t="s">
        <v>11</v>
      </c>
      <c r="G123" s="57" t="s">
        <v>13</v>
      </c>
      <c r="H123" s="55">
        <v>34.6</v>
      </c>
      <c r="I123" s="16">
        <v>1</v>
      </c>
      <c r="J123" s="144">
        <f t="shared" si="5"/>
        <v>1</v>
      </c>
      <c r="K123" s="145">
        <f t="shared" si="6"/>
        <v>1</v>
      </c>
      <c r="L123" s="146"/>
      <c r="M123" s="147">
        <f t="shared" si="7"/>
        <v>0</v>
      </c>
      <c r="N123" s="146"/>
      <c r="O123" s="146"/>
      <c r="P123" s="146"/>
      <c r="Q123" s="148">
        <f t="shared" si="8"/>
        <v>0</v>
      </c>
      <c r="R123" s="18" t="str">
        <f t="shared" si="9"/>
        <v>OK</v>
      </c>
      <c r="S123" s="47">
        <v>1</v>
      </c>
      <c r="T123" s="47"/>
      <c r="U123" s="47"/>
      <c r="V123" s="47"/>
      <c r="W123" s="47"/>
      <c r="X123" s="34"/>
      <c r="Y123" s="34"/>
      <c r="Z123" s="34"/>
      <c r="AA123" s="34"/>
      <c r="AB123" s="34"/>
      <c r="AC123" s="34"/>
      <c r="AD123" s="180"/>
      <c r="AE123" s="181"/>
      <c r="AF123" s="181"/>
      <c r="AG123" s="181"/>
      <c r="AH123" s="181"/>
      <c r="AI123" s="181"/>
      <c r="AJ123" s="181"/>
      <c r="AK123" s="181"/>
      <c r="AL123" s="181"/>
      <c r="AM123" s="181"/>
      <c r="AN123" s="36"/>
    </row>
    <row r="124" spans="1:40" ht="40" customHeight="1" x14ac:dyDescent="0.35">
      <c r="A124" s="204"/>
      <c r="B124" s="50">
        <v>121</v>
      </c>
      <c r="C124" s="200"/>
      <c r="D124" s="56" t="s">
        <v>188</v>
      </c>
      <c r="E124" s="57" t="s">
        <v>189</v>
      </c>
      <c r="F124" s="57" t="s">
        <v>190</v>
      </c>
      <c r="G124" s="57" t="s">
        <v>13</v>
      </c>
      <c r="H124" s="55">
        <v>18.2</v>
      </c>
      <c r="I124" s="16">
        <v>0</v>
      </c>
      <c r="J124" s="144">
        <f t="shared" si="5"/>
        <v>0</v>
      </c>
      <c r="K124" s="145">
        <f t="shared" si="6"/>
        <v>0</v>
      </c>
      <c r="L124" s="146"/>
      <c r="M124" s="147">
        <f t="shared" si="7"/>
        <v>0</v>
      </c>
      <c r="N124" s="146"/>
      <c r="O124" s="146"/>
      <c r="P124" s="146"/>
      <c r="Q124" s="148">
        <f t="shared" si="8"/>
        <v>0</v>
      </c>
      <c r="R124" s="18" t="str">
        <f t="shared" si="9"/>
        <v>OK</v>
      </c>
      <c r="S124" s="47"/>
      <c r="T124" s="47"/>
      <c r="U124" s="47"/>
      <c r="V124" s="47"/>
      <c r="W124" s="47"/>
      <c r="X124" s="34"/>
      <c r="Y124" s="34"/>
      <c r="Z124" s="34"/>
      <c r="AA124" s="34"/>
      <c r="AB124" s="34"/>
      <c r="AC124" s="34"/>
      <c r="AD124" s="180"/>
      <c r="AE124" s="181"/>
      <c r="AF124" s="181"/>
      <c r="AG124" s="181"/>
      <c r="AH124" s="181"/>
      <c r="AI124" s="181"/>
      <c r="AJ124" s="181"/>
      <c r="AK124" s="181"/>
      <c r="AL124" s="181"/>
      <c r="AM124" s="181"/>
      <c r="AN124" s="36"/>
    </row>
    <row r="125" spans="1:40" ht="40" customHeight="1" x14ac:dyDescent="0.35">
      <c r="A125" s="204"/>
      <c r="B125" s="50">
        <v>122</v>
      </c>
      <c r="C125" s="200"/>
      <c r="D125" s="56" t="s">
        <v>191</v>
      </c>
      <c r="E125" s="57" t="s">
        <v>189</v>
      </c>
      <c r="F125" s="57" t="s">
        <v>190</v>
      </c>
      <c r="G125" s="57" t="s">
        <v>13</v>
      </c>
      <c r="H125" s="55">
        <v>18.52</v>
      </c>
      <c r="I125" s="16">
        <v>0</v>
      </c>
      <c r="J125" s="144">
        <f t="shared" si="5"/>
        <v>0</v>
      </c>
      <c r="K125" s="145">
        <f t="shared" si="6"/>
        <v>0</v>
      </c>
      <c r="L125" s="146"/>
      <c r="M125" s="147">
        <f t="shared" si="7"/>
        <v>0</v>
      </c>
      <c r="N125" s="146"/>
      <c r="O125" s="146"/>
      <c r="P125" s="146"/>
      <c r="Q125" s="148">
        <f t="shared" si="8"/>
        <v>0</v>
      </c>
      <c r="R125" s="18" t="str">
        <f t="shared" si="9"/>
        <v>OK</v>
      </c>
      <c r="S125" s="47"/>
      <c r="T125" s="47"/>
      <c r="U125" s="47"/>
      <c r="V125" s="47"/>
      <c r="W125" s="47"/>
      <c r="X125" s="34"/>
      <c r="Y125" s="34"/>
      <c r="Z125" s="34"/>
      <c r="AA125" s="34"/>
      <c r="AB125" s="34"/>
      <c r="AC125" s="34"/>
      <c r="AD125" s="180"/>
      <c r="AE125" s="181"/>
      <c r="AF125" s="181"/>
      <c r="AG125" s="181"/>
      <c r="AH125" s="181"/>
      <c r="AI125" s="181"/>
      <c r="AJ125" s="181"/>
      <c r="AK125" s="181"/>
      <c r="AL125" s="181"/>
      <c r="AM125" s="181"/>
      <c r="AN125" s="36"/>
    </row>
    <row r="126" spans="1:40" ht="40" customHeight="1" x14ac:dyDescent="0.35">
      <c r="A126" s="204"/>
      <c r="B126" s="50">
        <v>123</v>
      </c>
      <c r="C126" s="200"/>
      <c r="D126" s="56" t="s">
        <v>192</v>
      </c>
      <c r="E126" s="57" t="s">
        <v>39</v>
      </c>
      <c r="F126" s="57" t="s">
        <v>23</v>
      </c>
      <c r="G126" s="57" t="s">
        <v>13</v>
      </c>
      <c r="H126" s="55">
        <v>84.13</v>
      </c>
      <c r="I126" s="16">
        <v>0</v>
      </c>
      <c r="J126" s="144">
        <f t="shared" si="5"/>
        <v>0</v>
      </c>
      <c r="K126" s="145">
        <f t="shared" si="6"/>
        <v>0</v>
      </c>
      <c r="L126" s="146"/>
      <c r="M126" s="147">
        <f t="shared" si="7"/>
        <v>0</v>
      </c>
      <c r="N126" s="146"/>
      <c r="O126" s="146"/>
      <c r="P126" s="146"/>
      <c r="Q126" s="148">
        <f t="shared" si="8"/>
        <v>0</v>
      </c>
      <c r="R126" s="18" t="str">
        <f t="shared" si="9"/>
        <v>OK</v>
      </c>
      <c r="S126" s="47"/>
      <c r="T126" s="47"/>
      <c r="U126" s="47"/>
      <c r="V126" s="47"/>
      <c r="W126" s="47"/>
      <c r="X126" s="34"/>
      <c r="Y126" s="34"/>
      <c r="Z126" s="34"/>
      <c r="AA126" s="34"/>
      <c r="AB126" s="34"/>
      <c r="AC126" s="34"/>
      <c r="AD126" s="180"/>
      <c r="AE126" s="181"/>
      <c r="AF126" s="181"/>
      <c r="AG126" s="181"/>
      <c r="AH126" s="181"/>
      <c r="AI126" s="181"/>
      <c r="AJ126" s="181"/>
      <c r="AK126" s="181"/>
      <c r="AL126" s="181"/>
      <c r="AM126" s="181"/>
      <c r="AN126" s="36"/>
    </row>
    <row r="127" spans="1:40" ht="40" customHeight="1" x14ac:dyDescent="0.35">
      <c r="A127" s="204"/>
      <c r="B127" s="50">
        <v>124</v>
      </c>
      <c r="C127" s="200"/>
      <c r="D127" s="56" t="s">
        <v>193</v>
      </c>
      <c r="E127" s="57" t="s">
        <v>194</v>
      </c>
      <c r="F127" s="57" t="s">
        <v>195</v>
      </c>
      <c r="G127" s="57" t="s">
        <v>13</v>
      </c>
      <c r="H127" s="55">
        <v>67.680000000000007</v>
      </c>
      <c r="I127" s="16">
        <v>0</v>
      </c>
      <c r="J127" s="144">
        <f t="shared" si="5"/>
        <v>0</v>
      </c>
      <c r="K127" s="145">
        <f t="shared" si="6"/>
        <v>0</v>
      </c>
      <c r="L127" s="146"/>
      <c r="M127" s="147">
        <f t="shared" si="7"/>
        <v>0</v>
      </c>
      <c r="N127" s="146"/>
      <c r="O127" s="146"/>
      <c r="P127" s="146"/>
      <c r="Q127" s="148">
        <f t="shared" si="8"/>
        <v>0</v>
      </c>
      <c r="R127" s="18" t="str">
        <f t="shared" si="9"/>
        <v>OK</v>
      </c>
      <c r="S127" s="47"/>
      <c r="T127" s="47"/>
      <c r="U127" s="47"/>
      <c r="V127" s="47"/>
      <c r="W127" s="47"/>
      <c r="X127" s="34"/>
      <c r="Y127" s="34"/>
      <c r="Z127" s="34"/>
      <c r="AA127" s="34"/>
      <c r="AB127" s="34"/>
      <c r="AC127" s="34"/>
      <c r="AD127" s="180"/>
      <c r="AE127" s="181"/>
      <c r="AF127" s="181"/>
      <c r="AG127" s="181"/>
      <c r="AH127" s="181"/>
      <c r="AI127" s="181"/>
      <c r="AJ127" s="181"/>
      <c r="AK127" s="181"/>
      <c r="AL127" s="181"/>
      <c r="AM127" s="181"/>
      <c r="AN127" s="36"/>
    </row>
    <row r="128" spans="1:40" ht="40" customHeight="1" x14ac:dyDescent="0.35">
      <c r="A128" s="204"/>
      <c r="B128" s="50">
        <v>125</v>
      </c>
      <c r="C128" s="200"/>
      <c r="D128" s="56" t="s">
        <v>196</v>
      </c>
      <c r="E128" s="57" t="s">
        <v>39</v>
      </c>
      <c r="F128" s="57" t="s">
        <v>190</v>
      </c>
      <c r="G128" s="57" t="s">
        <v>13</v>
      </c>
      <c r="H128" s="55">
        <v>43.98</v>
      </c>
      <c r="I128" s="16">
        <v>1</v>
      </c>
      <c r="J128" s="144">
        <f t="shared" si="5"/>
        <v>1</v>
      </c>
      <c r="K128" s="145">
        <f t="shared" si="6"/>
        <v>1</v>
      </c>
      <c r="L128" s="146"/>
      <c r="M128" s="147">
        <f t="shared" si="7"/>
        <v>0</v>
      </c>
      <c r="N128" s="146"/>
      <c r="O128" s="146"/>
      <c r="P128" s="146"/>
      <c r="Q128" s="148">
        <f t="shared" si="8"/>
        <v>0</v>
      </c>
      <c r="R128" s="18" t="str">
        <f t="shared" si="9"/>
        <v>OK</v>
      </c>
      <c r="S128" s="47">
        <v>1</v>
      </c>
      <c r="T128" s="47"/>
      <c r="U128" s="47"/>
      <c r="V128" s="47"/>
      <c r="W128" s="47"/>
      <c r="X128" s="34"/>
      <c r="Y128" s="34"/>
      <c r="Z128" s="34"/>
      <c r="AA128" s="34"/>
      <c r="AB128" s="34"/>
      <c r="AC128" s="34"/>
      <c r="AD128" s="180"/>
      <c r="AE128" s="181"/>
      <c r="AF128" s="181"/>
      <c r="AG128" s="181"/>
      <c r="AH128" s="181"/>
      <c r="AI128" s="181"/>
      <c r="AJ128" s="181"/>
      <c r="AK128" s="181"/>
      <c r="AL128" s="181"/>
      <c r="AM128" s="181"/>
      <c r="AN128" s="36"/>
    </row>
    <row r="129" spans="1:40" ht="40" customHeight="1" x14ac:dyDescent="0.35">
      <c r="A129" s="204"/>
      <c r="B129" s="50">
        <v>126</v>
      </c>
      <c r="C129" s="200"/>
      <c r="D129" s="56" t="s">
        <v>197</v>
      </c>
      <c r="E129" s="57" t="s">
        <v>198</v>
      </c>
      <c r="F129" s="57" t="s">
        <v>11</v>
      </c>
      <c r="G129" s="57" t="s">
        <v>13</v>
      </c>
      <c r="H129" s="55">
        <v>185.79</v>
      </c>
      <c r="I129" s="16">
        <v>0</v>
      </c>
      <c r="J129" s="144">
        <f t="shared" si="5"/>
        <v>0</v>
      </c>
      <c r="K129" s="145">
        <f t="shared" si="6"/>
        <v>0</v>
      </c>
      <c r="L129" s="146"/>
      <c r="M129" s="147">
        <f t="shared" si="7"/>
        <v>0</v>
      </c>
      <c r="N129" s="146"/>
      <c r="O129" s="146"/>
      <c r="P129" s="146"/>
      <c r="Q129" s="148">
        <f t="shared" si="8"/>
        <v>0</v>
      </c>
      <c r="R129" s="18" t="str">
        <f t="shared" si="9"/>
        <v>OK</v>
      </c>
      <c r="S129" s="47"/>
      <c r="T129" s="47"/>
      <c r="U129" s="47"/>
      <c r="V129" s="47"/>
      <c r="W129" s="47"/>
      <c r="X129" s="34"/>
      <c r="Y129" s="34"/>
      <c r="Z129" s="34"/>
      <c r="AA129" s="34"/>
      <c r="AB129" s="34"/>
      <c r="AC129" s="34"/>
      <c r="AD129" s="180"/>
      <c r="AE129" s="181"/>
      <c r="AF129" s="181"/>
      <c r="AG129" s="181"/>
      <c r="AH129" s="181"/>
      <c r="AI129" s="181"/>
      <c r="AJ129" s="181"/>
      <c r="AK129" s="181"/>
      <c r="AL129" s="181"/>
      <c r="AM129" s="181"/>
      <c r="AN129" s="36"/>
    </row>
    <row r="130" spans="1:40" ht="40" customHeight="1" x14ac:dyDescent="0.35">
      <c r="A130" s="204"/>
      <c r="B130" s="50">
        <v>127</v>
      </c>
      <c r="C130" s="200"/>
      <c r="D130" s="56" t="s">
        <v>199</v>
      </c>
      <c r="E130" s="57" t="s">
        <v>198</v>
      </c>
      <c r="F130" s="57" t="s">
        <v>11</v>
      </c>
      <c r="G130" s="57" t="s">
        <v>13</v>
      </c>
      <c r="H130" s="55">
        <v>209.4</v>
      </c>
      <c r="I130" s="16">
        <v>0</v>
      </c>
      <c r="J130" s="144">
        <f t="shared" si="5"/>
        <v>0</v>
      </c>
      <c r="K130" s="145">
        <f t="shared" si="6"/>
        <v>0</v>
      </c>
      <c r="L130" s="146"/>
      <c r="M130" s="147">
        <f t="shared" si="7"/>
        <v>0</v>
      </c>
      <c r="N130" s="146"/>
      <c r="O130" s="146"/>
      <c r="P130" s="146"/>
      <c r="Q130" s="148">
        <f t="shared" si="8"/>
        <v>0</v>
      </c>
      <c r="R130" s="18" t="str">
        <f t="shared" si="9"/>
        <v>OK</v>
      </c>
      <c r="S130" s="47"/>
      <c r="T130" s="47"/>
      <c r="U130" s="47"/>
      <c r="V130" s="47"/>
      <c r="W130" s="47"/>
      <c r="X130" s="34"/>
      <c r="Y130" s="34"/>
      <c r="Z130" s="34"/>
      <c r="AA130" s="34"/>
      <c r="AB130" s="34"/>
      <c r="AC130" s="34"/>
      <c r="AD130" s="180"/>
      <c r="AE130" s="181"/>
      <c r="AF130" s="181"/>
      <c r="AG130" s="181"/>
      <c r="AH130" s="181"/>
      <c r="AI130" s="181"/>
      <c r="AJ130" s="181"/>
      <c r="AK130" s="181"/>
      <c r="AL130" s="181"/>
      <c r="AM130" s="181"/>
      <c r="AN130" s="36"/>
    </row>
    <row r="131" spans="1:40" ht="40" customHeight="1" x14ac:dyDescent="0.35">
      <c r="A131" s="204"/>
      <c r="B131" s="50">
        <v>128</v>
      </c>
      <c r="C131" s="200"/>
      <c r="D131" s="56" t="s">
        <v>200</v>
      </c>
      <c r="E131" s="57" t="s">
        <v>201</v>
      </c>
      <c r="F131" s="57" t="s">
        <v>202</v>
      </c>
      <c r="G131" s="57" t="s">
        <v>13</v>
      </c>
      <c r="H131" s="55">
        <v>265.74</v>
      </c>
      <c r="I131" s="16">
        <v>0</v>
      </c>
      <c r="J131" s="144">
        <f t="shared" si="5"/>
        <v>0</v>
      </c>
      <c r="K131" s="145">
        <f t="shared" si="6"/>
        <v>0</v>
      </c>
      <c r="L131" s="146"/>
      <c r="M131" s="147">
        <f t="shared" si="7"/>
        <v>0</v>
      </c>
      <c r="N131" s="146"/>
      <c r="O131" s="146"/>
      <c r="P131" s="146"/>
      <c r="Q131" s="148">
        <f t="shared" si="8"/>
        <v>0</v>
      </c>
      <c r="R131" s="18" t="str">
        <f t="shared" si="9"/>
        <v>OK</v>
      </c>
      <c r="S131" s="47"/>
      <c r="T131" s="47"/>
      <c r="U131" s="47"/>
      <c r="V131" s="47"/>
      <c r="W131" s="47"/>
      <c r="X131" s="34"/>
      <c r="Y131" s="34"/>
      <c r="Z131" s="34"/>
      <c r="AA131" s="34"/>
      <c r="AB131" s="34"/>
      <c r="AC131" s="34"/>
      <c r="AD131" s="180"/>
      <c r="AE131" s="181"/>
      <c r="AF131" s="181"/>
      <c r="AG131" s="181"/>
      <c r="AH131" s="181"/>
      <c r="AI131" s="181"/>
      <c r="AJ131" s="181"/>
      <c r="AK131" s="181"/>
      <c r="AL131" s="181"/>
      <c r="AM131" s="181"/>
      <c r="AN131" s="36"/>
    </row>
    <row r="132" spans="1:40" ht="40" customHeight="1" x14ac:dyDescent="0.35">
      <c r="A132" s="204"/>
      <c r="B132" s="50">
        <v>129</v>
      </c>
      <c r="C132" s="200"/>
      <c r="D132" s="56" t="s">
        <v>203</v>
      </c>
      <c r="E132" s="57" t="s">
        <v>39</v>
      </c>
      <c r="F132" s="57" t="s">
        <v>11</v>
      </c>
      <c r="G132" s="57" t="s">
        <v>13</v>
      </c>
      <c r="H132" s="55">
        <v>35</v>
      </c>
      <c r="I132" s="16">
        <v>0</v>
      </c>
      <c r="J132" s="144">
        <f t="shared" si="5"/>
        <v>0</v>
      </c>
      <c r="K132" s="145">
        <f t="shared" si="6"/>
        <v>0</v>
      </c>
      <c r="L132" s="146"/>
      <c r="M132" s="147">
        <f t="shared" si="7"/>
        <v>0</v>
      </c>
      <c r="N132" s="146"/>
      <c r="O132" s="146"/>
      <c r="P132" s="146"/>
      <c r="Q132" s="148">
        <f t="shared" si="8"/>
        <v>0</v>
      </c>
      <c r="R132" s="18" t="str">
        <f t="shared" si="9"/>
        <v>OK</v>
      </c>
      <c r="S132" s="47"/>
      <c r="T132" s="47"/>
      <c r="U132" s="47"/>
      <c r="V132" s="47"/>
      <c r="W132" s="47"/>
      <c r="X132" s="34"/>
      <c r="Y132" s="34"/>
      <c r="Z132" s="34"/>
      <c r="AA132" s="34"/>
      <c r="AB132" s="34"/>
      <c r="AC132" s="34"/>
      <c r="AD132" s="180"/>
      <c r="AE132" s="181"/>
      <c r="AF132" s="181"/>
      <c r="AG132" s="181"/>
      <c r="AH132" s="181"/>
      <c r="AI132" s="181"/>
      <c r="AJ132" s="181"/>
      <c r="AK132" s="181"/>
      <c r="AL132" s="181"/>
      <c r="AM132" s="181"/>
      <c r="AN132" s="36"/>
    </row>
    <row r="133" spans="1:40" ht="40" customHeight="1" x14ac:dyDescent="0.35">
      <c r="A133" s="204"/>
      <c r="B133" s="50">
        <v>130</v>
      </c>
      <c r="C133" s="199"/>
      <c r="D133" s="56" t="s">
        <v>204</v>
      </c>
      <c r="E133" s="57" t="s">
        <v>39</v>
      </c>
      <c r="F133" s="57" t="s">
        <v>23</v>
      </c>
      <c r="G133" s="57" t="s">
        <v>13</v>
      </c>
      <c r="H133" s="55">
        <v>151.36000000000001</v>
      </c>
      <c r="I133" s="16">
        <v>0</v>
      </c>
      <c r="J133" s="144">
        <f t="shared" ref="J133:J196" si="10">IF(SUM(S133:AN133)&gt;I133+L133,I133+L133,SUM(S133:AJ133))</f>
        <v>0</v>
      </c>
      <c r="K133" s="145">
        <f t="shared" ref="K133:K196" si="11">(SUM(S133:AN133))</f>
        <v>0</v>
      </c>
      <c r="L133" s="146"/>
      <c r="M133" s="147">
        <f t="shared" ref="M133:M196" si="12">ROUND(IF(I133*0.25-0.5&lt;0,0,I133*0.25-0.5),0)-P133-N133</f>
        <v>0</v>
      </c>
      <c r="N133" s="146"/>
      <c r="O133" s="146"/>
      <c r="P133" s="146"/>
      <c r="Q133" s="148">
        <f t="shared" ref="Q133:Q196" si="13">I133-(SUM(S133:AN133))+L133</f>
        <v>0</v>
      </c>
      <c r="R133" s="18" t="str">
        <f t="shared" si="9"/>
        <v>OK</v>
      </c>
      <c r="S133" s="47"/>
      <c r="T133" s="47"/>
      <c r="U133" s="47"/>
      <c r="V133" s="47"/>
      <c r="W133" s="47"/>
      <c r="X133" s="34"/>
      <c r="Y133" s="34"/>
      <c r="Z133" s="34"/>
      <c r="AA133" s="34"/>
      <c r="AB133" s="34"/>
      <c r="AC133" s="34"/>
      <c r="AD133" s="180"/>
      <c r="AE133" s="181"/>
      <c r="AF133" s="181"/>
      <c r="AG133" s="181"/>
      <c r="AH133" s="181"/>
      <c r="AI133" s="181"/>
      <c r="AJ133" s="181"/>
      <c r="AK133" s="181"/>
      <c r="AL133" s="181"/>
      <c r="AM133" s="181"/>
      <c r="AN133" s="36"/>
    </row>
    <row r="134" spans="1:40" ht="40" customHeight="1" x14ac:dyDescent="0.35">
      <c r="A134" s="204">
        <v>7</v>
      </c>
      <c r="B134" s="50">
        <v>131</v>
      </c>
      <c r="C134" s="198" t="s">
        <v>635</v>
      </c>
      <c r="D134" s="56" t="s">
        <v>205</v>
      </c>
      <c r="E134" s="57" t="s">
        <v>206</v>
      </c>
      <c r="F134" s="57" t="s">
        <v>23</v>
      </c>
      <c r="G134" s="57" t="s">
        <v>13</v>
      </c>
      <c r="H134" s="55">
        <v>40</v>
      </c>
      <c r="I134" s="16">
        <v>2</v>
      </c>
      <c r="J134" s="144">
        <f t="shared" si="10"/>
        <v>2</v>
      </c>
      <c r="K134" s="145">
        <f t="shared" si="11"/>
        <v>2</v>
      </c>
      <c r="L134" s="146"/>
      <c r="M134" s="147">
        <f t="shared" si="12"/>
        <v>0</v>
      </c>
      <c r="N134" s="146"/>
      <c r="O134" s="146"/>
      <c r="P134" s="146"/>
      <c r="Q134" s="148">
        <f t="shared" si="13"/>
        <v>0</v>
      </c>
      <c r="R134" s="18" t="str">
        <f t="shared" si="9"/>
        <v>OK</v>
      </c>
      <c r="S134" s="47"/>
      <c r="T134" s="47"/>
      <c r="U134" s="47">
        <v>2</v>
      </c>
      <c r="V134" s="47"/>
      <c r="W134" s="47"/>
      <c r="X134" s="34"/>
      <c r="Y134" s="34"/>
      <c r="Z134" s="34"/>
      <c r="AA134" s="34"/>
      <c r="AB134" s="34"/>
      <c r="AC134" s="34"/>
      <c r="AD134" s="180"/>
      <c r="AE134" s="181"/>
      <c r="AF134" s="181"/>
      <c r="AG134" s="181"/>
      <c r="AH134" s="181"/>
      <c r="AI134" s="181"/>
      <c r="AJ134" s="181"/>
      <c r="AK134" s="181"/>
      <c r="AL134" s="181"/>
      <c r="AM134" s="181"/>
      <c r="AN134" s="36"/>
    </row>
    <row r="135" spans="1:40" ht="40" customHeight="1" x14ac:dyDescent="0.35">
      <c r="A135" s="204"/>
      <c r="B135" s="50">
        <v>132</v>
      </c>
      <c r="C135" s="200"/>
      <c r="D135" s="56" t="s">
        <v>207</v>
      </c>
      <c r="E135" s="57" t="s">
        <v>208</v>
      </c>
      <c r="F135" s="57" t="s">
        <v>23</v>
      </c>
      <c r="G135" s="57" t="s">
        <v>13</v>
      </c>
      <c r="H135" s="55">
        <v>139.80000000000001</v>
      </c>
      <c r="I135" s="16">
        <v>0</v>
      </c>
      <c r="J135" s="144">
        <f t="shared" si="10"/>
        <v>0</v>
      </c>
      <c r="K135" s="145">
        <f t="shared" si="11"/>
        <v>0</v>
      </c>
      <c r="L135" s="146"/>
      <c r="M135" s="147">
        <f t="shared" si="12"/>
        <v>0</v>
      </c>
      <c r="N135" s="146"/>
      <c r="O135" s="146"/>
      <c r="P135" s="146"/>
      <c r="Q135" s="148">
        <f t="shared" si="13"/>
        <v>0</v>
      </c>
      <c r="R135" s="18" t="str">
        <f t="shared" si="9"/>
        <v>OK</v>
      </c>
      <c r="S135" s="47"/>
      <c r="T135" s="47"/>
      <c r="U135" s="47"/>
      <c r="V135" s="47"/>
      <c r="W135" s="47"/>
      <c r="X135" s="34"/>
      <c r="Y135" s="34"/>
      <c r="Z135" s="34"/>
      <c r="AA135" s="34"/>
      <c r="AB135" s="34"/>
      <c r="AC135" s="34"/>
      <c r="AD135" s="180"/>
      <c r="AE135" s="181"/>
      <c r="AF135" s="181"/>
      <c r="AG135" s="181"/>
      <c r="AH135" s="181"/>
      <c r="AI135" s="181"/>
      <c r="AJ135" s="181"/>
      <c r="AK135" s="181"/>
      <c r="AL135" s="181"/>
      <c r="AM135" s="181"/>
      <c r="AN135" s="36"/>
    </row>
    <row r="136" spans="1:40" ht="40" customHeight="1" x14ac:dyDescent="0.35">
      <c r="A136" s="204"/>
      <c r="B136" s="50">
        <v>133</v>
      </c>
      <c r="C136" s="200"/>
      <c r="D136" s="56" t="s">
        <v>209</v>
      </c>
      <c r="E136" s="57" t="s">
        <v>210</v>
      </c>
      <c r="F136" s="57" t="s">
        <v>23</v>
      </c>
      <c r="G136" s="57" t="s">
        <v>13</v>
      </c>
      <c r="H136" s="55">
        <v>67.09</v>
      </c>
      <c r="I136" s="16">
        <v>2</v>
      </c>
      <c r="J136" s="144">
        <f t="shared" si="10"/>
        <v>2</v>
      </c>
      <c r="K136" s="145">
        <f t="shared" si="11"/>
        <v>2</v>
      </c>
      <c r="L136" s="146"/>
      <c r="M136" s="147">
        <f t="shared" si="12"/>
        <v>0</v>
      </c>
      <c r="N136" s="146"/>
      <c r="O136" s="146"/>
      <c r="P136" s="146"/>
      <c r="Q136" s="148">
        <f t="shared" si="13"/>
        <v>0</v>
      </c>
      <c r="R136" s="18" t="str">
        <f t="shared" si="9"/>
        <v>OK</v>
      </c>
      <c r="S136" s="47"/>
      <c r="T136" s="47"/>
      <c r="U136" s="47">
        <v>2</v>
      </c>
      <c r="V136" s="47"/>
      <c r="W136" s="47"/>
      <c r="X136" s="34"/>
      <c r="Y136" s="34"/>
      <c r="Z136" s="34"/>
      <c r="AA136" s="34"/>
      <c r="AB136" s="34"/>
      <c r="AC136" s="34"/>
      <c r="AD136" s="180"/>
      <c r="AE136" s="181"/>
      <c r="AF136" s="181"/>
      <c r="AG136" s="181"/>
      <c r="AH136" s="181"/>
      <c r="AI136" s="181"/>
      <c r="AJ136" s="181"/>
      <c r="AK136" s="181"/>
      <c r="AL136" s="181"/>
      <c r="AM136" s="181"/>
      <c r="AN136" s="36"/>
    </row>
    <row r="137" spans="1:40" ht="40" customHeight="1" x14ac:dyDescent="0.35">
      <c r="A137" s="204"/>
      <c r="B137" s="50">
        <v>134</v>
      </c>
      <c r="C137" s="200"/>
      <c r="D137" s="56" t="s">
        <v>211</v>
      </c>
      <c r="E137" s="57" t="s">
        <v>212</v>
      </c>
      <c r="F137" s="57" t="s">
        <v>23</v>
      </c>
      <c r="G137" s="57" t="s">
        <v>13</v>
      </c>
      <c r="H137" s="55">
        <v>168</v>
      </c>
      <c r="I137" s="16">
        <v>0</v>
      </c>
      <c r="J137" s="144">
        <f t="shared" si="10"/>
        <v>0</v>
      </c>
      <c r="K137" s="145">
        <f t="shared" si="11"/>
        <v>0</v>
      </c>
      <c r="L137" s="146"/>
      <c r="M137" s="147">
        <f t="shared" si="12"/>
        <v>0</v>
      </c>
      <c r="N137" s="146"/>
      <c r="O137" s="146"/>
      <c r="P137" s="146"/>
      <c r="Q137" s="148">
        <f t="shared" si="13"/>
        <v>0</v>
      </c>
      <c r="R137" s="18" t="str">
        <f t="shared" si="9"/>
        <v>OK</v>
      </c>
      <c r="S137" s="47"/>
      <c r="T137" s="47"/>
      <c r="U137" s="47"/>
      <c r="V137" s="47"/>
      <c r="W137" s="47"/>
      <c r="X137" s="34"/>
      <c r="Y137" s="34"/>
      <c r="Z137" s="34"/>
      <c r="AA137" s="34"/>
      <c r="AB137" s="34"/>
      <c r="AC137" s="34"/>
      <c r="AD137" s="180"/>
      <c r="AE137" s="181"/>
      <c r="AF137" s="181"/>
      <c r="AG137" s="181"/>
      <c r="AH137" s="181"/>
      <c r="AI137" s="181"/>
      <c r="AJ137" s="181"/>
      <c r="AK137" s="181"/>
      <c r="AL137" s="181"/>
      <c r="AM137" s="181"/>
      <c r="AN137" s="36"/>
    </row>
    <row r="138" spans="1:40" ht="40" customHeight="1" x14ac:dyDescent="0.35">
      <c r="A138" s="204"/>
      <c r="B138" s="50">
        <v>135</v>
      </c>
      <c r="C138" s="200"/>
      <c r="D138" s="56" t="s">
        <v>213</v>
      </c>
      <c r="E138" s="57" t="s">
        <v>214</v>
      </c>
      <c r="F138" s="57" t="s">
        <v>23</v>
      </c>
      <c r="G138" s="57" t="s">
        <v>13</v>
      </c>
      <c r="H138" s="55">
        <v>660</v>
      </c>
      <c r="I138" s="16">
        <v>0</v>
      </c>
      <c r="J138" s="144">
        <f t="shared" si="10"/>
        <v>0</v>
      </c>
      <c r="K138" s="145">
        <f t="shared" si="11"/>
        <v>0</v>
      </c>
      <c r="L138" s="146"/>
      <c r="M138" s="147">
        <f t="shared" si="12"/>
        <v>0</v>
      </c>
      <c r="N138" s="146"/>
      <c r="O138" s="146"/>
      <c r="P138" s="146"/>
      <c r="Q138" s="148">
        <f t="shared" si="13"/>
        <v>0</v>
      </c>
      <c r="R138" s="18" t="str">
        <f t="shared" si="9"/>
        <v>OK</v>
      </c>
      <c r="S138" s="47"/>
      <c r="T138" s="47"/>
      <c r="U138" s="47"/>
      <c r="V138" s="47"/>
      <c r="W138" s="47"/>
      <c r="X138" s="34"/>
      <c r="Y138" s="34"/>
      <c r="Z138" s="34"/>
      <c r="AA138" s="34"/>
      <c r="AB138" s="34"/>
      <c r="AC138" s="34"/>
      <c r="AD138" s="180"/>
      <c r="AE138" s="181"/>
      <c r="AF138" s="181"/>
      <c r="AG138" s="181"/>
      <c r="AH138" s="181"/>
      <c r="AI138" s="181"/>
      <c r="AJ138" s="181"/>
      <c r="AK138" s="181"/>
      <c r="AL138" s="181"/>
      <c r="AM138" s="181"/>
      <c r="AN138" s="36"/>
    </row>
    <row r="139" spans="1:40" ht="40" customHeight="1" x14ac:dyDescent="0.35">
      <c r="A139" s="204"/>
      <c r="B139" s="50">
        <v>136</v>
      </c>
      <c r="C139" s="200"/>
      <c r="D139" s="56" t="s">
        <v>215</v>
      </c>
      <c r="E139" s="57" t="s">
        <v>216</v>
      </c>
      <c r="F139" s="57" t="s">
        <v>23</v>
      </c>
      <c r="G139" s="57" t="s">
        <v>13</v>
      </c>
      <c r="H139" s="55">
        <v>422</v>
      </c>
      <c r="I139" s="16">
        <v>1</v>
      </c>
      <c r="J139" s="144">
        <f t="shared" si="10"/>
        <v>1</v>
      </c>
      <c r="K139" s="145">
        <f t="shared" si="11"/>
        <v>1</v>
      </c>
      <c r="L139" s="146"/>
      <c r="M139" s="147">
        <f t="shared" si="12"/>
        <v>0</v>
      </c>
      <c r="N139" s="146"/>
      <c r="O139" s="146"/>
      <c r="P139" s="146"/>
      <c r="Q139" s="148">
        <f t="shared" si="13"/>
        <v>0</v>
      </c>
      <c r="R139" s="18" t="str">
        <f t="shared" si="9"/>
        <v>OK</v>
      </c>
      <c r="S139" s="47"/>
      <c r="T139" s="47"/>
      <c r="U139" s="47">
        <v>1</v>
      </c>
      <c r="V139" s="47"/>
      <c r="W139" s="47"/>
      <c r="X139" s="34"/>
      <c r="Y139" s="34"/>
      <c r="Z139" s="34"/>
      <c r="AA139" s="34"/>
      <c r="AB139" s="34"/>
      <c r="AC139" s="34"/>
      <c r="AD139" s="180"/>
      <c r="AE139" s="181"/>
      <c r="AF139" s="181"/>
      <c r="AG139" s="181"/>
      <c r="AH139" s="181"/>
      <c r="AI139" s="181"/>
      <c r="AJ139" s="181"/>
      <c r="AK139" s="181"/>
      <c r="AL139" s="181"/>
      <c r="AM139" s="181"/>
      <c r="AN139" s="36"/>
    </row>
    <row r="140" spans="1:40" ht="40" customHeight="1" x14ac:dyDescent="0.35">
      <c r="A140" s="204"/>
      <c r="B140" s="50">
        <v>137</v>
      </c>
      <c r="C140" s="200"/>
      <c r="D140" s="56" t="s">
        <v>217</v>
      </c>
      <c r="E140" s="57" t="s">
        <v>218</v>
      </c>
      <c r="F140" s="57" t="s">
        <v>14</v>
      </c>
      <c r="G140" s="57" t="s">
        <v>13</v>
      </c>
      <c r="H140" s="55">
        <v>33.6</v>
      </c>
      <c r="I140" s="16">
        <v>2</v>
      </c>
      <c r="J140" s="144">
        <f t="shared" si="10"/>
        <v>2</v>
      </c>
      <c r="K140" s="145">
        <f t="shared" si="11"/>
        <v>2</v>
      </c>
      <c r="L140" s="146"/>
      <c r="M140" s="147">
        <f t="shared" si="12"/>
        <v>0</v>
      </c>
      <c r="N140" s="146"/>
      <c r="O140" s="146"/>
      <c r="P140" s="146"/>
      <c r="Q140" s="148">
        <f t="shared" si="13"/>
        <v>0</v>
      </c>
      <c r="R140" s="18" t="str">
        <f t="shared" si="9"/>
        <v>OK</v>
      </c>
      <c r="S140" s="47"/>
      <c r="T140" s="47"/>
      <c r="U140" s="47">
        <v>2</v>
      </c>
      <c r="V140" s="47"/>
      <c r="W140" s="47"/>
      <c r="X140" s="34"/>
      <c r="Y140" s="34"/>
      <c r="Z140" s="34"/>
      <c r="AA140" s="34"/>
      <c r="AB140" s="34"/>
      <c r="AC140" s="34"/>
      <c r="AD140" s="180"/>
      <c r="AE140" s="181"/>
      <c r="AF140" s="181"/>
      <c r="AG140" s="181"/>
      <c r="AH140" s="181"/>
      <c r="AI140" s="181"/>
      <c r="AJ140" s="181"/>
      <c r="AK140" s="181"/>
      <c r="AL140" s="181"/>
      <c r="AM140" s="181"/>
      <c r="AN140" s="36"/>
    </row>
    <row r="141" spans="1:40" ht="40" customHeight="1" x14ac:dyDescent="0.35">
      <c r="A141" s="204"/>
      <c r="B141" s="50">
        <v>138</v>
      </c>
      <c r="C141" s="200"/>
      <c r="D141" s="56" t="s">
        <v>219</v>
      </c>
      <c r="E141" s="57" t="s">
        <v>220</v>
      </c>
      <c r="F141" s="57" t="s">
        <v>11</v>
      </c>
      <c r="G141" s="57" t="s">
        <v>13</v>
      </c>
      <c r="H141" s="55">
        <v>37.200000000000003</v>
      </c>
      <c r="I141" s="16">
        <v>0</v>
      </c>
      <c r="J141" s="144">
        <f t="shared" si="10"/>
        <v>0</v>
      </c>
      <c r="K141" s="145">
        <f t="shared" si="11"/>
        <v>0</v>
      </c>
      <c r="L141" s="146"/>
      <c r="M141" s="147">
        <f t="shared" si="12"/>
        <v>0</v>
      </c>
      <c r="N141" s="146"/>
      <c r="O141" s="146"/>
      <c r="P141" s="146"/>
      <c r="Q141" s="148">
        <f t="shared" si="13"/>
        <v>0</v>
      </c>
      <c r="R141" s="18" t="str">
        <f t="shared" si="9"/>
        <v>OK</v>
      </c>
      <c r="S141" s="47"/>
      <c r="T141" s="47"/>
      <c r="U141" s="47"/>
      <c r="V141" s="47"/>
      <c r="W141" s="47"/>
      <c r="X141" s="34"/>
      <c r="Y141" s="34"/>
      <c r="Z141" s="34"/>
      <c r="AA141" s="34"/>
      <c r="AB141" s="34"/>
      <c r="AC141" s="34"/>
      <c r="AD141" s="180"/>
      <c r="AE141" s="181"/>
      <c r="AF141" s="181"/>
      <c r="AG141" s="181"/>
      <c r="AH141" s="181"/>
      <c r="AI141" s="181"/>
      <c r="AJ141" s="181"/>
      <c r="AK141" s="181"/>
      <c r="AL141" s="181"/>
      <c r="AM141" s="181"/>
      <c r="AN141" s="36"/>
    </row>
    <row r="142" spans="1:40" ht="40" customHeight="1" x14ac:dyDescent="0.35">
      <c r="A142" s="204"/>
      <c r="B142" s="50">
        <v>139</v>
      </c>
      <c r="C142" s="200"/>
      <c r="D142" s="56" t="s">
        <v>221</v>
      </c>
      <c r="E142" s="57" t="s">
        <v>222</v>
      </c>
      <c r="F142" s="57" t="s">
        <v>23</v>
      </c>
      <c r="G142" s="57" t="s">
        <v>13</v>
      </c>
      <c r="H142" s="55">
        <v>93.6</v>
      </c>
      <c r="I142" s="16">
        <v>3</v>
      </c>
      <c r="J142" s="144">
        <f t="shared" si="10"/>
        <v>3</v>
      </c>
      <c r="K142" s="145">
        <f t="shared" si="11"/>
        <v>3</v>
      </c>
      <c r="L142" s="146"/>
      <c r="M142" s="147">
        <f t="shared" si="12"/>
        <v>0</v>
      </c>
      <c r="N142" s="146"/>
      <c r="O142" s="146"/>
      <c r="P142" s="146"/>
      <c r="Q142" s="148">
        <f t="shared" si="13"/>
        <v>0</v>
      </c>
      <c r="R142" s="18" t="str">
        <f t="shared" si="9"/>
        <v>OK</v>
      </c>
      <c r="S142" s="47"/>
      <c r="T142" s="47"/>
      <c r="U142" s="47">
        <v>3</v>
      </c>
      <c r="V142" s="47"/>
      <c r="W142" s="47"/>
      <c r="X142" s="34"/>
      <c r="Y142" s="34"/>
      <c r="Z142" s="34"/>
      <c r="AA142" s="34"/>
      <c r="AB142" s="34"/>
      <c r="AC142" s="34"/>
      <c r="AD142" s="180"/>
      <c r="AE142" s="181"/>
      <c r="AF142" s="181"/>
      <c r="AG142" s="181"/>
      <c r="AH142" s="181"/>
      <c r="AI142" s="181"/>
      <c r="AJ142" s="181"/>
      <c r="AK142" s="181"/>
      <c r="AL142" s="181"/>
      <c r="AM142" s="181"/>
      <c r="AN142" s="36"/>
    </row>
    <row r="143" spans="1:40" ht="40" customHeight="1" x14ac:dyDescent="0.35">
      <c r="A143" s="204"/>
      <c r="B143" s="50">
        <v>140</v>
      </c>
      <c r="C143" s="200"/>
      <c r="D143" s="56" t="s">
        <v>223</v>
      </c>
      <c r="E143" s="57" t="s">
        <v>224</v>
      </c>
      <c r="F143" s="57" t="s">
        <v>14</v>
      </c>
      <c r="G143" s="57" t="s">
        <v>13</v>
      </c>
      <c r="H143" s="55">
        <v>26.82</v>
      </c>
      <c r="I143" s="16">
        <v>0</v>
      </c>
      <c r="J143" s="144">
        <f t="shared" si="10"/>
        <v>0</v>
      </c>
      <c r="K143" s="145">
        <f t="shared" si="11"/>
        <v>0</v>
      </c>
      <c r="L143" s="146"/>
      <c r="M143" s="147">
        <f t="shared" si="12"/>
        <v>0</v>
      </c>
      <c r="N143" s="146"/>
      <c r="O143" s="146"/>
      <c r="P143" s="146"/>
      <c r="Q143" s="148">
        <f t="shared" si="13"/>
        <v>0</v>
      </c>
      <c r="R143" s="18" t="str">
        <f t="shared" si="9"/>
        <v>OK</v>
      </c>
      <c r="S143" s="47"/>
      <c r="T143" s="47"/>
      <c r="U143" s="47"/>
      <c r="V143" s="47"/>
      <c r="W143" s="47"/>
      <c r="X143" s="34"/>
      <c r="Y143" s="34"/>
      <c r="Z143" s="34"/>
      <c r="AA143" s="34"/>
      <c r="AB143" s="34"/>
      <c r="AC143" s="34"/>
      <c r="AD143" s="180"/>
      <c r="AE143" s="181"/>
      <c r="AF143" s="181"/>
      <c r="AG143" s="181"/>
      <c r="AH143" s="181"/>
      <c r="AI143" s="181"/>
      <c r="AJ143" s="181"/>
      <c r="AK143" s="181"/>
      <c r="AL143" s="181"/>
      <c r="AM143" s="181"/>
      <c r="AN143" s="36"/>
    </row>
    <row r="144" spans="1:40" ht="40" customHeight="1" x14ac:dyDescent="0.35">
      <c r="A144" s="204"/>
      <c r="B144" s="50">
        <v>141</v>
      </c>
      <c r="C144" s="200"/>
      <c r="D144" s="56" t="s">
        <v>225</v>
      </c>
      <c r="E144" s="57" t="s">
        <v>226</v>
      </c>
      <c r="F144" s="57" t="s">
        <v>202</v>
      </c>
      <c r="G144" s="57" t="s">
        <v>13</v>
      </c>
      <c r="H144" s="55">
        <v>180</v>
      </c>
      <c r="I144" s="16">
        <v>0</v>
      </c>
      <c r="J144" s="144">
        <f t="shared" si="10"/>
        <v>0</v>
      </c>
      <c r="K144" s="145">
        <f t="shared" si="11"/>
        <v>0</v>
      </c>
      <c r="L144" s="146"/>
      <c r="M144" s="147">
        <f t="shared" si="12"/>
        <v>0</v>
      </c>
      <c r="N144" s="146"/>
      <c r="O144" s="146"/>
      <c r="P144" s="146"/>
      <c r="Q144" s="148">
        <f t="shared" si="13"/>
        <v>0</v>
      </c>
      <c r="R144" s="18" t="str">
        <f t="shared" si="9"/>
        <v>OK</v>
      </c>
      <c r="S144" s="47"/>
      <c r="T144" s="47"/>
      <c r="U144" s="47"/>
      <c r="V144" s="47"/>
      <c r="W144" s="47"/>
      <c r="X144" s="34"/>
      <c r="Y144" s="34"/>
      <c r="Z144" s="34"/>
      <c r="AA144" s="34"/>
      <c r="AB144" s="34"/>
      <c r="AC144" s="34"/>
      <c r="AD144" s="180"/>
      <c r="AE144" s="181"/>
      <c r="AF144" s="181"/>
      <c r="AG144" s="181"/>
      <c r="AH144" s="181"/>
      <c r="AI144" s="181"/>
      <c r="AJ144" s="181"/>
      <c r="AK144" s="181"/>
      <c r="AL144" s="181"/>
      <c r="AM144" s="181"/>
      <c r="AN144" s="36"/>
    </row>
    <row r="145" spans="1:40" ht="40" customHeight="1" x14ac:dyDescent="0.35">
      <c r="A145" s="204"/>
      <c r="B145" s="50">
        <v>142</v>
      </c>
      <c r="C145" s="200"/>
      <c r="D145" s="56" t="s">
        <v>227</v>
      </c>
      <c r="E145" s="57" t="s">
        <v>228</v>
      </c>
      <c r="F145" s="57" t="s">
        <v>202</v>
      </c>
      <c r="G145" s="57" t="s">
        <v>13</v>
      </c>
      <c r="H145" s="55">
        <v>115.2</v>
      </c>
      <c r="I145" s="16">
        <v>0</v>
      </c>
      <c r="J145" s="144">
        <f t="shared" si="10"/>
        <v>0</v>
      </c>
      <c r="K145" s="145">
        <f t="shared" si="11"/>
        <v>0</v>
      </c>
      <c r="L145" s="146"/>
      <c r="M145" s="147">
        <f t="shared" si="12"/>
        <v>0</v>
      </c>
      <c r="N145" s="146"/>
      <c r="O145" s="146"/>
      <c r="P145" s="146"/>
      <c r="Q145" s="148">
        <f t="shared" si="13"/>
        <v>0</v>
      </c>
      <c r="R145" s="18" t="str">
        <f t="shared" si="9"/>
        <v>OK</v>
      </c>
      <c r="S145" s="47"/>
      <c r="T145" s="47"/>
      <c r="U145" s="47"/>
      <c r="V145" s="47"/>
      <c r="W145" s="47"/>
      <c r="X145" s="34"/>
      <c r="Y145" s="34"/>
      <c r="Z145" s="34"/>
      <c r="AA145" s="34"/>
      <c r="AB145" s="34"/>
      <c r="AC145" s="34"/>
      <c r="AD145" s="180"/>
      <c r="AE145" s="181"/>
      <c r="AF145" s="181"/>
      <c r="AG145" s="181"/>
      <c r="AH145" s="181"/>
      <c r="AI145" s="181"/>
      <c r="AJ145" s="181"/>
      <c r="AK145" s="181"/>
      <c r="AL145" s="181"/>
      <c r="AM145" s="181"/>
      <c r="AN145" s="36"/>
    </row>
    <row r="146" spans="1:40" ht="40" customHeight="1" x14ac:dyDescent="0.35">
      <c r="A146" s="204"/>
      <c r="B146" s="50">
        <v>143</v>
      </c>
      <c r="C146" s="200"/>
      <c r="D146" s="56" t="s">
        <v>229</v>
      </c>
      <c r="E146" s="57" t="s">
        <v>230</v>
      </c>
      <c r="F146" s="57" t="s">
        <v>3</v>
      </c>
      <c r="G146" s="57" t="s">
        <v>13</v>
      </c>
      <c r="H146" s="55">
        <v>9</v>
      </c>
      <c r="I146" s="16">
        <v>2</v>
      </c>
      <c r="J146" s="144">
        <f t="shared" si="10"/>
        <v>2</v>
      </c>
      <c r="K146" s="145">
        <f t="shared" si="11"/>
        <v>2</v>
      </c>
      <c r="L146" s="146"/>
      <c r="M146" s="147">
        <f t="shared" si="12"/>
        <v>0</v>
      </c>
      <c r="N146" s="146"/>
      <c r="O146" s="146"/>
      <c r="P146" s="146"/>
      <c r="Q146" s="148">
        <f t="shared" si="13"/>
        <v>0</v>
      </c>
      <c r="R146" s="18" t="str">
        <f t="shared" si="9"/>
        <v>OK</v>
      </c>
      <c r="S146" s="47"/>
      <c r="T146" s="47"/>
      <c r="U146" s="47">
        <v>2</v>
      </c>
      <c r="V146" s="47"/>
      <c r="W146" s="47"/>
      <c r="X146" s="34"/>
      <c r="Y146" s="34"/>
      <c r="Z146" s="34"/>
      <c r="AA146" s="34"/>
      <c r="AB146" s="34"/>
      <c r="AC146" s="34"/>
      <c r="AD146" s="180"/>
      <c r="AE146" s="181"/>
      <c r="AF146" s="181"/>
      <c r="AG146" s="181"/>
      <c r="AH146" s="181"/>
      <c r="AI146" s="181"/>
      <c r="AJ146" s="181"/>
      <c r="AK146" s="181"/>
      <c r="AL146" s="181"/>
      <c r="AM146" s="181"/>
      <c r="AN146" s="36"/>
    </row>
    <row r="147" spans="1:40" ht="40" customHeight="1" x14ac:dyDescent="0.35">
      <c r="A147" s="204"/>
      <c r="B147" s="50">
        <v>144</v>
      </c>
      <c r="C147" s="200"/>
      <c r="D147" s="56" t="s">
        <v>231</v>
      </c>
      <c r="E147" s="57" t="s">
        <v>232</v>
      </c>
      <c r="F147" s="57" t="s">
        <v>233</v>
      </c>
      <c r="G147" s="57" t="s">
        <v>13</v>
      </c>
      <c r="H147" s="55">
        <v>4.2</v>
      </c>
      <c r="I147" s="16">
        <v>2</v>
      </c>
      <c r="J147" s="144">
        <f t="shared" si="10"/>
        <v>2</v>
      </c>
      <c r="K147" s="145">
        <f t="shared" si="11"/>
        <v>2</v>
      </c>
      <c r="L147" s="146"/>
      <c r="M147" s="147">
        <f t="shared" si="12"/>
        <v>0</v>
      </c>
      <c r="N147" s="146"/>
      <c r="O147" s="146"/>
      <c r="P147" s="146"/>
      <c r="Q147" s="148">
        <f t="shared" si="13"/>
        <v>0</v>
      </c>
      <c r="R147" s="18" t="str">
        <f t="shared" si="9"/>
        <v>OK</v>
      </c>
      <c r="S147" s="47"/>
      <c r="T147" s="47"/>
      <c r="U147" s="47">
        <v>2</v>
      </c>
      <c r="V147" s="47"/>
      <c r="W147" s="47"/>
      <c r="X147" s="34"/>
      <c r="Y147" s="34"/>
      <c r="Z147" s="34"/>
      <c r="AA147" s="34"/>
      <c r="AB147" s="34"/>
      <c r="AC147" s="34"/>
      <c r="AD147" s="180"/>
      <c r="AE147" s="181"/>
      <c r="AF147" s="181"/>
      <c r="AG147" s="181"/>
      <c r="AH147" s="181"/>
      <c r="AI147" s="181"/>
      <c r="AJ147" s="181"/>
      <c r="AK147" s="181"/>
      <c r="AL147" s="181"/>
      <c r="AM147" s="181"/>
      <c r="AN147" s="36"/>
    </row>
    <row r="148" spans="1:40" ht="40" customHeight="1" x14ac:dyDescent="0.35">
      <c r="A148" s="204"/>
      <c r="B148" s="50">
        <v>145</v>
      </c>
      <c r="C148" s="200"/>
      <c r="D148" s="56" t="s">
        <v>234</v>
      </c>
      <c r="E148" s="57" t="s">
        <v>235</v>
      </c>
      <c r="F148" s="57" t="s">
        <v>233</v>
      </c>
      <c r="G148" s="57" t="s">
        <v>13</v>
      </c>
      <c r="H148" s="55">
        <v>3.24</v>
      </c>
      <c r="I148" s="16">
        <v>2</v>
      </c>
      <c r="J148" s="144">
        <f t="shared" si="10"/>
        <v>2</v>
      </c>
      <c r="K148" s="145">
        <f t="shared" si="11"/>
        <v>2</v>
      </c>
      <c r="L148" s="146"/>
      <c r="M148" s="147">
        <f t="shared" si="12"/>
        <v>0</v>
      </c>
      <c r="N148" s="146"/>
      <c r="O148" s="146"/>
      <c r="P148" s="146"/>
      <c r="Q148" s="148">
        <f t="shared" si="13"/>
        <v>0</v>
      </c>
      <c r="R148" s="18" t="str">
        <f t="shared" si="9"/>
        <v>OK</v>
      </c>
      <c r="S148" s="47"/>
      <c r="T148" s="47"/>
      <c r="U148" s="47">
        <v>2</v>
      </c>
      <c r="V148" s="47"/>
      <c r="W148" s="47"/>
      <c r="X148" s="34"/>
      <c r="Y148" s="34"/>
      <c r="Z148" s="34"/>
      <c r="AA148" s="34"/>
      <c r="AB148" s="34"/>
      <c r="AC148" s="34"/>
      <c r="AD148" s="180"/>
      <c r="AE148" s="181"/>
      <c r="AF148" s="181"/>
      <c r="AG148" s="181"/>
      <c r="AH148" s="181"/>
      <c r="AI148" s="181"/>
      <c r="AJ148" s="181"/>
      <c r="AK148" s="181"/>
      <c r="AL148" s="181"/>
      <c r="AM148" s="181"/>
      <c r="AN148" s="36"/>
    </row>
    <row r="149" spans="1:40" ht="40" customHeight="1" x14ac:dyDescent="0.35">
      <c r="A149" s="204"/>
      <c r="B149" s="50">
        <v>146</v>
      </c>
      <c r="C149" s="200"/>
      <c r="D149" s="56" t="s">
        <v>236</v>
      </c>
      <c r="E149" s="57" t="s">
        <v>237</v>
      </c>
      <c r="F149" s="57" t="s">
        <v>233</v>
      </c>
      <c r="G149" s="57" t="s">
        <v>13</v>
      </c>
      <c r="H149" s="55">
        <v>1.92</v>
      </c>
      <c r="I149" s="16">
        <v>2</v>
      </c>
      <c r="J149" s="144">
        <f t="shared" si="10"/>
        <v>2</v>
      </c>
      <c r="K149" s="145">
        <f t="shared" si="11"/>
        <v>2</v>
      </c>
      <c r="L149" s="146"/>
      <c r="M149" s="147">
        <f t="shared" si="12"/>
        <v>0</v>
      </c>
      <c r="N149" s="146"/>
      <c r="O149" s="146"/>
      <c r="P149" s="146"/>
      <c r="Q149" s="148">
        <f t="shared" si="13"/>
        <v>0</v>
      </c>
      <c r="R149" s="18" t="str">
        <f t="shared" si="9"/>
        <v>OK</v>
      </c>
      <c r="S149" s="47"/>
      <c r="T149" s="47"/>
      <c r="U149" s="47">
        <v>2</v>
      </c>
      <c r="V149" s="47"/>
      <c r="W149" s="47"/>
      <c r="X149" s="34"/>
      <c r="Y149" s="34"/>
      <c r="Z149" s="34"/>
      <c r="AA149" s="34"/>
      <c r="AB149" s="34"/>
      <c r="AC149" s="34"/>
      <c r="AD149" s="180"/>
      <c r="AE149" s="181"/>
      <c r="AF149" s="181"/>
      <c r="AG149" s="181"/>
      <c r="AH149" s="181"/>
      <c r="AI149" s="181"/>
      <c r="AJ149" s="181"/>
      <c r="AK149" s="181"/>
      <c r="AL149" s="181"/>
      <c r="AM149" s="181"/>
      <c r="AN149" s="36"/>
    </row>
    <row r="150" spans="1:40" ht="40" customHeight="1" x14ac:dyDescent="0.35">
      <c r="A150" s="204"/>
      <c r="B150" s="50">
        <v>147</v>
      </c>
      <c r="C150" s="200"/>
      <c r="D150" s="56" t="s">
        <v>238</v>
      </c>
      <c r="E150" s="57" t="s">
        <v>239</v>
      </c>
      <c r="F150" s="57" t="s">
        <v>233</v>
      </c>
      <c r="G150" s="57" t="s">
        <v>13</v>
      </c>
      <c r="H150" s="55">
        <v>3.24</v>
      </c>
      <c r="I150" s="16">
        <v>2</v>
      </c>
      <c r="J150" s="144">
        <f t="shared" si="10"/>
        <v>2</v>
      </c>
      <c r="K150" s="145">
        <f t="shared" si="11"/>
        <v>2</v>
      </c>
      <c r="L150" s="146"/>
      <c r="M150" s="147">
        <f t="shared" si="12"/>
        <v>0</v>
      </c>
      <c r="N150" s="146"/>
      <c r="O150" s="146"/>
      <c r="P150" s="146"/>
      <c r="Q150" s="148">
        <f t="shared" si="13"/>
        <v>0</v>
      </c>
      <c r="R150" s="18" t="str">
        <f t="shared" si="9"/>
        <v>OK</v>
      </c>
      <c r="S150" s="47"/>
      <c r="T150" s="47"/>
      <c r="U150" s="47">
        <v>2</v>
      </c>
      <c r="V150" s="47"/>
      <c r="W150" s="47"/>
      <c r="X150" s="34"/>
      <c r="Y150" s="34"/>
      <c r="Z150" s="34"/>
      <c r="AA150" s="34"/>
      <c r="AB150" s="34"/>
      <c r="AC150" s="34"/>
      <c r="AD150" s="180"/>
      <c r="AE150" s="181"/>
      <c r="AF150" s="181"/>
      <c r="AG150" s="181"/>
      <c r="AH150" s="181"/>
      <c r="AI150" s="181"/>
      <c r="AJ150" s="181"/>
      <c r="AK150" s="181"/>
      <c r="AL150" s="181"/>
      <c r="AM150" s="181"/>
      <c r="AN150" s="36"/>
    </row>
    <row r="151" spans="1:40" ht="40" customHeight="1" x14ac:dyDescent="0.35">
      <c r="A151" s="204"/>
      <c r="B151" s="50">
        <v>148</v>
      </c>
      <c r="C151" s="200"/>
      <c r="D151" s="56" t="s">
        <v>240</v>
      </c>
      <c r="E151" s="57" t="s">
        <v>241</v>
      </c>
      <c r="F151" s="57" t="s">
        <v>11</v>
      </c>
      <c r="G151" s="57" t="s">
        <v>13</v>
      </c>
      <c r="H151" s="55">
        <v>9.6</v>
      </c>
      <c r="I151" s="16">
        <v>1</v>
      </c>
      <c r="J151" s="144">
        <f t="shared" si="10"/>
        <v>1</v>
      </c>
      <c r="K151" s="145">
        <f t="shared" si="11"/>
        <v>1</v>
      </c>
      <c r="L151" s="146"/>
      <c r="M151" s="147">
        <f t="shared" si="12"/>
        <v>0</v>
      </c>
      <c r="N151" s="146"/>
      <c r="O151" s="146"/>
      <c r="P151" s="146"/>
      <c r="Q151" s="148">
        <f t="shared" si="13"/>
        <v>0</v>
      </c>
      <c r="R151" s="18" t="str">
        <f t="shared" si="9"/>
        <v>OK</v>
      </c>
      <c r="S151" s="47"/>
      <c r="T151" s="47"/>
      <c r="U151" s="47">
        <v>1</v>
      </c>
      <c r="V151" s="47"/>
      <c r="W151" s="47"/>
      <c r="X151" s="34"/>
      <c r="Y151" s="34"/>
      <c r="Z151" s="34"/>
      <c r="AA151" s="34"/>
      <c r="AB151" s="34"/>
      <c r="AC151" s="34"/>
      <c r="AD151" s="180"/>
      <c r="AE151" s="181"/>
      <c r="AF151" s="181"/>
      <c r="AG151" s="181"/>
      <c r="AH151" s="181"/>
      <c r="AI151" s="181"/>
      <c r="AJ151" s="181"/>
      <c r="AK151" s="181"/>
      <c r="AL151" s="181"/>
      <c r="AM151" s="181"/>
      <c r="AN151" s="36"/>
    </row>
    <row r="152" spans="1:40" ht="40" customHeight="1" x14ac:dyDescent="0.35">
      <c r="A152" s="204"/>
      <c r="B152" s="50">
        <v>149</v>
      </c>
      <c r="C152" s="200"/>
      <c r="D152" s="56" t="s">
        <v>242</v>
      </c>
      <c r="E152" s="57" t="s">
        <v>243</v>
      </c>
      <c r="F152" s="57" t="s">
        <v>233</v>
      </c>
      <c r="G152" s="57" t="s">
        <v>13</v>
      </c>
      <c r="H152" s="55">
        <v>5</v>
      </c>
      <c r="I152" s="16">
        <v>2</v>
      </c>
      <c r="J152" s="144">
        <f t="shared" si="10"/>
        <v>2</v>
      </c>
      <c r="K152" s="145">
        <f t="shared" si="11"/>
        <v>2</v>
      </c>
      <c r="L152" s="146"/>
      <c r="M152" s="147">
        <f t="shared" si="12"/>
        <v>0</v>
      </c>
      <c r="N152" s="146"/>
      <c r="O152" s="146"/>
      <c r="P152" s="146"/>
      <c r="Q152" s="148">
        <f t="shared" si="13"/>
        <v>0</v>
      </c>
      <c r="R152" s="18" t="str">
        <f t="shared" si="9"/>
        <v>OK</v>
      </c>
      <c r="S152" s="47"/>
      <c r="T152" s="47"/>
      <c r="U152" s="47">
        <v>2</v>
      </c>
      <c r="V152" s="47"/>
      <c r="W152" s="47"/>
      <c r="X152" s="34"/>
      <c r="Y152" s="34"/>
      <c r="Z152" s="34"/>
      <c r="AA152" s="34"/>
      <c r="AB152" s="34"/>
      <c r="AC152" s="34"/>
      <c r="AD152" s="180"/>
      <c r="AE152" s="181"/>
      <c r="AF152" s="181"/>
      <c r="AG152" s="181"/>
      <c r="AH152" s="181"/>
      <c r="AI152" s="181"/>
      <c r="AJ152" s="181"/>
      <c r="AK152" s="181"/>
      <c r="AL152" s="181"/>
      <c r="AM152" s="181"/>
      <c r="AN152" s="36"/>
    </row>
    <row r="153" spans="1:40" ht="40" customHeight="1" x14ac:dyDescent="0.35">
      <c r="A153" s="204"/>
      <c r="B153" s="50">
        <v>150</v>
      </c>
      <c r="C153" s="200"/>
      <c r="D153" s="56" t="s">
        <v>244</v>
      </c>
      <c r="E153" s="57" t="s">
        <v>245</v>
      </c>
      <c r="F153" s="57" t="s">
        <v>233</v>
      </c>
      <c r="G153" s="57" t="s">
        <v>13</v>
      </c>
      <c r="H153" s="55">
        <v>4.2</v>
      </c>
      <c r="I153" s="16">
        <v>2</v>
      </c>
      <c r="J153" s="144">
        <f t="shared" si="10"/>
        <v>2</v>
      </c>
      <c r="K153" s="145">
        <f t="shared" si="11"/>
        <v>2</v>
      </c>
      <c r="L153" s="146"/>
      <c r="M153" s="147">
        <f t="shared" si="12"/>
        <v>0</v>
      </c>
      <c r="N153" s="146"/>
      <c r="O153" s="146"/>
      <c r="P153" s="146"/>
      <c r="Q153" s="148">
        <f t="shared" si="13"/>
        <v>0</v>
      </c>
      <c r="R153" s="18" t="str">
        <f t="shared" si="9"/>
        <v>OK</v>
      </c>
      <c r="S153" s="47"/>
      <c r="T153" s="47"/>
      <c r="U153" s="47">
        <v>2</v>
      </c>
      <c r="V153" s="47"/>
      <c r="W153" s="47"/>
      <c r="X153" s="34"/>
      <c r="Y153" s="34"/>
      <c r="Z153" s="34"/>
      <c r="AA153" s="34"/>
      <c r="AB153" s="34"/>
      <c r="AC153" s="34"/>
      <c r="AD153" s="180"/>
      <c r="AE153" s="181"/>
      <c r="AF153" s="181"/>
      <c r="AG153" s="181"/>
      <c r="AH153" s="181"/>
      <c r="AI153" s="181"/>
      <c r="AJ153" s="181"/>
      <c r="AK153" s="181"/>
      <c r="AL153" s="181"/>
      <c r="AM153" s="181"/>
      <c r="AN153" s="36"/>
    </row>
    <row r="154" spans="1:40" ht="40" customHeight="1" x14ac:dyDescent="0.35">
      <c r="A154" s="204"/>
      <c r="B154" s="50">
        <v>151</v>
      </c>
      <c r="C154" s="200"/>
      <c r="D154" s="56" t="s">
        <v>246</v>
      </c>
      <c r="E154" s="57" t="s">
        <v>247</v>
      </c>
      <c r="F154" s="57" t="s">
        <v>233</v>
      </c>
      <c r="G154" s="57" t="s">
        <v>13</v>
      </c>
      <c r="H154" s="55">
        <v>49.2</v>
      </c>
      <c r="I154" s="16">
        <v>1</v>
      </c>
      <c r="J154" s="144">
        <f t="shared" si="10"/>
        <v>1</v>
      </c>
      <c r="K154" s="145">
        <f t="shared" si="11"/>
        <v>1</v>
      </c>
      <c r="L154" s="146"/>
      <c r="M154" s="147">
        <f t="shared" si="12"/>
        <v>0</v>
      </c>
      <c r="N154" s="146"/>
      <c r="O154" s="146"/>
      <c r="P154" s="146"/>
      <c r="Q154" s="148">
        <f t="shared" si="13"/>
        <v>0</v>
      </c>
      <c r="R154" s="18" t="str">
        <f t="shared" si="9"/>
        <v>OK</v>
      </c>
      <c r="S154" s="47"/>
      <c r="T154" s="47"/>
      <c r="U154" s="47">
        <v>1</v>
      </c>
      <c r="V154" s="47"/>
      <c r="W154" s="47"/>
      <c r="X154" s="34"/>
      <c r="Y154" s="34"/>
      <c r="Z154" s="34"/>
      <c r="AA154" s="34"/>
      <c r="AB154" s="34"/>
      <c r="AC154" s="34"/>
      <c r="AD154" s="180"/>
      <c r="AE154" s="181"/>
      <c r="AF154" s="181"/>
      <c r="AG154" s="181"/>
      <c r="AH154" s="181"/>
      <c r="AI154" s="181"/>
      <c r="AJ154" s="181"/>
      <c r="AK154" s="181"/>
      <c r="AL154" s="181"/>
      <c r="AM154" s="181"/>
      <c r="AN154" s="36"/>
    </row>
    <row r="155" spans="1:40" ht="40" customHeight="1" x14ac:dyDescent="0.35">
      <c r="A155" s="204"/>
      <c r="B155" s="50">
        <v>152</v>
      </c>
      <c r="C155" s="200"/>
      <c r="D155" s="56" t="s">
        <v>248</v>
      </c>
      <c r="E155" s="57" t="s">
        <v>249</v>
      </c>
      <c r="F155" s="57" t="s">
        <v>250</v>
      </c>
      <c r="G155" s="57" t="s">
        <v>12</v>
      </c>
      <c r="H155" s="55">
        <v>33.6</v>
      </c>
      <c r="I155" s="16">
        <v>1</v>
      </c>
      <c r="J155" s="144">
        <f t="shared" si="10"/>
        <v>1</v>
      </c>
      <c r="K155" s="145">
        <f t="shared" si="11"/>
        <v>1</v>
      </c>
      <c r="L155" s="146"/>
      <c r="M155" s="147">
        <f t="shared" si="12"/>
        <v>0</v>
      </c>
      <c r="N155" s="146"/>
      <c r="O155" s="146"/>
      <c r="P155" s="146"/>
      <c r="Q155" s="148">
        <f t="shared" si="13"/>
        <v>0</v>
      </c>
      <c r="R155" s="18" t="str">
        <f t="shared" si="9"/>
        <v>OK</v>
      </c>
      <c r="S155" s="47"/>
      <c r="T155" s="47"/>
      <c r="U155" s="47">
        <v>1</v>
      </c>
      <c r="V155" s="47"/>
      <c r="W155" s="47"/>
      <c r="X155" s="34"/>
      <c r="Y155" s="34"/>
      <c r="Z155" s="34"/>
      <c r="AA155" s="34"/>
      <c r="AB155" s="34"/>
      <c r="AC155" s="34"/>
      <c r="AD155" s="180"/>
      <c r="AE155" s="181"/>
      <c r="AF155" s="181"/>
      <c r="AG155" s="181"/>
      <c r="AH155" s="181"/>
      <c r="AI155" s="181"/>
      <c r="AJ155" s="181"/>
      <c r="AK155" s="181"/>
      <c r="AL155" s="181"/>
      <c r="AM155" s="181"/>
      <c r="AN155" s="36"/>
    </row>
    <row r="156" spans="1:40" ht="40" customHeight="1" x14ac:dyDescent="0.35">
      <c r="A156" s="204"/>
      <c r="B156" s="50">
        <v>153</v>
      </c>
      <c r="C156" s="200"/>
      <c r="D156" s="56" t="s">
        <v>251</v>
      </c>
      <c r="E156" s="57" t="s">
        <v>252</v>
      </c>
      <c r="F156" s="57" t="s">
        <v>250</v>
      </c>
      <c r="G156" s="57" t="s">
        <v>12</v>
      </c>
      <c r="H156" s="55">
        <v>39.6</v>
      </c>
      <c r="I156" s="16">
        <v>1</v>
      </c>
      <c r="J156" s="144">
        <f t="shared" si="10"/>
        <v>1</v>
      </c>
      <c r="K156" s="145">
        <f t="shared" si="11"/>
        <v>1</v>
      </c>
      <c r="L156" s="146"/>
      <c r="M156" s="147">
        <f t="shared" si="12"/>
        <v>0</v>
      </c>
      <c r="N156" s="146"/>
      <c r="O156" s="146"/>
      <c r="P156" s="146"/>
      <c r="Q156" s="148">
        <f t="shared" si="13"/>
        <v>0</v>
      </c>
      <c r="R156" s="18" t="str">
        <f t="shared" si="9"/>
        <v>OK</v>
      </c>
      <c r="S156" s="47"/>
      <c r="T156" s="47"/>
      <c r="U156" s="47">
        <v>1</v>
      </c>
      <c r="V156" s="47"/>
      <c r="W156" s="47"/>
      <c r="X156" s="34"/>
      <c r="Y156" s="34"/>
      <c r="Z156" s="34"/>
      <c r="AA156" s="34"/>
      <c r="AB156" s="34"/>
      <c r="AC156" s="34"/>
      <c r="AD156" s="180"/>
      <c r="AE156" s="181"/>
      <c r="AF156" s="181"/>
      <c r="AG156" s="181"/>
      <c r="AH156" s="181"/>
      <c r="AI156" s="181"/>
      <c r="AJ156" s="181"/>
      <c r="AK156" s="181"/>
      <c r="AL156" s="181"/>
      <c r="AM156" s="181"/>
      <c r="AN156" s="36"/>
    </row>
    <row r="157" spans="1:40" ht="40" customHeight="1" x14ac:dyDescent="0.35">
      <c r="A157" s="204"/>
      <c r="B157" s="50">
        <v>154</v>
      </c>
      <c r="C157" s="200"/>
      <c r="D157" s="56" t="s">
        <v>253</v>
      </c>
      <c r="E157" s="57" t="s">
        <v>254</v>
      </c>
      <c r="F157" s="57" t="s">
        <v>250</v>
      </c>
      <c r="G157" s="57" t="s">
        <v>12</v>
      </c>
      <c r="H157" s="55">
        <v>38.4</v>
      </c>
      <c r="I157" s="16">
        <v>1</v>
      </c>
      <c r="J157" s="144">
        <f t="shared" si="10"/>
        <v>1</v>
      </c>
      <c r="K157" s="145">
        <f t="shared" si="11"/>
        <v>1</v>
      </c>
      <c r="L157" s="146"/>
      <c r="M157" s="147">
        <f t="shared" si="12"/>
        <v>0</v>
      </c>
      <c r="N157" s="146"/>
      <c r="O157" s="146"/>
      <c r="P157" s="146"/>
      <c r="Q157" s="148">
        <f t="shared" si="13"/>
        <v>0</v>
      </c>
      <c r="R157" s="18" t="str">
        <f t="shared" si="9"/>
        <v>OK</v>
      </c>
      <c r="S157" s="47"/>
      <c r="T157" s="47"/>
      <c r="U157" s="47">
        <v>1</v>
      </c>
      <c r="V157" s="47"/>
      <c r="W157" s="47"/>
      <c r="X157" s="34"/>
      <c r="Y157" s="34"/>
      <c r="Z157" s="34"/>
      <c r="AA157" s="34"/>
      <c r="AB157" s="34"/>
      <c r="AC157" s="34"/>
      <c r="AD157" s="180"/>
      <c r="AE157" s="181"/>
      <c r="AF157" s="181"/>
      <c r="AG157" s="181"/>
      <c r="AH157" s="181"/>
      <c r="AI157" s="181"/>
      <c r="AJ157" s="181"/>
      <c r="AK157" s="181"/>
      <c r="AL157" s="181"/>
      <c r="AM157" s="181"/>
      <c r="AN157" s="36"/>
    </row>
    <row r="158" spans="1:40" ht="40" customHeight="1" x14ac:dyDescent="0.35">
      <c r="A158" s="204"/>
      <c r="B158" s="50">
        <v>155</v>
      </c>
      <c r="C158" s="200"/>
      <c r="D158" s="56" t="s">
        <v>255</v>
      </c>
      <c r="E158" s="57" t="s">
        <v>256</v>
      </c>
      <c r="F158" s="57" t="s">
        <v>21</v>
      </c>
      <c r="G158" s="57" t="s">
        <v>12</v>
      </c>
      <c r="H158" s="55">
        <v>3.6</v>
      </c>
      <c r="I158" s="16">
        <v>10</v>
      </c>
      <c r="J158" s="144">
        <f t="shared" si="10"/>
        <v>10</v>
      </c>
      <c r="K158" s="145">
        <f t="shared" si="11"/>
        <v>10</v>
      </c>
      <c r="L158" s="146"/>
      <c r="M158" s="147">
        <f t="shared" si="12"/>
        <v>2</v>
      </c>
      <c r="N158" s="146"/>
      <c r="O158" s="146"/>
      <c r="P158" s="146"/>
      <c r="Q158" s="148">
        <f t="shared" si="13"/>
        <v>0</v>
      </c>
      <c r="R158" s="18" t="str">
        <f t="shared" si="9"/>
        <v>OK</v>
      </c>
      <c r="S158" s="47"/>
      <c r="T158" s="47"/>
      <c r="U158" s="47">
        <v>10</v>
      </c>
      <c r="V158" s="47"/>
      <c r="W158" s="47"/>
      <c r="X158" s="34"/>
      <c r="Y158" s="34"/>
      <c r="Z158" s="34"/>
      <c r="AA158" s="34"/>
      <c r="AB158" s="34"/>
      <c r="AC158" s="34"/>
      <c r="AD158" s="180"/>
      <c r="AE158" s="181"/>
      <c r="AF158" s="181"/>
      <c r="AG158" s="181"/>
      <c r="AH158" s="181"/>
      <c r="AI158" s="181"/>
      <c r="AJ158" s="181"/>
      <c r="AK158" s="181"/>
      <c r="AL158" s="181"/>
      <c r="AM158" s="181"/>
      <c r="AN158" s="36"/>
    </row>
    <row r="159" spans="1:40" ht="40" customHeight="1" x14ac:dyDescent="0.35">
      <c r="A159" s="204"/>
      <c r="B159" s="50">
        <v>156</v>
      </c>
      <c r="C159" s="200"/>
      <c r="D159" s="56" t="s">
        <v>257</v>
      </c>
      <c r="E159" s="57" t="s">
        <v>258</v>
      </c>
      <c r="F159" s="57" t="s">
        <v>21</v>
      </c>
      <c r="G159" s="57" t="s">
        <v>12</v>
      </c>
      <c r="H159" s="55">
        <v>4.4400000000000004</v>
      </c>
      <c r="I159" s="16">
        <v>20</v>
      </c>
      <c r="J159" s="144">
        <f t="shared" si="10"/>
        <v>10</v>
      </c>
      <c r="K159" s="145">
        <f t="shared" si="11"/>
        <v>10</v>
      </c>
      <c r="L159" s="146"/>
      <c r="M159" s="147">
        <f t="shared" si="12"/>
        <v>5</v>
      </c>
      <c r="N159" s="146"/>
      <c r="O159" s="146"/>
      <c r="P159" s="146"/>
      <c r="Q159" s="148">
        <f t="shared" si="13"/>
        <v>10</v>
      </c>
      <c r="R159" s="18" t="str">
        <f t="shared" si="9"/>
        <v>OK</v>
      </c>
      <c r="S159" s="47"/>
      <c r="T159" s="47"/>
      <c r="U159" s="47">
        <v>10</v>
      </c>
      <c r="V159" s="47"/>
      <c r="W159" s="47"/>
      <c r="X159" s="34"/>
      <c r="Y159" s="34"/>
      <c r="Z159" s="34"/>
      <c r="AA159" s="34"/>
      <c r="AB159" s="34"/>
      <c r="AC159" s="34"/>
      <c r="AD159" s="180"/>
      <c r="AE159" s="181"/>
      <c r="AF159" s="181"/>
      <c r="AG159" s="181"/>
      <c r="AH159" s="181"/>
      <c r="AI159" s="181"/>
      <c r="AJ159" s="181"/>
      <c r="AK159" s="181"/>
      <c r="AL159" s="181"/>
      <c r="AM159" s="181"/>
      <c r="AN159" s="36"/>
    </row>
    <row r="160" spans="1:40" ht="40" customHeight="1" x14ac:dyDescent="0.35">
      <c r="A160" s="204"/>
      <c r="B160" s="50">
        <v>157</v>
      </c>
      <c r="C160" s="200"/>
      <c r="D160" s="56" t="s">
        <v>259</v>
      </c>
      <c r="E160" s="57" t="s">
        <v>260</v>
      </c>
      <c r="F160" s="57" t="s">
        <v>261</v>
      </c>
      <c r="G160" s="57" t="s">
        <v>12</v>
      </c>
      <c r="H160" s="55">
        <v>13.2</v>
      </c>
      <c r="I160" s="16">
        <v>10</v>
      </c>
      <c r="J160" s="144">
        <f t="shared" si="10"/>
        <v>5</v>
      </c>
      <c r="K160" s="145">
        <f t="shared" si="11"/>
        <v>5</v>
      </c>
      <c r="L160" s="146"/>
      <c r="M160" s="147">
        <f t="shared" si="12"/>
        <v>2</v>
      </c>
      <c r="N160" s="146"/>
      <c r="O160" s="146"/>
      <c r="P160" s="146"/>
      <c r="Q160" s="148">
        <f t="shared" si="13"/>
        <v>5</v>
      </c>
      <c r="R160" s="18" t="str">
        <f t="shared" si="9"/>
        <v>OK</v>
      </c>
      <c r="S160" s="47"/>
      <c r="T160" s="47"/>
      <c r="U160" s="47">
        <v>5</v>
      </c>
      <c r="V160" s="47"/>
      <c r="W160" s="47"/>
      <c r="X160" s="34"/>
      <c r="Y160" s="34"/>
      <c r="Z160" s="34"/>
      <c r="AA160" s="34"/>
      <c r="AB160" s="34"/>
      <c r="AC160" s="34"/>
      <c r="AD160" s="180"/>
      <c r="AE160" s="181"/>
      <c r="AF160" s="181"/>
      <c r="AG160" s="181"/>
      <c r="AH160" s="181"/>
      <c r="AI160" s="181"/>
      <c r="AJ160" s="181"/>
      <c r="AK160" s="181"/>
      <c r="AL160" s="181"/>
      <c r="AM160" s="181"/>
      <c r="AN160" s="36"/>
    </row>
    <row r="161" spans="1:40" ht="40" customHeight="1" x14ac:dyDescent="0.35">
      <c r="A161" s="204"/>
      <c r="B161" s="50">
        <v>158</v>
      </c>
      <c r="C161" s="200"/>
      <c r="D161" s="56" t="s">
        <v>262</v>
      </c>
      <c r="E161" s="57" t="s">
        <v>263</v>
      </c>
      <c r="F161" s="57" t="s">
        <v>264</v>
      </c>
      <c r="G161" s="57" t="s">
        <v>12</v>
      </c>
      <c r="H161" s="55">
        <v>6.48</v>
      </c>
      <c r="I161" s="16">
        <v>0</v>
      </c>
      <c r="J161" s="144">
        <f t="shared" si="10"/>
        <v>0</v>
      </c>
      <c r="K161" s="145">
        <f t="shared" si="11"/>
        <v>0</v>
      </c>
      <c r="L161" s="146"/>
      <c r="M161" s="147">
        <f t="shared" si="12"/>
        <v>0</v>
      </c>
      <c r="N161" s="146"/>
      <c r="O161" s="146"/>
      <c r="P161" s="146"/>
      <c r="Q161" s="148">
        <f t="shared" si="13"/>
        <v>0</v>
      </c>
      <c r="R161" s="18" t="str">
        <f t="shared" si="9"/>
        <v>OK</v>
      </c>
      <c r="S161" s="47"/>
      <c r="T161" s="47"/>
      <c r="U161" s="47"/>
      <c r="V161" s="47"/>
      <c r="W161" s="47"/>
      <c r="X161" s="34"/>
      <c r="Y161" s="34"/>
      <c r="Z161" s="34"/>
      <c r="AA161" s="34"/>
      <c r="AB161" s="34"/>
      <c r="AC161" s="34"/>
      <c r="AD161" s="180"/>
      <c r="AE161" s="181"/>
      <c r="AF161" s="181"/>
      <c r="AG161" s="181"/>
      <c r="AH161" s="181"/>
      <c r="AI161" s="181"/>
      <c r="AJ161" s="181"/>
      <c r="AK161" s="181"/>
      <c r="AL161" s="181"/>
      <c r="AM161" s="181"/>
      <c r="AN161" s="36"/>
    </row>
    <row r="162" spans="1:40" ht="40" customHeight="1" x14ac:dyDescent="0.35">
      <c r="A162" s="204"/>
      <c r="B162" s="50">
        <v>159</v>
      </c>
      <c r="C162" s="200"/>
      <c r="D162" s="56" t="s">
        <v>265</v>
      </c>
      <c r="E162" s="57" t="s">
        <v>266</v>
      </c>
      <c r="F162" s="57" t="s">
        <v>267</v>
      </c>
      <c r="G162" s="57" t="s">
        <v>12</v>
      </c>
      <c r="H162" s="55">
        <v>7.92</v>
      </c>
      <c r="I162" s="16">
        <v>2</v>
      </c>
      <c r="J162" s="144">
        <f t="shared" si="10"/>
        <v>2</v>
      </c>
      <c r="K162" s="145">
        <f t="shared" si="11"/>
        <v>2</v>
      </c>
      <c r="L162" s="146"/>
      <c r="M162" s="147">
        <f t="shared" si="12"/>
        <v>0</v>
      </c>
      <c r="N162" s="146"/>
      <c r="O162" s="146"/>
      <c r="P162" s="146"/>
      <c r="Q162" s="148">
        <f t="shared" si="13"/>
        <v>0</v>
      </c>
      <c r="R162" s="18" t="str">
        <f t="shared" si="9"/>
        <v>OK</v>
      </c>
      <c r="S162" s="47"/>
      <c r="T162" s="47"/>
      <c r="U162" s="47">
        <v>2</v>
      </c>
      <c r="V162" s="47"/>
      <c r="W162" s="47"/>
      <c r="X162" s="34"/>
      <c r="Y162" s="34"/>
      <c r="Z162" s="34"/>
      <c r="AA162" s="34"/>
      <c r="AB162" s="34"/>
      <c r="AC162" s="34"/>
      <c r="AD162" s="180"/>
      <c r="AE162" s="181"/>
      <c r="AF162" s="181"/>
      <c r="AG162" s="181"/>
      <c r="AH162" s="181"/>
      <c r="AI162" s="181"/>
      <c r="AJ162" s="181"/>
      <c r="AK162" s="181"/>
      <c r="AL162" s="181"/>
      <c r="AM162" s="181"/>
      <c r="AN162" s="36"/>
    </row>
    <row r="163" spans="1:40" ht="40" customHeight="1" x14ac:dyDescent="0.35">
      <c r="A163" s="204"/>
      <c r="B163" s="50">
        <v>160</v>
      </c>
      <c r="C163" s="200"/>
      <c r="D163" s="56" t="s">
        <v>268</v>
      </c>
      <c r="E163" s="57" t="s">
        <v>269</v>
      </c>
      <c r="F163" s="57" t="s">
        <v>53</v>
      </c>
      <c r="G163" s="57" t="s">
        <v>12</v>
      </c>
      <c r="H163" s="55">
        <v>28.72</v>
      </c>
      <c r="I163" s="16">
        <v>10</v>
      </c>
      <c r="J163" s="144">
        <f t="shared" si="10"/>
        <v>5</v>
      </c>
      <c r="K163" s="145">
        <f t="shared" si="11"/>
        <v>5</v>
      </c>
      <c r="L163" s="146"/>
      <c r="M163" s="147">
        <f t="shared" si="12"/>
        <v>2</v>
      </c>
      <c r="N163" s="146"/>
      <c r="O163" s="146"/>
      <c r="P163" s="146"/>
      <c r="Q163" s="148">
        <f t="shared" si="13"/>
        <v>5</v>
      </c>
      <c r="R163" s="18" t="str">
        <f t="shared" si="9"/>
        <v>OK</v>
      </c>
      <c r="S163" s="47"/>
      <c r="T163" s="47"/>
      <c r="U163" s="47">
        <v>5</v>
      </c>
      <c r="V163" s="47"/>
      <c r="W163" s="47"/>
      <c r="X163" s="34"/>
      <c r="Y163" s="34"/>
      <c r="Z163" s="34"/>
      <c r="AA163" s="34"/>
      <c r="AB163" s="34"/>
      <c r="AC163" s="34"/>
      <c r="AD163" s="180"/>
      <c r="AE163" s="181"/>
      <c r="AF163" s="181"/>
      <c r="AG163" s="181"/>
      <c r="AH163" s="181"/>
      <c r="AI163" s="181"/>
      <c r="AJ163" s="181"/>
      <c r="AK163" s="181"/>
      <c r="AL163" s="181"/>
      <c r="AM163" s="181"/>
      <c r="AN163" s="36"/>
    </row>
    <row r="164" spans="1:40" ht="40" customHeight="1" x14ac:dyDescent="0.35">
      <c r="A164" s="204"/>
      <c r="B164" s="50">
        <v>161</v>
      </c>
      <c r="C164" s="200"/>
      <c r="D164" s="56" t="s">
        <v>270</v>
      </c>
      <c r="E164" s="57" t="s">
        <v>271</v>
      </c>
      <c r="F164" s="57" t="s">
        <v>53</v>
      </c>
      <c r="G164" s="57" t="s">
        <v>12</v>
      </c>
      <c r="H164" s="55">
        <v>17.95</v>
      </c>
      <c r="I164" s="16">
        <v>5</v>
      </c>
      <c r="J164" s="144">
        <f t="shared" si="10"/>
        <v>5</v>
      </c>
      <c r="K164" s="145">
        <f t="shared" si="11"/>
        <v>5</v>
      </c>
      <c r="L164" s="146"/>
      <c r="M164" s="147">
        <f t="shared" si="12"/>
        <v>1</v>
      </c>
      <c r="N164" s="146"/>
      <c r="O164" s="146"/>
      <c r="P164" s="146"/>
      <c r="Q164" s="148">
        <f t="shared" si="13"/>
        <v>0</v>
      </c>
      <c r="R164" s="18" t="str">
        <f t="shared" si="9"/>
        <v>OK</v>
      </c>
      <c r="S164" s="47"/>
      <c r="T164" s="47"/>
      <c r="U164" s="47">
        <v>5</v>
      </c>
      <c r="V164" s="47"/>
      <c r="W164" s="47"/>
      <c r="X164" s="34"/>
      <c r="Y164" s="34"/>
      <c r="Z164" s="34"/>
      <c r="AA164" s="34"/>
      <c r="AB164" s="34"/>
      <c r="AC164" s="34"/>
      <c r="AD164" s="180"/>
      <c r="AE164" s="181"/>
      <c r="AF164" s="181"/>
      <c r="AG164" s="181"/>
      <c r="AH164" s="181"/>
      <c r="AI164" s="181"/>
      <c r="AJ164" s="181"/>
      <c r="AK164" s="181"/>
      <c r="AL164" s="181"/>
      <c r="AM164" s="181"/>
      <c r="AN164" s="36"/>
    </row>
    <row r="165" spans="1:40" ht="40" customHeight="1" x14ac:dyDescent="0.35">
      <c r="A165" s="204"/>
      <c r="B165" s="50">
        <v>162</v>
      </c>
      <c r="C165" s="199"/>
      <c r="D165" s="56" t="s">
        <v>272</v>
      </c>
      <c r="E165" s="57" t="s">
        <v>273</v>
      </c>
      <c r="F165" s="57" t="s">
        <v>274</v>
      </c>
      <c r="G165" s="57" t="s">
        <v>13</v>
      </c>
      <c r="H165" s="55">
        <v>160</v>
      </c>
      <c r="I165" s="16">
        <v>0</v>
      </c>
      <c r="J165" s="144">
        <f t="shared" si="10"/>
        <v>0</v>
      </c>
      <c r="K165" s="145">
        <f t="shared" si="11"/>
        <v>0</v>
      </c>
      <c r="L165" s="146"/>
      <c r="M165" s="147">
        <f t="shared" si="12"/>
        <v>0</v>
      </c>
      <c r="N165" s="146"/>
      <c r="O165" s="146"/>
      <c r="P165" s="146"/>
      <c r="Q165" s="148">
        <f t="shared" si="13"/>
        <v>0</v>
      </c>
      <c r="R165" s="18" t="str">
        <f t="shared" si="9"/>
        <v>OK</v>
      </c>
      <c r="S165" s="47"/>
      <c r="T165" s="47"/>
      <c r="U165" s="47"/>
      <c r="V165" s="47"/>
      <c r="W165" s="47"/>
      <c r="X165" s="34"/>
      <c r="Y165" s="34"/>
      <c r="Z165" s="34"/>
      <c r="AA165" s="34"/>
      <c r="AB165" s="34"/>
      <c r="AC165" s="34"/>
      <c r="AD165" s="180"/>
      <c r="AE165" s="181"/>
      <c r="AF165" s="181"/>
      <c r="AG165" s="181"/>
      <c r="AH165" s="181"/>
      <c r="AI165" s="181"/>
      <c r="AJ165" s="181"/>
      <c r="AK165" s="181"/>
      <c r="AL165" s="181"/>
      <c r="AM165" s="181"/>
      <c r="AN165" s="36"/>
    </row>
    <row r="166" spans="1:40" ht="40" customHeight="1" x14ac:dyDescent="0.35">
      <c r="A166" s="204">
        <v>8</v>
      </c>
      <c r="B166" s="50">
        <v>163</v>
      </c>
      <c r="C166" s="198" t="s">
        <v>637</v>
      </c>
      <c r="D166" s="56" t="s">
        <v>275</v>
      </c>
      <c r="E166" s="57" t="s">
        <v>276</v>
      </c>
      <c r="F166" s="57" t="s">
        <v>11</v>
      </c>
      <c r="G166" s="57" t="s">
        <v>277</v>
      </c>
      <c r="H166" s="55">
        <v>100</v>
      </c>
      <c r="I166" s="16">
        <v>8</v>
      </c>
      <c r="J166" s="144">
        <f t="shared" si="10"/>
        <v>0</v>
      </c>
      <c r="K166" s="145">
        <f t="shared" si="11"/>
        <v>0</v>
      </c>
      <c r="L166" s="146"/>
      <c r="M166" s="147">
        <f t="shared" si="12"/>
        <v>2</v>
      </c>
      <c r="N166" s="146"/>
      <c r="O166" s="146"/>
      <c r="P166" s="146"/>
      <c r="Q166" s="148">
        <f t="shared" si="13"/>
        <v>8</v>
      </c>
      <c r="R166" s="18" t="str">
        <f t="shared" si="9"/>
        <v>OK</v>
      </c>
      <c r="S166" s="47"/>
      <c r="T166" s="47"/>
      <c r="U166" s="47"/>
      <c r="V166" s="47"/>
      <c r="W166" s="47"/>
      <c r="X166" s="34"/>
      <c r="Y166" s="34"/>
      <c r="Z166" s="34"/>
      <c r="AA166" s="34"/>
      <c r="AB166" s="34"/>
      <c r="AC166" s="34"/>
      <c r="AD166" s="180"/>
      <c r="AE166" s="181"/>
      <c r="AF166" s="181"/>
      <c r="AG166" s="181"/>
      <c r="AH166" s="181"/>
      <c r="AI166" s="181"/>
      <c r="AJ166" s="181"/>
      <c r="AK166" s="181"/>
      <c r="AL166" s="181"/>
      <c r="AM166" s="181"/>
      <c r="AN166" s="36"/>
    </row>
    <row r="167" spans="1:40" ht="40" customHeight="1" x14ac:dyDescent="0.35">
      <c r="A167" s="204"/>
      <c r="B167" s="50">
        <v>164</v>
      </c>
      <c r="C167" s="200"/>
      <c r="D167" s="56" t="s">
        <v>278</v>
      </c>
      <c r="E167" s="57" t="s">
        <v>279</v>
      </c>
      <c r="F167" s="57" t="s">
        <v>233</v>
      </c>
      <c r="G167" s="57" t="s">
        <v>277</v>
      </c>
      <c r="H167" s="55">
        <v>22.5</v>
      </c>
      <c r="I167" s="16">
        <v>8</v>
      </c>
      <c r="J167" s="144">
        <f t="shared" si="10"/>
        <v>0</v>
      </c>
      <c r="K167" s="145">
        <f t="shared" si="11"/>
        <v>0</v>
      </c>
      <c r="L167" s="146"/>
      <c r="M167" s="147">
        <f t="shared" si="12"/>
        <v>2</v>
      </c>
      <c r="N167" s="146"/>
      <c r="O167" s="146"/>
      <c r="P167" s="146"/>
      <c r="Q167" s="148">
        <f t="shared" si="13"/>
        <v>8</v>
      </c>
      <c r="R167" s="18" t="str">
        <f t="shared" si="9"/>
        <v>OK</v>
      </c>
      <c r="S167" s="47"/>
      <c r="T167" s="47"/>
      <c r="U167" s="47"/>
      <c r="V167" s="47"/>
      <c r="W167" s="47"/>
      <c r="X167" s="34"/>
      <c r="Y167" s="34"/>
      <c r="Z167" s="34"/>
      <c r="AA167" s="34"/>
      <c r="AB167" s="34"/>
      <c r="AC167" s="34"/>
      <c r="AD167" s="180"/>
      <c r="AE167" s="181"/>
      <c r="AF167" s="181"/>
      <c r="AG167" s="181"/>
      <c r="AH167" s="181"/>
      <c r="AI167" s="181"/>
      <c r="AJ167" s="181"/>
      <c r="AK167" s="181"/>
      <c r="AL167" s="181"/>
      <c r="AM167" s="181"/>
      <c r="AN167" s="36"/>
    </row>
    <row r="168" spans="1:40" ht="40" customHeight="1" x14ac:dyDescent="0.35">
      <c r="A168" s="204"/>
      <c r="B168" s="50">
        <v>165</v>
      </c>
      <c r="C168" s="200"/>
      <c r="D168" s="56" t="s">
        <v>280</v>
      </c>
      <c r="E168" s="57" t="s">
        <v>281</v>
      </c>
      <c r="F168" s="57" t="s">
        <v>3</v>
      </c>
      <c r="G168" s="57" t="s">
        <v>13</v>
      </c>
      <c r="H168" s="55">
        <v>178</v>
      </c>
      <c r="I168" s="16">
        <v>0</v>
      </c>
      <c r="J168" s="144">
        <f t="shared" si="10"/>
        <v>0</v>
      </c>
      <c r="K168" s="145">
        <f t="shared" si="11"/>
        <v>0</v>
      </c>
      <c r="L168" s="146"/>
      <c r="M168" s="147">
        <f t="shared" si="12"/>
        <v>0</v>
      </c>
      <c r="N168" s="146"/>
      <c r="O168" s="146"/>
      <c r="P168" s="146"/>
      <c r="Q168" s="148">
        <f t="shared" si="13"/>
        <v>0</v>
      </c>
      <c r="R168" s="18" t="str">
        <f t="shared" si="9"/>
        <v>OK</v>
      </c>
      <c r="S168" s="47"/>
      <c r="T168" s="47"/>
      <c r="U168" s="47"/>
      <c r="V168" s="47"/>
      <c r="W168" s="47"/>
      <c r="X168" s="34"/>
      <c r="Y168" s="34"/>
      <c r="Z168" s="34"/>
      <c r="AA168" s="34"/>
      <c r="AB168" s="34"/>
      <c r="AC168" s="34"/>
      <c r="AD168" s="180"/>
      <c r="AE168" s="181"/>
      <c r="AF168" s="181"/>
      <c r="AG168" s="181"/>
      <c r="AH168" s="181"/>
      <c r="AI168" s="181"/>
      <c r="AJ168" s="181"/>
      <c r="AK168" s="181"/>
      <c r="AL168" s="181"/>
      <c r="AM168" s="181"/>
      <c r="AN168" s="36"/>
    </row>
    <row r="169" spans="1:40" ht="40" customHeight="1" x14ac:dyDescent="0.35">
      <c r="A169" s="204"/>
      <c r="B169" s="50">
        <v>166</v>
      </c>
      <c r="C169" s="200"/>
      <c r="D169" s="56" t="s">
        <v>282</v>
      </c>
      <c r="E169" s="57" t="s">
        <v>283</v>
      </c>
      <c r="F169" s="57" t="s">
        <v>233</v>
      </c>
      <c r="G169" s="57" t="s">
        <v>277</v>
      </c>
      <c r="H169" s="55">
        <v>119</v>
      </c>
      <c r="I169" s="16">
        <v>0</v>
      </c>
      <c r="J169" s="144">
        <f t="shared" si="10"/>
        <v>0</v>
      </c>
      <c r="K169" s="145">
        <f t="shared" si="11"/>
        <v>0</v>
      </c>
      <c r="L169" s="146"/>
      <c r="M169" s="147">
        <f t="shared" si="12"/>
        <v>0</v>
      </c>
      <c r="N169" s="146"/>
      <c r="O169" s="146"/>
      <c r="P169" s="146"/>
      <c r="Q169" s="148">
        <f t="shared" si="13"/>
        <v>0</v>
      </c>
      <c r="R169" s="18" t="str">
        <f t="shared" si="9"/>
        <v>OK</v>
      </c>
      <c r="S169" s="47"/>
      <c r="T169" s="47"/>
      <c r="U169" s="47"/>
      <c r="V169" s="47"/>
      <c r="W169" s="47"/>
      <c r="X169" s="34"/>
      <c r="Y169" s="34"/>
      <c r="Z169" s="34"/>
      <c r="AA169" s="34"/>
      <c r="AB169" s="34"/>
      <c r="AC169" s="34"/>
      <c r="AD169" s="180"/>
      <c r="AE169" s="181"/>
      <c r="AF169" s="181"/>
      <c r="AG169" s="181"/>
      <c r="AH169" s="181"/>
      <c r="AI169" s="181"/>
      <c r="AJ169" s="181"/>
      <c r="AK169" s="181"/>
      <c r="AL169" s="181"/>
      <c r="AM169" s="181"/>
      <c r="AN169" s="36"/>
    </row>
    <row r="170" spans="1:40" ht="40" customHeight="1" x14ac:dyDescent="0.35">
      <c r="A170" s="204"/>
      <c r="B170" s="50">
        <v>167</v>
      </c>
      <c r="C170" s="200"/>
      <c r="D170" s="56" t="s">
        <v>284</v>
      </c>
      <c r="E170" s="57" t="s">
        <v>285</v>
      </c>
      <c r="F170" s="57" t="s">
        <v>11</v>
      </c>
      <c r="G170" s="57" t="s">
        <v>277</v>
      </c>
      <c r="H170" s="55">
        <v>119</v>
      </c>
      <c r="I170" s="16">
        <v>0</v>
      </c>
      <c r="J170" s="144">
        <f t="shared" si="10"/>
        <v>0</v>
      </c>
      <c r="K170" s="145">
        <f t="shared" si="11"/>
        <v>0</v>
      </c>
      <c r="L170" s="146"/>
      <c r="M170" s="147">
        <f t="shared" si="12"/>
        <v>0</v>
      </c>
      <c r="N170" s="146"/>
      <c r="O170" s="146"/>
      <c r="P170" s="146"/>
      <c r="Q170" s="148">
        <f t="shared" si="13"/>
        <v>0</v>
      </c>
      <c r="R170" s="18" t="str">
        <f t="shared" si="9"/>
        <v>OK</v>
      </c>
      <c r="S170" s="47"/>
      <c r="T170" s="47"/>
      <c r="U170" s="47"/>
      <c r="V170" s="47"/>
      <c r="W170" s="47"/>
      <c r="X170" s="34"/>
      <c r="Y170" s="34"/>
      <c r="Z170" s="34"/>
      <c r="AA170" s="34"/>
      <c r="AB170" s="34"/>
      <c r="AC170" s="34"/>
      <c r="AD170" s="180"/>
      <c r="AE170" s="181"/>
      <c r="AF170" s="181"/>
      <c r="AG170" s="181"/>
      <c r="AH170" s="181"/>
      <c r="AI170" s="181"/>
      <c r="AJ170" s="181"/>
      <c r="AK170" s="181"/>
      <c r="AL170" s="181"/>
      <c r="AM170" s="181"/>
      <c r="AN170" s="36"/>
    </row>
    <row r="171" spans="1:40" ht="40" customHeight="1" x14ac:dyDescent="0.35">
      <c r="A171" s="204"/>
      <c r="B171" s="50">
        <v>168</v>
      </c>
      <c r="C171" s="200"/>
      <c r="D171" s="56" t="s">
        <v>286</v>
      </c>
      <c r="E171" s="57" t="s">
        <v>287</v>
      </c>
      <c r="F171" s="57" t="s">
        <v>11</v>
      </c>
      <c r="G171" s="57" t="s">
        <v>288</v>
      </c>
      <c r="H171" s="55">
        <v>47.2</v>
      </c>
      <c r="I171" s="16">
        <v>5</v>
      </c>
      <c r="J171" s="144">
        <f t="shared" si="10"/>
        <v>1</v>
      </c>
      <c r="K171" s="145">
        <f t="shared" si="11"/>
        <v>1</v>
      </c>
      <c r="L171" s="146"/>
      <c r="M171" s="147">
        <f t="shared" si="12"/>
        <v>1</v>
      </c>
      <c r="N171" s="146"/>
      <c r="O171" s="146"/>
      <c r="P171" s="146"/>
      <c r="Q171" s="148">
        <f t="shared" si="13"/>
        <v>4</v>
      </c>
      <c r="R171" s="18" t="str">
        <f t="shared" si="9"/>
        <v>OK</v>
      </c>
      <c r="S171" s="47"/>
      <c r="T171" s="47">
        <v>1</v>
      </c>
      <c r="U171" s="47"/>
      <c r="V171" s="47"/>
      <c r="W171" s="47"/>
      <c r="X171" s="34"/>
      <c r="Y171" s="34"/>
      <c r="Z171" s="34"/>
      <c r="AA171" s="34"/>
      <c r="AB171" s="34"/>
      <c r="AC171" s="34"/>
      <c r="AD171" s="180"/>
      <c r="AE171" s="181"/>
      <c r="AF171" s="181"/>
      <c r="AG171" s="181"/>
      <c r="AH171" s="181"/>
      <c r="AI171" s="181"/>
      <c r="AJ171" s="181"/>
      <c r="AK171" s="181"/>
      <c r="AL171" s="181"/>
      <c r="AM171" s="181"/>
      <c r="AN171" s="36"/>
    </row>
    <row r="172" spans="1:40" ht="40" customHeight="1" x14ac:dyDescent="0.35">
      <c r="A172" s="204"/>
      <c r="B172" s="50">
        <v>169</v>
      </c>
      <c r="C172" s="199"/>
      <c r="D172" s="56" t="s">
        <v>289</v>
      </c>
      <c r="E172" s="57" t="s">
        <v>290</v>
      </c>
      <c r="F172" s="57" t="s">
        <v>11</v>
      </c>
      <c r="G172" s="57" t="s">
        <v>13</v>
      </c>
      <c r="H172" s="55">
        <v>65</v>
      </c>
      <c r="I172" s="16">
        <v>0</v>
      </c>
      <c r="J172" s="144">
        <f t="shared" si="10"/>
        <v>0</v>
      </c>
      <c r="K172" s="145">
        <f t="shared" si="11"/>
        <v>0</v>
      </c>
      <c r="L172" s="146"/>
      <c r="M172" s="147">
        <f t="shared" si="12"/>
        <v>0</v>
      </c>
      <c r="N172" s="146"/>
      <c r="O172" s="146"/>
      <c r="P172" s="146"/>
      <c r="Q172" s="148">
        <f t="shared" si="13"/>
        <v>0</v>
      </c>
      <c r="R172" s="18" t="str">
        <f t="shared" si="9"/>
        <v>OK</v>
      </c>
      <c r="S172" s="47"/>
      <c r="T172" s="47"/>
      <c r="U172" s="47"/>
      <c r="V172" s="47"/>
      <c r="W172" s="47"/>
      <c r="X172" s="34"/>
      <c r="Y172" s="34"/>
      <c r="Z172" s="34"/>
      <c r="AA172" s="34"/>
      <c r="AB172" s="34"/>
      <c r="AC172" s="34"/>
      <c r="AD172" s="180"/>
      <c r="AE172" s="181"/>
      <c r="AF172" s="181"/>
      <c r="AG172" s="181"/>
      <c r="AH172" s="181"/>
      <c r="AI172" s="181"/>
      <c r="AJ172" s="181"/>
      <c r="AK172" s="181"/>
      <c r="AL172" s="181"/>
      <c r="AM172" s="181"/>
      <c r="AN172" s="36"/>
    </row>
    <row r="173" spans="1:40" ht="40" customHeight="1" x14ac:dyDescent="0.35">
      <c r="A173" s="204">
        <v>9</v>
      </c>
      <c r="B173" s="50">
        <v>170</v>
      </c>
      <c r="C173" s="198" t="s">
        <v>637</v>
      </c>
      <c r="D173" s="56" t="s">
        <v>291</v>
      </c>
      <c r="E173" s="57" t="s">
        <v>292</v>
      </c>
      <c r="F173" s="57" t="s">
        <v>11</v>
      </c>
      <c r="G173" s="57" t="s">
        <v>12</v>
      </c>
      <c r="H173" s="55">
        <v>50</v>
      </c>
      <c r="I173" s="16">
        <v>0</v>
      </c>
      <c r="J173" s="144">
        <f t="shared" si="10"/>
        <v>0</v>
      </c>
      <c r="K173" s="145">
        <f t="shared" si="11"/>
        <v>0</v>
      </c>
      <c r="L173" s="146"/>
      <c r="M173" s="147">
        <f t="shared" si="12"/>
        <v>0</v>
      </c>
      <c r="N173" s="146"/>
      <c r="O173" s="146"/>
      <c r="P173" s="146"/>
      <c r="Q173" s="148">
        <f t="shared" si="13"/>
        <v>0</v>
      </c>
      <c r="R173" s="18" t="str">
        <f t="shared" si="9"/>
        <v>OK</v>
      </c>
      <c r="S173" s="47"/>
      <c r="T173" s="47"/>
      <c r="U173" s="47"/>
      <c r="V173" s="47"/>
      <c r="W173" s="47"/>
      <c r="X173" s="34"/>
      <c r="Y173" s="34"/>
      <c r="Z173" s="34"/>
      <c r="AA173" s="34"/>
      <c r="AB173" s="34"/>
      <c r="AC173" s="34"/>
      <c r="AD173" s="180"/>
      <c r="AE173" s="181"/>
      <c r="AF173" s="181"/>
      <c r="AG173" s="181"/>
      <c r="AH173" s="181"/>
      <c r="AI173" s="181"/>
      <c r="AJ173" s="181"/>
      <c r="AK173" s="181"/>
      <c r="AL173" s="181"/>
      <c r="AM173" s="181"/>
      <c r="AN173" s="36"/>
    </row>
    <row r="174" spans="1:40" ht="40" customHeight="1" x14ac:dyDescent="0.35">
      <c r="A174" s="204"/>
      <c r="B174" s="50">
        <v>171</v>
      </c>
      <c r="C174" s="200"/>
      <c r="D174" s="56" t="s">
        <v>293</v>
      </c>
      <c r="E174" s="57" t="s">
        <v>294</v>
      </c>
      <c r="F174" s="57" t="s">
        <v>233</v>
      </c>
      <c r="G174" s="57" t="s">
        <v>12</v>
      </c>
      <c r="H174" s="55">
        <v>51.94</v>
      </c>
      <c r="I174" s="16">
        <v>40</v>
      </c>
      <c r="J174" s="144">
        <f t="shared" si="10"/>
        <v>0</v>
      </c>
      <c r="K174" s="145">
        <f t="shared" si="11"/>
        <v>7</v>
      </c>
      <c r="L174" s="146"/>
      <c r="M174" s="147">
        <f t="shared" si="12"/>
        <v>10</v>
      </c>
      <c r="N174" s="146"/>
      <c r="O174" s="146"/>
      <c r="P174" s="146"/>
      <c r="Q174" s="148">
        <f t="shared" si="13"/>
        <v>33</v>
      </c>
      <c r="R174" s="18" t="str">
        <f t="shared" si="9"/>
        <v>OK</v>
      </c>
      <c r="S174" s="47"/>
      <c r="T174" s="47"/>
      <c r="U174" s="47"/>
      <c r="V174" s="47"/>
      <c r="W174" s="47"/>
      <c r="X174" s="34"/>
      <c r="Y174" s="34"/>
      <c r="Z174" s="34"/>
      <c r="AA174" s="34"/>
      <c r="AB174" s="34"/>
      <c r="AC174" s="34"/>
      <c r="AD174" s="180"/>
      <c r="AE174" s="181"/>
      <c r="AF174" s="181"/>
      <c r="AG174" s="181"/>
      <c r="AH174" s="181"/>
      <c r="AI174" s="181"/>
      <c r="AJ174" s="181"/>
      <c r="AK174" s="181"/>
      <c r="AL174" s="182">
        <v>7</v>
      </c>
      <c r="AM174" s="181"/>
      <c r="AN174" s="36"/>
    </row>
    <row r="175" spans="1:40" ht="40" customHeight="1" x14ac:dyDescent="0.35">
      <c r="A175" s="204"/>
      <c r="B175" s="50">
        <v>172</v>
      </c>
      <c r="C175" s="200"/>
      <c r="D175" s="56" t="s">
        <v>295</v>
      </c>
      <c r="E175" s="57" t="s">
        <v>296</v>
      </c>
      <c r="F175" s="57" t="s">
        <v>11</v>
      </c>
      <c r="G175" s="57" t="s">
        <v>297</v>
      </c>
      <c r="H175" s="55">
        <v>30.89</v>
      </c>
      <c r="I175" s="16">
        <v>10</v>
      </c>
      <c r="J175" s="144">
        <f t="shared" si="10"/>
        <v>10</v>
      </c>
      <c r="K175" s="145">
        <f t="shared" si="11"/>
        <v>10</v>
      </c>
      <c r="L175" s="146"/>
      <c r="M175" s="147">
        <f t="shared" si="12"/>
        <v>2</v>
      </c>
      <c r="N175" s="146"/>
      <c r="O175" s="146"/>
      <c r="P175" s="146"/>
      <c r="Q175" s="148">
        <f t="shared" si="13"/>
        <v>0</v>
      </c>
      <c r="R175" s="18" t="str">
        <f t="shared" si="9"/>
        <v>OK</v>
      </c>
      <c r="S175" s="47"/>
      <c r="T175" s="47">
        <v>5</v>
      </c>
      <c r="U175" s="47"/>
      <c r="V175" s="47"/>
      <c r="W175" s="47"/>
      <c r="X175" s="34"/>
      <c r="Y175" s="34"/>
      <c r="Z175" s="34">
        <v>5</v>
      </c>
      <c r="AA175" s="34"/>
      <c r="AB175" s="34"/>
      <c r="AC175" s="34"/>
      <c r="AD175" s="180"/>
      <c r="AE175" s="181"/>
      <c r="AF175" s="181"/>
      <c r="AG175" s="181"/>
      <c r="AH175" s="181"/>
      <c r="AI175" s="181"/>
      <c r="AJ175" s="181"/>
      <c r="AK175" s="181"/>
      <c r="AL175" s="181"/>
      <c r="AM175" s="181"/>
      <c r="AN175" s="36"/>
    </row>
    <row r="176" spans="1:40" ht="40" customHeight="1" x14ac:dyDescent="0.35">
      <c r="A176" s="204"/>
      <c r="B176" s="50">
        <v>173</v>
      </c>
      <c r="C176" s="200"/>
      <c r="D176" s="56" t="s">
        <v>298</v>
      </c>
      <c r="E176" s="57" t="s">
        <v>299</v>
      </c>
      <c r="F176" s="57" t="s">
        <v>233</v>
      </c>
      <c r="G176" s="57" t="s">
        <v>297</v>
      </c>
      <c r="H176" s="55">
        <v>20.9</v>
      </c>
      <c r="I176" s="16">
        <v>70</v>
      </c>
      <c r="J176" s="144">
        <f t="shared" si="10"/>
        <v>10</v>
      </c>
      <c r="K176" s="145">
        <f t="shared" si="11"/>
        <v>10</v>
      </c>
      <c r="L176" s="146"/>
      <c r="M176" s="147">
        <f t="shared" si="12"/>
        <v>17</v>
      </c>
      <c r="N176" s="146"/>
      <c r="O176" s="146"/>
      <c r="P176" s="146"/>
      <c r="Q176" s="148">
        <f t="shared" si="13"/>
        <v>60</v>
      </c>
      <c r="R176" s="18" t="str">
        <f t="shared" si="9"/>
        <v>OK</v>
      </c>
      <c r="S176" s="47"/>
      <c r="T176" s="47"/>
      <c r="U176" s="47"/>
      <c r="V176" s="47"/>
      <c r="W176" s="47"/>
      <c r="X176" s="34"/>
      <c r="Y176" s="34"/>
      <c r="Z176" s="34"/>
      <c r="AA176" s="34"/>
      <c r="AB176" s="34"/>
      <c r="AC176" s="34"/>
      <c r="AD176" s="180"/>
      <c r="AE176" s="181"/>
      <c r="AF176" s="181"/>
      <c r="AG176" s="182">
        <v>10</v>
      </c>
      <c r="AH176" s="181"/>
      <c r="AI176" s="181"/>
      <c r="AJ176" s="181"/>
      <c r="AK176" s="181"/>
      <c r="AL176" s="181"/>
      <c r="AM176" s="181"/>
      <c r="AN176" s="36"/>
    </row>
    <row r="177" spans="1:40" ht="40" customHeight="1" x14ac:dyDescent="0.35">
      <c r="A177" s="204"/>
      <c r="B177" s="50">
        <v>174</v>
      </c>
      <c r="C177" s="200"/>
      <c r="D177" s="56" t="s">
        <v>300</v>
      </c>
      <c r="E177" s="57" t="s">
        <v>301</v>
      </c>
      <c r="F177" s="57" t="s">
        <v>233</v>
      </c>
      <c r="G177" s="57" t="s">
        <v>12</v>
      </c>
      <c r="H177" s="55">
        <v>7.63</v>
      </c>
      <c r="I177" s="16">
        <v>0</v>
      </c>
      <c r="J177" s="144">
        <f t="shared" si="10"/>
        <v>0</v>
      </c>
      <c r="K177" s="145">
        <f t="shared" si="11"/>
        <v>0</v>
      </c>
      <c r="L177" s="146"/>
      <c r="M177" s="147">
        <f t="shared" si="12"/>
        <v>0</v>
      </c>
      <c r="N177" s="146"/>
      <c r="O177" s="146"/>
      <c r="P177" s="146"/>
      <c r="Q177" s="148">
        <f t="shared" si="13"/>
        <v>0</v>
      </c>
      <c r="R177" s="18" t="str">
        <f t="shared" si="9"/>
        <v>OK</v>
      </c>
      <c r="S177" s="47"/>
      <c r="T177" s="47"/>
      <c r="U177" s="47"/>
      <c r="V177" s="47"/>
      <c r="W177" s="47"/>
      <c r="X177" s="34"/>
      <c r="Y177" s="34"/>
      <c r="Z177" s="34"/>
      <c r="AA177" s="34"/>
      <c r="AB177" s="34"/>
      <c r="AC177" s="34"/>
      <c r="AD177" s="180"/>
      <c r="AE177" s="181"/>
      <c r="AF177" s="181"/>
      <c r="AG177" s="181"/>
      <c r="AH177" s="181"/>
      <c r="AI177" s="181"/>
      <c r="AJ177" s="181"/>
      <c r="AK177" s="181"/>
      <c r="AL177" s="181"/>
      <c r="AM177" s="181"/>
      <c r="AN177" s="36"/>
    </row>
    <row r="178" spans="1:40" ht="40" customHeight="1" x14ac:dyDescent="0.35">
      <c r="A178" s="204"/>
      <c r="B178" s="50">
        <v>175</v>
      </c>
      <c r="C178" s="200"/>
      <c r="D178" s="56" t="s">
        <v>302</v>
      </c>
      <c r="E178" s="57" t="s">
        <v>303</v>
      </c>
      <c r="F178" s="57" t="s">
        <v>11</v>
      </c>
      <c r="G178" s="57" t="s">
        <v>12</v>
      </c>
      <c r="H178" s="55">
        <v>50.87</v>
      </c>
      <c r="I178" s="16">
        <v>10</v>
      </c>
      <c r="J178" s="144">
        <f t="shared" si="10"/>
        <v>5</v>
      </c>
      <c r="K178" s="145">
        <f t="shared" si="11"/>
        <v>5</v>
      </c>
      <c r="L178" s="146"/>
      <c r="M178" s="147">
        <f t="shared" si="12"/>
        <v>2</v>
      </c>
      <c r="N178" s="146"/>
      <c r="O178" s="146"/>
      <c r="P178" s="146"/>
      <c r="Q178" s="148">
        <f t="shared" si="13"/>
        <v>5</v>
      </c>
      <c r="R178" s="18" t="str">
        <f t="shared" si="9"/>
        <v>OK</v>
      </c>
      <c r="S178" s="47"/>
      <c r="T178" s="47">
        <v>5</v>
      </c>
      <c r="U178" s="47"/>
      <c r="V178" s="47"/>
      <c r="W178" s="47"/>
      <c r="X178" s="34"/>
      <c r="Y178" s="34"/>
      <c r="Z178" s="34"/>
      <c r="AA178" s="34"/>
      <c r="AB178" s="34"/>
      <c r="AC178" s="34"/>
      <c r="AD178" s="180"/>
      <c r="AE178" s="181"/>
      <c r="AF178" s="181"/>
      <c r="AG178" s="181"/>
      <c r="AH178" s="181"/>
      <c r="AI178" s="181"/>
      <c r="AJ178" s="181"/>
      <c r="AK178" s="181"/>
      <c r="AL178" s="181"/>
      <c r="AM178" s="181"/>
      <c r="AN178" s="36"/>
    </row>
    <row r="179" spans="1:40" ht="40" customHeight="1" x14ac:dyDescent="0.35">
      <c r="A179" s="204"/>
      <c r="B179" s="50">
        <v>176</v>
      </c>
      <c r="C179" s="199"/>
      <c r="D179" s="56" t="s">
        <v>304</v>
      </c>
      <c r="E179" s="57" t="s">
        <v>305</v>
      </c>
      <c r="F179" s="57" t="s">
        <v>11</v>
      </c>
      <c r="G179" s="57" t="s">
        <v>12</v>
      </c>
      <c r="H179" s="55">
        <v>4.78</v>
      </c>
      <c r="I179" s="16">
        <v>20</v>
      </c>
      <c r="J179" s="144">
        <f t="shared" si="10"/>
        <v>20</v>
      </c>
      <c r="K179" s="145">
        <f t="shared" si="11"/>
        <v>20</v>
      </c>
      <c r="L179" s="146"/>
      <c r="M179" s="147">
        <f t="shared" si="12"/>
        <v>5</v>
      </c>
      <c r="N179" s="146"/>
      <c r="O179" s="146"/>
      <c r="P179" s="146"/>
      <c r="Q179" s="148">
        <f t="shared" si="13"/>
        <v>0</v>
      </c>
      <c r="R179" s="18" t="str">
        <f t="shared" si="9"/>
        <v>OK</v>
      </c>
      <c r="S179" s="47"/>
      <c r="T179" s="47">
        <v>20</v>
      </c>
      <c r="U179" s="47"/>
      <c r="V179" s="47"/>
      <c r="W179" s="47"/>
      <c r="X179" s="34"/>
      <c r="Y179" s="34"/>
      <c r="Z179" s="34"/>
      <c r="AA179" s="34"/>
      <c r="AB179" s="34"/>
      <c r="AC179" s="34"/>
      <c r="AD179" s="180"/>
      <c r="AE179" s="181"/>
      <c r="AF179" s="181"/>
      <c r="AG179" s="181"/>
      <c r="AH179" s="181"/>
      <c r="AI179" s="181"/>
      <c r="AJ179" s="181"/>
      <c r="AK179" s="181"/>
      <c r="AL179" s="181"/>
      <c r="AM179" s="181"/>
      <c r="AN179" s="36"/>
    </row>
    <row r="180" spans="1:40" ht="40" customHeight="1" x14ac:dyDescent="0.35">
      <c r="A180" s="204">
        <v>10</v>
      </c>
      <c r="B180" s="50">
        <v>177</v>
      </c>
      <c r="C180" s="198" t="s">
        <v>635</v>
      </c>
      <c r="D180" s="56" t="s">
        <v>306</v>
      </c>
      <c r="E180" s="57" t="s">
        <v>307</v>
      </c>
      <c r="F180" s="57" t="s">
        <v>11</v>
      </c>
      <c r="G180" s="57" t="s">
        <v>308</v>
      </c>
      <c r="H180" s="55">
        <v>16</v>
      </c>
      <c r="I180" s="16">
        <v>20</v>
      </c>
      <c r="J180" s="144">
        <f t="shared" si="10"/>
        <v>16</v>
      </c>
      <c r="K180" s="145">
        <f t="shared" si="11"/>
        <v>16</v>
      </c>
      <c r="L180" s="146"/>
      <c r="M180" s="147">
        <f t="shared" si="12"/>
        <v>5</v>
      </c>
      <c r="N180" s="146"/>
      <c r="O180" s="146"/>
      <c r="P180" s="146"/>
      <c r="Q180" s="148">
        <f t="shared" si="13"/>
        <v>4</v>
      </c>
      <c r="R180" s="18" t="str">
        <f t="shared" si="9"/>
        <v>OK</v>
      </c>
      <c r="S180" s="47"/>
      <c r="T180" s="47"/>
      <c r="U180" s="47">
        <v>6</v>
      </c>
      <c r="V180" s="47"/>
      <c r="W180" s="47"/>
      <c r="X180" s="34"/>
      <c r="Y180" s="34"/>
      <c r="Z180" s="34"/>
      <c r="AA180" s="34"/>
      <c r="AB180" s="34"/>
      <c r="AC180" s="34"/>
      <c r="AD180" s="184">
        <v>10</v>
      </c>
      <c r="AE180" s="181"/>
      <c r="AF180" s="181"/>
      <c r="AG180" s="181"/>
      <c r="AH180" s="181"/>
      <c r="AI180" s="181"/>
      <c r="AJ180" s="181"/>
      <c r="AK180" s="181"/>
      <c r="AL180" s="181"/>
      <c r="AM180" s="181"/>
      <c r="AN180" s="36"/>
    </row>
    <row r="181" spans="1:40" ht="40" customHeight="1" x14ac:dyDescent="0.35">
      <c r="A181" s="204"/>
      <c r="B181" s="50">
        <v>178</v>
      </c>
      <c r="C181" s="200"/>
      <c r="D181" s="56" t="s">
        <v>309</v>
      </c>
      <c r="E181" s="57" t="s">
        <v>310</v>
      </c>
      <c r="F181" s="57" t="s">
        <v>11</v>
      </c>
      <c r="G181" s="57" t="s">
        <v>13</v>
      </c>
      <c r="H181" s="55">
        <v>15.62</v>
      </c>
      <c r="I181" s="16">
        <v>25</v>
      </c>
      <c r="J181" s="144">
        <f t="shared" si="10"/>
        <v>18</v>
      </c>
      <c r="K181" s="145">
        <f t="shared" si="11"/>
        <v>18</v>
      </c>
      <c r="L181" s="146"/>
      <c r="M181" s="147">
        <f t="shared" si="12"/>
        <v>6</v>
      </c>
      <c r="N181" s="146"/>
      <c r="O181" s="146"/>
      <c r="P181" s="146"/>
      <c r="Q181" s="148">
        <f t="shared" si="13"/>
        <v>7</v>
      </c>
      <c r="R181" s="18" t="str">
        <f t="shared" si="9"/>
        <v>OK</v>
      </c>
      <c r="S181" s="47"/>
      <c r="T181" s="47"/>
      <c r="U181" s="47">
        <v>8</v>
      </c>
      <c r="V181" s="47"/>
      <c r="W181" s="47"/>
      <c r="X181" s="34"/>
      <c r="Y181" s="34"/>
      <c r="Z181" s="34"/>
      <c r="AA181" s="34"/>
      <c r="AB181" s="34"/>
      <c r="AC181" s="34"/>
      <c r="AD181" s="184">
        <v>10</v>
      </c>
      <c r="AE181" s="181"/>
      <c r="AF181" s="181"/>
      <c r="AG181" s="181"/>
      <c r="AH181" s="181"/>
      <c r="AI181" s="181"/>
      <c r="AJ181" s="181"/>
      <c r="AK181" s="181"/>
      <c r="AL181" s="181"/>
      <c r="AM181" s="181"/>
      <c r="AN181" s="36"/>
    </row>
    <row r="182" spans="1:40" ht="40" customHeight="1" x14ac:dyDescent="0.35">
      <c r="A182" s="204"/>
      <c r="B182" s="50">
        <v>179</v>
      </c>
      <c r="C182" s="200"/>
      <c r="D182" s="56" t="s">
        <v>311</v>
      </c>
      <c r="E182" s="57" t="s">
        <v>312</v>
      </c>
      <c r="F182" s="57" t="s">
        <v>233</v>
      </c>
      <c r="G182" s="57" t="s">
        <v>12</v>
      </c>
      <c r="H182" s="55">
        <v>4.9400000000000004</v>
      </c>
      <c r="I182" s="16">
        <v>10</v>
      </c>
      <c r="J182" s="144">
        <f t="shared" si="10"/>
        <v>4</v>
      </c>
      <c r="K182" s="145">
        <f t="shared" si="11"/>
        <v>4</v>
      </c>
      <c r="L182" s="146"/>
      <c r="M182" s="147">
        <f t="shared" si="12"/>
        <v>2</v>
      </c>
      <c r="N182" s="146"/>
      <c r="O182" s="146"/>
      <c r="P182" s="146"/>
      <c r="Q182" s="148">
        <f t="shared" si="13"/>
        <v>6</v>
      </c>
      <c r="R182" s="18" t="str">
        <f t="shared" si="9"/>
        <v>OK</v>
      </c>
      <c r="S182" s="47"/>
      <c r="T182" s="47"/>
      <c r="U182" s="47">
        <v>4</v>
      </c>
      <c r="V182" s="47"/>
      <c r="W182" s="47"/>
      <c r="X182" s="34"/>
      <c r="Y182" s="34"/>
      <c r="Z182" s="34"/>
      <c r="AA182" s="34"/>
      <c r="AB182" s="34"/>
      <c r="AC182" s="34"/>
      <c r="AD182" s="180"/>
      <c r="AE182" s="181"/>
      <c r="AF182" s="181"/>
      <c r="AG182" s="181"/>
      <c r="AH182" s="181"/>
      <c r="AI182" s="181"/>
      <c r="AJ182" s="181"/>
      <c r="AK182" s="181"/>
      <c r="AL182" s="181"/>
      <c r="AM182" s="181"/>
      <c r="AN182" s="36"/>
    </row>
    <row r="183" spans="1:40" ht="40" customHeight="1" x14ac:dyDescent="0.35">
      <c r="A183" s="204"/>
      <c r="B183" s="50">
        <v>180</v>
      </c>
      <c r="C183" s="200"/>
      <c r="D183" s="56" t="s">
        <v>313</v>
      </c>
      <c r="E183" s="57" t="s">
        <v>314</v>
      </c>
      <c r="F183" s="57" t="s">
        <v>11</v>
      </c>
      <c r="G183" s="57" t="s">
        <v>13</v>
      </c>
      <c r="H183" s="55">
        <v>36.1</v>
      </c>
      <c r="I183" s="16">
        <v>0</v>
      </c>
      <c r="J183" s="144">
        <f t="shared" si="10"/>
        <v>0</v>
      </c>
      <c r="K183" s="145">
        <f t="shared" si="11"/>
        <v>0</v>
      </c>
      <c r="L183" s="146"/>
      <c r="M183" s="147">
        <f t="shared" si="12"/>
        <v>0</v>
      </c>
      <c r="N183" s="146"/>
      <c r="O183" s="146"/>
      <c r="P183" s="146"/>
      <c r="Q183" s="148">
        <f t="shared" si="13"/>
        <v>0</v>
      </c>
      <c r="R183" s="18" t="str">
        <f t="shared" si="9"/>
        <v>OK</v>
      </c>
      <c r="S183" s="47"/>
      <c r="T183" s="47"/>
      <c r="U183" s="47"/>
      <c r="V183" s="47"/>
      <c r="W183" s="47"/>
      <c r="X183" s="34"/>
      <c r="Y183" s="34"/>
      <c r="Z183" s="34"/>
      <c r="AA183" s="34"/>
      <c r="AB183" s="34"/>
      <c r="AC183" s="34"/>
      <c r="AD183" s="180"/>
      <c r="AE183" s="181"/>
      <c r="AF183" s="181"/>
      <c r="AG183" s="181"/>
      <c r="AH183" s="181"/>
      <c r="AI183" s="181"/>
      <c r="AJ183" s="181"/>
      <c r="AK183" s="181"/>
      <c r="AL183" s="181"/>
      <c r="AM183" s="181"/>
      <c r="AN183" s="36"/>
    </row>
    <row r="184" spans="1:40" ht="40" customHeight="1" x14ac:dyDescent="0.35">
      <c r="A184" s="204"/>
      <c r="B184" s="50">
        <v>181</v>
      </c>
      <c r="C184" s="200"/>
      <c r="D184" s="56" t="s">
        <v>315</v>
      </c>
      <c r="E184" s="57" t="s">
        <v>316</v>
      </c>
      <c r="F184" s="57" t="s">
        <v>11</v>
      </c>
      <c r="G184" s="57" t="s">
        <v>12</v>
      </c>
      <c r="H184" s="55">
        <v>16.8</v>
      </c>
      <c r="I184" s="16">
        <v>15</v>
      </c>
      <c r="J184" s="144">
        <f t="shared" si="10"/>
        <v>6</v>
      </c>
      <c r="K184" s="145">
        <f t="shared" si="11"/>
        <v>6</v>
      </c>
      <c r="L184" s="146"/>
      <c r="M184" s="147">
        <f t="shared" si="12"/>
        <v>3</v>
      </c>
      <c r="N184" s="146"/>
      <c r="O184" s="146"/>
      <c r="P184" s="146"/>
      <c r="Q184" s="148">
        <f t="shared" si="13"/>
        <v>9</v>
      </c>
      <c r="R184" s="18" t="str">
        <f t="shared" si="9"/>
        <v>OK</v>
      </c>
      <c r="S184" s="47"/>
      <c r="T184" s="47"/>
      <c r="U184" s="47">
        <v>6</v>
      </c>
      <c r="V184" s="47"/>
      <c r="W184" s="47"/>
      <c r="X184" s="34"/>
      <c r="Y184" s="34"/>
      <c r="Z184" s="34"/>
      <c r="AA184" s="34"/>
      <c r="AB184" s="34"/>
      <c r="AC184" s="34"/>
      <c r="AD184" s="180"/>
      <c r="AE184" s="181"/>
      <c r="AF184" s="181"/>
      <c r="AG184" s="181"/>
      <c r="AH184" s="181"/>
      <c r="AI184" s="181"/>
      <c r="AJ184" s="181"/>
      <c r="AK184" s="181"/>
      <c r="AL184" s="181"/>
      <c r="AM184" s="181"/>
      <c r="AN184" s="36"/>
    </row>
    <row r="185" spans="1:40" ht="40" customHeight="1" x14ac:dyDescent="0.35">
      <c r="A185" s="204"/>
      <c r="B185" s="50">
        <v>182</v>
      </c>
      <c r="C185" s="200"/>
      <c r="D185" s="56" t="s">
        <v>317</v>
      </c>
      <c r="E185" s="57" t="s">
        <v>318</v>
      </c>
      <c r="F185" s="57" t="s">
        <v>11</v>
      </c>
      <c r="G185" s="57" t="s">
        <v>12</v>
      </c>
      <c r="H185" s="55">
        <v>8.16</v>
      </c>
      <c r="I185" s="16">
        <v>5</v>
      </c>
      <c r="J185" s="144">
        <f t="shared" si="10"/>
        <v>5</v>
      </c>
      <c r="K185" s="145">
        <f t="shared" si="11"/>
        <v>5</v>
      </c>
      <c r="L185" s="146"/>
      <c r="M185" s="147">
        <f t="shared" si="12"/>
        <v>1</v>
      </c>
      <c r="N185" s="146"/>
      <c r="O185" s="146"/>
      <c r="P185" s="146"/>
      <c r="Q185" s="148">
        <f t="shared" si="13"/>
        <v>0</v>
      </c>
      <c r="R185" s="18" t="str">
        <f t="shared" si="9"/>
        <v>OK</v>
      </c>
      <c r="S185" s="47"/>
      <c r="T185" s="47"/>
      <c r="U185" s="47"/>
      <c r="V185" s="47"/>
      <c r="W185" s="47"/>
      <c r="X185" s="34"/>
      <c r="Y185" s="34"/>
      <c r="Z185" s="34"/>
      <c r="AA185" s="34"/>
      <c r="AB185" s="34"/>
      <c r="AC185" s="34"/>
      <c r="AD185" s="184">
        <v>5</v>
      </c>
      <c r="AE185" s="181"/>
      <c r="AF185" s="181"/>
      <c r="AG185" s="181"/>
      <c r="AH185" s="181"/>
      <c r="AI185" s="181"/>
      <c r="AJ185" s="181"/>
      <c r="AK185" s="181"/>
      <c r="AL185" s="181"/>
      <c r="AM185" s="181"/>
      <c r="AN185" s="36"/>
    </row>
    <row r="186" spans="1:40" ht="40" customHeight="1" x14ac:dyDescent="0.35">
      <c r="A186" s="204"/>
      <c r="B186" s="50">
        <v>183</v>
      </c>
      <c r="C186" s="200"/>
      <c r="D186" s="56" t="s">
        <v>319</v>
      </c>
      <c r="E186" s="57" t="s">
        <v>320</v>
      </c>
      <c r="F186" s="57" t="s">
        <v>11</v>
      </c>
      <c r="G186" s="57" t="s">
        <v>12</v>
      </c>
      <c r="H186" s="55">
        <v>6.8</v>
      </c>
      <c r="I186" s="16">
        <v>30</v>
      </c>
      <c r="J186" s="144">
        <f t="shared" si="10"/>
        <v>20</v>
      </c>
      <c r="K186" s="145">
        <f t="shared" si="11"/>
        <v>20</v>
      </c>
      <c r="L186" s="146"/>
      <c r="M186" s="147">
        <f t="shared" si="12"/>
        <v>7</v>
      </c>
      <c r="N186" s="146"/>
      <c r="O186" s="146"/>
      <c r="P186" s="146"/>
      <c r="Q186" s="148">
        <f t="shared" si="13"/>
        <v>10</v>
      </c>
      <c r="R186" s="18" t="str">
        <f t="shared" si="9"/>
        <v>OK</v>
      </c>
      <c r="S186" s="47"/>
      <c r="T186" s="47"/>
      <c r="U186" s="47">
        <v>10</v>
      </c>
      <c r="V186" s="47"/>
      <c r="W186" s="47"/>
      <c r="X186" s="34"/>
      <c r="Y186" s="34"/>
      <c r="Z186" s="34"/>
      <c r="AA186" s="34"/>
      <c r="AB186" s="34"/>
      <c r="AC186" s="34"/>
      <c r="AD186" s="184">
        <v>10</v>
      </c>
      <c r="AE186" s="181"/>
      <c r="AF186" s="181"/>
      <c r="AG186" s="181"/>
      <c r="AH186" s="181"/>
      <c r="AI186" s="181"/>
      <c r="AJ186" s="181"/>
      <c r="AK186" s="181"/>
      <c r="AL186" s="181"/>
      <c r="AM186" s="181"/>
      <c r="AN186" s="36"/>
    </row>
    <row r="187" spans="1:40" ht="40" customHeight="1" x14ac:dyDescent="0.35">
      <c r="A187" s="204"/>
      <c r="B187" s="50">
        <v>184</v>
      </c>
      <c r="C187" s="200"/>
      <c r="D187" s="56" t="s">
        <v>321</v>
      </c>
      <c r="E187" s="57" t="s">
        <v>322</v>
      </c>
      <c r="F187" s="57" t="s">
        <v>11</v>
      </c>
      <c r="G187" s="57" t="s">
        <v>12</v>
      </c>
      <c r="H187" s="55">
        <v>22.8</v>
      </c>
      <c r="I187" s="16">
        <v>2</v>
      </c>
      <c r="J187" s="144">
        <f t="shared" si="10"/>
        <v>1</v>
      </c>
      <c r="K187" s="145">
        <f t="shared" si="11"/>
        <v>1</v>
      </c>
      <c r="L187" s="146"/>
      <c r="M187" s="147">
        <f t="shared" si="12"/>
        <v>0</v>
      </c>
      <c r="N187" s="146"/>
      <c r="O187" s="146"/>
      <c r="P187" s="146"/>
      <c r="Q187" s="148">
        <f t="shared" si="13"/>
        <v>1</v>
      </c>
      <c r="R187" s="18" t="str">
        <f t="shared" si="9"/>
        <v>OK</v>
      </c>
      <c r="S187" s="47"/>
      <c r="T187" s="47"/>
      <c r="U187" s="47">
        <v>1</v>
      </c>
      <c r="V187" s="47"/>
      <c r="W187" s="47"/>
      <c r="X187" s="34"/>
      <c r="Y187" s="34"/>
      <c r="Z187" s="34"/>
      <c r="AA187" s="34"/>
      <c r="AB187" s="34"/>
      <c r="AC187" s="34"/>
      <c r="AD187" s="180"/>
      <c r="AE187" s="181"/>
      <c r="AF187" s="181"/>
      <c r="AG187" s="181"/>
      <c r="AH187" s="181"/>
      <c r="AI187" s="181"/>
      <c r="AJ187" s="181"/>
      <c r="AK187" s="181"/>
      <c r="AL187" s="181"/>
      <c r="AM187" s="181"/>
      <c r="AN187" s="36"/>
    </row>
    <row r="188" spans="1:40" ht="40" customHeight="1" x14ac:dyDescent="0.35">
      <c r="A188" s="204"/>
      <c r="B188" s="50">
        <v>185</v>
      </c>
      <c r="C188" s="200"/>
      <c r="D188" s="56" t="s">
        <v>323</v>
      </c>
      <c r="E188" s="57" t="s">
        <v>324</v>
      </c>
      <c r="F188" s="57" t="s">
        <v>11</v>
      </c>
      <c r="G188" s="57" t="s">
        <v>15</v>
      </c>
      <c r="H188" s="55">
        <v>9.36</v>
      </c>
      <c r="I188" s="16">
        <v>10</v>
      </c>
      <c r="J188" s="144">
        <f t="shared" si="10"/>
        <v>4</v>
      </c>
      <c r="K188" s="145">
        <f t="shared" si="11"/>
        <v>4</v>
      </c>
      <c r="L188" s="146"/>
      <c r="M188" s="147">
        <f t="shared" si="12"/>
        <v>2</v>
      </c>
      <c r="N188" s="146"/>
      <c r="O188" s="146"/>
      <c r="P188" s="146"/>
      <c r="Q188" s="148">
        <f t="shared" si="13"/>
        <v>6</v>
      </c>
      <c r="R188" s="18" t="str">
        <f t="shared" si="9"/>
        <v>OK</v>
      </c>
      <c r="S188" s="47"/>
      <c r="T188" s="47"/>
      <c r="U188" s="47">
        <v>4</v>
      </c>
      <c r="V188" s="47"/>
      <c r="W188" s="47"/>
      <c r="X188" s="34"/>
      <c r="Y188" s="34"/>
      <c r="Z188" s="34"/>
      <c r="AA188" s="34"/>
      <c r="AB188" s="34"/>
      <c r="AC188" s="34"/>
      <c r="AD188" s="180"/>
      <c r="AE188" s="181"/>
      <c r="AF188" s="181"/>
      <c r="AG188" s="181"/>
      <c r="AH188" s="181"/>
      <c r="AI188" s="181"/>
      <c r="AJ188" s="181"/>
      <c r="AK188" s="181"/>
      <c r="AL188" s="181"/>
      <c r="AM188" s="181"/>
      <c r="AN188" s="36"/>
    </row>
    <row r="189" spans="1:40" ht="40" customHeight="1" x14ac:dyDescent="0.35">
      <c r="A189" s="204"/>
      <c r="B189" s="50">
        <v>186</v>
      </c>
      <c r="C189" s="200"/>
      <c r="D189" s="56" t="s">
        <v>325</v>
      </c>
      <c r="E189" s="57" t="s">
        <v>326</v>
      </c>
      <c r="F189" s="57" t="s">
        <v>11</v>
      </c>
      <c r="G189" s="57" t="s">
        <v>12</v>
      </c>
      <c r="H189" s="55">
        <v>17.399999999999999</v>
      </c>
      <c r="I189" s="16">
        <v>0</v>
      </c>
      <c r="J189" s="144">
        <f t="shared" si="10"/>
        <v>0</v>
      </c>
      <c r="K189" s="145">
        <f t="shared" si="11"/>
        <v>0</v>
      </c>
      <c r="L189" s="146"/>
      <c r="M189" s="147">
        <f t="shared" si="12"/>
        <v>0</v>
      </c>
      <c r="N189" s="146"/>
      <c r="O189" s="146"/>
      <c r="P189" s="146"/>
      <c r="Q189" s="148">
        <f t="shared" si="13"/>
        <v>0</v>
      </c>
      <c r="R189" s="18" t="str">
        <f t="shared" si="9"/>
        <v>OK</v>
      </c>
      <c r="S189" s="47"/>
      <c r="T189" s="47"/>
      <c r="U189" s="47"/>
      <c r="V189" s="47"/>
      <c r="W189" s="47"/>
      <c r="X189" s="34"/>
      <c r="Y189" s="34"/>
      <c r="Z189" s="34"/>
      <c r="AA189" s="34"/>
      <c r="AB189" s="34"/>
      <c r="AC189" s="34"/>
      <c r="AD189" s="180"/>
      <c r="AE189" s="181"/>
      <c r="AF189" s="181"/>
      <c r="AG189" s="181"/>
      <c r="AH189" s="181"/>
      <c r="AI189" s="181"/>
      <c r="AJ189" s="181"/>
      <c r="AK189" s="181"/>
      <c r="AL189" s="181"/>
      <c r="AM189" s="181"/>
      <c r="AN189" s="36"/>
    </row>
    <row r="190" spans="1:40" ht="40" customHeight="1" x14ac:dyDescent="0.35">
      <c r="A190" s="204"/>
      <c r="B190" s="50">
        <v>187</v>
      </c>
      <c r="C190" s="200"/>
      <c r="D190" s="56" t="s">
        <v>327</v>
      </c>
      <c r="E190" s="57" t="s">
        <v>328</v>
      </c>
      <c r="F190" s="57" t="s">
        <v>11</v>
      </c>
      <c r="G190" s="57" t="s">
        <v>12</v>
      </c>
      <c r="H190" s="55">
        <v>16.88</v>
      </c>
      <c r="I190" s="16">
        <v>0</v>
      </c>
      <c r="J190" s="144">
        <f t="shared" si="10"/>
        <v>0</v>
      </c>
      <c r="K190" s="145">
        <f t="shared" si="11"/>
        <v>0</v>
      </c>
      <c r="L190" s="146"/>
      <c r="M190" s="147">
        <f t="shared" si="12"/>
        <v>0</v>
      </c>
      <c r="N190" s="146"/>
      <c r="O190" s="146"/>
      <c r="P190" s="146"/>
      <c r="Q190" s="148">
        <f t="shared" si="13"/>
        <v>0</v>
      </c>
      <c r="R190" s="18" t="str">
        <f t="shared" si="9"/>
        <v>OK</v>
      </c>
      <c r="S190" s="47"/>
      <c r="T190" s="47"/>
      <c r="U190" s="47"/>
      <c r="V190" s="47"/>
      <c r="W190" s="47"/>
      <c r="X190" s="34"/>
      <c r="Y190" s="34"/>
      <c r="Z190" s="34"/>
      <c r="AA190" s="34"/>
      <c r="AB190" s="34"/>
      <c r="AC190" s="34"/>
      <c r="AD190" s="180"/>
      <c r="AE190" s="181"/>
      <c r="AF190" s="181"/>
      <c r="AG190" s="181"/>
      <c r="AH190" s="181"/>
      <c r="AI190" s="181"/>
      <c r="AJ190" s="181"/>
      <c r="AK190" s="181"/>
      <c r="AL190" s="181"/>
      <c r="AM190" s="181"/>
      <c r="AN190" s="36"/>
    </row>
    <row r="191" spans="1:40" ht="40" customHeight="1" x14ac:dyDescent="0.35">
      <c r="A191" s="204"/>
      <c r="B191" s="50">
        <v>188</v>
      </c>
      <c r="C191" s="200"/>
      <c r="D191" s="56" t="s">
        <v>329</v>
      </c>
      <c r="E191" s="57" t="s">
        <v>330</v>
      </c>
      <c r="F191" s="57" t="s">
        <v>11</v>
      </c>
      <c r="G191" s="57" t="s">
        <v>12</v>
      </c>
      <c r="H191" s="55">
        <v>15.6</v>
      </c>
      <c r="I191" s="16">
        <v>0</v>
      </c>
      <c r="J191" s="144">
        <f t="shared" si="10"/>
        <v>0</v>
      </c>
      <c r="K191" s="145">
        <f t="shared" si="11"/>
        <v>0</v>
      </c>
      <c r="L191" s="146"/>
      <c r="M191" s="147">
        <f t="shared" si="12"/>
        <v>0</v>
      </c>
      <c r="N191" s="146"/>
      <c r="O191" s="146"/>
      <c r="P191" s="146"/>
      <c r="Q191" s="148">
        <f t="shared" si="13"/>
        <v>0</v>
      </c>
      <c r="R191" s="18" t="str">
        <f t="shared" si="9"/>
        <v>OK</v>
      </c>
      <c r="S191" s="47"/>
      <c r="T191" s="47"/>
      <c r="U191" s="47"/>
      <c r="V191" s="47"/>
      <c r="W191" s="47"/>
      <c r="X191" s="34"/>
      <c r="Y191" s="34"/>
      <c r="Z191" s="34"/>
      <c r="AA191" s="34"/>
      <c r="AB191" s="34"/>
      <c r="AC191" s="34"/>
      <c r="AD191" s="180"/>
      <c r="AE191" s="181"/>
      <c r="AF191" s="181"/>
      <c r="AG191" s="181"/>
      <c r="AH191" s="181"/>
      <c r="AI191" s="181"/>
      <c r="AJ191" s="181"/>
      <c r="AK191" s="181"/>
      <c r="AL191" s="181"/>
      <c r="AM191" s="181"/>
      <c r="AN191" s="36"/>
    </row>
    <row r="192" spans="1:40" ht="40" customHeight="1" x14ac:dyDescent="0.35">
      <c r="A192" s="204"/>
      <c r="B192" s="50">
        <v>189</v>
      </c>
      <c r="C192" s="200"/>
      <c r="D192" s="56" t="s">
        <v>331</v>
      </c>
      <c r="E192" s="57" t="s">
        <v>332</v>
      </c>
      <c r="F192" s="57" t="s">
        <v>11</v>
      </c>
      <c r="G192" s="57" t="s">
        <v>12</v>
      </c>
      <c r="H192" s="55">
        <v>16.8</v>
      </c>
      <c r="I192" s="16">
        <v>15</v>
      </c>
      <c r="J192" s="144">
        <f t="shared" si="10"/>
        <v>5</v>
      </c>
      <c r="K192" s="145">
        <f t="shared" si="11"/>
        <v>5</v>
      </c>
      <c r="L192" s="146"/>
      <c r="M192" s="147">
        <f t="shared" si="12"/>
        <v>3</v>
      </c>
      <c r="N192" s="146"/>
      <c r="O192" s="146"/>
      <c r="P192" s="146"/>
      <c r="Q192" s="148">
        <f t="shared" si="13"/>
        <v>10</v>
      </c>
      <c r="R192" s="18" t="str">
        <f t="shared" si="9"/>
        <v>OK</v>
      </c>
      <c r="S192" s="47"/>
      <c r="T192" s="47"/>
      <c r="U192" s="47">
        <v>5</v>
      </c>
      <c r="V192" s="47"/>
      <c r="W192" s="47"/>
      <c r="X192" s="34"/>
      <c r="Y192" s="34"/>
      <c r="Z192" s="34"/>
      <c r="AA192" s="34"/>
      <c r="AB192" s="34"/>
      <c r="AC192" s="34"/>
      <c r="AD192" s="180"/>
      <c r="AE192" s="181"/>
      <c r="AF192" s="181"/>
      <c r="AG192" s="181"/>
      <c r="AH192" s="181"/>
      <c r="AI192" s="181"/>
      <c r="AJ192" s="181"/>
      <c r="AK192" s="181"/>
      <c r="AL192" s="181"/>
      <c r="AM192" s="181"/>
      <c r="AN192" s="36"/>
    </row>
    <row r="193" spans="1:40" ht="40" customHeight="1" x14ac:dyDescent="0.35">
      <c r="A193" s="204"/>
      <c r="B193" s="50">
        <v>190</v>
      </c>
      <c r="C193" s="200"/>
      <c r="D193" s="56" t="s">
        <v>333</v>
      </c>
      <c r="E193" s="57" t="s">
        <v>334</v>
      </c>
      <c r="F193" s="57" t="s">
        <v>11</v>
      </c>
      <c r="G193" s="57" t="s">
        <v>15</v>
      </c>
      <c r="H193" s="55">
        <v>24</v>
      </c>
      <c r="I193" s="16">
        <v>0</v>
      </c>
      <c r="J193" s="144">
        <f t="shared" si="10"/>
        <v>0</v>
      </c>
      <c r="K193" s="145">
        <f t="shared" si="11"/>
        <v>0</v>
      </c>
      <c r="L193" s="146"/>
      <c r="M193" s="147">
        <f t="shared" si="12"/>
        <v>0</v>
      </c>
      <c r="N193" s="146"/>
      <c r="O193" s="146"/>
      <c r="P193" s="146"/>
      <c r="Q193" s="148">
        <f t="shared" si="13"/>
        <v>0</v>
      </c>
      <c r="R193" s="18" t="str">
        <f t="shared" si="9"/>
        <v>OK</v>
      </c>
      <c r="S193" s="47"/>
      <c r="T193" s="47"/>
      <c r="U193" s="47"/>
      <c r="V193" s="47"/>
      <c r="W193" s="47"/>
      <c r="X193" s="34"/>
      <c r="Y193" s="34"/>
      <c r="Z193" s="34"/>
      <c r="AA193" s="34"/>
      <c r="AB193" s="34"/>
      <c r="AC193" s="34"/>
      <c r="AD193" s="180"/>
      <c r="AE193" s="181"/>
      <c r="AF193" s="181"/>
      <c r="AG193" s="181"/>
      <c r="AH193" s="181"/>
      <c r="AI193" s="181"/>
      <c r="AJ193" s="181"/>
      <c r="AK193" s="181"/>
      <c r="AL193" s="181"/>
      <c r="AM193" s="181"/>
      <c r="AN193" s="36"/>
    </row>
    <row r="194" spans="1:40" ht="40" customHeight="1" x14ac:dyDescent="0.35">
      <c r="A194" s="204"/>
      <c r="B194" s="50">
        <v>191</v>
      </c>
      <c r="C194" s="200"/>
      <c r="D194" s="56" t="s">
        <v>335</v>
      </c>
      <c r="E194" s="57" t="s">
        <v>336</v>
      </c>
      <c r="F194" s="57" t="s">
        <v>11</v>
      </c>
      <c r="G194" s="57" t="s">
        <v>15</v>
      </c>
      <c r="H194" s="55">
        <v>27.6</v>
      </c>
      <c r="I194" s="16">
        <v>10</v>
      </c>
      <c r="J194" s="144">
        <f t="shared" si="10"/>
        <v>1</v>
      </c>
      <c r="K194" s="145">
        <f t="shared" si="11"/>
        <v>1</v>
      </c>
      <c r="L194" s="146"/>
      <c r="M194" s="147">
        <f t="shared" si="12"/>
        <v>2</v>
      </c>
      <c r="N194" s="146"/>
      <c r="O194" s="146"/>
      <c r="P194" s="146"/>
      <c r="Q194" s="148">
        <f t="shared" si="13"/>
        <v>9</v>
      </c>
      <c r="R194" s="18" t="str">
        <f t="shared" si="9"/>
        <v>OK</v>
      </c>
      <c r="S194" s="47"/>
      <c r="T194" s="47"/>
      <c r="U194" s="47">
        <v>1</v>
      </c>
      <c r="V194" s="47"/>
      <c r="W194" s="47"/>
      <c r="X194" s="34"/>
      <c r="Y194" s="34"/>
      <c r="Z194" s="34"/>
      <c r="AA194" s="34"/>
      <c r="AB194" s="34"/>
      <c r="AC194" s="34"/>
      <c r="AD194" s="180"/>
      <c r="AE194" s="181"/>
      <c r="AF194" s="181"/>
      <c r="AG194" s="181"/>
      <c r="AH194" s="181"/>
      <c r="AI194" s="181"/>
      <c r="AJ194" s="181"/>
      <c r="AK194" s="181"/>
      <c r="AL194" s="181"/>
      <c r="AM194" s="181"/>
      <c r="AN194" s="36"/>
    </row>
    <row r="195" spans="1:40" ht="40" customHeight="1" x14ac:dyDescent="0.35">
      <c r="A195" s="204"/>
      <c r="B195" s="50">
        <v>192</v>
      </c>
      <c r="C195" s="200"/>
      <c r="D195" s="56" t="s">
        <v>337</v>
      </c>
      <c r="E195" s="57" t="s">
        <v>338</v>
      </c>
      <c r="F195" s="57" t="s">
        <v>11</v>
      </c>
      <c r="G195" s="57" t="s">
        <v>24</v>
      </c>
      <c r="H195" s="55">
        <v>108</v>
      </c>
      <c r="I195" s="16">
        <v>10</v>
      </c>
      <c r="J195" s="144">
        <f t="shared" si="10"/>
        <v>0</v>
      </c>
      <c r="K195" s="145">
        <f t="shared" si="11"/>
        <v>0</v>
      </c>
      <c r="L195" s="146"/>
      <c r="M195" s="147">
        <f t="shared" si="12"/>
        <v>2</v>
      </c>
      <c r="N195" s="146"/>
      <c r="O195" s="146"/>
      <c r="P195" s="146"/>
      <c r="Q195" s="148">
        <f t="shared" si="13"/>
        <v>10</v>
      </c>
      <c r="R195" s="18" t="str">
        <f t="shared" si="9"/>
        <v>OK</v>
      </c>
      <c r="S195" s="47"/>
      <c r="T195" s="47"/>
      <c r="U195" s="47"/>
      <c r="V195" s="47"/>
      <c r="W195" s="47"/>
      <c r="X195" s="34"/>
      <c r="Y195" s="34"/>
      <c r="Z195" s="34"/>
      <c r="AA195" s="34"/>
      <c r="AB195" s="34"/>
      <c r="AC195" s="34"/>
      <c r="AD195" s="180"/>
      <c r="AE195" s="181"/>
      <c r="AF195" s="181"/>
      <c r="AG195" s="181"/>
      <c r="AH195" s="181"/>
      <c r="AI195" s="181"/>
      <c r="AJ195" s="181"/>
      <c r="AK195" s="181"/>
      <c r="AL195" s="181"/>
      <c r="AM195" s="181"/>
      <c r="AN195" s="36"/>
    </row>
    <row r="196" spans="1:40" ht="40" customHeight="1" x14ac:dyDescent="0.35">
      <c r="A196" s="204"/>
      <c r="B196" s="50">
        <v>193</v>
      </c>
      <c r="C196" s="200"/>
      <c r="D196" s="56" t="s">
        <v>339</v>
      </c>
      <c r="E196" s="57" t="s">
        <v>340</v>
      </c>
      <c r="F196" s="57" t="s">
        <v>11</v>
      </c>
      <c r="G196" s="57" t="s">
        <v>15</v>
      </c>
      <c r="H196" s="55">
        <v>12</v>
      </c>
      <c r="I196" s="16">
        <v>2</v>
      </c>
      <c r="J196" s="144">
        <f t="shared" si="10"/>
        <v>2</v>
      </c>
      <c r="K196" s="145">
        <f t="shared" si="11"/>
        <v>2</v>
      </c>
      <c r="L196" s="146"/>
      <c r="M196" s="147">
        <f t="shared" si="12"/>
        <v>0</v>
      </c>
      <c r="N196" s="146"/>
      <c r="O196" s="146"/>
      <c r="P196" s="146"/>
      <c r="Q196" s="148">
        <f t="shared" si="13"/>
        <v>0</v>
      </c>
      <c r="R196" s="18" t="str">
        <f t="shared" si="9"/>
        <v>OK</v>
      </c>
      <c r="S196" s="47"/>
      <c r="T196" s="47"/>
      <c r="U196" s="47"/>
      <c r="V196" s="47"/>
      <c r="W196" s="47"/>
      <c r="X196" s="34"/>
      <c r="Y196" s="34"/>
      <c r="Z196" s="34"/>
      <c r="AA196" s="34"/>
      <c r="AB196" s="34"/>
      <c r="AC196" s="34"/>
      <c r="AD196" s="184">
        <v>2</v>
      </c>
      <c r="AE196" s="181"/>
      <c r="AF196" s="181"/>
      <c r="AG196" s="181"/>
      <c r="AH196" s="181"/>
      <c r="AI196" s="181"/>
      <c r="AJ196" s="181"/>
      <c r="AK196" s="181"/>
      <c r="AL196" s="181"/>
      <c r="AM196" s="181"/>
      <c r="AN196" s="36"/>
    </row>
    <row r="197" spans="1:40" ht="40" customHeight="1" x14ac:dyDescent="0.35">
      <c r="A197" s="204"/>
      <c r="B197" s="50">
        <v>194</v>
      </c>
      <c r="C197" s="199"/>
      <c r="D197" s="56" t="s">
        <v>341</v>
      </c>
      <c r="E197" s="57" t="s">
        <v>342</v>
      </c>
      <c r="F197" s="57" t="s">
        <v>11</v>
      </c>
      <c r="G197" s="57" t="s">
        <v>288</v>
      </c>
      <c r="H197" s="55">
        <v>7.8</v>
      </c>
      <c r="I197" s="16">
        <v>20</v>
      </c>
      <c r="J197" s="144">
        <f t="shared" ref="J197:J260" si="14">IF(SUM(S197:AN197)&gt;I197+L197,I197+L197,SUM(S197:AJ197))</f>
        <v>10</v>
      </c>
      <c r="K197" s="145">
        <f t="shared" ref="K197:K260" si="15">(SUM(S197:AN197))</f>
        <v>10</v>
      </c>
      <c r="L197" s="146"/>
      <c r="M197" s="147">
        <f t="shared" ref="M197:M260" si="16">ROUND(IF(I197*0.25-0.5&lt;0,0,I197*0.25-0.5),0)-P197-N197</f>
        <v>5</v>
      </c>
      <c r="N197" s="146"/>
      <c r="O197" s="146"/>
      <c r="P197" s="146"/>
      <c r="Q197" s="148">
        <f t="shared" ref="Q197:Q260" si="17">I197-(SUM(S197:AN197))+L197</f>
        <v>10</v>
      </c>
      <c r="R197" s="18" t="str">
        <f t="shared" si="9"/>
        <v>OK</v>
      </c>
      <c r="S197" s="47"/>
      <c r="T197" s="47"/>
      <c r="U197" s="47"/>
      <c r="V197" s="47"/>
      <c r="W197" s="47"/>
      <c r="X197" s="34"/>
      <c r="Y197" s="34"/>
      <c r="Z197" s="34"/>
      <c r="AA197" s="34"/>
      <c r="AB197" s="34"/>
      <c r="AC197" s="34"/>
      <c r="AD197" s="184">
        <v>10</v>
      </c>
      <c r="AE197" s="181"/>
      <c r="AF197" s="181"/>
      <c r="AG197" s="181"/>
      <c r="AH197" s="181"/>
      <c r="AI197" s="181"/>
      <c r="AJ197" s="181"/>
      <c r="AK197" s="181"/>
      <c r="AL197" s="181"/>
      <c r="AM197" s="181"/>
      <c r="AN197" s="36"/>
    </row>
    <row r="198" spans="1:40" ht="40" customHeight="1" x14ac:dyDescent="0.35">
      <c r="A198" s="204">
        <v>11</v>
      </c>
      <c r="B198" s="50">
        <v>195</v>
      </c>
      <c r="C198" s="198" t="s">
        <v>638</v>
      </c>
      <c r="D198" s="56" t="s">
        <v>343</v>
      </c>
      <c r="E198" s="57" t="s">
        <v>344</v>
      </c>
      <c r="F198" s="57" t="s">
        <v>345</v>
      </c>
      <c r="G198" s="57" t="s">
        <v>12</v>
      </c>
      <c r="H198" s="55">
        <v>280</v>
      </c>
      <c r="I198" s="16">
        <v>10</v>
      </c>
      <c r="J198" s="144">
        <f t="shared" si="14"/>
        <v>11</v>
      </c>
      <c r="K198" s="145">
        <f t="shared" si="15"/>
        <v>11</v>
      </c>
      <c r="L198" s="146">
        <v>1</v>
      </c>
      <c r="M198" s="147">
        <f t="shared" si="16"/>
        <v>2</v>
      </c>
      <c r="N198" s="146"/>
      <c r="O198" s="146"/>
      <c r="P198" s="146"/>
      <c r="Q198" s="148">
        <f t="shared" si="17"/>
        <v>0</v>
      </c>
      <c r="R198" s="18" t="str">
        <f t="shared" si="9"/>
        <v>OK</v>
      </c>
      <c r="S198" s="47"/>
      <c r="T198" s="47"/>
      <c r="U198" s="47"/>
      <c r="V198" s="47"/>
      <c r="W198" s="47"/>
      <c r="X198" s="34">
        <v>6</v>
      </c>
      <c r="Y198" s="34"/>
      <c r="Z198" s="34"/>
      <c r="AA198" s="34"/>
      <c r="AB198" s="34">
        <v>1</v>
      </c>
      <c r="AC198" s="34">
        <v>3</v>
      </c>
      <c r="AD198" s="180"/>
      <c r="AE198" s="181"/>
      <c r="AF198" s="181"/>
      <c r="AG198" s="181"/>
      <c r="AH198" s="181"/>
      <c r="AI198" s="182">
        <v>1</v>
      </c>
      <c r="AJ198" s="181"/>
      <c r="AK198" s="181"/>
      <c r="AL198" s="181"/>
      <c r="AM198" s="181"/>
      <c r="AN198" s="36"/>
    </row>
    <row r="199" spans="1:40" ht="40" customHeight="1" x14ac:dyDescent="0.35">
      <c r="A199" s="204"/>
      <c r="B199" s="50">
        <v>196</v>
      </c>
      <c r="C199" s="200"/>
      <c r="D199" s="56" t="s">
        <v>346</v>
      </c>
      <c r="E199" s="57" t="s">
        <v>347</v>
      </c>
      <c r="F199" s="57" t="s">
        <v>345</v>
      </c>
      <c r="G199" s="57" t="s">
        <v>12</v>
      </c>
      <c r="H199" s="55">
        <v>355</v>
      </c>
      <c r="I199" s="16">
        <v>10</v>
      </c>
      <c r="J199" s="144">
        <f t="shared" si="14"/>
        <v>10</v>
      </c>
      <c r="K199" s="145">
        <f t="shared" si="15"/>
        <v>10</v>
      </c>
      <c r="L199" s="146"/>
      <c r="M199" s="147">
        <f t="shared" si="16"/>
        <v>2</v>
      </c>
      <c r="N199" s="146"/>
      <c r="O199" s="146"/>
      <c r="P199" s="146"/>
      <c r="Q199" s="148">
        <f t="shared" si="17"/>
        <v>0</v>
      </c>
      <c r="R199" s="18" t="str">
        <f t="shared" si="9"/>
        <v>OK</v>
      </c>
      <c r="S199" s="47"/>
      <c r="T199" s="47"/>
      <c r="U199" s="47"/>
      <c r="V199" s="47"/>
      <c r="W199" s="47"/>
      <c r="X199" s="34">
        <v>1</v>
      </c>
      <c r="Y199" s="34"/>
      <c r="Z199" s="34"/>
      <c r="AA199" s="34"/>
      <c r="AB199" s="34">
        <v>4</v>
      </c>
      <c r="AC199" s="34">
        <v>2</v>
      </c>
      <c r="AD199" s="180"/>
      <c r="AE199" s="182">
        <v>1</v>
      </c>
      <c r="AF199" s="181"/>
      <c r="AG199" s="181"/>
      <c r="AH199" s="181"/>
      <c r="AI199" s="182">
        <v>2</v>
      </c>
      <c r="AJ199" s="181"/>
      <c r="AK199" s="181"/>
      <c r="AL199" s="181"/>
      <c r="AM199" s="181"/>
      <c r="AN199" s="36"/>
    </row>
    <row r="200" spans="1:40" ht="40" customHeight="1" x14ac:dyDescent="0.35">
      <c r="A200" s="204"/>
      <c r="B200" s="50">
        <v>197</v>
      </c>
      <c r="C200" s="200"/>
      <c r="D200" s="56" t="s">
        <v>348</v>
      </c>
      <c r="E200" s="57" t="s">
        <v>347</v>
      </c>
      <c r="F200" s="57" t="s">
        <v>345</v>
      </c>
      <c r="G200" s="57" t="s">
        <v>12</v>
      </c>
      <c r="H200" s="55">
        <v>70</v>
      </c>
      <c r="I200" s="16">
        <v>30</v>
      </c>
      <c r="J200" s="144">
        <f t="shared" si="14"/>
        <v>10</v>
      </c>
      <c r="K200" s="145">
        <f t="shared" si="15"/>
        <v>30</v>
      </c>
      <c r="L200" s="146"/>
      <c r="M200" s="147">
        <f t="shared" si="16"/>
        <v>7</v>
      </c>
      <c r="N200" s="146"/>
      <c r="O200" s="146"/>
      <c r="P200" s="146"/>
      <c r="Q200" s="148">
        <f t="shared" si="17"/>
        <v>0</v>
      </c>
      <c r="R200" s="18" t="str">
        <f t="shared" si="9"/>
        <v>OK</v>
      </c>
      <c r="S200" s="47"/>
      <c r="T200" s="47"/>
      <c r="U200" s="47"/>
      <c r="V200" s="47"/>
      <c r="W200" s="47"/>
      <c r="X200" s="34">
        <v>5</v>
      </c>
      <c r="Y200" s="34"/>
      <c r="Z200" s="34"/>
      <c r="AA200" s="34"/>
      <c r="AB200" s="34">
        <v>5</v>
      </c>
      <c r="AC200" s="34"/>
      <c r="AD200" s="180"/>
      <c r="AE200" s="181"/>
      <c r="AF200" s="181"/>
      <c r="AG200" s="181"/>
      <c r="AH200" s="181"/>
      <c r="AI200" s="181"/>
      <c r="AJ200" s="181"/>
      <c r="AK200" s="181"/>
      <c r="AL200" s="181"/>
      <c r="AM200" s="182">
        <v>20</v>
      </c>
      <c r="AN200" s="36"/>
    </row>
    <row r="201" spans="1:40" ht="40" customHeight="1" x14ac:dyDescent="0.35">
      <c r="A201" s="204"/>
      <c r="B201" s="50">
        <v>198</v>
      </c>
      <c r="C201" s="200"/>
      <c r="D201" s="56" t="s">
        <v>349</v>
      </c>
      <c r="E201" s="57" t="s">
        <v>347</v>
      </c>
      <c r="F201" s="57" t="s">
        <v>345</v>
      </c>
      <c r="G201" s="57" t="s">
        <v>12</v>
      </c>
      <c r="H201" s="55">
        <v>209.44</v>
      </c>
      <c r="I201" s="16">
        <v>2</v>
      </c>
      <c r="J201" s="144">
        <f t="shared" si="14"/>
        <v>1</v>
      </c>
      <c r="K201" s="145">
        <f t="shared" si="15"/>
        <v>2</v>
      </c>
      <c r="L201" s="146"/>
      <c r="M201" s="147">
        <f t="shared" si="16"/>
        <v>0</v>
      </c>
      <c r="N201" s="146"/>
      <c r="O201" s="146"/>
      <c r="P201" s="146"/>
      <c r="Q201" s="148">
        <f t="shared" si="17"/>
        <v>0</v>
      </c>
      <c r="R201" s="18" t="str">
        <f t="shared" si="9"/>
        <v>OK</v>
      </c>
      <c r="S201" s="47"/>
      <c r="T201" s="47"/>
      <c r="U201" s="47"/>
      <c r="V201" s="47"/>
      <c r="W201" s="47"/>
      <c r="X201" s="34"/>
      <c r="Y201" s="34"/>
      <c r="Z201" s="34"/>
      <c r="AA201" s="34"/>
      <c r="AB201" s="34"/>
      <c r="AC201" s="34"/>
      <c r="AD201" s="180"/>
      <c r="AE201" s="181"/>
      <c r="AF201" s="181"/>
      <c r="AG201" s="181"/>
      <c r="AH201" s="181"/>
      <c r="AI201" s="182">
        <v>1</v>
      </c>
      <c r="AJ201" s="181"/>
      <c r="AK201" s="181"/>
      <c r="AL201" s="181"/>
      <c r="AM201" s="182">
        <v>1</v>
      </c>
      <c r="AN201" s="36"/>
    </row>
    <row r="202" spans="1:40" ht="40" customHeight="1" x14ac:dyDescent="0.35">
      <c r="A202" s="204"/>
      <c r="B202" s="50">
        <v>199</v>
      </c>
      <c r="C202" s="200"/>
      <c r="D202" s="56" t="s">
        <v>350</v>
      </c>
      <c r="E202" s="57" t="s">
        <v>347</v>
      </c>
      <c r="F202" s="57" t="s">
        <v>345</v>
      </c>
      <c r="G202" s="57" t="s">
        <v>12</v>
      </c>
      <c r="H202" s="55">
        <v>89</v>
      </c>
      <c r="I202" s="16">
        <v>20</v>
      </c>
      <c r="J202" s="144">
        <f t="shared" si="14"/>
        <v>7</v>
      </c>
      <c r="K202" s="145">
        <f t="shared" si="15"/>
        <v>7</v>
      </c>
      <c r="L202" s="146"/>
      <c r="M202" s="147">
        <f t="shared" si="16"/>
        <v>5</v>
      </c>
      <c r="N202" s="146"/>
      <c r="O202" s="146"/>
      <c r="P202" s="146"/>
      <c r="Q202" s="148">
        <f t="shared" si="17"/>
        <v>13</v>
      </c>
      <c r="R202" s="18" t="str">
        <f t="shared" si="9"/>
        <v>OK</v>
      </c>
      <c r="S202" s="47"/>
      <c r="T202" s="47"/>
      <c r="U202" s="47"/>
      <c r="V202" s="47"/>
      <c r="W202" s="47"/>
      <c r="X202" s="34">
        <v>5</v>
      </c>
      <c r="Y202" s="34"/>
      <c r="Z202" s="34"/>
      <c r="AA202" s="34"/>
      <c r="AB202" s="34">
        <v>2</v>
      </c>
      <c r="AC202" s="34"/>
      <c r="AD202" s="180"/>
      <c r="AE202" s="181"/>
      <c r="AF202" s="181"/>
      <c r="AG202" s="181"/>
      <c r="AH202" s="181"/>
      <c r="AI202" s="181"/>
      <c r="AJ202" s="181"/>
      <c r="AK202" s="181"/>
      <c r="AL202" s="181"/>
      <c r="AM202" s="181"/>
      <c r="AN202" s="36"/>
    </row>
    <row r="203" spans="1:40" ht="40" customHeight="1" x14ac:dyDescent="0.35">
      <c r="A203" s="204"/>
      <c r="B203" s="50">
        <v>200</v>
      </c>
      <c r="C203" s="200"/>
      <c r="D203" s="56" t="s">
        <v>351</v>
      </c>
      <c r="E203" s="57" t="s">
        <v>347</v>
      </c>
      <c r="F203" s="57" t="s">
        <v>345</v>
      </c>
      <c r="G203" s="57" t="s">
        <v>12</v>
      </c>
      <c r="H203" s="55">
        <v>80</v>
      </c>
      <c r="I203" s="16">
        <v>10</v>
      </c>
      <c r="J203" s="144">
        <f t="shared" si="14"/>
        <v>0</v>
      </c>
      <c r="K203" s="145">
        <f t="shared" si="15"/>
        <v>4</v>
      </c>
      <c r="L203" s="146"/>
      <c r="M203" s="147">
        <f t="shared" si="16"/>
        <v>2</v>
      </c>
      <c r="N203" s="146"/>
      <c r="O203" s="146"/>
      <c r="P203" s="146"/>
      <c r="Q203" s="148">
        <f t="shared" si="17"/>
        <v>6</v>
      </c>
      <c r="R203" s="18" t="str">
        <f t="shared" si="9"/>
        <v>OK</v>
      </c>
      <c r="S203" s="47"/>
      <c r="T203" s="47"/>
      <c r="U203" s="47"/>
      <c r="V203" s="47"/>
      <c r="W203" s="47"/>
      <c r="X203" s="34"/>
      <c r="Y203" s="34"/>
      <c r="Z203" s="34"/>
      <c r="AA203" s="34"/>
      <c r="AB203" s="34"/>
      <c r="AC203" s="34"/>
      <c r="AD203" s="180"/>
      <c r="AE203" s="181"/>
      <c r="AF203" s="181"/>
      <c r="AG203" s="181"/>
      <c r="AH203" s="181"/>
      <c r="AI203" s="181"/>
      <c r="AJ203" s="181"/>
      <c r="AK203" s="181"/>
      <c r="AL203" s="181"/>
      <c r="AM203" s="182">
        <v>4</v>
      </c>
      <c r="AN203" s="36"/>
    </row>
    <row r="204" spans="1:40" ht="40" customHeight="1" x14ac:dyDescent="0.35">
      <c r="A204" s="204"/>
      <c r="B204" s="50">
        <v>201</v>
      </c>
      <c r="C204" s="200"/>
      <c r="D204" s="56" t="s">
        <v>352</v>
      </c>
      <c r="E204" s="57" t="s">
        <v>353</v>
      </c>
      <c r="F204" s="57" t="s">
        <v>354</v>
      </c>
      <c r="G204" s="57" t="s">
        <v>12</v>
      </c>
      <c r="H204" s="55">
        <v>6</v>
      </c>
      <c r="I204" s="16">
        <v>5</v>
      </c>
      <c r="J204" s="144">
        <f t="shared" si="14"/>
        <v>0</v>
      </c>
      <c r="K204" s="145">
        <f t="shared" si="15"/>
        <v>0</v>
      </c>
      <c r="L204" s="146"/>
      <c r="M204" s="147">
        <f t="shared" si="16"/>
        <v>1</v>
      </c>
      <c r="N204" s="146"/>
      <c r="O204" s="146"/>
      <c r="P204" s="146"/>
      <c r="Q204" s="148">
        <f t="shared" si="17"/>
        <v>5</v>
      </c>
      <c r="R204" s="18" t="str">
        <f t="shared" si="9"/>
        <v>OK</v>
      </c>
      <c r="S204" s="47"/>
      <c r="T204" s="47"/>
      <c r="U204" s="47"/>
      <c r="V204" s="47"/>
      <c r="W204" s="47"/>
      <c r="X204" s="34"/>
      <c r="Y204" s="34"/>
      <c r="Z204" s="34"/>
      <c r="AA204" s="34"/>
      <c r="AB204" s="34"/>
      <c r="AC204" s="34"/>
      <c r="AD204" s="180"/>
      <c r="AE204" s="181"/>
      <c r="AF204" s="181"/>
      <c r="AG204" s="181"/>
      <c r="AH204" s="181"/>
      <c r="AI204" s="181"/>
      <c r="AJ204" s="181"/>
      <c r="AK204" s="181"/>
      <c r="AL204" s="181"/>
      <c r="AM204" s="181"/>
      <c r="AN204" s="36"/>
    </row>
    <row r="205" spans="1:40" ht="40" customHeight="1" x14ac:dyDescent="0.35">
      <c r="A205" s="204"/>
      <c r="B205" s="50">
        <v>202</v>
      </c>
      <c r="C205" s="200"/>
      <c r="D205" s="56" t="s">
        <v>355</v>
      </c>
      <c r="E205" s="57" t="s">
        <v>356</v>
      </c>
      <c r="F205" s="57" t="s">
        <v>357</v>
      </c>
      <c r="G205" s="57" t="s">
        <v>12</v>
      </c>
      <c r="H205" s="55">
        <v>12</v>
      </c>
      <c r="I205" s="16">
        <v>10</v>
      </c>
      <c r="J205" s="144">
        <f t="shared" si="14"/>
        <v>6</v>
      </c>
      <c r="K205" s="145">
        <f t="shared" si="15"/>
        <v>6</v>
      </c>
      <c r="L205" s="146"/>
      <c r="M205" s="147">
        <f t="shared" si="16"/>
        <v>2</v>
      </c>
      <c r="N205" s="146"/>
      <c r="O205" s="146"/>
      <c r="P205" s="146"/>
      <c r="Q205" s="148">
        <f t="shared" si="17"/>
        <v>4</v>
      </c>
      <c r="R205" s="18" t="str">
        <f t="shared" si="9"/>
        <v>OK</v>
      </c>
      <c r="S205" s="47"/>
      <c r="T205" s="47"/>
      <c r="U205" s="47"/>
      <c r="V205" s="47"/>
      <c r="W205" s="47"/>
      <c r="X205" s="34">
        <v>1</v>
      </c>
      <c r="Y205" s="34"/>
      <c r="Z205" s="34"/>
      <c r="AA205" s="34"/>
      <c r="AB205" s="34">
        <v>2</v>
      </c>
      <c r="AC205" s="34"/>
      <c r="AD205" s="180"/>
      <c r="AE205" s="182">
        <v>3</v>
      </c>
      <c r="AF205" s="181"/>
      <c r="AG205" s="181"/>
      <c r="AH205" s="181"/>
      <c r="AI205" s="181"/>
      <c r="AJ205" s="181"/>
      <c r="AK205" s="181"/>
      <c r="AL205" s="181"/>
      <c r="AM205" s="181"/>
      <c r="AN205" s="36"/>
    </row>
    <row r="206" spans="1:40" ht="40" customHeight="1" x14ac:dyDescent="0.35">
      <c r="A206" s="204"/>
      <c r="B206" s="50">
        <v>203</v>
      </c>
      <c r="C206" s="200"/>
      <c r="D206" s="56" t="s">
        <v>358</v>
      </c>
      <c r="E206" s="57" t="s">
        <v>356</v>
      </c>
      <c r="F206" s="57" t="s">
        <v>11</v>
      </c>
      <c r="G206" s="57" t="s">
        <v>12</v>
      </c>
      <c r="H206" s="55">
        <v>12</v>
      </c>
      <c r="I206" s="16">
        <v>10</v>
      </c>
      <c r="J206" s="144">
        <f t="shared" si="14"/>
        <v>2</v>
      </c>
      <c r="K206" s="145">
        <f t="shared" si="15"/>
        <v>2</v>
      </c>
      <c r="L206" s="146"/>
      <c r="M206" s="147">
        <f t="shared" si="16"/>
        <v>2</v>
      </c>
      <c r="N206" s="146"/>
      <c r="O206" s="146"/>
      <c r="P206" s="146"/>
      <c r="Q206" s="148">
        <f t="shared" si="17"/>
        <v>8</v>
      </c>
      <c r="R206" s="18" t="str">
        <f t="shared" si="9"/>
        <v>OK</v>
      </c>
      <c r="S206" s="47"/>
      <c r="T206" s="47"/>
      <c r="U206" s="47"/>
      <c r="V206" s="47"/>
      <c r="W206" s="47"/>
      <c r="X206" s="34"/>
      <c r="Y206" s="34"/>
      <c r="Z206" s="34"/>
      <c r="AA206" s="34"/>
      <c r="AB206" s="34">
        <v>2</v>
      </c>
      <c r="AC206" s="34"/>
      <c r="AD206" s="180"/>
      <c r="AE206" s="181"/>
      <c r="AF206" s="181"/>
      <c r="AG206" s="181"/>
      <c r="AH206" s="181"/>
      <c r="AI206" s="181"/>
      <c r="AJ206" s="181"/>
      <c r="AK206" s="181"/>
      <c r="AL206" s="181"/>
      <c r="AM206" s="181"/>
      <c r="AN206" s="36"/>
    </row>
    <row r="207" spans="1:40" ht="40" customHeight="1" x14ac:dyDescent="0.35">
      <c r="A207" s="204"/>
      <c r="B207" s="50">
        <v>204</v>
      </c>
      <c r="C207" s="200"/>
      <c r="D207" s="56" t="s">
        <v>359</v>
      </c>
      <c r="E207" s="57" t="s">
        <v>356</v>
      </c>
      <c r="F207" s="57" t="s">
        <v>11</v>
      </c>
      <c r="G207" s="57" t="s">
        <v>12</v>
      </c>
      <c r="H207" s="55">
        <v>57</v>
      </c>
      <c r="I207" s="16">
        <v>5</v>
      </c>
      <c r="J207" s="144">
        <f t="shared" si="14"/>
        <v>0</v>
      </c>
      <c r="K207" s="145">
        <f t="shared" si="15"/>
        <v>0</v>
      </c>
      <c r="L207" s="146"/>
      <c r="M207" s="147">
        <f t="shared" si="16"/>
        <v>1</v>
      </c>
      <c r="N207" s="146"/>
      <c r="O207" s="146"/>
      <c r="P207" s="146"/>
      <c r="Q207" s="148">
        <f t="shared" si="17"/>
        <v>5</v>
      </c>
      <c r="R207" s="18" t="str">
        <f t="shared" si="9"/>
        <v>OK</v>
      </c>
      <c r="S207" s="47"/>
      <c r="T207" s="47"/>
      <c r="U207" s="47"/>
      <c r="V207" s="47"/>
      <c r="W207" s="47"/>
      <c r="X207" s="34"/>
      <c r="Y207" s="34"/>
      <c r="Z207" s="34"/>
      <c r="AA207" s="34"/>
      <c r="AB207" s="34"/>
      <c r="AC207" s="34"/>
      <c r="AD207" s="180"/>
      <c r="AE207" s="181"/>
      <c r="AF207" s="181"/>
      <c r="AG207" s="181"/>
      <c r="AH207" s="181"/>
      <c r="AI207" s="181"/>
      <c r="AJ207" s="181"/>
      <c r="AK207" s="181"/>
      <c r="AL207" s="181"/>
      <c r="AM207" s="181"/>
      <c r="AN207" s="36"/>
    </row>
    <row r="208" spans="1:40" ht="40" customHeight="1" x14ac:dyDescent="0.35">
      <c r="A208" s="204"/>
      <c r="B208" s="50">
        <v>205</v>
      </c>
      <c r="C208" s="200"/>
      <c r="D208" s="56" t="s">
        <v>360</v>
      </c>
      <c r="E208" s="57" t="s">
        <v>361</v>
      </c>
      <c r="F208" s="57" t="s">
        <v>11</v>
      </c>
      <c r="G208" s="57" t="s">
        <v>12</v>
      </c>
      <c r="H208" s="55">
        <v>15</v>
      </c>
      <c r="I208" s="16">
        <v>20</v>
      </c>
      <c r="J208" s="144">
        <f t="shared" si="14"/>
        <v>17</v>
      </c>
      <c r="K208" s="145">
        <f t="shared" si="15"/>
        <v>17</v>
      </c>
      <c r="L208" s="146"/>
      <c r="M208" s="147">
        <f t="shared" si="16"/>
        <v>5</v>
      </c>
      <c r="N208" s="146"/>
      <c r="O208" s="146"/>
      <c r="P208" s="146"/>
      <c r="Q208" s="148">
        <f t="shared" si="17"/>
        <v>3</v>
      </c>
      <c r="R208" s="18" t="str">
        <f t="shared" si="9"/>
        <v>OK</v>
      </c>
      <c r="S208" s="47"/>
      <c r="T208" s="47"/>
      <c r="U208" s="47"/>
      <c r="V208" s="47"/>
      <c r="W208" s="47"/>
      <c r="X208" s="34">
        <v>10</v>
      </c>
      <c r="Y208" s="34"/>
      <c r="Z208" s="34"/>
      <c r="AA208" s="34"/>
      <c r="AB208" s="34">
        <v>2</v>
      </c>
      <c r="AC208" s="34">
        <v>5</v>
      </c>
      <c r="AD208" s="180"/>
      <c r="AE208" s="181"/>
      <c r="AF208" s="181"/>
      <c r="AG208" s="181"/>
      <c r="AH208" s="181"/>
      <c r="AI208" s="181"/>
      <c r="AJ208" s="181"/>
      <c r="AK208" s="181"/>
      <c r="AL208" s="181"/>
      <c r="AM208" s="181"/>
      <c r="AN208" s="36"/>
    </row>
    <row r="209" spans="1:40" ht="40" customHeight="1" x14ac:dyDescent="0.35">
      <c r="A209" s="204"/>
      <c r="B209" s="50">
        <v>206</v>
      </c>
      <c r="C209" s="200"/>
      <c r="D209" s="56" t="s">
        <v>362</v>
      </c>
      <c r="E209" s="57" t="s">
        <v>347</v>
      </c>
      <c r="F209" s="57" t="s">
        <v>345</v>
      </c>
      <c r="G209" s="57" t="s">
        <v>12</v>
      </c>
      <c r="H209" s="55">
        <v>35</v>
      </c>
      <c r="I209" s="16">
        <v>10</v>
      </c>
      <c r="J209" s="144">
        <f t="shared" si="14"/>
        <v>4</v>
      </c>
      <c r="K209" s="145">
        <f t="shared" si="15"/>
        <v>4</v>
      </c>
      <c r="L209" s="146"/>
      <c r="M209" s="147">
        <f t="shared" si="16"/>
        <v>2</v>
      </c>
      <c r="N209" s="146"/>
      <c r="O209" s="146"/>
      <c r="P209" s="146"/>
      <c r="Q209" s="148">
        <f t="shared" si="17"/>
        <v>6</v>
      </c>
      <c r="R209" s="18" t="str">
        <f t="shared" si="9"/>
        <v>OK</v>
      </c>
      <c r="S209" s="47"/>
      <c r="T209" s="47"/>
      <c r="U209" s="47"/>
      <c r="V209" s="47"/>
      <c r="W209" s="47"/>
      <c r="X209" s="34">
        <v>4</v>
      </c>
      <c r="Y209" s="34"/>
      <c r="Z209" s="34"/>
      <c r="AA209" s="34"/>
      <c r="AB209" s="34"/>
      <c r="AC209" s="34"/>
      <c r="AD209" s="180"/>
      <c r="AE209" s="181"/>
      <c r="AF209" s="181"/>
      <c r="AG209" s="181"/>
      <c r="AH209" s="181"/>
      <c r="AI209" s="181"/>
      <c r="AJ209" s="181"/>
      <c r="AK209" s="181"/>
      <c r="AL209" s="181"/>
      <c r="AM209" s="181"/>
      <c r="AN209" s="36"/>
    </row>
    <row r="210" spans="1:40" ht="40" customHeight="1" x14ac:dyDescent="0.35">
      <c r="A210" s="204"/>
      <c r="B210" s="50">
        <v>207</v>
      </c>
      <c r="C210" s="200"/>
      <c r="D210" s="56" t="s">
        <v>363</v>
      </c>
      <c r="E210" s="57" t="s">
        <v>347</v>
      </c>
      <c r="F210" s="57" t="s">
        <v>233</v>
      </c>
      <c r="G210" s="57" t="s">
        <v>12</v>
      </c>
      <c r="H210" s="55">
        <v>100</v>
      </c>
      <c r="I210" s="16">
        <v>0</v>
      </c>
      <c r="J210" s="144">
        <f t="shared" si="14"/>
        <v>0</v>
      </c>
      <c r="K210" s="145">
        <f t="shared" si="15"/>
        <v>0</v>
      </c>
      <c r="L210" s="146"/>
      <c r="M210" s="147">
        <f t="shared" si="16"/>
        <v>0</v>
      </c>
      <c r="N210" s="146"/>
      <c r="O210" s="146"/>
      <c r="P210" s="146"/>
      <c r="Q210" s="148">
        <f t="shared" si="17"/>
        <v>0</v>
      </c>
      <c r="R210" s="18" t="str">
        <f t="shared" si="9"/>
        <v>OK</v>
      </c>
      <c r="S210" s="47"/>
      <c r="T210" s="47"/>
      <c r="U210" s="47"/>
      <c r="V210" s="47"/>
      <c r="W210" s="47"/>
      <c r="X210" s="34"/>
      <c r="Y210" s="34"/>
      <c r="Z210" s="34"/>
      <c r="AA210" s="34"/>
      <c r="AB210" s="34"/>
      <c r="AC210" s="34"/>
      <c r="AD210" s="180"/>
      <c r="AE210" s="181"/>
      <c r="AF210" s="181"/>
      <c r="AG210" s="181"/>
      <c r="AH210" s="181"/>
      <c r="AI210" s="181"/>
      <c r="AJ210" s="181"/>
      <c r="AK210" s="181"/>
      <c r="AL210" s="181"/>
      <c r="AM210" s="181"/>
      <c r="AN210" s="36"/>
    </row>
    <row r="211" spans="1:40" ht="40" customHeight="1" x14ac:dyDescent="0.35">
      <c r="A211" s="204"/>
      <c r="B211" s="50">
        <v>208</v>
      </c>
      <c r="C211" s="200"/>
      <c r="D211" s="56" t="s">
        <v>364</v>
      </c>
      <c r="E211" s="57" t="s">
        <v>365</v>
      </c>
      <c r="F211" s="57" t="s">
        <v>11</v>
      </c>
      <c r="G211" s="57" t="s">
        <v>366</v>
      </c>
      <c r="H211" s="55">
        <v>38</v>
      </c>
      <c r="I211" s="16">
        <v>6</v>
      </c>
      <c r="J211" s="144">
        <f t="shared" si="14"/>
        <v>2</v>
      </c>
      <c r="K211" s="145">
        <f t="shared" si="15"/>
        <v>2</v>
      </c>
      <c r="L211" s="146"/>
      <c r="M211" s="147">
        <f t="shared" si="16"/>
        <v>1</v>
      </c>
      <c r="N211" s="146"/>
      <c r="O211" s="146"/>
      <c r="P211" s="146"/>
      <c r="Q211" s="148">
        <f t="shared" si="17"/>
        <v>4</v>
      </c>
      <c r="R211" s="18" t="str">
        <f t="shared" si="9"/>
        <v>OK</v>
      </c>
      <c r="S211" s="47"/>
      <c r="T211" s="47"/>
      <c r="U211" s="47"/>
      <c r="V211" s="47"/>
      <c r="W211" s="47"/>
      <c r="X211" s="34">
        <v>2</v>
      </c>
      <c r="Y211" s="34"/>
      <c r="Z211" s="34"/>
      <c r="AA211" s="34"/>
      <c r="AB211" s="34"/>
      <c r="AC211" s="34"/>
      <c r="AD211" s="180"/>
      <c r="AE211" s="181"/>
      <c r="AF211" s="181"/>
      <c r="AG211" s="181"/>
      <c r="AH211" s="181"/>
      <c r="AI211" s="181"/>
      <c r="AJ211" s="181"/>
      <c r="AK211" s="181"/>
      <c r="AL211" s="181"/>
      <c r="AM211" s="181"/>
      <c r="AN211" s="36"/>
    </row>
    <row r="212" spans="1:40" ht="40" customHeight="1" x14ac:dyDescent="0.35">
      <c r="A212" s="204"/>
      <c r="B212" s="50">
        <v>209</v>
      </c>
      <c r="C212" s="200"/>
      <c r="D212" s="56" t="s">
        <v>367</v>
      </c>
      <c r="E212" s="57" t="s">
        <v>39</v>
      </c>
      <c r="F212" s="57" t="s">
        <v>11</v>
      </c>
      <c r="G212" s="57" t="s">
        <v>12</v>
      </c>
      <c r="H212" s="55">
        <v>6.75</v>
      </c>
      <c r="I212" s="16">
        <v>0</v>
      </c>
      <c r="J212" s="144">
        <f t="shared" si="14"/>
        <v>0</v>
      </c>
      <c r="K212" s="145">
        <f t="shared" si="15"/>
        <v>0</v>
      </c>
      <c r="L212" s="146"/>
      <c r="M212" s="147">
        <f t="shared" si="16"/>
        <v>0</v>
      </c>
      <c r="N212" s="146"/>
      <c r="O212" s="146"/>
      <c r="P212" s="146"/>
      <c r="Q212" s="148">
        <f t="shared" si="17"/>
        <v>0</v>
      </c>
      <c r="R212" s="18" t="str">
        <f t="shared" si="9"/>
        <v>OK</v>
      </c>
      <c r="S212" s="47"/>
      <c r="T212" s="47"/>
      <c r="U212" s="47"/>
      <c r="V212" s="47"/>
      <c r="W212" s="47"/>
      <c r="X212" s="34"/>
      <c r="Y212" s="34"/>
      <c r="Z212" s="34"/>
      <c r="AA212" s="34"/>
      <c r="AB212" s="34"/>
      <c r="AC212" s="34"/>
      <c r="AD212" s="180"/>
      <c r="AE212" s="181"/>
      <c r="AF212" s="181"/>
      <c r="AG212" s="181"/>
      <c r="AH212" s="181"/>
      <c r="AI212" s="181"/>
      <c r="AJ212" s="181"/>
      <c r="AK212" s="181"/>
      <c r="AL212" s="181"/>
      <c r="AM212" s="181"/>
      <c r="AN212" s="36"/>
    </row>
    <row r="213" spans="1:40" ht="40" customHeight="1" x14ac:dyDescent="0.35">
      <c r="A213" s="204"/>
      <c r="B213" s="50">
        <v>210</v>
      </c>
      <c r="C213" s="200"/>
      <c r="D213" s="56" t="s">
        <v>368</v>
      </c>
      <c r="E213" s="57" t="s">
        <v>369</v>
      </c>
      <c r="F213" s="57" t="s">
        <v>11</v>
      </c>
      <c r="G213" s="57" t="s">
        <v>13</v>
      </c>
      <c r="H213" s="55">
        <v>8.8000000000000007</v>
      </c>
      <c r="I213" s="16">
        <v>3</v>
      </c>
      <c r="J213" s="144">
        <f t="shared" si="14"/>
        <v>3</v>
      </c>
      <c r="K213" s="145">
        <f t="shared" si="15"/>
        <v>3</v>
      </c>
      <c r="L213" s="146"/>
      <c r="M213" s="147">
        <f t="shared" si="16"/>
        <v>0</v>
      </c>
      <c r="N213" s="146"/>
      <c r="O213" s="146"/>
      <c r="P213" s="146"/>
      <c r="Q213" s="148">
        <f t="shared" si="17"/>
        <v>0</v>
      </c>
      <c r="R213" s="18" t="str">
        <f t="shared" si="9"/>
        <v>OK</v>
      </c>
      <c r="S213" s="47"/>
      <c r="T213" s="47"/>
      <c r="U213" s="47"/>
      <c r="V213" s="47"/>
      <c r="W213" s="47"/>
      <c r="X213" s="34">
        <v>3</v>
      </c>
      <c r="Y213" s="34"/>
      <c r="Z213" s="34"/>
      <c r="AA213" s="34"/>
      <c r="AB213" s="34"/>
      <c r="AC213" s="34"/>
      <c r="AD213" s="180"/>
      <c r="AE213" s="181"/>
      <c r="AF213" s="181"/>
      <c r="AG213" s="181"/>
      <c r="AH213" s="181"/>
      <c r="AI213" s="181"/>
      <c r="AJ213" s="181"/>
      <c r="AK213" s="181"/>
      <c r="AL213" s="181"/>
      <c r="AM213" s="181"/>
      <c r="AN213" s="36"/>
    </row>
    <row r="214" spans="1:40" ht="40" customHeight="1" x14ac:dyDescent="0.35">
      <c r="A214" s="204"/>
      <c r="B214" s="50">
        <v>211</v>
      </c>
      <c r="C214" s="200"/>
      <c r="D214" s="56" t="s">
        <v>370</v>
      </c>
      <c r="E214" s="57" t="s">
        <v>371</v>
      </c>
      <c r="F214" s="57" t="s">
        <v>11</v>
      </c>
      <c r="G214" s="57" t="s">
        <v>12</v>
      </c>
      <c r="H214" s="55">
        <v>1.96</v>
      </c>
      <c r="I214" s="16">
        <v>2</v>
      </c>
      <c r="J214" s="144">
        <f t="shared" si="14"/>
        <v>2</v>
      </c>
      <c r="K214" s="145">
        <f t="shared" si="15"/>
        <v>2</v>
      </c>
      <c r="L214" s="146"/>
      <c r="M214" s="147">
        <f t="shared" si="16"/>
        <v>0</v>
      </c>
      <c r="N214" s="146"/>
      <c r="O214" s="146"/>
      <c r="P214" s="146"/>
      <c r="Q214" s="148">
        <f t="shared" si="17"/>
        <v>0</v>
      </c>
      <c r="R214" s="18" t="str">
        <f t="shared" si="9"/>
        <v>OK</v>
      </c>
      <c r="S214" s="47"/>
      <c r="T214" s="47"/>
      <c r="U214" s="47"/>
      <c r="V214" s="47"/>
      <c r="W214" s="47"/>
      <c r="X214" s="34">
        <v>2</v>
      </c>
      <c r="Y214" s="34"/>
      <c r="Z214" s="34"/>
      <c r="AA214" s="34"/>
      <c r="AB214" s="34"/>
      <c r="AC214" s="34"/>
      <c r="AD214" s="180"/>
      <c r="AE214" s="181"/>
      <c r="AF214" s="181"/>
      <c r="AG214" s="181"/>
      <c r="AH214" s="181"/>
      <c r="AI214" s="181"/>
      <c r="AJ214" s="181"/>
      <c r="AK214" s="181"/>
      <c r="AL214" s="181"/>
      <c r="AM214" s="181"/>
      <c r="AN214" s="36"/>
    </row>
    <row r="215" spans="1:40" ht="40" customHeight="1" x14ac:dyDescent="0.35">
      <c r="A215" s="204"/>
      <c r="B215" s="50">
        <v>212</v>
      </c>
      <c r="C215" s="200"/>
      <c r="D215" s="56" t="s">
        <v>372</v>
      </c>
      <c r="E215" s="57" t="s">
        <v>369</v>
      </c>
      <c r="F215" s="57" t="s">
        <v>11</v>
      </c>
      <c r="G215" s="57" t="s">
        <v>12</v>
      </c>
      <c r="H215" s="55">
        <v>3.29</v>
      </c>
      <c r="I215" s="16">
        <v>10</v>
      </c>
      <c r="J215" s="144">
        <f t="shared" si="14"/>
        <v>10</v>
      </c>
      <c r="K215" s="145">
        <f t="shared" si="15"/>
        <v>10</v>
      </c>
      <c r="L215" s="146"/>
      <c r="M215" s="147">
        <f t="shared" si="16"/>
        <v>2</v>
      </c>
      <c r="N215" s="146"/>
      <c r="O215" s="146"/>
      <c r="P215" s="146"/>
      <c r="Q215" s="148">
        <f t="shared" si="17"/>
        <v>0</v>
      </c>
      <c r="R215" s="18" t="str">
        <f t="shared" si="9"/>
        <v>OK</v>
      </c>
      <c r="S215" s="47"/>
      <c r="T215" s="47"/>
      <c r="U215" s="47"/>
      <c r="V215" s="47"/>
      <c r="W215" s="47"/>
      <c r="X215" s="34">
        <v>6</v>
      </c>
      <c r="Y215" s="34"/>
      <c r="Z215" s="34"/>
      <c r="AA215" s="34"/>
      <c r="AB215" s="34"/>
      <c r="AC215" s="34"/>
      <c r="AD215" s="180"/>
      <c r="AE215" s="181"/>
      <c r="AF215" s="181"/>
      <c r="AG215" s="181"/>
      <c r="AH215" s="181"/>
      <c r="AI215" s="182">
        <v>4</v>
      </c>
      <c r="AJ215" s="181"/>
      <c r="AK215" s="181"/>
      <c r="AL215" s="181"/>
      <c r="AM215" s="181"/>
      <c r="AN215" s="36"/>
    </row>
    <row r="216" spans="1:40" ht="40" customHeight="1" x14ac:dyDescent="0.35">
      <c r="A216" s="204"/>
      <c r="B216" s="50">
        <v>213</v>
      </c>
      <c r="C216" s="200"/>
      <c r="D216" s="56" t="s">
        <v>373</v>
      </c>
      <c r="E216" s="57" t="s">
        <v>369</v>
      </c>
      <c r="F216" s="57" t="s">
        <v>11</v>
      </c>
      <c r="G216" s="57" t="s">
        <v>12</v>
      </c>
      <c r="H216" s="55">
        <v>14.95</v>
      </c>
      <c r="I216" s="16">
        <v>10</v>
      </c>
      <c r="J216" s="144">
        <f t="shared" si="14"/>
        <v>0</v>
      </c>
      <c r="K216" s="145">
        <f t="shared" si="15"/>
        <v>0</v>
      </c>
      <c r="L216" s="146"/>
      <c r="M216" s="147">
        <f t="shared" si="16"/>
        <v>2</v>
      </c>
      <c r="N216" s="146"/>
      <c r="O216" s="146"/>
      <c r="P216" s="146"/>
      <c r="Q216" s="148">
        <f t="shared" si="17"/>
        <v>10</v>
      </c>
      <c r="R216" s="18" t="str">
        <f t="shared" si="9"/>
        <v>OK</v>
      </c>
      <c r="S216" s="47"/>
      <c r="T216" s="47"/>
      <c r="U216" s="47"/>
      <c r="V216" s="47"/>
      <c r="W216" s="47"/>
      <c r="X216" s="34"/>
      <c r="Y216" s="34"/>
      <c r="Z216" s="34"/>
      <c r="AA216" s="34"/>
      <c r="AB216" s="34"/>
      <c r="AC216" s="34"/>
      <c r="AD216" s="180"/>
      <c r="AE216" s="181"/>
      <c r="AF216" s="181"/>
      <c r="AG216" s="181"/>
      <c r="AH216" s="181"/>
      <c r="AI216" s="181"/>
      <c r="AJ216" s="181"/>
      <c r="AK216" s="181"/>
      <c r="AL216" s="181"/>
      <c r="AM216" s="181"/>
      <c r="AN216" s="36"/>
    </row>
    <row r="217" spans="1:40" ht="40" customHeight="1" x14ac:dyDescent="0.35">
      <c r="A217" s="204"/>
      <c r="B217" s="50">
        <v>214</v>
      </c>
      <c r="C217" s="200"/>
      <c r="D217" s="56" t="s">
        <v>374</v>
      </c>
      <c r="E217" s="57" t="s">
        <v>369</v>
      </c>
      <c r="F217" s="57" t="s">
        <v>11</v>
      </c>
      <c r="G217" s="57" t="s">
        <v>12</v>
      </c>
      <c r="H217" s="55">
        <v>5.44</v>
      </c>
      <c r="I217" s="16">
        <v>20</v>
      </c>
      <c r="J217" s="144">
        <f t="shared" si="14"/>
        <v>6</v>
      </c>
      <c r="K217" s="145">
        <f t="shared" si="15"/>
        <v>6</v>
      </c>
      <c r="L217" s="146"/>
      <c r="M217" s="147">
        <f t="shared" si="16"/>
        <v>5</v>
      </c>
      <c r="N217" s="146"/>
      <c r="O217" s="146"/>
      <c r="P217" s="146"/>
      <c r="Q217" s="148">
        <f t="shared" si="17"/>
        <v>14</v>
      </c>
      <c r="R217" s="18" t="str">
        <f t="shared" si="9"/>
        <v>OK</v>
      </c>
      <c r="S217" s="47"/>
      <c r="T217" s="47"/>
      <c r="U217" s="47"/>
      <c r="V217" s="47"/>
      <c r="W217" s="47"/>
      <c r="X217" s="34">
        <v>6</v>
      </c>
      <c r="Y217" s="34"/>
      <c r="Z217" s="34"/>
      <c r="AA217" s="34"/>
      <c r="AB217" s="34"/>
      <c r="AC217" s="34"/>
      <c r="AD217" s="180"/>
      <c r="AE217" s="181"/>
      <c r="AF217" s="181"/>
      <c r="AG217" s="181"/>
      <c r="AH217" s="181"/>
      <c r="AI217" s="181"/>
      <c r="AJ217" s="181"/>
      <c r="AK217" s="181"/>
      <c r="AL217" s="181"/>
      <c r="AM217" s="181"/>
      <c r="AN217" s="36"/>
    </row>
    <row r="218" spans="1:40" ht="40" customHeight="1" x14ac:dyDescent="0.35">
      <c r="A218" s="204"/>
      <c r="B218" s="50">
        <v>215</v>
      </c>
      <c r="C218" s="200"/>
      <c r="D218" s="56" t="s">
        <v>375</v>
      </c>
      <c r="E218" s="57" t="s">
        <v>369</v>
      </c>
      <c r="F218" s="57" t="s">
        <v>11</v>
      </c>
      <c r="G218" s="57" t="s">
        <v>12</v>
      </c>
      <c r="H218" s="55">
        <v>20</v>
      </c>
      <c r="I218" s="16">
        <v>20</v>
      </c>
      <c r="J218" s="144">
        <f t="shared" si="14"/>
        <v>3</v>
      </c>
      <c r="K218" s="145">
        <f t="shared" si="15"/>
        <v>3</v>
      </c>
      <c r="L218" s="146"/>
      <c r="M218" s="147">
        <f t="shared" si="16"/>
        <v>5</v>
      </c>
      <c r="N218" s="146"/>
      <c r="O218" s="146"/>
      <c r="P218" s="146"/>
      <c r="Q218" s="148">
        <f t="shared" si="17"/>
        <v>17</v>
      </c>
      <c r="R218" s="18" t="str">
        <f t="shared" si="9"/>
        <v>OK</v>
      </c>
      <c r="S218" s="47"/>
      <c r="T218" s="47"/>
      <c r="U218" s="47"/>
      <c r="V218" s="47"/>
      <c r="W218" s="47"/>
      <c r="X218" s="34">
        <v>3</v>
      </c>
      <c r="Y218" s="34"/>
      <c r="Z218" s="34"/>
      <c r="AA218" s="34"/>
      <c r="AB218" s="34"/>
      <c r="AC218" s="34"/>
      <c r="AD218" s="180"/>
      <c r="AE218" s="181"/>
      <c r="AF218" s="181"/>
      <c r="AG218" s="181"/>
      <c r="AH218" s="181"/>
      <c r="AI218" s="181"/>
      <c r="AJ218" s="181"/>
      <c r="AK218" s="181"/>
      <c r="AL218" s="181"/>
      <c r="AM218" s="181"/>
      <c r="AN218" s="36"/>
    </row>
    <row r="219" spans="1:40" ht="40" customHeight="1" x14ac:dyDescent="0.35">
      <c r="A219" s="204"/>
      <c r="B219" s="50">
        <v>216</v>
      </c>
      <c r="C219" s="200"/>
      <c r="D219" s="56" t="s">
        <v>376</v>
      </c>
      <c r="E219" s="57" t="s">
        <v>369</v>
      </c>
      <c r="F219" s="57" t="s">
        <v>233</v>
      </c>
      <c r="G219" s="57" t="s">
        <v>12</v>
      </c>
      <c r="H219" s="55">
        <v>5.9</v>
      </c>
      <c r="I219" s="16">
        <v>10</v>
      </c>
      <c r="J219" s="144">
        <f t="shared" si="14"/>
        <v>10</v>
      </c>
      <c r="K219" s="145">
        <f t="shared" si="15"/>
        <v>10</v>
      </c>
      <c r="L219" s="146"/>
      <c r="M219" s="147">
        <f t="shared" si="16"/>
        <v>2</v>
      </c>
      <c r="N219" s="146"/>
      <c r="O219" s="146"/>
      <c r="P219" s="146"/>
      <c r="Q219" s="148">
        <f t="shared" si="17"/>
        <v>0</v>
      </c>
      <c r="R219" s="18" t="str">
        <f t="shared" si="9"/>
        <v>OK</v>
      </c>
      <c r="S219" s="47"/>
      <c r="T219" s="47"/>
      <c r="U219" s="47"/>
      <c r="V219" s="47"/>
      <c r="W219" s="47"/>
      <c r="X219" s="34">
        <v>6</v>
      </c>
      <c r="Y219" s="34"/>
      <c r="Z219" s="34"/>
      <c r="AA219" s="34"/>
      <c r="AB219" s="34"/>
      <c r="AC219" s="34"/>
      <c r="AD219" s="180"/>
      <c r="AE219" s="181"/>
      <c r="AF219" s="181"/>
      <c r="AG219" s="181"/>
      <c r="AH219" s="181"/>
      <c r="AI219" s="182">
        <v>4</v>
      </c>
      <c r="AJ219" s="181"/>
      <c r="AK219" s="181"/>
      <c r="AL219" s="181"/>
      <c r="AM219" s="181"/>
      <c r="AN219" s="36"/>
    </row>
    <row r="220" spans="1:40" ht="40" customHeight="1" x14ac:dyDescent="0.35">
      <c r="A220" s="204"/>
      <c r="B220" s="50">
        <v>217</v>
      </c>
      <c r="C220" s="200"/>
      <c r="D220" s="56" t="s">
        <v>377</v>
      </c>
      <c r="E220" s="57" t="s">
        <v>371</v>
      </c>
      <c r="F220" s="57" t="s">
        <v>11</v>
      </c>
      <c r="G220" s="57" t="s">
        <v>12</v>
      </c>
      <c r="H220" s="55">
        <v>5.68</v>
      </c>
      <c r="I220" s="16">
        <v>5</v>
      </c>
      <c r="J220" s="144">
        <f t="shared" si="14"/>
        <v>2</v>
      </c>
      <c r="K220" s="145">
        <f t="shared" si="15"/>
        <v>2</v>
      </c>
      <c r="L220" s="146"/>
      <c r="M220" s="147">
        <f t="shared" si="16"/>
        <v>1</v>
      </c>
      <c r="N220" s="146"/>
      <c r="O220" s="146"/>
      <c r="P220" s="146"/>
      <c r="Q220" s="148">
        <f t="shared" si="17"/>
        <v>3</v>
      </c>
      <c r="R220" s="18" t="str">
        <f t="shared" si="9"/>
        <v>OK</v>
      </c>
      <c r="S220" s="47"/>
      <c r="T220" s="47"/>
      <c r="U220" s="47"/>
      <c r="V220" s="47"/>
      <c r="W220" s="47"/>
      <c r="X220" s="34">
        <v>2</v>
      </c>
      <c r="Y220" s="34"/>
      <c r="Z220" s="34"/>
      <c r="AA220" s="34"/>
      <c r="AB220" s="34"/>
      <c r="AC220" s="34"/>
      <c r="AD220" s="180"/>
      <c r="AE220" s="181"/>
      <c r="AF220" s="181"/>
      <c r="AG220" s="181"/>
      <c r="AH220" s="181"/>
      <c r="AI220" s="181"/>
      <c r="AJ220" s="181"/>
      <c r="AK220" s="181"/>
      <c r="AL220" s="181"/>
      <c r="AM220" s="181"/>
      <c r="AN220" s="36"/>
    </row>
    <row r="221" spans="1:40" ht="40" customHeight="1" x14ac:dyDescent="0.35">
      <c r="A221" s="204"/>
      <c r="B221" s="50">
        <v>218</v>
      </c>
      <c r="C221" s="200"/>
      <c r="D221" s="56" t="s">
        <v>378</v>
      </c>
      <c r="E221" s="57" t="s">
        <v>371</v>
      </c>
      <c r="F221" s="57" t="s">
        <v>11</v>
      </c>
      <c r="G221" s="57" t="s">
        <v>12</v>
      </c>
      <c r="H221" s="55">
        <v>9.57</v>
      </c>
      <c r="I221" s="16">
        <v>12</v>
      </c>
      <c r="J221" s="144">
        <f t="shared" si="14"/>
        <v>6</v>
      </c>
      <c r="K221" s="145">
        <f t="shared" si="15"/>
        <v>6</v>
      </c>
      <c r="L221" s="146"/>
      <c r="M221" s="147">
        <f t="shared" si="16"/>
        <v>3</v>
      </c>
      <c r="N221" s="146"/>
      <c r="O221" s="146"/>
      <c r="P221" s="146"/>
      <c r="Q221" s="148">
        <f t="shared" si="17"/>
        <v>6</v>
      </c>
      <c r="R221" s="18" t="str">
        <f t="shared" si="9"/>
        <v>OK</v>
      </c>
      <c r="S221" s="47"/>
      <c r="T221" s="47"/>
      <c r="U221" s="47"/>
      <c r="V221" s="47"/>
      <c r="W221" s="47"/>
      <c r="X221" s="34">
        <v>6</v>
      </c>
      <c r="Y221" s="34"/>
      <c r="Z221" s="34"/>
      <c r="AA221" s="34"/>
      <c r="AB221" s="34"/>
      <c r="AC221" s="34"/>
      <c r="AD221" s="180"/>
      <c r="AE221" s="181"/>
      <c r="AF221" s="181"/>
      <c r="AG221" s="181"/>
      <c r="AH221" s="181"/>
      <c r="AI221" s="181"/>
      <c r="AJ221" s="181"/>
      <c r="AK221" s="181"/>
      <c r="AL221" s="181"/>
      <c r="AM221" s="181"/>
      <c r="AN221" s="36"/>
    </row>
    <row r="222" spans="1:40" ht="40" customHeight="1" x14ac:dyDescent="0.35">
      <c r="A222" s="204"/>
      <c r="B222" s="50">
        <v>219</v>
      </c>
      <c r="C222" s="200"/>
      <c r="D222" s="56" t="s">
        <v>379</v>
      </c>
      <c r="E222" s="57" t="s">
        <v>371</v>
      </c>
      <c r="F222" s="57" t="s">
        <v>11</v>
      </c>
      <c r="G222" s="57" t="s">
        <v>12</v>
      </c>
      <c r="H222" s="55">
        <v>23.13</v>
      </c>
      <c r="I222" s="16">
        <v>0</v>
      </c>
      <c r="J222" s="144">
        <f t="shared" si="14"/>
        <v>0</v>
      </c>
      <c r="K222" s="145">
        <f t="shared" si="15"/>
        <v>0</v>
      </c>
      <c r="L222" s="146"/>
      <c r="M222" s="147">
        <f t="shared" si="16"/>
        <v>0</v>
      </c>
      <c r="N222" s="146"/>
      <c r="O222" s="146"/>
      <c r="P222" s="146"/>
      <c r="Q222" s="148">
        <f t="shared" si="17"/>
        <v>0</v>
      </c>
      <c r="R222" s="18" t="str">
        <f t="shared" si="9"/>
        <v>OK</v>
      </c>
      <c r="S222" s="47"/>
      <c r="T222" s="47"/>
      <c r="U222" s="47"/>
      <c r="V222" s="47"/>
      <c r="W222" s="47"/>
      <c r="X222" s="34"/>
      <c r="Y222" s="34"/>
      <c r="Z222" s="34"/>
      <c r="AA222" s="34"/>
      <c r="AB222" s="34"/>
      <c r="AC222" s="34"/>
      <c r="AD222" s="180"/>
      <c r="AE222" s="181"/>
      <c r="AF222" s="181"/>
      <c r="AG222" s="181"/>
      <c r="AH222" s="181"/>
      <c r="AI222" s="181"/>
      <c r="AJ222" s="181"/>
      <c r="AK222" s="181"/>
      <c r="AL222" s="181"/>
      <c r="AM222" s="181"/>
      <c r="AN222" s="36"/>
    </row>
    <row r="223" spans="1:40" ht="40" customHeight="1" x14ac:dyDescent="0.35">
      <c r="A223" s="204"/>
      <c r="B223" s="50">
        <v>220</v>
      </c>
      <c r="C223" s="199"/>
      <c r="D223" s="56" t="s">
        <v>380</v>
      </c>
      <c r="E223" s="57" t="s">
        <v>371</v>
      </c>
      <c r="F223" s="57" t="s">
        <v>233</v>
      </c>
      <c r="G223" s="57" t="s">
        <v>12</v>
      </c>
      <c r="H223" s="55">
        <v>6.6</v>
      </c>
      <c r="I223" s="16">
        <v>0</v>
      </c>
      <c r="J223" s="144">
        <f t="shared" si="14"/>
        <v>0</v>
      </c>
      <c r="K223" s="145">
        <f t="shared" si="15"/>
        <v>0</v>
      </c>
      <c r="L223" s="146"/>
      <c r="M223" s="147">
        <f t="shared" si="16"/>
        <v>0</v>
      </c>
      <c r="N223" s="146"/>
      <c r="O223" s="146"/>
      <c r="P223" s="146"/>
      <c r="Q223" s="148">
        <f t="shared" si="17"/>
        <v>0</v>
      </c>
      <c r="R223" s="18" t="str">
        <f t="shared" si="9"/>
        <v>OK</v>
      </c>
      <c r="S223" s="47"/>
      <c r="T223" s="47"/>
      <c r="U223" s="47"/>
      <c r="V223" s="47"/>
      <c r="W223" s="47"/>
      <c r="X223" s="34"/>
      <c r="Y223" s="34"/>
      <c r="Z223" s="34"/>
      <c r="AA223" s="34"/>
      <c r="AB223" s="34"/>
      <c r="AC223" s="34"/>
      <c r="AD223" s="180"/>
      <c r="AE223" s="181"/>
      <c r="AF223" s="181"/>
      <c r="AG223" s="181"/>
      <c r="AH223" s="181"/>
      <c r="AI223" s="181"/>
      <c r="AJ223" s="181"/>
      <c r="AK223" s="181"/>
      <c r="AL223" s="181"/>
      <c r="AM223" s="181"/>
      <c r="AN223" s="36"/>
    </row>
    <row r="224" spans="1:40" ht="40" customHeight="1" x14ac:dyDescent="0.35">
      <c r="A224" s="204">
        <v>12</v>
      </c>
      <c r="B224" s="50">
        <v>221</v>
      </c>
      <c r="C224" s="198" t="s">
        <v>638</v>
      </c>
      <c r="D224" s="56" t="s">
        <v>381</v>
      </c>
      <c r="E224" s="57" t="s">
        <v>382</v>
      </c>
      <c r="F224" s="57" t="s">
        <v>233</v>
      </c>
      <c r="G224" s="57" t="s">
        <v>12</v>
      </c>
      <c r="H224" s="55">
        <v>490</v>
      </c>
      <c r="I224" s="16">
        <v>0</v>
      </c>
      <c r="J224" s="144">
        <f t="shared" si="14"/>
        <v>0</v>
      </c>
      <c r="K224" s="145">
        <f t="shared" si="15"/>
        <v>0</v>
      </c>
      <c r="L224" s="146"/>
      <c r="M224" s="147">
        <f t="shared" si="16"/>
        <v>0</v>
      </c>
      <c r="N224" s="146"/>
      <c r="O224" s="146"/>
      <c r="P224" s="146"/>
      <c r="Q224" s="148">
        <f t="shared" si="17"/>
        <v>0</v>
      </c>
      <c r="R224" s="18" t="str">
        <f t="shared" si="9"/>
        <v>OK</v>
      </c>
      <c r="S224" s="47"/>
      <c r="T224" s="47"/>
      <c r="U224" s="47"/>
      <c r="V224" s="47"/>
      <c r="W224" s="47"/>
      <c r="X224" s="34"/>
      <c r="Y224" s="34"/>
      <c r="Z224" s="34"/>
      <c r="AA224" s="34"/>
      <c r="AB224" s="34"/>
      <c r="AC224" s="34"/>
      <c r="AD224" s="180"/>
      <c r="AE224" s="181"/>
      <c r="AF224" s="181"/>
      <c r="AG224" s="181"/>
      <c r="AH224" s="181"/>
      <c r="AI224" s="181"/>
      <c r="AJ224" s="181"/>
      <c r="AK224" s="181"/>
      <c r="AL224" s="181"/>
      <c r="AM224" s="181"/>
      <c r="AN224" s="36"/>
    </row>
    <row r="225" spans="1:40" ht="40" customHeight="1" x14ac:dyDescent="0.35">
      <c r="A225" s="204"/>
      <c r="B225" s="50">
        <v>222</v>
      </c>
      <c r="C225" s="200"/>
      <c r="D225" s="56" t="s">
        <v>383</v>
      </c>
      <c r="E225" s="57" t="s">
        <v>347</v>
      </c>
      <c r="F225" s="57" t="s">
        <v>384</v>
      </c>
      <c r="G225" s="57" t="s">
        <v>12</v>
      </c>
      <c r="H225" s="55">
        <v>160</v>
      </c>
      <c r="I225" s="16">
        <v>0</v>
      </c>
      <c r="J225" s="144">
        <f t="shared" si="14"/>
        <v>0</v>
      </c>
      <c r="K225" s="145">
        <f t="shared" si="15"/>
        <v>0</v>
      </c>
      <c r="L225" s="146"/>
      <c r="M225" s="147">
        <f t="shared" si="16"/>
        <v>0</v>
      </c>
      <c r="N225" s="146"/>
      <c r="O225" s="146"/>
      <c r="P225" s="146"/>
      <c r="Q225" s="148">
        <f t="shared" si="17"/>
        <v>0</v>
      </c>
      <c r="R225" s="18" t="str">
        <f t="shared" si="9"/>
        <v>OK</v>
      </c>
      <c r="S225" s="47"/>
      <c r="T225" s="47"/>
      <c r="U225" s="47"/>
      <c r="V225" s="47"/>
      <c r="W225" s="47"/>
      <c r="X225" s="34"/>
      <c r="Y225" s="34"/>
      <c r="Z225" s="34"/>
      <c r="AA225" s="34"/>
      <c r="AB225" s="34"/>
      <c r="AC225" s="34"/>
      <c r="AD225" s="180"/>
      <c r="AE225" s="181"/>
      <c r="AF225" s="181"/>
      <c r="AG225" s="181"/>
      <c r="AH225" s="181"/>
      <c r="AI225" s="181"/>
      <c r="AJ225" s="181"/>
      <c r="AK225" s="181"/>
      <c r="AL225" s="181"/>
      <c r="AM225" s="181"/>
      <c r="AN225" s="36"/>
    </row>
    <row r="226" spans="1:40" ht="40" customHeight="1" x14ac:dyDescent="0.35">
      <c r="A226" s="204"/>
      <c r="B226" s="50">
        <v>223</v>
      </c>
      <c r="C226" s="200"/>
      <c r="D226" s="56" t="s">
        <v>385</v>
      </c>
      <c r="E226" s="57" t="s">
        <v>386</v>
      </c>
      <c r="F226" s="57" t="s">
        <v>387</v>
      </c>
      <c r="G226" s="57" t="s">
        <v>12</v>
      </c>
      <c r="H226" s="55">
        <v>46.4</v>
      </c>
      <c r="I226" s="16">
        <v>5</v>
      </c>
      <c r="J226" s="144">
        <f t="shared" si="14"/>
        <v>2</v>
      </c>
      <c r="K226" s="145">
        <f t="shared" si="15"/>
        <v>2</v>
      </c>
      <c r="L226" s="146"/>
      <c r="M226" s="147">
        <f t="shared" si="16"/>
        <v>1</v>
      </c>
      <c r="N226" s="146"/>
      <c r="O226" s="146"/>
      <c r="P226" s="146"/>
      <c r="Q226" s="148">
        <f t="shared" si="17"/>
        <v>3</v>
      </c>
      <c r="R226" s="18" t="str">
        <f t="shared" si="9"/>
        <v>OK</v>
      </c>
      <c r="S226" s="47"/>
      <c r="T226" s="47"/>
      <c r="U226" s="47"/>
      <c r="V226" s="47"/>
      <c r="W226" s="47"/>
      <c r="X226" s="34">
        <v>2</v>
      </c>
      <c r="Y226" s="34"/>
      <c r="Z226" s="34"/>
      <c r="AA226" s="34"/>
      <c r="AB226" s="34"/>
      <c r="AC226" s="34"/>
      <c r="AD226" s="180"/>
      <c r="AE226" s="181"/>
      <c r="AF226" s="181"/>
      <c r="AG226" s="181"/>
      <c r="AH226" s="181"/>
      <c r="AI226" s="181"/>
      <c r="AJ226" s="181"/>
      <c r="AK226" s="181"/>
      <c r="AL226" s="181"/>
      <c r="AM226" s="181"/>
      <c r="AN226" s="36"/>
    </row>
    <row r="227" spans="1:40" ht="40" customHeight="1" x14ac:dyDescent="0.35">
      <c r="A227" s="204"/>
      <c r="B227" s="50">
        <v>224</v>
      </c>
      <c r="C227" s="200"/>
      <c r="D227" s="56" t="s">
        <v>388</v>
      </c>
      <c r="E227" s="57" t="s">
        <v>386</v>
      </c>
      <c r="F227" s="57" t="s">
        <v>387</v>
      </c>
      <c r="G227" s="57" t="s">
        <v>12</v>
      </c>
      <c r="H227" s="55">
        <v>60</v>
      </c>
      <c r="I227" s="16">
        <v>5</v>
      </c>
      <c r="J227" s="144">
        <f t="shared" si="14"/>
        <v>3</v>
      </c>
      <c r="K227" s="145">
        <f t="shared" si="15"/>
        <v>5</v>
      </c>
      <c r="L227" s="146"/>
      <c r="M227" s="147">
        <f t="shared" si="16"/>
        <v>1</v>
      </c>
      <c r="N227" s="146"/>
      <c r="O227" s="146"/>
      <c r="P227" s="146"/>
      <c r="Q227" s="148">
        <f t="shared" si="17"/>
        <v>0</v>
      </c>
      <c r="R227" s="18" t="str">
        <f t="shared" si="9"/>
        <v>OK</v>
      </c>
      <c r="S227" s="47"/>
      <c r="T227" s="47"/>
      <c r="U227" s="47"/>
      <c r="V227" s="47"/>
      <c r="W227" s="47"/>
      <c r="X227" s="34">
        <v>3</v>
      </c>
      <c r="Y227" s="34"/>
      <c r="Z227" s="34"/>
      <c r="AA227" s="34"/>
      <c r="AB227" s="34"/>
      <c r="AC227" s="34"/>
      <c r="AD227" s="180"/>
      <c r="AE227" s="181"/>
      <c r="AF227" s="181"/>
      <c r="AG227" s="181"/>
      <c r="AH227" s="181"/>
      <c r="AI227" s="181"/>
      <c r="AJ227" s="181"/>
      <c r="AK227" s="181"/>
      <c r="AL227" s="181"/>
      <c r="AM227" s="182">
        <v>2</v>
      </c>
      <c r="AN227" s="36"/>
    </row>
    <row r="228" spans="1:40" ht="40" customHeight="1" x14ac:dyDescent="0.35">
      <c r="A228" s="204"/>
      <c r="B228" s="50">
        <v>225</v>
      </c>
      <c r="C228" s="199"/>
      <c r="D228" s="56" t="s">
        <v>389</v>
      </c>
      <c r="E228" s="57" t="s">
        <v>344</v>
      </c>
      <c r="F228" s="57" t="s">
        <v>345</v>
      </c>
      <c r="G228" s="57" t="s">
        <v>12</v>
      </c>
      <c r="H228" s="55">
        <v>297</v>
      </c>
      <c r="I228" s="16">
        <v>0</v>
      </c>
      <c r="J228" s="144">
        <f t="shared" si="14"/>
        <v>2</v>
      </c>
      <c r="K228" s="145">
        <f t="shared" si="15"/>
        <v>2</v>
      </c>
      <c r="L228" s="146">
        <v>2</v>
      </c>
      <c r="M228" s="147">
        <f t="shared" si="16"/>
        <v>0</v>
      </c>
      <c r="N228" s="146"/>
      <c r="O228" s="146"/>
      <c r="P228" s="146"/>
      <c r="Q228" s="148">
        <f t="shared" si="17"/>
        <v>0</v>
      </c>
      <c r="R228" s="18" t="str">
        <f t="shared" si="9"/>
        <v>OK</v>
      </c>
      <c r="S228" s="47"/>
      <c r="T228" s="47"/>
      <c r="U228" s="47"/>
      <c r="V228" s="47"/>
      <c r="W228" s="47"/>
      <c r="X228" s="34"/>
      <c r="Y228" s="34"/>
      <c r="Z228" s="34"/>
      <c r="AA228" s="34"/>
      <c r="AB228" s="34"/>
      <c r="AC228" s="34"/>
      <c r="AD228" s="180"/>
      <c r="AE228" s="182">
        <v>2</v>
      </c>
      <c r="AF228" s="181"/>
      <c r="AG228" s="181"/>
      <c r="AH228" s="181"/>
      <c r="AI228" s="181"/>
      <c r="AJ228" s="181"/>
      <c r="AK228" s="181"/>
      <c r="AL228" s="181"/>
      <c r="AM228" s="181"/>
      <c r="AN228" s="36"/>
    </row>
    <row r="229" spans="1:40" ht="40" customHeight="1" x14ac:dyDescent="0.35">
      <c r="A229" s="204">
        <v>14</v>
      </c>
      <c r="B229" s="50">
        <v>236</v>
      </c>
      <c r="C229" s="198" t="s">
        <v>635</v>
      </c>
      <c r="D229" s="56" t="s">
        <v>390</v>
      </c>
      <c r="E229" s="57" t="s">
        <v>391</v>
      </c>
      <c r="F229" s="57" t="s">
        <v>11</v>
      </c>
      <c r="G229" s="57" t="s">
        <v>13</v>
      </c>
      <c r="H229" s="55">
        <v>8.4</v>
      </c>
      <c r="I229" s="16">
        <v>2</v>
      </c>
      <c r="J229" s="144">
        <f t="shared" si="14"/>
        <v>2</v>
      </c>
      <c r="K229" s="145">
        <f t="shared" si="15"/>
        <v>2</v>
      </c>
      <c r="L229" s="146"/>
      <c r="M229" s="147">
        <f t="shared" si="16"/>
        <v>0</v>
      </c>
      <c r="N229" s="146"/>
      <c r="O229" s="146"/>
      <c r="P229" s="146"/>
      <c r="Q229" s="148">
        <f t="shared" si="17"/>
        <v>0</v>
      </c>
      <c r="R229" s="18" t="str">
        <f t="shared" si="9"/>
        <v>OK</v>
      </c>
      <c r="S229" s="47"/>
      <c r="T229" s="47"/>
      <c r="U229" s="47">
        <v>2</v>
      </c>
      <c r="V229" s="47"/>
      <c r="W229" s="47"/>
      <c r="X229" s="34"/>
      <c r="Y229" s="34"/>
      <c r="Z229" s="34"/>
      <c r="AA229" s="34"/>
      <c r="AB229" s="34"/>
      <c r="AC229" s="34"/>
      <c r="AD229" s="180"/>
      <c r="AE229" s="181"/>
      <c r="AF229" s="181"/>
      <c r="AG229" s="181"/>
      <c r="AH229" s="181"/>
      <c r="AI229" s="181"/>
      <c r="AJ229" s="181"/>
      <c r="AK229" s="181"/>
      <c r="AL229" s="181"/>
      <c r="AM229" s="181"/>
      <c r="AN229" s="36"/>
    </row>
    <row r="230" spans="1:40" ht="40" customHeight="1" x14ac:dyDescent="0.35">
      <c r="A230" s="204"/>
      <c r="B230" s="50">
        <v>237</v>
      </c>
      <c r="C230" s="200"/>
      <c r="D230" s="56" t="s">
        <v>392</v>
      </c>
      <c r="E230" s="57" t="s">
        <v>393</v>
      </c>
      <c r="F230" s="57" t="s">
        <v>233</v>
      </c>
      <c r="G230" s="57" t="s">
        <v>13</v>
      </c>
      <c r="H230" s="55">
        <v>16.39</v>
      </c>
      <c r="I230" s="16">
        <v>0</v>
      </c>
      <c r="J230" s="144">
        <f t="shared" si="14"/>
        <v>0</v>
      </c>
      <c r="K230" s="145">
        <f t="shared" si="15"/>
        <v>0</v>
      </c>
      <c r="L230" s="146"/>
      <c r="M230" s="147">
        <f t="shared" si="16"/>
        <v>0</v>
      </c>
      <c r="N230" s="146"/>
      <c r="O230" s="146"/>
      <c r="P230" s="146"/>
      <c r="Q230" s="148">
        <f t="shared" si="17"/>
        <v>0</v>
      </c>
      <c r="R230" s="18" t="str">
        <f t="shared" si="9"/>
        <v>OK</v>
      </c>
      <c r="S230" s="47"/>
      <c r="T230" s="47"/>
      <c r="U230" s="47"/>
      <c r="V230" s="47"/>
      <c r="W230" s="47"/>
      <c r="X230" s="34"/>
      <c r="Y230" s="34"/>
      <c r="Z230" s="34"/>
      <c r="AA230" s="34"/>
      <c r="AB230" s="34"/>
      <c r="AC230" s="34"/>
      <c r="AD230" s="180"/>
      <c r="AE230" s="181"/>
      <c r="AF230" s="181"/>
      <c r="AG230" s="181"/>
      <c r="AH230" s="181"/>
      <c r="AI230" s="181"/>
      <c r="AJ230" s="181"/>
      <c r="AK230" s="181"/>
      <c r="AL230" s="181"/>
      <c r="AM230" s="181"/>
      <c r="AN230" s="36"/>
    </row>
    <row r="231" spans="1:40" ht="40" customHeight="1" x14ac:dyDescent="0.35">
      <c r="A231" s="204"/>
      <c r="B231" s="50">
        <v>238</v>
      </c>
      <c r="C231" s="200"/>
      <c r="D231" s="56" t="s">
        <v>394</v>
      </c>
      <c r="E231" s="57" t="s">
        <v>395</v>
      </c>
      <c r="F231" s="57" t="s">
        <v>396</v>
      </c>
      <c r="G231" s="57" t="s">
        <v>13</v>
      </c>
      <c r="H231" s="55">
        <v>13.69</v>
      </c>
      <c r="I231" s="16">
        <v>2</v>
      </c>
      <c r="J231" s="144">
        <f t="shared" si="14"/>
        <v>2</v>
      </c>
      <c r="K231" s="145">
        <f t="shared" si="15"/>
        <v>2</v>
      </c>
      <c r="L231" s="146"/>
      <c r="M231" s="147">
        <f t="shared" si="16"/>
        <v>0</v>
      </c>
      <c r="N231" s="146"/>
      <c r="O231" s="146"/>
      <c r="P231" s="146"/>
      <c r="Q231" s="148">
        <f t="shared" si="17"/>
        <v>0</v>
      </c>
      <c r="R231" s="18" t="str">
        <f t="shared" si="9"/>
        <v>OK</v>
      </c>
      <c r="S231" s="47"/>
      <c r="T231" s="47"/>
      <c r="U231" s="47">
        <v>2</v>
      </c>
      <c r="V231" s="47"/>
      <c r="W231" s="47"/>
      <c r="X231" s="34"/>
      <c r="Y231" s="34"/>
      <c r="Z231" s="34"/>
      <c r="AA231" s="34"/>
      <c r="AB231" s="34"/>
      <c r="AC231" s="34"/>
      <c r="AD231" s="180"/>
      <c r="AE231" s="181"/>
      <c r="AF231" s="181"/>
      <c r="AG231" s="181"/>
      <c r="AH231" s="181"/>
      <c r="AI231" s="181"/>
      <c r="AJ231" s="181"/>
      <c r="AK231" s="181"/>
      <c r="AL231" s="181"/>
      <c r="AM231" s="181"/>
      <c r="AN231" s="36"/>
    </row>
    <row r="232" spans="1:40" ht="40" customHeight="1" x14ac:dyDescent="0.35">
      <c r="A232" s="204"/>
      <c r="B232" s="50">
        <v>239</v>
      </c>
      <c r="C232" s="200"/>
      <c r="D232" s="56" t="s">
        <v>397</v>
      </c>
      <c r="E232" s="57" t="s">
        <v>398</v>
      </c>
      <c r="F232" s="57" t="s">
        <v>11</v>
      </c>
      <c r="G232" s="57" t="s">
        <v>15</v>
      </c>
      <c r="H232" s="55">
        <v>12</v>
      </c>
      <c r="I232" s="16">
        <v>0</v>
      </c>
      <c r="J232" s="144">
        <f t="shared" si="14"/>
        <v>0</v>
      </c>
      <c r="K232" s="145">
        <f t="shared" si="15"/>
        <v>0</v>
      </c>
      <c r="L232" s="146"/>
      <c r="M232" s="147">
        <f t="shared" si="16"/>
        <v>0</v>
      </c>
      <c r="N232" s="146"/>
      <c r="O232" s="146"/>
      <c r="P232" s="146"/>
      <c r="Q232" s="148">
        <f t="shared" si="17"/>
        <v>0</v>
      </c>
      <c r="R232" s="18" t="str">
        <f t="shared" si="9"/>
        <v>OK</v>
      </c>
      <c r="S232" s="47"/>
      <c r="T232" s="47"/>
      <c r="U232" s="47"/>
      <c r="V232" s="47"/>
      <c r="W232" s="47"/>
      <c r="X232" s="34"/>
      <c r="Y232" s="34"/>
      <c r="Z232" s="34"/>
      <c r="AA232" s="34"/>
      <c r="AB232" s="34"/>
      <c r="AC232" s="34"/>
      <c r="AD232" s="180"/>
      <c r="AE232" s="181"/>
      <c r="AF232" s="181"/>
      <c r="AG232" s="181"/>
      <c r="AH232" s="181"/>
      <c r="AI232" s="181"/>
      <c r="AJ232" s="181"/>
      <c r="AK232" s="181"/>
      <c r="AL232" s="181"/>
      <c r="AM232" s="181"/>
      <c r="AN232" s="36"/>
    </row>
    <row r="233" spans="1:40" ht="40" customHeight="1" x14ac:dyDescent="0.35">
      <c r="A233" s="204"/>
      <c r="B233" s="50">
        <v>240</v>
      </c>
      <c r="C233" s="200"/>
      <c r="D233" s="56" t="s">
        <v>399</v>
      </c>
      <c r="E233" s="57" t="s">
        <v>400</v>
      </c>
      <c r="F233" s="57" t="s">
        <v>11</v>
      </c>
      <c r="G233" s="57" t="s">
        <v>15</v>
      </c>
      <c r="H233" s="55">
        <v>8.83</v>
      </c>
      <c r="I233" s="16">
        <v>0</v>
      </c>
      <c r="J233" s="144">
        <f t="shared" si="14"/>
        <v>0</v>
      </c>
      <c r="K233" s="145">
        <f t="shared" si="15"/>
        <v>0</v>
      </c>
      <c r="L233" s="146"/>
      <c r="M233" s="147">
        <f t="shared" si="16"/>
        <v>0</v>
      </c>
      <c r="N233" s="146"/>
      <c r="O233" s="146"/>
      <c r="P233" s="146"/>
      <c r="Q233" s="148">
        <f t="shared" si="17"/>
        <v>0</v>
      </c>
      <c r="R233" s="18" t="str">
        <f t="shared" si="9"/>
        <v>OK</v>
      </c>
      <c r="S233" s="47"/>
      <c r="T233" s="47"/>
      <c r="U233" s="47"/>
      <c r="V233" s="47"/>
      <c r="W233" s="47"/>
      <c r="X233" s="34"/>
      <c r="Y233" s="34"/>
      <c r="Z233" s="34"/>
      <c r="AA233" s="34"/>
      <c r="AB233" s="34"/>
      <c r="AC233" s="34"/>
      <c r="AD233" s="180"/>
      <c r="AE233" s="181"/>
      <c r="AF233" s="181"/>
      <c r="AG233" s="181"/>
      <c r="AH233" s="181"/>
      <c r="AI233" s="181"/>
      <c r="AJ233" s="181"/>
      <c r="AK233" s="181"/>
      <c r="AL233" s="181"/>
      <c r="AM233" s="181"/>
      <c r="AN233" s="36"/>
    </row>
    <row r="234" spans="1:40" ht="40" customHeight="1" x14ac:dyDescent="0.35">
      <c r="A234" s="204"/>
      <c r="B234" s="50">
        <v>241</v>
      </c>
      <c r="C234" s="200"/>
      <c r="D234" s="56" t="s">
        <v>401</v>
      </c>
      <c r="E234" s="57" t="s">
        <v>402</v>
      </c>
      <c r="F234" s="57" t="s">
        <v>11</v>
      </c>
      <c r="G234" s="57" t="s">
        <v>15</v>
      </c>
      <c r="H234" s="55">
        <v>28.68</v>
      </c>
      <c r="I234" s="16">
        <v>2</v>
      </c>
      <c r="J234" s="144">
        <f t="shared" si="14"/>
        <v>2</v>
      </c>
      <c r="K234" s="145">
        <f t="shared" si="15"/>
        <v>2</v>
      </c>
      <c r="L234" s="146"/>
      <c r="M234" s="147">
        <f t="shared" si="16"/>
        <v>0</v>
      </c>
      <c r="N234" s="146"/>
      <c r="O234" s="146"/>
      <c r="P234" s="146"/>
      <c r="Q234" s="148">
        <f t="shared" si="17"/>
        <v>0</v>
      </c>
      <c r="R234" s="18" t="str">
        <f t="shared" si="9"/>
        <v>OK</v>
      </c>
      <c r="S234" s="47"/>
      <c r="T234" s="47"/>
      <c r="U234" s="47">
        <v>2</v>
      </c>
      <c r="V234" s="47"/>
      <c r="W234" s="47"/>
      <c r="X234" s="34"/>
      <c r="Y234" s="34"/>
      <c r="Z234" s="34"/>
      <c r="AA234" s="34"/>
      <c r="AB234" s="34"/>
      <c r="AC234" s="34"/>
      <c r="AD234" s="180"/>
      <c r="AE234" s="181"/>
      <c r="AF234" s="181"/>
      <c r="AG234" s="181"/>
      <c r="AH234" s="181"/>
      <c r="AI234" s="181"/>
      <c r="AJ234" s="181"/>
      <c r="AK234" s="181"/>
      <c r="AL234" s="181"/>
      <c r="AM234" s="181"/>
      <c r="AN234" s="36"/>
    </row>
    <row r="235" spans="1:40" ht="40" customHeight="1" x14ac:dyDescent="0.35">
      <c r="A235" s="204"/>
      <c r="B235" s="50">
        <v>242</v>
      </c>
      <c r="C235" s="200"/>
      <c r="D235" s="56" t="s">
        <v>403</v>
      </c>
      <c r="E235" s="57" t="s">
        <v>404</v>
      </c>
      <c r="F235" s="57" t="s">
        <v>11</v>
      </c>
      <c r="G235" s="57" t="s">
        <v>15</v>
      </c>
      <c r="H235" s="55">
        <v>46.34</v>
      </c>
      <c r="I235" s="16">
        <v>0</v>
      </c>
      <c r="J235" s="144">
        <f t="shared" si="14"/>
        <v>0</v>
      </c>
      <c r="K235" s="145">
        <f t="shared" si="15"/>
        <v>0</v>
      </c>
      <c r="L235" s="146"/>
      <c r="M235" s="147">
        <f t="shared" si="16"/>
        <v>0</v>
      </c>
      <c r="N235" s="146"/>
      <c r="O235" s="146"/>
      <c r="P235" s="146"/>
      <c r="Q235" s="148">
        <f t="shared" si="17"/>
        <v>0</v>
      </c>
      <c r="R235" s="18" t="str">
        <f t="shared" si="9"/>
        <v>OK</v>
      </c>
      <c r="S235" s="47"/>
      <c r="T235" s="47"/>
      <c r="U235" s="47"/>
      <c r="V235" s="47"/>
      <c r="W235" s="47"/>
      <c r="X235" s="34"/>
      <c r="Y235" s="34"/>
      <c r="Z235" s="34"/>
      <c r="AA235" s="34"/>
      <c r="AB235" s="34"/>
      <c r="AC235" s="34"/>
      <c r="AD235" s="180"/>
      <c r="AE235" s="181"/>
      <c r="AF235" s="181"/>
      <c r="AG235" s="181"/>
      <c r="AH235" s="181"/>
      <c r="AI235" s="181"/>
      <c r="AJ235" s="181"/>
      <c r="AK235" s="181"/>
      <c r="AL235" s="181"/>
      <c r="AM235" s="181"/>
      <c r="AN235" s="36"/>
    </row>
    <row r="236" spans="1:40" ht="40" customHeight="1" x14ac:dyDescent="0.35">
      <c r="A236" s="204"/>
      <c r="B236" s="50">
        <v>243</v>
      </c>
      <c r="C236" s="200"/>
      <c r="D236" s="56" t="s">
        <v>405</v>
      </c>
      <c r="E236" s="57" t="s">
        <v>406</v>
      </c>
      <c r="F236" s="57" t="s">
        <v>11</v>
      </c>
      <c r="G236" s="57" t="s">
        <v>13</v>
      </c>
      <c r="H236" s="55">
        <v>39.6</v>
      </c>
      <c r="I236" s="16">
        <v>0</v>
      </c>
      <c r="J236" s="144">
        <f t="shared" si="14"/>
        <v>0</v>
      </c>
      <c r="K236" s="145">
        <f t="shared" si="15"/>
        <v>0</v>
      </c>
      <c r="L236" s="146"/>
      <c r="M236" s="147">
        <f t="shared" si="16"/>
        <v>0</v>
      </c>
      <c r="N236" s="146"/>
      <c r="O236" s="146"/>
      <c r="P236" s="146"/>
      <c r="Q236" s="148">
        <f t="shared" si="17"/>
        <v>0</v>
      </c>
      <c r="R236" s="18" t="str">
        <f t="shared" si="9"/>
        <v>OK</v>
      </c>
      <c r="S236" s="47"/>
      <c r="T236" s="47"/>
      <c r="U236" s="47"/>
      <c r="V236" s="47"/>
      <c r="W236" s="47"/>
      <c r="X236" s="34"/>
      <c r="Y236" s="34"/>
      <c r="Z236" s="34"/>
      <c r="AA236" s="34"/>
      <c r="AB236" s="34"/>
      <c r="AC236" s="34"/>
      <c r="AD236" s="180"/>
      <c r="AE236" s="181"/>
      <c r="AF236" s="181"/>
      <c r="AG236" s="181"/>
      <c r="AH236" s="181"/>
      <c r="AI236" s="181"/>
      <c r="AJ236" s="181"/>
      <c r="AK236" s="181"/>
      <c r="AL236" s="181"/>
      <c r="AM236" s="181"/>
      <c r="AN236" s="36"/>
    </row>
    <row r="237" spans="1:40" ht="40" customHeight="1" x14ac:dyDescent="0.35">
      <c r="A237" s="204"/>
      <c r="B237" s="50">
        <v>244</v>
      </c>
      <c r="C237" s="200"/>
      <c r="D237" s="56" t="s">
        <v>407</v>
      </c>
      <c r="E237" s="57" t="s">
        <v>408</v>
      </c>
      <c r="F237" s="57" t="s">
        <v>11</v>
      </c>
      <c r="G237" s="57" t="s">
        <v>13</v>
      </c>
      <c r="H237" s="55">
        <v>70.8</v>
      </c>
      <c r="I237" s="16">
        <v>0</v>
      </c>
      <c r="J237" s="144">
        <f t="shared" si="14"/>
        <v>0</v>
      </c>
      <c r="K237" s="145">
        <f t="shared" si="15"/>
        <v>0</v>
      </c>
      <c r="L237" s="146"/>
      <c r="M237" s="147">
        <f t="shared" si="16"/>
        <v>0</v>
      </c>
      <c r="N237" s="146"/>
      <c r="O237" s="146"/>
      <c r="P237" s="146"/>
      <c r="Q237" s="148">
        <f t="shared" si="17"/>
        <v>0</v>
      </c>
      <c r="R237" s="18" t="str">
        <f t="shared" si="9"/>
        <v>OK</v>
      </c>
      <c r="S237" s="47"/>
      <c r="T237" s="47"/>
      <c r="U237" s="47"/>
      <c r="V237" s="47"/>
      <c r="W237" s="47"/>
      <c r="X237" s="34"/>
      <c r="Y237" s="34"/>
      <c r="Z237" s="34"/>
      <c r="AA237" s="34"/>
      <c r="AB237" s="34"/>
      <c r="AC237" s="34"/>
      <c r="AD237" s="180"/>
      <c r="AE237" s="181"/>
      <c r="AF237" s="181"/>
      <c r="AG237" s="181"/>
      <c r="AH237" s="181"/>
      <c r="AI237" s="181"/>
      <c r="AJ237" s="181"/>
      <c r="AK237" s="181"/>
      <c r="AL237" s="181"/>
      <c r="AM237" s="181"/>
      <c r="AN237" s="36"/>
    </row>
    <row r="238" spans="1:40" ht="40" customHeight="1" x14ac:dyDescent="0.35">
      <c r="A238" s="204"/>
      <c r="B238" s="50">
        <v>245</v>
      </c>
      <c r="C238" s="200"/>
      <c r="D238" s="56" t="s">
        <v>409</v>
      </c>
      <c r="E238" s="57" t="s">
        <v>410</v>
      </c>
      <c r="F238" s="57" t="s">
        <v>11</v>
      </c>
      <c r="G238" s="57" t="s">
        <v>13</v>
      </c>
      <c r="H238" s="55">
        <v>28.8</v>
      </c>
      <c r="I238" s="16">
        <v>0</v>
      </c>
      <c r="J238" s="144">
        <f t="shared" si="14"/>
        <v>0</v>
      </c>
      <c r="K238" s="145">
        <f t="shared" si="15"/>
        <v>0</v>
      </c>
      <c r="L238" s="146"/>
      <c r="M238" s="147">
        <f t="shared" si="16"/>
        <v>0</v>
      </c>
      <c r="N238" s="146"/>
      <c r="O238" s="146"/>
      <c r="P238" s="146"/>
      <c r="Q238" s="148">
        <f t="shared" si="17"/>
        <v>0</v>
      </c>
      <c r="R238" s="18" t="str">
        <f t="shared" si="9"/>
        <v>OK</v>
      </c>
      <c r="S238" s="47"/>
      <c r="T238" s="47"/>
      <c r="U238" s="47"/>
      <c r="V238" s="47"/>
      <c r="W238" s="47"/>
      <c r="X238" s="34"/>
      <c r="Y238" s="34"/>
      <c r="Z238" s="34"/>
      <c r="AA238" s="34"/>
      <c r="AB238" s="34"/>
      <c r="AC238" s="34"/>
      <c r="AD238" s="180"/>
      <c r="AE238" s="181"/>
      <c r="AF238" s="181"/>
      <c r="AG238" s="181"/>
      <c r="AH238" s="181"/>
      <c r="AI238" s="181"/>
      <c r="AJ238" s="181"/>
      <c r="AK238" s="181"/>
      <c r="AL238" s="181"/>
      <c r="AM238" s="181"/>
      <c r="AN238" s="36"/>
    </row>
    <row r="239" spans="1:40" ht="40" customHeight="1" x14ac:dyDescent="0.35">
      <c r="A239" s="204"/>
      <c r="B239" s="50">
        <v>246</v>
      </c>
      <c r="C239" s="200"/>
      <c r="D239" s="56" t="s">
        <v>411</v>
      </c>
      <c r="E239" s="57" t="s">
        <v>412</v>
      </c>
      <c r="F239" s="57" t="s">
        <v>11</v>
      </c>
      <c r="G239" s="57" t="s">
        <v>13</v>
      </c>
      <c r="H239" s="55">
        <v>10.33</v>
      </c>
      <c r="I239" s="16">
        <v>2</v>
      </c>
      <c r="J239" s="144">
        <f t="shared" si="14"/>
        <v>2</v>
      </c>
      <c r="K239" s="145">
        <f t="shared" si="15"/>
        <v>2</v>
      </c>
      <c r="L239" s="146"/>
      <c r="M239" s="147">
        <f t="shared" si="16"/>
        <v>0</v>
      </c>
      <c r="N239" s="146"/>
      <c r="O239" s="146"/>
      <c r="P239" s="146"/>
      <c r="Q239" s="148">
        <f t="shared" si="17"/>
        <v>0</v>
      </c>
      <c r="R239" s="18" t="str">
        <f t="shared" si="9"/>
        <v>OK</v>
      </c>
      <c r="S239" s="47"/>
      <c r="T239" s="47"/>
      <c r="U239" s="47">
        <v>2</v>
      </c>
      <c r="V239" s="47"/>
      <c r="W239" s="47"/>
      <c r="X239" s="34"/>
      <c r="Y239" s="34"/>
      <c r="Z239" s="34"/>
      <c r="AA239" s="34"/>
      <c r="AB239" s="34"/>
      <c r="AC239" s="34"/>
      <c r="AD239" s="180"/>
      <c r="AE239" s="181"/>
      <c r="AF239" s="181"/>
      <c r="AG239" s="181"/>
      <c r="AH239" s="181"/>
      <c r="AI239" s="181"/>
      <c r="AJ239" s="181"/>
      <c r="AK239" s="181"/>
      <c r="AL239" s="181"/>
      <c r="AM239" s="181"/>
      <c r="AN239" s="36"/>
    </row>
    <row r="240" spans="1:40" ht="40" customHeight="1" x14ac:dyDescent="0.35">
      <c r="A240" s="204"/>
      <c r="B240" s="50">
        <v>247</v>
      </c>
      <c r="C240" s="200"/>
      <c r="D240" s="56" t="s">
        <v>413</v>
      </c>
      <c r="E240" s="57" t="s">
        <v>414</v>
      </c>
      <c r="F240" s="57" t="s">
        <v>11</v>
      </c>
      <c r="G240" s="57" t="s">
        <v>13</v>
      </c>
      <c r="H240" s="55">
        <v>22.8</v>
      </c>
      <c r="I240" s="16">
        <v>3</v>
      </c>
      <c r="J240" s="144">
        <f t="shared" si="14"/>
        <v>3</v>
      </c>
      <c r="K240" s="145">
        <f t="shared" si="15"/>
        <v>3</v>
      </c>
      <c r="L240" s="146"/>
      <c r="M240" s="147">
        <f t="shared" si="16"/>
        <v>0</v>
      </c>
      <c r="N240" s="146"/>
      <c r="O240" s="146"/>
      <c r="P240" s="146"/>
      <c r="Q240" s="148">
        <f t="shared" si="17"/>
        <v>0</v>
      </c>
      <c r="R240" s="18" t="str">
        <f t="shared" si="9"/>
        <v>OK</v>
      </c>
      <c r="S240" s="47"/>
      <c r="T240" s="47"/>
      <c r="U240" s="47">
        <v>3</v>
      </c>
      <c r="V240" s="47"/>
      <c r="W240" s="47"/>
      <c r="X240" s="34"/>
      <c r="Y240" s="34"/>
      <c r="Z240" s="34"/>
      <c r="AA240" s="34"/>
      <c r="AB240" s="34"/>
      <c r="AC240" s="34"/>
      <c r="AD240" s="180"/>
      <c r="AE240" s="181"/>
      <c r="AF240" s="181"/>
      <c r="AG240" s="181"/>
      <c r="AH240" s="181"/>
      <c r="AI240" s="181"/>
      <c r="AJ240" s="181"/>
      <c r="AK240" s="181"/>
      <c r="AL240" s="181"/>
      <c r="AM240" s="181"/>
      <c r="AN240" s="36"/>
    </row>
    <row r="241" spans="1:40" ht="40" customHeight="1" x14ac:dyDescent="0.35">
      <c r="A241" s="204"/>
      <c r="B241" s="50">
        <v>248</v>
      </c>
      <c r="C241" s="200"/>
      <c r="D241" s="56" t="s">
        <v>415</v>
      </c>
      <c r="E241" s="57" t="s">
        <v>416</v>
      </c>
      <c r="F241" s="57" t="s">
        <v>11</v>
      </c>
      <c r="G241" s="57" t="s">
        <v>13</v>
      </c>
      <c r="H241" s="55">
        <v>31.14</v>
      </c>
      <c r="I241" s="16">
        <v>2</v>
      </c>
      <c r="J241" s="144">
        <f t="shared" si="14"/>
        <v>2</v>
      </c>
      <c r="K241" s="145">
        <f t="shared" si="15"/>
        <v>2</v>
      </c>
      <c r="L241" s="146"/>
      <c r="M241" s="147">
        <f t="shared" si="16"/>
        <v>0</v>
      </c>
      <c r="N241" s="146"/>
      <c r="O241" s="146"/>
      <c r="P241" s="146"/>
      <c r="Q241" s="148">
        <f t="shared" si="17"/>
        <v>0</v>
      </c>
      <c r="R241" s="18" t="str">
        <f t="shared" si="9"/>
        <v>OK</v>
      </c>
      <c r="S241" s="47"/>
      <c r="T241" s="47"/>
      <c r="U241" s="47">
        <v>2</v>
      </c>
      <c r="V241" s="47"/>
      <c r="W241" s="47"/>
      <c r="X241" s="34"/>
      <c r="Y241" s="34"/>
      <c r="Z241" s="34"/>
      <c r="AA241" s="34"/>
      <c r="AB241" s="34"/>
      <c r="AC241" s="34"/>
      <c r="AD241" s="180"/>
      <c r="AE241" s="181"/>
      <c r="AF241" s="181"/>
      <c r="AG241" s="181"/>
      <c r="AH241" s="181"/>
      <c r="AI241" s="181"/>
      <c r="AJ241" s="181"/>
      <c r="AK241" s="181"/>
      <c r="AL241" s="181"/>
      <c r="AM241" s="181"/>
      <c r="AN241" s="36"/>
    </row>
    <row r="242" spans="1:40" ht="40" customHeight="1" x14ac:dyDescent="0.35">
      <c r="A242" s="204"/>
      <c r="B242" s="50">
        <v>249</v>
      </c>
      <c r="C242" s="200"/>
      <c r="D242" s="56" t="s">
        <v>417</v>
      </c>
      <c r="E242" s="57" t="s">
        <v>418</v>
      </c>
      <c r="F242" s="57" t="s">
        <v>419</v>
      </c>
      <c r="G242" s="57" t="s">
        <v>15</v>
      </c>
      <c r="H242" s="55">
        <v>2.23</v>
      </c>
      <c r="I242" s="16">
        <v>20</v>
      </c>
      <c r="J242" s="144">
        <f t="shared" si="14"/>
        <v>0</v>
      </c>
      <c r="K242" s="145">
        <f t="shared" si="15"/>
        <v>0</v>
      </c>
      <c r="L242" s="146"/>
      <c r="M242" s="147">
        <f t="shared" si="16"/>
        <v>5</v>
      </c>
      <c r="N242" s="146"/>
      <c r="O242" s="146"/>
      <c r="P242" s="146"/>
      <c r="Q242" s="148">
        <f t="shared" si="17"/>
        <v>20</v>
      </c>
      <c r="R242" s="18" t="str">
        <f t="shared" si="9"/>
        <v>OK</v>
      </c>
      <c r="S242" s="47"/>
      <c r="T242" s="47"/>
      <c r="U242" s="47"/>
      <c r="V242" s="47"/>
      <c r="W242" s="47"/>
      <c r="X242" s="34"/>
      <c r="Y242" s="34"/>
      <c r="Z242" s="34"/>
      <c r="AA242" s="34"/>
      <c r="AB242" s="34"/>
      <c r="AC242" s="34"/>
      <c r="AD242" s="180"/>
      <c r="AE242" s="181"/>
      <c r="AF242" s="181"/>
      <c r="AG242" s="181"/>
      <c r="AH242" s="181"/>
      <c r="AI242" s="181"/>
      <c r="AJ242" s="181"/>
      <c r="AK242" s="181"/>
      <c r="AL242" s="181"/>
      <c r="AM242" s="181"/>
      <c r="AN242" s="36"/>
    </row>
    <row r="243" spans="1:40" ht="40" customHeight="1" x14ac:dyDescent="0.35">
      <c r="A243" s="204"/>
      <c r="B243" s="50">
        <v>250</v>
      </c>
      <c r="C243" s="200"/>
      <c r="D243" s="56" t="s">
        <v>420</v>
      </c>
      <c r="E243" s="57" t="s">
        <v>421</v>
      </c>
      <c r="F243" s="57" t="s">
        <v>11</v>
      </c>
      <c r="G243" s="57" t="s">
        <v>13</v>
      </c>
      <c r="H243" s="55">
        <v>73.400000000000006</v>
      </c>
      <c r="I243" s="16">
        <v>0</v>
      </c>
      <c r="J243" s="144">
        <f t="shared" si="14"/>
        <v>0</v>
      </c>
      <c r="K243" s="145">
        <f t="shared" si="15"/>
        <v>0</v>
      </c>
      <c r="L243" s="146"/>
      <c r="M243" s="147">
        <f t="shared" si="16"/>
        <v>0</v>
      </c>
      <c r="N243" s="146"/>
      <c r="O243" s="146"/>
      <c r="P243" s="146"/>
      <c r="Q243" s="148">
        <f t="shared" si="17"/>
        <v>0</v>
      </c>
      <c r="R243" s="18" t="str">
        <f t="shared" si="9"/>
        <v>OK</v>
      </c>
      <c r="S243" s="47"/>
      <c r="T243" s="47"/>
      <c r="U243" s="47"/>
      <c r="V243" s="47"/>
      <c r="W243" s="47"/>
      <c r="X243" s="34"/>
      <c r="Y243" s="34"/>
      <c r="Z243" s="34"/>
      <c r="AA243" s="34"/>
      <c r="AB243" s="34"/>
      <c r="AC243" s="34"/>
      <c r="AD243" s="180"/>
      <c r="AE243" s="181"/>
      <c r="AF243" s="181"/>
      <c r="AG243" s="181"/>
      <c r="AH243" s="181"/>
      <c r="AI243" s="181"/>
      <c r="AJ243" s="181"/>
      <c r="AK243" s="181"/>
      <c r="AL243" s="181"/>
      <c r="AM243" s="181"/>
      <c r="AN243" s="36"/>
    </row>
    <row r="244" spans="1:40" ht="40" customHeight="1" x14ac:dyDescent="0.35">
      <c r="A244" s="204"/>
      <c r="B244" s="50">
        <v>251</v>
      </c>
      <c r="C244" s="200"/>
      <c r="D244" s="56" t="s">
        <v>422</v>
      </c>
      <c r="E244" s="57" t="s">
        <v>423</v>
      </c>
      <c r="F244" s="57" t="s">
        <v>11</v>
      </c>
      <c r="G244" s="57" t="s">
        <v>13</v>
      </c>
      <c r="H244" s="55">
        <v>35.68</v>
      </c>
      <c r="I244" s="16">
        <v>0</v>
      </c>
      <c r="J244" s="144">
        <f t="shared" si="14"/>
        <v>0</v>
      </c>
      <c r="K244" s="145">
        <f t="shared" si="15"/>
        <v>0</v>
      </c>
      <c r="L244" s="146"/>
      <c r="M244" s="147">
        <f t="shared" si="16"/>
        <v>0</v>
      </c>
      <c r="N244" s="146"/>
      <c r="O244" s="146"/>
      <c r="P244" s="146"/>
      <c r="Q244" s="148">
        <f t="shared" si="17"/>
        <v>0</v>
      </c>
      <c r="R244" s="18" t="str">
        <f t="shared" si="9"/>
        <v>OK</v>
      </c>
      <c r="S244" s="47"/>
      <c r="T244" s="47"/>
      <c r="U244" s="47"/>
      <c r="V244" s="47"/>
      <c r="W244" s="47"/>
      <c r="X244" s="34"/>
      <c r="Y244" s="34"/>
      <c r="Z244" s="34"/>
      <c r="AA244" s="34"/>
      <c r="AB244" s="34"/>
      <c r="AC244" s="34"/>
      <c r="AD244" s="180"/>
      <c r="AE244" s="181"/>
      <c r="AF244" s="181"/>
      <c r="AG244" s="181"/>
      <c r="AH244" s="181"/>
      <c r="AI244" s="181"/>
      <c r="AJ244" s="181"/>
      <c r="AK244" s="181"/>
      <c r="AL244" s="181"/>
      <c r="AM244" s="181"/>
      <c r="AN244" s="36"/>
    </row>
    <row r="245" spans="1:40" ht="40" customHeight="1" x14ac:dyDescent="0.35">
      <c r="A245" s="204"/>
      <c r="B245" s="50">
        <v>252</v>
      </c>
      <c r="C245" s="200"/>
      <c r="D245" s="56" t="s">
        <v>424</v>
      </c>
      <c r="E245" s="57" t="s">
        <v>425</v>
      </c>
      <c r="F245" s="57" t="s">
        <v>11</v>
      </c>
      <c r="G245" s="57" t="s">
        <v>13</v>
      </c>
      <c r="H245" s="55">
        <v>100.8</v>
      </c>
      <c r="I245" s="16">
        <v>0</v>
      </c>
      <c r="J245" s="144">
        <f t="shared" si="14"/>
        <v>0</v>
      </c>
      <c r="K245" s="145">
        <f t="shared" si="15"/>
        <v>0</v>
      </c>
      <c r="L245" s="146"/>
      <c r="M245" s="147">
        <f t="shared" si="16"/>
        <v>0</v>
      </c>
      <c r="N245" s="146"/>
      <c r="O245" s="146"/>
      <c r="P245" s="146"/>
      <c r="Q245" s="148">
        <f t="shared" si="17"/>
        <v>0</v>
      </c>
      <c r="R245" s="18" t="str">
        <f t="shared" si="9"/>
        <v>OK</v>
      </c>
      <c r="S245" s="47"/>
      <c r="T245" s="47"/>
      <c r="U245" s="47"/>
      <c r="V245" s="47"/>
      <c r="W245" s="47"/>
      <c r="X245" s="34"/>
      <c r="Y245" s="34"/>
      <c r="Z245" s="34"/>
      <c r="AA245" s="34"/>
      <c r="AB245" s="34"/>
      <c r="AC245" s="34"/>
      <c r="AD245" s="180"/>
      <c r="AE245" s="181"/>
      <c r="AF245" s="181"/>
      <c r="AG245" s="181"/>
      <c r="AH245" s="181"/>
      <c r="AI245" s="181"/>
      <c r="AJ245" s="181"/>
      <c r="AK245" s="181"/>
      <c r="AL245" s="181"/>
      <c r="AM245" s="181"/>
      <c r="AN245" s="36"/>
    </row>
    <row r="246" spans="1:40" ht="40" customHeight="1" x14ac:dyDescent="0.35">
      <c r="A246" s="204"/>
      <c r="B246" s="50">
        <v>253</v>
      </c>
      <c r="C246" s="200"/>
      <c r="D246" s="56" t="s">
        <v>426</v>
      </c>
      <c r="E246" s="57" t="s">
        <v>427</v>
      </c>
      <c r="F246" s="57" t="s">
        <v>11</v>
      </c>
      <c r="G246" s="57" t="s">
        <v>13</v>
      </c>
      <c r="H246" s="55">
        <v>47.9</v>
      </c>
      <c r="I246" s="16">
        <v>0</v>
      </c>
      <c r="J246" s="144">
        <f t="shared" si="14"/>
        <v>0</v>
      </c>
      <c r="K246" s="145">
        <f t="shared" si="15"/>
        <v>0</v>
      </c>
      <c r="L246" s="146"/>
      <c r="M246" s="147">
        <f t="shared" si="16"/>
        <v>0</v>
      </c>
      <c r="N246" s="146"/>
      <c r="O246" s="146"/>
      <c r="P246" s="146"/>
      <c r="Q246" s="148">
        <f t="shared" si="17"/>
        <v>0</v>
      </c>
      <c r="R246" s="18" t="str">
        <f t="shared" si="9"/>
        <v>OK</v>
      </c>
      <c r="S246" s="47"/>
      <c r="T246" s="47"/>
      <c r="U246" s="47"/>
      <c r="V246" s="47"/>
      <c r="W246" s="47"/>
      <c r="X246" s="34"/>
      <c r="Y246" s="34"/>
      <c r="Z246" s="34"/>
      <c r="AA246" s="34"/>
      <c r="AB246" s="34"/>
      <c r="AC246" s="34"/>
      <c r="AD246" s="180"/>
      <c r="AE246" s="181"/>
      <c r="AF246" s="181"/>
      <c r="AG246" s="181"/>
      <c r="AH246" s="181"/>
      <c r="AI246" s="181"/>
      <c r="AJ246" s="181"/>
      <c r="AK246" s="181"/>
      <c r="AL246" s="181"/>
      <c r="AM246" s="181"/>
      <c r="AN246" s="36"/>
    </row>
    <row r="247" spans="1:40" ht="40" customHeight="1" x14ac:dyDescent="0.35">
      <c r="A247" s="204"/>
      <c r="B247" s="50">
        <v>254</v>
      </c>
      <c r="C247" s="200"/>
      <c r="D247" s="56" t="s">
        <v>428</v>
      </c>
      <c r="E247" s="57" t="s">
        <v>429</v>
      </c>
      <c r="F247" s="57" t="s">
        <v>11</v>
      </c>
      <c r="G247" s="57" t="s">
        <v>13</v>
      </c>
      <c r="H247" s="55">
        <v>13.2</v>
      </c>
      <c r="I247" s="16">
        <v>0</v>
      </c>
      <c r="J247" s="144">
        <f t="shared" si="14"/>
        <v>0</v>
      </c>
      <c r="K247" s="145">
        <f t="shared" si="15"/>
        <v>0</v>
      </c>
      <c r="L247" s="146"/>
      <c r="M247" s="147">
        <f t="shared" si="16"/>
        <v>0</v>
      </c>
      <c r="N247" s="146"/>
      <c r="O247" s="146"/>
      <c r="P247" s="146"/>
      <c r="Q247" s="148">
        <f t="shared" si="17"/>
        <v>0</v>
      </c>
      <c r="R247" s="18" t="str">
        <f t="shared" si="9"/>
        <v>OK</v>
      </c>
      <c r="S247" s="47"/>
      <c r="T247" s="47"/>
      <c r="U247" s="47"/>
      <c r="V247" s="47"/>
      <c r="W247" s="47"/>
      <c r="X247" s="34"/>
      <c r="Y247" s="34"/>
      <c r="Z247" s="34"/>
      <c r="AA247" s="34"/>
      <c r="AB247" s="34"/>
      <c r="AC247" s="34"/>
      <c r="AD247" s="180"/>
      <c r="AE247" s="181"/>
      <c r="AF247" s="181"/>
      <c r="AG247" s="181"/>
      <c r="AH247" s="181"/>
      <c r="AI247" s="181"/>
      <c r="AJ247" s="181"/>
      <c r="AK247" s="181"/>
      <c r="AL247" s="181"/>
      <c r="AM247" s="181"/>
      <c r="AN247" s="36"/>
    </row>
    <row r="248" spans="1:40" ht="40" customHeight="1" x14ac:dyDescent="0.35">
      <c r="A248" s="204"/>
      <c r="B248" s="50">
        <v>255</v>
      </c>
      <c r="C248" s="200"/>
      <c r="D248" s="56" t="s">
        <v>430</v>
      </c>
      <c r="E248" s="57" t="s">
        <v>431</v>
      </c>
      <c r="F248" s="57" t="s">
        <v>11</v>
      </c>
      <c r="G248" s="57" t="s">
        <v>13</v>
      </c>
      <c r="H248" s="55">
        <v>149.9</v>
      </c>
      <c r="I248" s="16">
        <v>0</v>
      </c>
      <c r="J248" s="144">
        <f t="shared" si="14"/>
        <v>0</v>
      </c>
      <c r="K248" s="145">
        <f t="shared" si="15"/>
        <v>0</v>
      </c>
      <c r="L248" s="146"/>
      <c r="M248" s="147">
        <f t="shared" si="16"/>
        <v>0</v>
      </c>
      <c r="N248" s="146"/>
      <c r="O248" s="146"/>
      <c r="P248" s="146"/>
      <c r="Q248" s="148">
        <f t="shared" si="17"/>
        <v>0</v>
      </c>
      <c r="R248" s="18" t="str">
        <f t="shared" si="9"/>
        <v>OK</v>
      </c>
      <c r="S248" s="47"/>
      <c r="T248" s="47"/>
      <c r="U248" s="47"/>
      <c r="V248" s="47"/>
      <c r="W248" s="47"/>
      <c r="X248" s="34"/>
      <c r="Y248" s="34"/>
      <c r="Z248" s="34"/>
      <c r="AA248" s="34"/>
      <c r="AB248" s="34"/>
      <c r="AC248" s="34"/>
      <c r="AD248" s="180"/>
      <c r="AE248" s="181"/>
      <c r="AF248" s="181"/>
      <c r="AG248" s="181"/>
      <c r="AH248" s="181"/>
      <c r="AI248" s="181"/>
      <c r="AJ248" s="181"/>
      <c r="AK248" s="181"/>
      <c r="AL248" s="181"/>
      <c r="AM248" s="181"/>
      <c r="AN248" s="36"/>
    </row>
    <row r="249" spans="1:40" ht="40" customHeight="1" x14ac:dyDescent="0.35">
      <c r="A249" s="204"/>
      <c r="B249" s="50">
        <v>256</v>
      </c>
      <c r="C249" s="200"/>
      <c r="D249" s="56" t="s">
        <v>432</v>
      </c>
      <c r="E249" s="57" t="s">
        <v>433</v>
      </c>
      <c r="F249" s="57" t="s">
        <v>11</v>
      </c>
      <c r="G249" s="57" t="s">
        <v>13</v>
      </c>
      <c r="H249" s="55">
        <v>36.19</v>
      </c>
      <c r="I249" s="16">
        <v>0</v>
      </c>
      <c r="J249" s="144">
        <f t="shared" si="14"/>
        <v>0</v>
      </c>
      <c r="K249" s="145">
        <f t="shared" si="15"/>
        <v>0</v>
      </c>
      <c r="L249" s="146"/>
      <c r="M249" s="147">
        <f t="shared" si="16"/>
        <v>0</v>
      </c>
      <c r="N249" s="146"/>
      <c r="O249" s="146"/>
      <c r="P249" s="146"/>
      <c r="Q249" s="148">
        <f t="shared" si="17"/>
        <v>0</v>
      </c>
      <c r="R249" s="18" t="str">
        <f t="shared" si="9"/>
        <v>OK</v>
      </c>
      <c r="S249" s="47"/>
      <c r="T249" s="47"/>
      <c r="U249" s="47"/>
      <c r="V249" s="47"/>
      <c r="W249" s="47"/>
      <c r="X249" s="34"/>
      <c r="Y249" s="34"/>
      <c r="Z249" s="34"/>
      <c r="AA249" s="34"/>
      <c r="AB249" s="34"/>
      <c r="AC249" s="34"/>
      <c r="AD249" s="180"/>
      <c r="AE249" s="181"/>
      <c r="AF249" s="181"/>
      <c r="AG249" s="181"/>
      <c r="AH249" s="181"/>
      <c r="AI249" s="181"/>
      <c r="AJ249" s="181"/>
      <c r="AK249" s="181"/>
      <c r="AL249" s="181"/>
      <c r="AM249" s="181"/>
      <c r="AN249" s="36"/>
    </row>
    <row r="250" spans="1:40" ht="40" customHeight="1" x14ac:dyDescent="0.35">
      <c r="A250" s="204"/>
      <c r="B250" s="50">
        <v>257</v>
      </c>
      <c r="C250" s="200"/>
      <c r="D250" s="56" t="s">
        <v>434</v>
      </c>
      <c r="E250" s="57" t="s">
        <v>435</v>
      </c>
      <c r="F250" s="57" t="s">
        <v>11</v>
      </c>
      <c r="G250" s="57" t="s">
        <v>13</v>
      </c>
      <c r="H250" s="55">
        <v>28.39</v>
      </c>
      <c r="I250" s="16">
        <v>0</v>
      </c>
      <c r="J250" s="144">
        <f t="shared" si="14"/>
        <v>0</v>
      </c>
      <c r="K250" s="145">
        <f t="shared" si="15"/>
        <v>0</v>
      </c>
      <c r="L250" s="146"/>
      <c r="M250" s="147">
        <f t="shared" si="16"/>
        <v>0</v>
      </c>
      <c r="N250" s="146"/>
      <c r="O250" s="146"/>
      <c r="P250" s="146"/>
      <c r="Q250" s="148">
        <f t="shared" si="17"/>
        <v>0</v>
      </c>
      <c r="R250" s="18" t="str">
        <f t="shared" si="9"/>
        <v>OK</v>
      </c>
      <c r="S250" s="47"/>
      <c r="T250" s="47"/>
      <c r="U250" s="47"/>
      <c r="V250" s="47"/>
      <c r="W250" s="47"/>
      <c r="X250" s="34"/>
      <c r="Y250" s="34"/>
      <c r="Z250" s="34"/>
      <c r="AA250" s="34"/>
      <c r="AB250" s="34"/>
      <c r="AC250" s="34"/>
      <c r="AD250" s="180"/>
      <c r="AE250" s="181"/>
      <c r="AF250" s="181"/>
      <c r="AG250" s="181"/>
      <c r="AH250" s="181"/>
      <c r="AI250" s="181"/>
      <c r="AJ250" s="181"/>
      <c r="AK250" s="181"/>
      <c r="AL250" s="181"/>
      <c r="AM250" s="181"/>
      <c r="AN250" s="36"/>
    </row>
    <row r="251" spans="1:40" ht="40" customHeight="1" x14ac:dyDescent="0.35">
      <c r="A251" s="204"/>
      <c r="B251" s="50">
        <v>258</v>
      </c>
      <c r="C251" s="200"/>
      <c r="D251" s="56" t="s">
        <v>436</v>
      </c>
      <c r="E251" s="57" t="s">
        <v>437</v>
      </c>
      <c r="F251" s="57" t="s">
        <v>11</v>
      </c>
      <c r="G251" s="57" t="s">
        <v>15</v>
      </c>
      <c r="H251" s="55">
        <v>1.94</v>
      </c>
      <c r="I251" s="16">
        <v>24</v>
      </c>
      <c r="J251" s="144">
        <f t="shared" si="14"/>
        <v>15</v>
      </c>
      <c r="K251" s="145">
        <f t="shared" si="15"/>
        <v>15</v>
      </c>
      <c r="L251" s="146"/>
      <c r="M251" s="147">
        <f t="shared" si="16"/>
        <v>6</v>
      </c>
      <c r="N251" s="146"/>
      <c r="O251" s="146"/>
      <c r="P251" s="146"/>
      <c r="Q251" s="148">
        <f t="shared" si="17"/>
        <v>9</v>
      </c>
      <c r="R251" s="18" t="str">
        <f t="shared" si="9"/>
        <v>OK</v>
      </c>
      <c r="S251" s="47"/>
      <c r="T251" s="47"/>
      <c r="U251" s="47">
        <v>10</v>
      </c>
      <c r="V251" s="47"/>
      <c r="W251" s="47"/>
      <c r="X251" s="34"/>
      <c r="Y251" s="34"/>
      <c r="Z251" s="34"/>
      <c r="AA251" s="34"/>
      <c r="AB251" s="34"/>
      <c r="AC251" s="34"/>
      <c r="AD251" s="184">
        <v>5</v>
      </c>
      <c r="AE251" s="181"/>
      <c r="AF251" s="181"/>
      <c r="AG251" s="181"/>
      <c r="AH251" s="181"/>
      <c r="AI251" s="181"/>
      <c r="AJ251" s="181"/>
      <c r="AK251" s="181"/>
      <c r="AL251" s="181"/>
      <c r="AM251" s="181"/>
      <c r="AN251" s="36"/>
    </row>
    <row r="252" spans="1:40" ht="40" customHeight="1" x14ac:dyDescent="0.35">
      <c r="A252" s="204"/>
      <c r="B252" s="50">
        <v>259</v>
      </c>
      <c r="C252" s="200"/>
      <c r="D252" s="56" t="s">
        <v>438</v>
      </c>
      <c r="E252" s="57" t="s">
        <v>439</v>
      </c>
      <c r="F252" s="57" t="s">
        <v>11</v>
      </c>
      <c r="G252" s="57" t="s">
        <v>13</v>
      </c>
      <c r="H252" s="55">
        <v>11.04</v>
      </c>
      <c r="I252" s="16">
        <v>2</v>
      </c>
      <c r="J252" s="144">
        <f t="shared" si="14"/>
        <v>2</v>
      </c>
      <c r="K252" s="145">
        <f t="shared" si="15"/>
        <v>2</v>
      </c>
      <c r="L252" s="146"/>
      <c r="M252" s="147">
        <f t="shared" si="16"/>
        <v>0</v>
      </c>
      <c r="N252" s="146"/>
      <c r="O252" s="146"/>
      <c r="P252" s="146"/>
      <c r="Q252" s="148">
        <f t="shared" si="17"/>
        <v>0</v>
      </c>
      <c r="R252" s="18" t="str">
        <f t="shared" si="9"/>
        <v>OK</v>
      </c>
      <c r="S252" s="47"/>
      <c r="T252" s="47"/>
      <c r="U252" s="47">
        <v>2</v>
      </c>
      <c r="V252" s="47"/>
      <c r="W252" s="47"/>
      <c r="X252" s="34"/>
      <c r="Y252" s="34"/>
      <c r="Z252" s="34"/>
      <c r="AA252" s="34"/>
      <c r="AB252" s="34"/>
      <c r="AC252" s="34"/>
      <c r="AD252" s="180"/>
      <c r="AE252" s="181"/>
      <c r="AF252" s="181"/>
      <c r="AG252" s="181"/>
      <c r="AH252" s="181"/>
      <c r="AI252" s="181"/>
      <c r="AJ252" s="181"/>
      <c r="AK252" s="181"/>
      <c r="AL252" s="181"/>
      <c r="AM252" s="181"/>
      <c r="AN252" s="36"/>
    </row>
    <row r="253" spans="1:40" ht="40" customHeight="1" x14ac:dyDescent="0.35">
      <c r="A253" s="204"/>
      <c r="B253" s="50">
        <v>260</v>
      </c>
      <c r="C253" s="200"/>
      <c r="D253" s="56" t="s">
        <v>440</v>
      </c>
      <c r="E253" s="57" t="s">
        <v>441</v>
      </c>
      <c r="F253" s="57" t="s">
        <v>11</v>
      </c>
      <c r="G253" s="57" t="s">
        <v>13</v>
      </c>
      <c r="H253" s="55">
        <v>31.2</v>
      </c>
      <c r="I253" s="16">
        <v>0</v>
      </c>
      <c r="J253" s="144">
        <f t="shared" si="14"/>
        <v>0</v>
      </c>
      <c r="K253" s="145">
        <f t="shared" si="15"/>
        <v>0</v>
      </c>
      <c r="L253" s="146"/>
      <c r="M253" s="147">
        <f t="shared" si="16"/>
        <v>0</v>
      </c>
      <c r="N253" s="146"/>
      <c r="O253" s="146"/>
      <c r="P253" s="146"/>
      <c r="Q253" s="148">
        <f t="shared" si="17"/>
        <v>0</v>
      </c>
      <c r="R253" s="18" t="str">
        <f t="shared" si="9"/>
        <v>OK</v>
      </c>
      <c r="S253" s="47"/>
      <c r="T253" s="47"/>
      <c r="U253" s="47"/>
      <c r="V253" s="47"/>
      <c r="W253" s="47"/>
      <c r="X253" s="34"/>
      <c r="Y253" s="34"/>
      <c r="Z253" s="34"/>
      <c r="AA253" s="34"/>
      <c r="AB253" s="34"/>
      <c r="AC253" s="34"/>
      <c r="AD253" s="180"/>
      <c r="AE253" s="181"/>
      <c r="AF253" s="181"/>
      <c r="AG253" s="181"/>
      <c r="AH253" s="181"/>
      <c r="AI253" s="181"/>
      <c r="AJ253" s="181"/>
      <c r="AK253" s="181"/>
      <c r="AL253" s="181"/>
      <c r="AM253" s="181"/>
      <c r="AN253" s="36"/>
    </row>
    <row r="254" spans="1:40" ht="40" customHeight="1" x14ac:dyDescent="0.35">
      <c r="A254" s="204"/>
      <c r="B254" s="50">
        <v>261</v>
      </c>
      <c r="C254" s="200"/>
      <c r="D254" s="56" t="s">
        <v>442</v>
      </c>
      <c r="E254" s="57" t="s">
        <v>443</v>
      </c>
      <c r="F254" s="57" t="s">
        <v>11</v>
      </c>
      <c r="G254" s="57" t="s">
        <v>13</v>
      </c>
      <c r="H254" s="55">
        <v>66.17</v>
      </c>
      <c r="I254" s="16">
        <v>0</v>
      </c>
      <c r="J254" s="144">
        <f t="shared" si="14"/>
        <v>0</v>
      </c>
      <c r="K254" s="145">
        <f t="shared" si="15"/>
        <v>0</v>
      </c>
      <c r="L254" s="146"/>
      <c r="M254" s="147">
        <f t="shared" si="16"/>
        <v>0</v>
      </c>
      <c r="N254" s="146"/>
      <c r="O254" s="146"/>
      <c r="P254" s="146"/>
      <c r="Q254" s="148">
        <f t="shared" si="17"/>
        <v>0</v>
      </c>
      <c r="R254" s="18" t="str">
        <f t="shared" si="9"/>
        <v>OK</v>
      </c>
      <c r="S254" s="47"/>
      <c r="T254" s="47"/>
      <c r="U254" s="47"/>
      <c r="V254" s="47"/>
      <c r="W254" s="47"/>
      <c r="X254" s="34"/>
      <c r="Y254" s="34"/>
      <c r="Z254" s="34"/>
      <c r="AA254" s="34"/>
      <c r="AB254" s="34"/>
      <c r="AC254" s="34"/>
      <c r="AD254" s="180"/>
      <c r="AE254" s="181"/>
      <c r="AF254" s="181"/>
      <c r="AG254" s="181"/>
      <c r="AH254" s="181"/>
      <c r="AI254" s="181"/>
      <c r="AJ254" s="181"/>
      <c r="AK254" s="181"/>
      <c r="AL254" s="181"/>
      <c r="AM254" s="181"/>
      <c r="AN254" s="36"/>
    </row>
    <row r="255" spans="1:40" ht="40" customHeight="1" x14ac:dyDescent="0.35">
      <c r="A255" s="204"/>
      <c r="B255" s="50">
        <v>262</v>
      </c>
      <c r="C255" s="200"/>
      <c r="D255" s="56" t="s">
        <v>444</v>
      </c>
      <c r="E255" s="57" t="s">
        <v>445</v>
      </c>
      <c r="F255" s="57" t="s">
        <v>11</v>
      </c>
      <c r="G255" s="57" t="s">
        <v>13</v>
      </c>
      <c r="H255" s="55">
        <v>70.38</v>
      </c>
      <c r="I255" s="16">
        <v>0</v>
      </c>
      <c r="J255" s="144">
        <f t="shared" si="14"/>
        <v>0</v>
      </c>
      <c r="K255" s="145">
        <f t="shared" si="15"/>
        <v>0</v>
      </c>
      <c r="L255" s="146"/>
      <c r="M255" s="147">
        <f t="shared" si="16"/>
        <v>0</v>
      </c>
      <c r="N255" s="146"/>
      <c r="O255" s="146"/>
      <c r="P255" s="146"/>
      <c r="Q255" s="148">
        <f t="shared" si="17"/>
        <v>0</v>
      </c>
      <c r="R255" s="18" t="str">
        <f t="shared" si="9"/>
        <v>OK</v>
      </c>
      <c r="S255" s="47"/>
      <c r="T255" s="47"/>
      <c r="U255" s="47"/>
      <c r="V255" s="47"/>
      <c r="W255" s="47"/>
      <c r="X255" s="34"/>
      <c r="Y255" s="34"/>
      <c r="Z255" s="34"/>
      <c r="AA255" s="34"/>
      <c r="AB255" s="34"/>
      <c r="AC255" s="34"/>
      <c r="AD255" s="180"/>
      <c r="AE255" s="181"/>
      <c r="AF255" s="181"/>
      <c r="AG255" s="181"/>
      <c r="AH255" s="181"/>
      <c r="AI255" s="181"/>
      <c r="AJ255" s="181"/>
      <c r="AK255" s="181"/>
      <c r="AL255" s="181"/>
      <c r="AM255" s="181"/>
      <c r="AN255" s="36"/>
    </row>
    <row r="256" spans="1:40" ht="40" customHeight="1" x14ac:dyDescent="0.35">
      <c r="A256" s="204"/>
      <c r="B256" s="50">
        <v>263</v>
      </c>
      <c r="C256" s="200"/>
      <c r="D256" s="56" t="s">
        <v>446</v>
      </c>
      <c r="E256" s="57" t="s">
        <v>447</v>
      </c>
      <c r="F256" s="57" t="s">
        <v>11</v>
      </c>
      <c r="G256" s="57" t="s">
        <v>13</v>
      </c>
      <c r="H256" s="55">
        <v>34.799999999999997</v>
      </c>
      <c r="I256" s="16">
        <v>0</v>
      </c>
      <c r="J256" s="144">
        <f t="shared" si="14"/>
        <v>0</v>
      </c>
      <c r="K256" s="145">
        <f t="shared" si="15"/>
        <v>0</v>
      </c>
      <c r="L256" s="146"/>
      <c r="M256" s="147">
        <f t="shared" si="16"/>
        <v>0</v>
      </c>
      <c r="N256" s="146"/>
      <c r="O256" s="146"/>
      <c r="P256" s="146"/>
      <c r="Q256" s="148">
        <f t="shared" si="17"/>
        <v>0</v>
      </c>
      <c r="R256" s="18" t="str">
        <f t="shared" si="9"/>
        <v>OK</v>
      </c>
      <c r="S256" s="47"/>
      <c r="T256" s="47"/>
      <c r="U256" s="47"/>
      <c r="V256" s="47"/>
      <c r="W256" s="47"/>
      <c r="X256" s="34"/>
      <c r="Y256" s="34"/>
      <c r="Z256" s="34"/>
      <c r="AA256" s="34"/>
      <c r="AB256" s="34"/>
      <c r="AC256" s="34"/>
      <c r="AD256" s="180"/>
      <c r="AE256" s="181"/>
      <c r="AF256" s="181"/>
      <c r="AG256" s="181"/>
      <c r="AH256" s="181"/>
      <c r="AI256" s="181"/>
      <c r="AJ256" s="181"/>
      <c r="AK256" s="181"/>
      <c r="AL256" s="181"/>
      <c r="AM256" s="181"/>
      <c r="AN256" s="36"/>
    </row>
    <row r="257" spans="1:40" ht="40" customHeight="1" x14ac:dyDescent="0.35">
      <c r="A257" s="204"/>
      <c r="B257" s="50">
        <v>264</v>
      </c>
      <c r="C257" s="200"/>
      <c r="D257" s="56" t="s">
        <v>448</v>
      </c>
      <c r="E257" s="57" t="s">
        <v>449</v>
      </c>
      <c r="F257" s="57" t="s">
        <v>11</v>
      </c>
      <c r="G257" s="57" t="s">
        <v>13</v>
      </c>
      <c r="H257" s="55">
        <v>162.38999999999999</v>
      </c>
      <c r="I257" s="16">
        <v>0</v>
      </c>
      <c r="J257" s="144">
        <f t="shared" si="14"/>
        <v>0</v>
      </c>
      <c r="K257" s="145">
        <f t="shared" si="15"/>
        <v>0</v>
      </c>
      <c r="L257" s="146"/>
      <c r="M257" s="147">
        <f t="shared" si="16"/>
        <v>0</v>
      </c>
      <c r="N257" s="146"/>
      <c r="O257" s="146"/>
      <c r="P257" s="146"/>
      <c r="Q257" s="148">
        <f t="shared" si="17"/>
        <v>0</v>
      </c>
      <c r="R257" s="18" t="str">
        <f t="shared" si="9"/>
        <v>OK</v>
      </c>
      <c r="S257" s="47"/>
      <c r="T257" s="47"/>
      <c r="U257" s="47"/>
      <c r="V257" s="47"/>
      <c r="W257" s="47"/>
      <c r="X257" s="34"/>
      <c r="Y257" s="34"/>
      <c r="Z257" s="34"/>
      <c r="AA257" s="34"/>
      <c r="AB257" s="34"/>
      <c r="AC257" s="34"/>
      <c r="AD257" s="180"/>
      <c r="AE257" s="181"/>
      <c r="AF257" s="181"/>
      <c r="AG257" s="181"/>
      <c r="AH257" s="181"/>
      <c r="AI257" s="181"/>
      <c r="AJ257" s="181"/>
      <c r="AK257" s="181"/>
      <c r="AL257" s="181"/>
      <c r="AM257" s="181"/>
      <c r="AN257" s="36"/>
    </row>
    <row r="258" spans="1:40" ht="40" customHeight="1" x14ac:dyDescent="0.35">
      <c r="A258" s="204"/>
      <c r="B258" s="50">
        <v>265</v>
      </c>
      <c r="C258" s="200"/>
      <c r="D258" s="56" t="s">
        <v>450</v>
      </c>
      <c r="E258" s="57" t="s">
        <v>451</v>
      </c>
      <c r="F258" s="57" t="s">
        <v>11</v>
      </c>
      <c r="G258" s="57" t="s">
        <v>13</v>
      </c>
      <c r="H258" s="55">
        <v>37.200000000000003</v>
      </c>
      <c r="I258" s="16">
        <v>2</v>
      </c>
      <c r="J258" s="144">
        <f t="shared" si="14"/>
        <v>2</v>
      </c>
      <c r="K258" s="145">
        <f t="shared" si="15"/>
        <v>2</v>
      </c>
      <c r="L258" s="146"/>
      <c r="M258" s="147">
        <f t="shared" si="16"/>
        <v>0</v>
      </c>
      <c r="N258" s="146"/>
      <c r="O258" s="146"/>
      <c r="P258" s="146"/>
      <c r="Q258" s="148">
        <f t="shared" si="17"/>
        <v>0</v>
      </c>
      <c r="R258" s="18" t="str">
        <f t="shared" si="9"/>
        <v>OK</v>
      </c>
      <c r="S258" s="47"/>
      <c r="T258" s="47"/>
      <c r="U258" s="47">
        <v>2</v>
      </c>
      <c r="V258" s="47"/>
      <c r="W258" s="47"/>
      <c r="X258" s="34"/>
      <c r="Y258" s="34"/>
      <c r="Z258" s="34"/>
      <c r="AA258" s="34"/>
      <c r="AB258" s="34"/>
      <c r="AC258" s="34"/>
      <c r="AD258" s="180"/>
      <c r="AE258" s="181"/>
      <c r="AF258" s="181"/>
      <c r="AG258" s="181"/>
      <c r="AH258" s="181"/>
      <c r="AI258" s="181"/>
      <c r="AJ258" s="181"/>
      <c r="AK258" s="181"/>
      <c r="AL258" s="181"/>
      <c r="AM258" s="181"/>
      <c r="AN258" s="36"/>
    </row>
    <row r="259" spans="1:40" ht="40" customHeight="1" x14ac:dyDescent="0.35">
      <c r="A259" s="204"/>
      <c r="B259" s="50">
        <v>266</v>
      </c>
      <c r="C259" s="200"/>
      <c r="D259" s="56" t="s">
        <v>452</v>
      </c>
      <c r="E259" s="57" t="s">
        <v>453</v>
      </c>
      <c r="F259" s="57" t="s">
        <v>11</v>
      </c>
      <c r="G259" s="57" t="s">
        <v>13</v>
      </c>
      <c r="H259" s="55">
        <v>18</v>
      </c>
      <c r="I259" s="16">
        <v>0</v>
      </c>
      <c r="J259" s="144">
        <f t="shared" si="14"/>
        <v>0</v>
      </c>
      <c r="K259" s="145">
        <f t="shared" si="15"/>
        <v>0</v>
      </c>
      <c r="L259" s="146"/>
      <c r="M259" s="147">
        <f t="shared" si="16"/>
        <v>0</v>
      </c>
      <c r="N259" s="146"/>
      <c r="O259" s="146"/>
      <c r="P259" s="146"/>
      <c r="Q259" s="148">
        <f t="shared" si="17"/>
        <v>0</v>
      </c>
      <c r="R259" s="18" t="str">
        <f t="shared" si="9"/>
        <v>OK</v>
      </c>
      <c r="S259" s="47"/>
      <c r="T259" s="47"/>
      <c r="U259" s="47"/>
      <c r="V259" s="47"/>
      <c r="W259" s="47"/>
      <c r="X259" s="34"/>
      <c r="Y259" s="34"/>
      <c r="Z259" s="34"/>
      <c r="AA259" s="34"/>
      <c r="AB259" s="34"/>
      <c r="AC259" s="34"/>
      <c r="AD259" s="180"/>
      <c r="AE259" s="181"/>
      <c r="AF259" s="181"/>
      <c r="AG259" s="181"/>
      <c r="AH259" s="181"/>
      <c r="AI259" s="181"/>
      <c r="AJ259" s="181"/>
      <c r="AK259" s="181"/>
      <c r="AL259" s="181"/>
      <c r="AM259" s="181"/>
      <c r="AN259" s="36"/>
    </row>
    <row r="260" spans="1:40" ht="40" customHeight="1" x14ac:dyDescent="0.35">
      <c r="A260" s="204"/>
      <c r="B260" s="50">
        <v>267</v>
      </c>
      <c r="C260" s="200"/>
      <c r="D260" s="56" t="s">
        <v>454</v>
      </c>
      <c r="E260" s="57" t="s">
        <v>455</v>
      </c>
      <c r="F260" s="57" t="s">
        <v>11</v>
      </c>
      <c r="G260" s="57" t="s">
        <v>13</v>
      </c>
      <c r="H260" s="55">
        <v>26.4</v>
      </c>
      <c r="I260" s="16">
        <v>1</v>
      </c>
      <c r="J260" s="144">
        <f t="shared" si="14"/>
        <v>1</v>
      </c>
      <c r="K260" s="145">
        <f t="shared" si="15"/>
        <v>1</v>
      </c>
      <c r="L260" s="146"/>
      <c r="M260" s="147">
        <f t="shared" si="16"/>
        <v>0</v>
      </c>
      <c r="N260" s="146"/>
      <c r="O260" s="146"/>
      <c r="P260" s="146"/>
      <c r="Q260" s="148">
        <f t="shared" si="17"/>
        <v>0</v>
      </c>
      <c r="R260" s="18" t="str">
        <f t="shared" si="9"/>
        <v>OK</v>
      </c>
      <c r="S260" s="47"/>
      <c r="T260" s="47"/>
      <c r="U260" s="47">
        <v>1</v>
      </c>
      <c r="V260" s="47"/>
      <c r="W260" s="47"/>
      <c r="X260" s="34"/>
      <c r="Y260" s="34"/>
      <c r="Z260" s="34"/>
      <c r="AA260" s="34"/>
      <c r="AB260" s="34"/>
      <c r="AC260" s="34"/>
      <c r="AD260" s="180"/>
      <c r="AE260" s="181"/>
      <c r="AF260" s="181"/>
      <c r="AG260" s="181"/>
      <c r="AH260" s="181"/>
      <c r="AI260" s="181"/>
      <c r="AJ260" s="181"/>
      <c r="AK260" s="181"/>
      <c r="AL260" s="181"/>
      <c r="AM260" s="181"/>
      <c r="AN260" s="36"/>
    </row>
    <row r="261" spans="1:40" ht="40" customHeight="1" x14ac:dyDescent="0.35">
      <c r="A261" s="204"/>
      <c r="B261" s="50">
        <v>268</v>
      </c>
      <c r="C261" s="200"/>
      <c r="D261" s="56" t="s">
        <v>456</v>
      </c>
      <c r="E261" s="57" t="s">
        <v>457</v>
      </c>
      <c r="F261" s="57" t="s">
        <v>233</v>
      </c>
      <c r="G261" s="57" t="s">
        <v>13</v>
      </c>
      <c r="H261" s="55">
        <v>95</v>
      </c>
      <c r="I261" s="16">
        <v>0</v>
      </c>
      <c r="J261" s="144">
        <f t="shared" ref="J261:J324" si="18">IF(SUM(S261:AN261)&gt;I261+L261,I261+L261,SUM(S261:AJ261))</f>
        <v>0</v>
      </c>
      <c r="K261" s="145">
        <f t="shared" ref="K261:K324" si="19">(SUM(S261:AN261))</f>
        <v>0</v>
      </c>
      <c r="L261" s="146"/>
      <c r="M261" s="147">
        <f t="shared" ref="M261:M324" si="20">ROUND(IF(I261*0.25-0.5&lt;0,0,I261*0.25-0.5),0)-P261-N261</f>
        <v>0</v>
      </c>
      <c r="N261" s="146"/>
      <c r="O261" s="146"/>
      <c r="P261" s="146"/>
      <c r="Q261" s="148">
        <f t="shared" ref="Q261:Q324" si="21">I261-(SUM(S261:AN261))+L261</f>
        <v>0</v>
      </c>
      <c r="R261" s="18" t="str">
        <f t="shared" si="9"/>
        <v>OK</v>
      </c>
      <c r="S261" s="47"/>
      <c r="T261" s="47"/>
      <c r="U261" s="47"/>
      <c r="V261" s="47"/>
      <c r="W261" s="47"/>
      <c r="X261" s="34"/>
      <c r="Y261" s="34"/>
      <c r="Z261" s="34"/>
      <c r="AA261" s="34"/>
      <c r="AB261" s="34"/>
      <c r="AC261" s="34"/>
      <c r="AD261" s="180"/>
      <c r="AE261" s="181"/>
      <c r="AF261" s="181"/>
      <c r="AG261" s="181"/>
      <c r="AH261" s="181"/>
      <c r="AI261" s="181"/>
      <c r="AJ261" s="181"/>
      <c r="AK261" s="181"/>
      <c r="AL261" s="181"/>
      <c r="AM261" s="181"/>
      <c r="AN261" s="36"/>
    </row>
    <row r="262" spans="1:40" ht="40" customHeight="1" x14ac:dyDescent="0.35">
      <c r="A262" s="204"/>
      <c r="B262" s="50">
        <v>269</v>
      </c>
      <c r="C262" s="200"/>
      <c r="D262" s="56" t="s">
        <v>458</v>
      </c>
      <c r="E262" s="57" t="s">
        <v>459</v>
      </c>
      <c r="F262" s="57" t="s">
        <v>11</v>
      </c>
      <c r="G262" s="57" t="s">
        <v>13</v>
      </c>
      <c r="H262" s="55">
        <v>124.84</v>
      </c>
      <c r="I262" s="16">
        <v>0</v>
      </c>
      <c r="J262" s="144">
        <f t="shared" si="18"/>
        <v>0</v>
      </c>
      <c r="K262" s="145">
        <f t="shared" si="19"/>
        <v>0</v>
      </c>
      <c r="L262" s="146"/>
      <c r="M262" s="147">
        <f t="shared" si="20"/>
        <v>0</v>
      </c>
      <c r="N262" s="146"/>
      <c r="O262" s="146"/>
      <c r="P262" s="146"/>
      <c r="Q262" s="148">
        <f t="shared" si="21"/>
        <v>0</v>
      </c>
      <c r="R262" s="18" t="str">
        <f t="shared" si="9"/>
        <v>OK</v>
      </c>
      <c r="S262" s="47"/>
      <c r="T262" s="47"/>
      <c r="U262" s="47"/>
      <c r="V262" s="47"/>
      <c r="W262" s="47"/>
      <c r="X262" s="34"/>
      <c r="Y262" s="34"/>
      <c r="Z262" s="34"/>
      <c r="AA262" s="34"/>
      <c r="AB262" s="34"/>
      <c r="AC262" s="34"/>
      <c r="AD262" s="180"/>
      <c r="AE262" s="181"/>
      <c r="AF262" s="181"/>
      <c r="AG262" s="181"/>
      <c r="AH262" s="181"/>
      <c r="AI262" s="181"/>
      <c r="AJ262" s="181"/>
      <c r="AK262" s="181"/>
      <c r="AL262" s="181"/>
      <c r="AM262" s="181"/>
      <c r="AN262" s="36"/>
    </row>
    <row r="263" spans="1:40" ht="40" customHeight="1" x14ac:dyDescent="0.35">
      <c r="A263" s="204"/>
      <c r="B263" s="50">
        <v>270</v>
      </c>
      <c r="C263" s="199"/>
      <c r="D263" s="56" t="s">
        <v>460</v>
      </c>
      <c r="E263" s="57" t="s">
        <v>461</v>
      </c>
      <c r="F263" s="57" t="s">
        <v>11</v>
      </c>
      <c r="G263" s="57" t="s">
        <v>13</v>
      </c>
      <c r="H263" s="55">
        <v>32.18</v>
      </c>
      <c r="I263" s="16">
        <v>0</v>
      </c>
      <c r="J263" s="144">
        <f t="shared" si="18"/>
        <v>0</v>
      </c>
      <c r="K263" s="145">
        <f t="shared" si="19"/>
        <v>0</v>
      </c>
      <c r="L263" s="146"/>
      <c r="M263" s="147">
        <f t="shared" si="20"/>
        <v>0</v>
      </c>
      <c r="N263" s="146"/>
      <c r="O263" s="146"/>
      <c r="P263" s="146"/>
      <c r="Q263" s="148">
        <f t="shared" si="21"/>
        <v>0</v>
      </c>
      <c r="R263" s="18" t="str">
        <f t="shared" si="9"/>
        <v>OK</v>
      </c>
      <c r="S263" s="47"/>
      <c r="T263" s="47"/>
      <c r="U263" s="47"/>
      <c r="V263" s="47"/>
      <c r="W263" s="47"/>
      <c r="X263" s="34"/>
      <c r="Y263" s="34"/>
      <c r="Z263" s="34"/>
      <c r="AA263" s="34"/>
      <c r="AB263" s="34"/>
      <c r="AC263" s="34"/>
      <c r="AD263" s="180"/>
      <c r="AE263" s="181"/>
      <c r="AF263" s="181"/>
      <c r="AG263" s="181"/>
      <c r="AH263" s="181"/>
      <c r="AI263" s="181"/>
      <c r="AJ263" s="181"/>
      <c r="AK263" s="181"/>
      <c r="AL263" s="181"/>
      <c r="AM263" s="181"/>
      <c r="AN263" s="36"/>
    </row>
    <row r="264" spans="1:40" ht="40" customHeight="1" x14ac:dyDescent="0.35">
      <c r="A264" s="50">
        <v>15</v>
      </c>
      <c r="B264" s="50">
        <v>271</v>
      </c>
      <c r="C264" s="66" t="s">
        <v>637</v>
      </c>
      <c r="D264" s="56" t="s">
        <v>462</v>
      </c>
      <c r="E264" s="57" t="s">
        <v>463</v>
      </c>
      <c r="F264" s="57" t="s">
        <v>11</v>
      </c>
      <c r="G264" s="57" t="s">
        <v>297</v>
      </c>
      <c r="H264" s="55">
        <v>134.69</v>
      </c>
      <c r="I264" s="16">
        <v>20</v>
      </c>
      <c r="J264" s="144">
        <f t="shared" si="18"/>
        <v>11</v>
      </c>
      <c r="K264" s="145">
        <f t="shared" si="19"/>
        <v>20</v>
      </c>
      <c r="L264" s="146"/>
      <c r="M264" s="147">
        <f t="shared" si="20"/>
        <v>5</v>
      </c>
      <c r="N264" s="146"/>
      <c r="O264" s="146"/>
      <c r="P264" s="146"/>
      <c r="Q264" s="148">
        <f t="shared" si="21"/>
        <v>0</v>
      </c>
      <c r="R264" s="18" t="str">
        <f t="shared" si="9"/>
        <v>OK</v>
      </c>
      <c r="S264" s="47"/>
      <c r="T264" s="47">
        <v>5</v>
      </c>
      <c r="U264" s="47"/>
      <c r="V264" s="47"/>
      <c r="W264" s="47"/>
      <c r="X264" s="34"/>
      <c r="Y264" s="34"/>
      <c r="Z264" s="34">
        <v>6</v>
      </c>
      <c r="AA264" s="34"/>
      <c r="AB264" s="34"/>
      <c r="AC264" s="34"/>
      <c r="AD264" s="180"/>
      <c r="AE264" s="181"/>
      <c r="AF264" s="181"/>
      <c r="AG264" s="181"/>
      <c r="AH264" s="181"/>
      <c r="AI264" s="181"/>
      <c r="AJ264" s="181"/>
      <c r="AK264" s="181"/>
      <c r="AL264" s="182">
        <v>9</v>
      </c>
      <c r="AM264" s="181"/>
      <c r="AN264" s="36"/>
    </row>
    <row r="265" spans="1:40" ht="40" customHeight="1" x14ac:dyDescent="0.35">
      <c r="A265" s="204">
        <v>16</v>
      </c>
      <c r="B265" s="50">
        <v>272</v>
      </c>
      <c r="C265" s="198" t="s">
        <v>634</v>
      </c>
      <c r="D265" s="56" t="s">
        <v>464</v>
      </c>
      <c r="E265" s="57" t="s">
        <v>465</v>
      </c>
      <c r="F265" s="57" t="s">
        <v>11</v>
      </c>
      <c r="G265" s="57" t="s">
        <v>25</v>
      </c>
      <c r="H265" s="55">
        <v>545.74</v>
      </c>
      <c r="I265" s="16">
        <v>1</v>
      </c>
      <c r="J265" s="144">
        <f t="shared" si="18"/>
        <v>1</v>
      </c>
      <c r="K265" s="145">
        <f t="shared" si="19"/>
        <v>1</v>
      </c>
      <c r="L265" s="146"/>
      <c r="M265" s="147">
        <f t="shared" si="20"/>
        <v>0</v>
      </c>
      <c r="N265" s="146"/>
      <c r="O265" s="146"/>
      <c r="P265" s="146"/>
      <c r="Q265" s="148">
        <f t="shared" si="21"/>
        <v>0</v>
      </c>
      <c r="R265" s="18" t="str">
        <f t="shared" si="9"/>
        <v>OK</v>
      </c>
      <c r="S265" s="47">
        <v>1</v>
      </c>
      <c r="T265" s="47"/>
      <c r="U265" s="47"/>
      <c r="V265" s="47"/>
      <c r="W265" s="47"/>
      <c r="X265" s="34"/>
      <c r="Y265" s="34"/>
      <c r="Z265" s="34"/>
      <c r="AA265" s="34"/>
      <c r="AB265" s="34"/>
      <c r="AC265" s="34"/>
      <c r="AD265" s="180"/>
      <c r="AE265" s="181"/>
      <c r="AF265" s="181"/>
      <c r="AG265" s="181"/>
      <c r="AH265" s="181"/>
      <c r="AI265" s="181"/>
      <c r="AJ265" s="181"/>
      <c r="AK265" s="181"/>
      <c r="AL265" s="181"/>
      <c r="AM265" s="181"/>
      <c r="AN265" s="36"/>
    </row>
    <row r="266" spans="1:40" ht="40" customHeight="1" x14ac:dyDescent="0.35">
      <c r="A266" s="204"/>
      <c r="B266" s="50">
        <v>273</v>
      </c>
      <c r="C266" s="200"/>
      <c r="D266" s="56" t="s">
        <v>466</v>
      </c>
      <c r="E266" s="57" t="s">
        <v>39</v>
      </c>
      <c r="F266" s="57" t="s">
        <v>11</v>
      </c>
      <c r="G266" s="57" t="s">
        <v>467</v>
      </c>
      <c r="H266" s="55">
        <v>423.86</v>
      </c>
      <c r="I266" s="16">
        <v>0</v>
      </c>
      <c r="J266" s="144">
        <f t="shared" si="18"/>
        <v>0</v>
      </c>
      <c r="K266" s="145">
        <f t="shared" si="19"/>
        <v>0</v>
      </c>
      <c r="L266" s="146"/>
      <c r="M266" s="147">
        <f t="shared" si="20"/>
        <v>0</v>
      </c>
      <c r="N266" s="146"/>
      <c r="O266" s="146"/>
      <c r="P266" s="146"/>
      <c r="Q266" s="148">
        <f t="shared" si="21"/>
        <v>0</v>
      </c>
      <c r="R266" s="18" t="str">
        <f t="shared" si="9"/>
        <v>OK</v>
      </c>
      <c r="S266" s="47"/>
      <c r="T266" s="47"/>
      <c r="U266" s="47"/>
      <c r="V266" s="47"/>
      <c r="W266" s="47"/>
      <c r="X266" s="34"/>
      <c r="Y266" s="34"/>
      <c r="Z266" s="34"/>
      <c r="AA266" s="34"/>
      <c r="AB266" s="34"/>
      <c r="AC266" s="34"/>
      <c r="AD266" s="180"/>
      <c r="AE266" s="181"/>
      <c r="AF266" s="181"/>
      <c r="AG266" s="181"/>
      <c r="AH266" s="181"/>
      <c r="AI266" s="181"/>
      <c r="AJ266" s="181"/>
      <c r="AK266" s="181"/>
      <c r="AL266" s="181"/>
      <c r="AM266" s="181"/>
      <c r="AN266" s="36"/>
    </row>
    <row r="267" spans="1:40" ht="40" customHeight="1" x14ac:dyDescent="0.35">
      <c r="A267" s="204"/>
      <c r="B267" s="50">
        <v>274</v>
      </c>
      <c r="C267" s="200"/>
      <c r="D267" s="56" t="s">
        <v>468</v>
      </c>
      <c r="E267" s="57" t="s">
        <v>39</v>
      </c>
      <c r="F267" s="57" t="s">
        <v>11</v>
      </c>
      <c r="G267" s="57" t="s">
        <v>25</v>
      </c>
      <c r="H267" s="55">
        <v>576.80999999999995</v>
      </c>
      <c r="I267" s="16">
        <v>0</v>
      </c>
      <c r="J267" s="144">
        <f t="shared" si="18"/>
        <v>0</v>
      </c>
      <c r="K267" s="145">
        <f t="shared" si="19"/>
        <v>0</v>
      </c>
      <c r="L267" s="146"/>
      <c r="M267" s="147">
        <f t="shared" si="20"/>
        <v>0</v>
      </c>
      <c r="N267" s="146"/>
      <c r="O267" s="146"/>
      <c r="P267" s="146"/>
      <c r="Q267" s="148">
        <f t="shared" si="21"/>
        <v>0</v>
      </c>
      <c r="R267" s="18" t="str">
        <f t="shared" si="9"/>
        <v>OK</v>
      </c>
      <c r="S267" s="47"/>
      <c r="T267" s="47"/>
      <c r="U267" s="47"/>
      <c r="V267" s="47"/>
      <c r="W267" s="47"/>
      <c r="X267" s="34"/>
      <c r="Y267" s="34"/>
      <c r="Z267" s="34"/>
      <c r="AA267" s="34"/>
      <c r="AB267" s="34"/>
      <c r="AC267" s="34"/>
      <c r="AD267" s="180"/>
      <c r="AE267" s="181"/>
      <c r="AF267" s="181"/>
      <c r="AG267" s="181"/>
      <c r="AH267" s="181"/>
      <c r="AI267" s="181"/>
      <c r="AJ267" s="181"/>
      <c r="AK267" s="181"/>
      <c r="AL267" s="181"/>
      <c r="AM267" s="181"/>
      <c r="AN267" s="36"/>
    </row>
    <row r="268" spans="1:40" ht="40" customHeight="1" x14ac:dyDescent="0.35">
      <c r="A268" s="204"/>
      <c r="B268" s="50">
        <v>275</v>
      </c>
      <c r="C268" s="200"/>
      <c r="D268" s="56" t="s">
        <v>469</v>
      </c>
      <c r="E268" s="57" t="s">
        <v>39</v>
      </c>
      <c r="F268" s="57" t="s">
        <v>11</v>
      </c>
      <c r="G268" s="57" t="s">
        <v>25</v>
      </c>
      <c r="H268" s="55">
        <v>741.45</v>
      </c>
      <c r="I268" s="16">
        <v>0</v>
      </c>
      <c r="J268" s="144">
        <f t="shared" si="18"/>
        <v>0</v>
      </c>
      <c r="K268" s="145">
        <f t="shared" si="19"/>
        <v>0</v>
      </c>
      <c r="L268" s="146"/>
      <c r="M268" s="147">
        <f t="shared" si="20"/>
        <v>0</v>
      </c>
      <c r="N268" s="146"/>
      <c r="O268" s="146"/>
      <c r="P268" s="146"/>
      <c r="Q268" s="148">
        <f t="shared" si="21"/>
        <v>0</v>
      </c>
      <c r="R268" s="18" t="str">
        <f t="shared" si="9"/>
        <v>OK</v>
      </c>
      <c r="S268" s="47"/>
      <c r="T268" s="47"/>
      <c r="U268" s="47"/>
      <c r="V268" s="47"/>
      <c r="W268" s="47"/>
      <c r="X268" s="34"/>
      <c r="Y268" s="34"/>
      <c r="Z268" s="34"/>
      <c r="AA268" s="34"/>
      <c r="AB268" s="34"/>
      <c r="AC268" s="34"/>
      <c r="AD268" s="180"/>
      <c r="AE268" s="181"/>
      <c r="AF268" s="181"/>
      <c r="AG268" s="181"/>
      <c r="AH268" s="181"/>
      <c r="AI268" s="181"/>
      <c r="AJ268" s="181"/>
      <c r="AK268" s="181"/>
      <c r="AL268" s="181"/>
      <c r="AM268" s="181"/>
      <c r="AN268" s="36"/>
    </row>
    <row r="269" spans="1:40" ht="40" customHeight="1" x14ac:dyDescent="0.35">
      <c r="A269" s="204"/>
      <c r="B269" s="50">
        <v>276</v>
      </c>
      <c r="C269" s="200"/>
      <c r="D269" s="56" t="s">
        <v>470</v>
      </c>
      <c r="E269" s="57" t="s">
        <v>465</v>
      </c>
      <c r="F269" s="57" t="s">
        <v>11</v>
      </c>
      <c r="G269" s="57" t="s">
        <v>25</v>
      </c>
      <c r="H269" s="55">
        <v>717.17</v>
      </c>
      <c r="I269" s="16">
        <v>2</v>
      </c>
      <c r="J269" s="144">
        <f t="shared" si="18"/>
        <v>2</v>
      </c>
      <c r="K269" s="145">
        <f t="shared" si="19"/>
        <v>2</v>
      </c>
      <c r="L269" s="146"/>
      <c r="M269" s="147">
        <f t="shared" si="20"/>
        <v>0</v>
      </c>
      <c r="N269" s="146"/>
      <c r="O269" s="146"/>
      <c r="P269" s="146"/>
      <c r="Q269" s="148">
        <f t="shared" si="21"/>
        <v>0</v>
      </c>
      <c r="R269" s="18" t="str">
        <f t="shared" si="9"/>
        <v>OK</v>
      </c>
      <c r="S269" s="47">
        <v>1</v>
      </c>
      <c r="T269" s="47"/>
      <c r="U269" s="47"/>
      <c r="V269" s="47"/>
      <c r="W269" s="47"/>
      <c r="X269" s="34"/>
      <c r="Y269" s="34">
        <v>1</v>
      </c>
      <c r="Z269" s="34"/>
      <c r="AA269" s="34"/>
      <c r="AB269" s="34"/>
      <c r="AC269" s="34"/>
      <c r="AD269" s="180"/>
      <c r="AE269" s="181"/>
      <c r="AF269" s="181"/>
      <c r="AG269" s="181"/>
      <c r="AH269" s="181"/>
      <c r="AI269" s="181"/>
      <c r="AJ269" s="181"/>
      <c r="AK269" s="181"/>
      <c r="AL269" s="181"/>
      <c r="AM269" s="181"/>
      <c r="AN269" s="36"/>
    </row>
    <row r="270" spans="1:40" ht="40" customHeight="1" x14ac:dyDescent="0.35">
      <c r="A270" s="204"/>
      <c r="B270" s="50">
        <v>277</v>
      </c>
      <c r="C270" s="200"/>
      <c r="D270" s="56" t="s">
        <v>471</v>
      </c>
      <c r="E270" s="57" t="s">
        <v>39</v>
      </c>
      <c r="F270" s="57" t="s">
        <v>11</v>
      </c>
      <c r="G270" s="57" t="s">
        <v>472</v>
      </c>
      <c r="H270" s="55">
        <v>426.17</v>
      </c>
      <c r="I270" s="16">
        <v>1</v>
      </c>
      <c r="J270" s="144">
        <f t="shared" si="18"/>
        <v>1</v>
      </c>
      <c r="K270" s="145">
        <f t="shared" si="19"/>
        <v>1</v>
      </c>
      <c r="L270" s="146"/>
      <c r="M270" s="147">
        <f t="shared" si="20"/>
        <v>0</v>
      </c>
      <c r="N270" s="146"/>
      <c r="O270" s="146"/>
      <c r="P270" s="146"/>
      <c r="Q270" s="148">
        <f t="shared" si="21"/>
        <v>0</v>
      </c>
      <c r="R270" s="18" t="str">
        <f t="shared" si="9"/>
        <v>OK</v>
      </c>
      <c r="S270" s="47">
        <v>1</v>
      </c>
      <c r="T270" s="47"/>
      <c r="U270" s="47"/>
      <c r="V270" s="47"/>
      <c r="W270" s="47"/>
      <c r="X270" s="34"/>
      <c r="Y270" s="34"/>
      <c r="Z270" s="34"/>
      <c r="AA270" s="34"/>
      <c r="AB270" s="34"/>
      <c r="AC270" s="34"/>
      <c r="AD270" s="180"/>
      <c r="AE270" s="181"/>
      <c r="AF270" s="181"/>
      <c r="AG270" s="181"/>
      <c r="AH270" s="181"/>
      <c r="AI270" s="181"/>
      <c r="AJ270" s="181"/>
      <c r="AK270" s="181"/>
      <c r="AL270" s="181"/>
      <c r="AM270" s="181"/>
      <c r="AN270" s="36"/>
    </row>
    <row r="271" spans="1:40" ht="40" customHeight="1" x14ac:dyDescent="0.35">
      <c r="A271" s="204"/>
      <c r="B271" s="50">
        <v>278</v>
      </c>
      <c r="C271" s="200"/>
      <c r="D271" s="56" t="s">
        <v>473</v>
      </c>
      <c r="E271" s="57" t="s">
        <v>474</v>
      </c>
      <c r="F271" s="57" t="s">
        <v>11</v>
      </c>
      <c r="G271" s="57" t="s">
        <v>472</v>
      </c>
      <c r="H271" s="55">
        <v>284.66000000000003</v>
      </c>
      <c r="I271" s="16">
        <v>0</v>
      </c>
      <c r="J271" s="144">
        <f t="shared" si="18"/>
        <v>0</v>
      </c>
      <c r="K271" s="145">
        <f t="shared" si="19"/>
        <v>0</v>
      </c>
      <c r="L271" s="146"/>
      <c r="M271" s="147">
        <f t="shared" si="20"/>
        <v>0</v>
      </c>
      <c r="N271" s="146"/>
      <c r="O271" s="146"/>
      <c r="P271" s="146"/>
      <c r="Q271" s="148">
        <f t="shared" si="21"/>
        <v>0</v>
      </c>
      <c r="R271" s="18" t="str">
        <f t="shared" si="9"/>
        <v>OK</v>
      </c>
      <c r="S271" s="47"/>
      <c r="T271" s="47"/>
      <c r="U271" s="47"/>
      <c r="V271" s="47"/>
      <c r="W271" s="47"/>
      <c r="X271" s="34"/>
      <c r="Y271" s="34"/>
      <c r="Z271" s="34"/>
      <c r="AA271" s="34"/>
      <c r="AB271" s="34"/>
      <c r="AC271" s="34"/>
      <c r="AD271" s="180"/>
      <c r="AE271" s="181"/>
      <c r="AF271" s="181"/>
      <c r="AG271" s="181"/>
      <c r="AH271" s="181"/>
      <c r="AI271" s="181"/>
      <c r="AJ271" s="181"/>
      <c r="AK271" s="181"/>
      <c r="AL271" s="181"/>
      <c r="AM271" s="181"/>
      <c r="AN271" s="36"/>
    </row>
    <row r="272" spans="1:40" ht="40" customHeight="1" x14ac:dyDescent="0.35">
      <c r="A272" s="204"/>
      <c r="B272" s="50">
        <v>279</v>
      </c>
      <c r="C272" s="200"/>
      <c r="D272" s="56" t="s">
        <v>475</v>
      </c>
      <c r="E272" s="57" t="s">
        <v>476</v>
      </c>
      <c r="F272" s="57" t="s">
        <v>11</v>
      </c>
      <c r="G272" s="57" t="s">
        <v>25</v>
      </c>
      <c r="H272" s="55">
        <v>611.96</v>
      </c>
      <c r="I272" s="16">
        <v>1</v>
      </c>
      <c r="J272" s="144">
        <f t="shared" si="18"/>
        <v>1</v>
      </c>
      <c r="K272" s="145">
        <f t="shared" si="19"/>
        <v>1</v>
      </c>
      <c r="L272" s="146"/>
      <c r="M272" s="147">
        <f t="shared" si="20"/>
        <v>0</v>
      </c>
      <c r="N272" s="146"/>
      <c r="O272" s="146"/>
      <c r="P272" s="146"/>
      <c r="Q272" s="148">
        <f t="shared" si="21"/>
        <v>0</v>
      </c>
      <c r="R272" s="18" t="str">
        <f t="shared" si="9"/>
        <v>OK</v>
      </c>
      <c r="S272" s="47">
        <v>1</v>
      </c>
      <c r="T272" s="47"/>
      <c r="U272" s="47"/>
      <c r="V272" s="47"/>
      <c r="W272" s="47"/>
      <c r="X272" s="34"/>
      <c r="Y272" s="34"/>
      <c r="Z272" s="34"/>
      <c r="AA272" s="34"/>
      <c r="AB272" s="34"/>
      <c r="AC272" s="34"/>
      <c r="AD272" s="180"/>
      <c r="AE272" s="181"/>
      <c r="AF272" s="181"/>
      <c r="AG272" s="181"/>
      <c r="AH272" s="181"/>
      <c r="AI272" s="181"/>
      <c r="AJ272" s="181"/>
      <c r="AK272" s="181"/>
      <c r="AL272" s="181"/>
      <c r="AM272" s="181"/>
      <c r="AN272" s="36"/>
    </row>
    <row r="273" spans="1:40" ht="40" customHeight="1" x14ac:dyDescent="0.35">
      <c r="A273" s="204"/>
      <c r="B273" s="50">
        <v>280</v>
      </c>
      <c r="C273" s="200"/>
      <c r="D273" s="56" t="s">
        <v>477</v>
      </c>
      <c r="E273" s="57" t="s">
        <v>189</v>
      </c>
      <c r="F273" s="57" t="s">
        <v>11</v>
      </c>
      <c r="G273" s="57" t="s">
        <v>25</v>
      </c>
      <c r="H273" s="55">
        <v>2394.2800000000002</v>
      </c>
      <c r="I273" s="16">
        <v>2</v>
      </c>
      <c r="J273" s="144">
        <f t="shared" si="18"/>
        <v>2</v>
      </c>
      <c r="K273" s="145">
        <f t="shared" si="19"/>
        <v>2</v>
      </c>
      <c r="L273" s="146"/>
      <c r="M273" s="147">
        <f t="shared" si="20"/>
        <v>0</v>
      </c>
      <c r="N273" s="146"/>
      <c r="O273" s="146"/>
      <c r="P273" s="146"/>
      <c r="Q273" s="148">
        <f t="shared" si="21"/>
        <v>0</v>
      </c>
      <c r="R273" s="18" t="str">
        <f t="shared" si="9"/>
        <v>OK</v>
      </c>
      <c r="S273" s="47">
        <v>2</v>
      </c>
      <c r="T273" s="47"/>
      <c r="U273" s="47"/>
      <c r="V273" s="47"/>
      <c r="W273" s="47"/>
      <c r="X273" s="34"/>
      <c r="Y273" s="34"/>
      <c r="Z273" s="34"/>
      <c r="AA273" s="34"/>
      <c r="AB273" s="34"/>
      <c r="AC273" s="34"/>
      <c r="AD273" s="180"/>
      <c r="AE273" s="181"/>
      <c r="AF273" s="181"/>
      <c r="AG273" s="181"/>
      <c r="AH273" s="181"/>
      <c r="AI273" s="181"/>
      <c r="AJ273" s="181"/>
      <c r="AK273" s="181"/>
      <c r="AL273" s="181"/>
      <c r="AM273" s="181"/>
      <c r="AN273" s="36"/>
    </row>
    <row r="274" spans="1:40" ht="40" customHeight="1" x14ac:dyDescent="0.35">
      <c r="A274" s="204"/>
      <c r="B274" s="50">
        <v>281</v>
      </c>
      <c r="C274" s="200"/>
      <c r="D274" s="56" t="s">
        <v>478</v>
      </c>
      <c r="E274" s="57" t="s">
        <v>465</v>
      </c>
      <c r="F274" s="57" t="s">
        <v>11</v>
      </c>
      <c r="G274" s="57" t="s">
        <v>25</v>
      </c>
      <c r="H274" s="55">
        <v>781</v>
      </c>
      <c r="I274" s="16">
        <v>1</v>
      </c>
      <c r="J274" s="144">
        <f t="shared" si="18"/>
        <v>1</v>
      </c>
      <c r="K274" s="145">
        <f t="shared" si="19"/>
        <v>1</v>
      </c>
      <c r="L274" s="146"/>
      <c r="M274" s="147">
        <f t="shared" si="20"/>
        <v>0</v>
      </c>
      <c r="N274" s="146"/>
      <c r="O274" s="146"/>
      <c r="P274" s="146"/>
      <c r="Q274" s="148">
        <f t="shared" si="21"/>
        <v>0</v>
      </c>
      <c r="R274" s="18" t="str">
        <f t="shared" si="9"/>
        <v>OK</v>
      </c>
      <c r="S274" s="47">
        <v>1</v>
      </c>
      <c r="T274" s="47"/>
      <c r="U274" s="47"/>
      <c r="V274" s="47"/>
      <c r="W274" s="47"/>
      <c r="X274" s="34"/>
      <c r="Y274" s="34"/>
      <c r="Z274" s="34"/>
      <c r="AA274" s="34"/>
      <c r="AB274" s="34"/>
      <c r="AC274" s="34"/>
      <c r="AD274" s="180"/>
      <c r="AE274" s="181"/>
      <c r="AF274" s="181"/>
      <c r="AG274" s="181"/>
      <c r="AH274" s="181"/>
      <c r="AI274" s="181"/>
      <c r="AJ274" s="181"/>
      <c r="AK274" s="181"/>
      <c r="AL274" s="181"/>
      <c r="AM274" s="181"/>
      <c r="AN274" s="36"/>
    </row>
    <row r="275" spans="1:40" ht="40" customHeight="1" x14ac:dyDescent="0.35">
      <c r="A275" s="204"/>
      <c r="B275" s="50">
        <v>282</v>
      </c>
      <c r="C275" s="200"/>
      <c r="D275" s="56" t="s">
        <v>479</v>
      </c>
      <c r="E275" s="57" t="s">
        <v>198</v>
      </c>
      <c r="F275" s="57" t="s">
        <v>11</v>
      </c>
      <c r="G275" s="57" t="s">
        <v>25</v>
      </c>
      <c r="H275" s="55">
        <v>859.26</v>
      </c>
      <c r="I275" s="16">
        <v>3</v>
      </c>
      <c r="J275" s="144">
        <f t="shared" si="18"/>
        <v>3</v>
      </c>
      <c r="K275" s="145">
        <f t="shared" si="19"/>
        <v>3</v>
      </c>
      <c r="L275" s="146"/>
      <c r="M275" s="147">
        <f t="shared" si="20"/>
        <v>0</v>
      </c>
      <c r="N275" s="146"/>
      <c r="O275" s="146"/>
      <c r="P275" s="146"/>
      <c r="Q275" s="148">
        <f t="shared" si="21"/>
        <v>0</v>
      </c>
      <c r="R275" s="18" t="str">
        <f t="shared" si="9"/>
        <v>OK</v>
      </c>
      <c r="S275" s="47">
        <v>2</v>
      </c>
      <c r="T275" s="47"/>
      <c r="U275" s="47"/>
      <c r="V275" s="47"/>
      <c r="W275" s="47"/>
      <c r="X275" s="34"/>
      <c r="Y275" s="34">
        <v>1</v>
      </c>
      <c r="Z275" s="34"/>
      <c r="AA275" s="34"/>
      <c r="AB275" s="34"/>
      <c r="AC275" s="34"/>
      <c r="AD275" s="180"/>
      <c r="AE275" s="181"/>
      <c r="AF275" s="181"/>
      <c r="AG275" s="181"/>
      <c r="AH275" s="181"/>
      <c r="AI275" s="181"/>
      <c r="AJ275" s="181"/>
      <c r="AK275" s="181"/>
      <c r="AL275" s="181"/>
      <c r="AM275" s="181"/>
      <c r="AN275" s="36"/>
    </row>
    <row r="276" spans="1:40" ht="40" customHeight="1" x14ac:dyDescent="0.35">
      <c r="A276" s="204"/>
      <c r="B276" s="50">
        <v>283</v>
      </c>
      <c r="C276" s="200"/>
      <c r="D276" s="56" t="s">
        <v>480</v>
      </c>
      <c r="E276" s="57" t="s">
        <v>39</v>
      </c>
      <c r="F276" s="57" t="s">
        <v>11</v>
      </c>
      <c r="G276" s="57" t="s">
        <v>25</v>
      </c>
      <c r="H276" s="55">
        <v>266.14999999999998</v>
      </c>
      <c r="I276" s="16">
        <v>0</v>
      </c>
      <c r="J276" s="144">
        <f t="shared" si="18"/>
        <v>0</v>
      </c>
      <c r="K276" s="145">
        <f t="shared" si="19"/>
        <v>0</v>
      </c>
      <c r="L276" s="146"/>
      <c r="M276" s="147">
        <f t="shared" si="20"/>
        <v>0</v>
      </c>
      <c r="N276" s="146"/>
      <c r="O276" s="146"/>
      <c r="P276" s="146"/>
      <c r="Q276" s="148">
        <f t="shared" si="21"/>
        <v>0</v>
      </c>
      <c r="R276" s="18" t="str">
        <f t="shared" si="9"/>
        <v>OK</v>
      </c>
      <c r="S276" s="47"/>
      <c r="T276" s="47"/>
      <c r="U276" s="47"/>
      <c r="V276" s="47"/>
      <c r="W276" s="47"/>
      <c r="X276" s="34"/>
      <c r="Y276" s="34"/>
      <c r="Z276" s="34"/>
      <c r="AA276" s="34"/>
      <c r="AB276" s="34"/>
      <c r="AC276" s="34"/>
      <c r="AD276" s="180"/>
      <c r="AE276" s="181"/>
      <c r="AF276" s="181"/>
      <c r="AG276" s="181"/>
      <c r="AH276" s="181"/>
      <c r="AI276" s="181"/>
      <c r="AJ276" s="181"/>
      <c r="AK276" s="181"/>
      <c r="AL276" s="181"/>
      <c r="AM276" s="181"/>
      <c r="AN276" s="36"/>
    </row>
    <row r="277" spans="1:40" ht="40" customHeight="1" x14ac:dyDescent="0.35">
      <c r="A277" s="204"/>
      <c r="B277" s="50">
        <v>284</v>
      </c>
      <c r="C277" s="200"/>
      <c r="D277" s="56" t="s">
        <v>27</v>
      </c>
      <c r="E277" s="57" t="s">
        <v>198</v>
      </c>
      <c r="F277" s="57" t="s">
        <v>11</v>
      </c>
      <c r="G277" s="57" t="s">
        <v>25</v>
      </c>
      <c r="H277" s="55">
        <v>299.06</v>
      </c>
      <c r="I277" s="16">
        <v>0</v>
      </c>
      <c r="J277" s="144">
        <f t="shared" si="18"/>
        <v>0</v>
      </c>
      <c r="K277" s="145">
        <f t="shared" si="19"/>
        <v>0</v>
      </c>
      <c r="L277" s="146"/>
      <c r="M277" s="147">
        <f t="shared" si="20"/>
        <v>0</v>
      </c>
      <c r="N277" s="146"/>
      <c r="O277" s="146"/>
      <c r="P277" s="146"/>
      <c r="Q277" s="148">
        <f t="shared" si="21"/>
        <v>0</v>
      </c>
      <c r="R277" s="18" t="str">
        <f t="shared" si="9"/>
        <v>OK</v>
      </c>
      <c r="S277" s="47"/>
      <c r="T277" s="47"/>
      <c r="U277" s="47"/>
      <c r="V277" s="47"/>
      <c r="W277" s="47"/>
      <c r="X277" s="34"/>
      <c r="Y277" s="34"/>
      <c r="Z277" s="34"/>
      <c r="AA277" s="34"/>
      <c r="AB277" s="34"/>
      <c r="AC277" s="34"/>
      <c r="AD277" s="180"/>
      <c r="AE277" s="181"/>
      <c r="AF277" s="181"/>
      <c r="AG277" s="181"/>
      <c r="AH277" s="181"/>
      <c r="AI277" s="181"/>
      <c r="AJ277" s="181"/>
      <c r="AK277" s="181"/>
      <c r="AL277" s="181"/>
      <c r="AM277" s="181"/>
      <c r="AN277" s="36"/>
    </row>
    <row r="278" spans="1:40" ht="40" customHeight="1" x14ac:dyDescent="0.35">
      <c r="A278" s="204"/>
      <c r="B278" s="50">
        <v>285</v>
      </c>
      <c r="C278" s="200"/>
      <c r="D278" s="56" t="s">
        <v>481</v>
      </c>
      <c r="E278" s="57" t="s">
        <v>482</v>
      </c>
      <c r="F278" s="57" t="s">
        <v>11</v>
      </c>
      <c r="G278" s="57" t="s">
        <v>25</v>
      </c>
      <c r="H278" s="55">
        <v>614.84</v>
      </c>
      <c r="I278" s="16">
        <v>1</v>
      </c>
      <c r="J278" s="144">
        <f t="shared" si="18"/>
        <v>1</v>
      </c>
      <c r="K278" s="145">
        <f t="shared" si="19"/>
        <v>1</v>
      </c>
      <c r="L278" s="146"/>
      <c r="M278" s="147">
        <f t="shared" si="20"/>
        <v>0</v>
      </c>
      <c r="N278" s="146"/>
      <c r="O278" s="146"/>
      <c r="P278" s="146"/>
      <c r="Q278" s="148">
        <f t="shared" si="21"/>
        <v>0</v>
      </c>
      <c r="R278" s="18" t="str">
        <f t="shared" si="9"/>
        <v>OK</v>
      </c>
      <c r="S278" s="47">
        <v>1</v>
      </c>
      <c r="T278" s="47"/>
      <c r="U278" s="47"/>
      <c r="V278" s="47"/>
      <c r="W278" s="47"/>
      <c r="X278" s="34"/>
      <c r="Y278" s="34"/>
      <c r="Z278" s="34"/>
      <c r="AA278" s="34"/>
      <c r="AB278" s="34"/>
      <c r="AC278" s="34"/>
      <c r="AD278" s="180"/>
      <c r="AE278" s="181"/>
      <c r="AF278" s="181"/>
      <c r="AG278" s="181"/>
      <c r="AH278" s="181"/>
      <c r="AI278" s="181"/>
      <c r="AJ278" s="181"/>
      <c r="AK278" s="181"/>
      <c r="AL278" s="181"/>
      <c r="AM278" s="181"/>
      <c r="AN278" s="36"/>
    </row>
    <row r="279" spans="1:40" ht="40" customHeight="1" x14ac:dyDescent="0.35">
      <c r="A279" s="204"/>
      <c r="B279" s="50">
        <v>286</v>
      </c>
      <c r="C279" s="200"/>
      <c r="D279" s="56" t="s">
        <v>483</v>
      </c>
      <c r="E279" s="57" t="s">
        <v>39</v>
      </c>
      <c r="F279" s="57" t="s">
        <v>484</v>
      </c>
      <c r="G279" s="57" t="s">
        <v>25</v>
      </c>
      <c r="H279" s="55">
        <v>463.76</v>
      </c>
      <c r="I279" s="16">
        <v>0</v>
      </c>
      <c r="J279" s="144">
        <f t="shared" si="18"/>
        <v>0</v>
      </c>
      <c r="K279" s="145">
        <f t="shared" si="19"/>
        <v>0</v>
      </c>
      <c r="L279" s="146"/>
      <c r="M279" s="147">
        <f t="shared" si="20"/>
        <v>0</v>
      </c>
      <c r="N279" s="146"/>
      <c r="O279" s="146"/>
      <c r="P279" s="146"/>
      <c r="Q279" s="148">
        <f t="shared" si="21"/>
        <v>0</v>
      </c>
      <c r="R279" s="18" t="str">
        <f t="shared" si="9"/>
        <v>OK</v>
      </c>
      <c r="S279" s="47"/>
      <c r="T279" s="47"/>
      <c r="U279" s="47"/>
      <c r="V279" s="47"/>
      <c r="W279" s="47"/>
      <c r="X279" s="34"/>
      <c r="Y279" s="34"/>
      <c r="Z279" s="34"/>
      <c r="AA279" s="34"/>
      <c r="AB279" s="34"/>
      <c r="AC279" s="34"/>
      <c r="AD279" s="180"/>
      <c r="AE279" s="181"/>
      <c r="AF279" s="181"/>
      <c r="AG279" s="181"/>
      <c r="AH279" s="181"/>
      <c r="AI279" s="181"/>
      <c r="AJ279" s="181"/>
      <c r="AK279" s="181"/>
      <c r="AL279" s="181"/>
      <c r="AM279" s="181"/>
      <c r="AN279" s="36"/>
    </row>
    <row r="280" spans="1:40" ht="40" customHeight="1" x14ac:dyDescent="0.35">
      <c r="A280" s="204"/>
      <c r="B280" s="50">
        <v>287</v>
      </c>
      <c r="C280" s="199"/>
      <c r="D280" s="56" t="s">
        <v>485</v>
      </c>
      <c r="E280" s="57" t="s">
        <v>198</v>
      </c>
      <c r="F280" s="57" t="s">
        <v>11</v>
      </c>
      <c r="G280" s="57" t="s">
        <v>25</v>
      </c>
      <c r="H280" s="55">
        <v>429</v>
      </c>
      <c r="I280" s="16">
        <v>1</v>
      </c>
      <c r="J280" s="144">
        <f t="shared" si="18"/>
        <v>1</v>
      </c>
      <c r="K280" s="145">
        <f t="shared" si="19"/>
        <v>1</v>
      </c>
      <c r="L280" s="146"/>
      <c r="M280" s="147">
        <f t="shared" si="20"/>
        <v>0</v>
      </c>
      <c r="N280" s="146"/>
      <c r="O280" s="146"/>
      <c r="P280" s="146"/>
      <c r="Q280" s="148">
        <f t="shared" si="21"/>
        <v>0</v>
      </c>
      <c r="R280" s="18" t="str">
        <f t="shared" si="9"/>
        <v>OK</v>
      </c>
      <c r="S280" s="47">
        <v>1</v>
      </c>
      <c r="T280" s="47"/>
      <c r="U280" s="47"/>
      <c r="V280" s="47"/>
      <c r="W280" s="47"/>
      <c r="X280" s="34"/>
      <c r="Y280" s="34"/>
      <c r="Z280" s="34"/>
      <c r="AA280" s="34"/>
      <c r="AB280" s="34"/>
      <c r="AC280" s="34"/>
      <c r="AD280" s="180"/>
      <c r="AE280" s="181"/>
      <c r="AF280" s="181"/>
      <c r="AG280" s="181"/>
      <c r="AH280" s="181"/>
      <c r="AI280" s="181"/>
      <c r="AJ280" s="181"/>
      <c r="AK280" s="181"/>
      <c r="AL280" s="181"/>
      <c r="AM280" s="181"/>
      <c r="AN280" s="36"/>
    </row>
    <row r="281" spans="1:40" ht="40" customHeight="1" x14ac:dyDescent="0.35">
      <c r="A281" s="204">
        <v>17</v>
      </c>
      <c r="B281" s="50">
        <v>288</v>
      </c>
      <c r="C281" s="198" t="s">
        <v>638</v>
      </c>
      <c r="D281" s="56" t="s">
        <v>486</v>
      </c>
      <c r="E281" s="57" t="s">
        <v>487</v>
      </c>
      <c r="F281" s="57" t="s">
        <v>250</v>
      </c>
      <c r="G281" s="57" t="s">
        <v>12</v>
      </c>
      <c r="H281" s="55">
        <v>3.43</v>
      </c>
      <c r="I281" s="16">
        <v>5</v>
      </c>
      <c r="J281" s="144">
        <f t="shared" si="18"/>
        <v>5</v>
      </c>
      <c r="K281" s="145">
        <f t="shared" si="19"/>
        <v>5</v>
      </c>
      <c r="L281" s="146"/>
      <c r="M281" s="147">
        <f t="shared" si="20"/>
        <v>1</v>
      </c>
      <c r="N281" s="146"/>
      <c r="O281" s="146"/>
      <c r="P281" s="146"/>
      <c r="Q281" s="148">
        <f t="shared" si="21"/>
        <v>0</v>
      </c>
      <c r="R281" s="18" t="str">
        <f t="shared" si="9"/>
        <v>OK</v>
      </c>
      <c r="S281" s="47"/>
      <c r="T281" s="47"/>
      <c r="U281" s="47"/>
      <c r="V281" s="47"/>
      <c r="W281" s="47"/>
      <c r="X281" s="34">
        <v>1</v>
      </c>
      <c r="Y281" s="34"/>
      <c r="Z281" s="34"/>
      <c r="AA281" s="34"/>
      <c r="AB281" s="34"/>
      <c r="AC281" s="34"/>
      <c r="AD281" s="180"/>
      <c r="AE281" s="181"/>
      <c r="AF281" s="181"/>
      <c r="AG281" s="181"/>
      <c r="AH281" s="181"/>
      <c r="AI281" s="182">
        <v>4</v>
      </c>
      <c r="AJ281" s="181"/>
      <c r="AK281" s="181"/>
      <c r="AL281" s="181"/>
      <c r="AM281" s="181"/>
      <c r="AN281" s="36"/>
    </row>
    <row r="282" spans="1:40" ht="40" customHeight="1" x14ac:dyDescent="0.35">
      <c r="A282" s="204"/>
      <c r="B282" s="50">
        <v>289</v>
      </c>
      <c r="C282" s="200"/>
      <c r="D282" s="56" t="s">
        <v>488</v>
      </c>
      <c r="E282" s="57" t="s">
        <v>489</v>
      </c>
      <c r="F282" s="57" t="s">
        <v>490</v>
      </c>
      <c r="G282" s="57" t="s">
        <v>12</v>
      </c>
      <c r="H282" s="55">
        <v>19.34</v>
      </c>
      <c r="I282" s="16">
        <v>0</v>
      </c>
      <c r="J282" s="144">
        <f t="shared" si="18"/>
        <v>0</v>
      </c>
      <c r="K282" s="145">
        <f t="shared" si="19"/>
        <v>0</v>
      </c>
      <c r="L282" s="146"/>
      <c r="M282" s="147">
        <f t="shared" si="20"/>
        <v>0</v>
      </c>
      <c r="N282" s="146"/>
      <c r="O282" s="146"/>
      <c r="P282" s="146"/>
      <c r="Q282" s="148">
        <f t="shared" si="21"/>
        <v>0</v>
      </c>
      <c r="R282" s="18" t="str">
        <f t="shared" si="9"/>
        <v>OK</v>
      </c>
      <c r="S282" s="47"/>
      <c r="T282" s="47"/>
      <c r="U282" s="47"/>
      <c r="V282" s="47"/>
      <c r="W282" s="47"/>
      <c r="X282" s="34"/>
      <c r="Y282" s="34"/>
      <c r="Z282" s="34"/>
      <c r="AA282" s="34"/>
      <c r="AB282" s="34"/>
      <c r="AC282" s="34"/>
      <c r="AD282" s="180"/>
      <c r="AE282" s="181"/>
      <c r="AF282" s="181"/>
      <c r="AG282" s="181"/>
      <c r="AH282" s="181"/>
      <c r="AI282" s="181"/>
      <c r="AJ282" s="181"/>
      <c r="AK282" s="181"/>
      <c r="AL282" s="181"/>
      <c r="AM282" s="181"/>
      <c r="AN282" s="36"/>
    </row>
    <row r="283" spans="1:40" ht="40" customHeight="1" x14ac:dyDescent="0.35">
      <c r="A283" s="204"/>
      <c r="B283" s="50">
        <v>290</v>
      </c>
      <c r="C283" s="200"/>
      <c r="D283" s="56" t="s">
        <v>491</v>
      </c>
      <c r="E283" s="57" t="s">
        <v>489</v>
      </c>
      <c r="F283" s="57" t="s">
        <v>492</v>
      </c>
      <c r="G283" s="57" t="s">
        <v>12</v>
      </c>
      <c r="H283" s="55">
        <v>51.92</v>
      </c>
      <c r="I283" s="16">
        <v>0</v>
      </c>
      <c r="J283" s="144">
        <f t="shared" si="18"/>
        <v>0</v>
      </c>
      <c r="K283" s="145">
        <f t="shared" si="19"/>
        <v>0</v>
      </c>
      <c r="L283" s="146"/>
      <c r="M283" s="147">
        <f t="shared" si="20"/>
        <v>0</v>
      </c>
      <c r="N283" s="146"/>
      <c r="O283" s="146"/>
      <c r="P283" s="146"/>
      <c r="Q283" s="148">
        <f t="shared" si="21"/>
        <v>0</v>
      </c>
      <c r="R283" s="18" t="str">
        <f t="shared" si="9"/>
        <v>OK</v>
      </c>
      <c r="S283" s="47"/>
      <c r="T283" s="47"/>
      <c r="U283" s="47"/>
      <c r="V283" s="47"/>
      <c r="W283" s="47"/>
      <c r="X283" s="34"/>
      <c r="Y283" s="34"/>
      <c r="Z283" s="34"/>
      <c r="AA283" s="34"/>
      <c r="AB283" s="34"/>
      <c r="AC283" s="34"/>
      <c r="AD283" s="180"/>
      <c r="AE283" s="181"/>
      <c r="AF283" s="181"/>
      <c r="AG283" s="181"/>
      <c r="AH283" s="181"/>
      <c r="AI283" s="181"/>
      <c r="AJ283" s="181"/>
      <c r="AK283" s="181"/>
      <c r="AL283" s="181"/>
      <c r="AM283" s="181"/>
      <c r="AN283" s="36"/>
    </row>
    <row r="284" spans="1:40" ht="40" customHeight="1" x14ac:dyDescent="0.35">
      <c r="A284" s="204"/>
      <c r="B284" s="50">
        <v>291</v>
      </c>
      <c r="C284" s="200"/>
      <c r="D284" s="56" t="s">
        <v>493</v>
      </c>
      <c r="E284" s="57" t="s">
        <v>494</v>
      </c>
      <c r="F284" s="57" t="s">
        <v>11</v>
      </c>
      <c r="G284" s="57" t="s">
        <v>13</v>
      </c>
      <c r="H284" s="55">
        <v>10.31</v>
      </c>
      <c r="I284" s="16">
        <v>0</v>
      </c>
      <c r="J284" s="144">
        <f t="shared" si="18"/>
        <v>0</v>
      </c>
      <c r="K284" s="145">
        <f t="shared" si="19"/>
        <v>0</v>
      </c>
      <c r="L284" s="146"/>
      <c r="M284" s="147">
        <f t="shared" si="20"/>
        <v>0</v>
      </c>
      <c r="N284" s="146"/>
      <c r="O284" s="146"/>
      <c r="P284" s="146"/>
      <c r="Q284" s="148">
        <f t="shared" si="21"/>
        <v>0</v>
      </c>
      <c r="R284" s="18" t="str">
        <f t="shared" si="9"/>
        <v>OK</v>
      </c>
      <c r="S284" s="47"/>
      <c r="T284" s="47"/>
      <c r="U284" s="47"/>
      <c r="V284" s="47"/>
      <c r="W284" s="47"/>
      <c r="X284" s="34"/>
      <c r="Y284" s="34"/>
      <c r="Z284" s="34"/>
      <c r="AA284" s="34"/>
      <c r="AB284" s="34"/>
      <c r="AC284" s="34"/>
      <c r="AD284" s="180"/>
      <c r="AE284" s="181"/>
      <c r="AF284" s="181"/>
      <c r="AG284" s="181"/>
      <c r="AH284" s="181"/>
      <c r="AI284" s="181"/>
      <c r="AJ284" s="181"/>
      <c r="AK284" s="181"/>
      <c r="AL284" s="181"/>
      <c r="AM284" s="181"/>
      <c r="AN284" s="36"/>
    </row>
    <row r="285" spans="1:40" ht="40" customHeight="1" x14ac:dyDescent="0.35">
      <c r="A285" s="204"/>
      <c r="B285" s="50">
        <v>292</v>
      </c>
      <c r="C285" s="200"/>
      <c r="D285" s="56" t="s">
        <v>495</v>
      </c>
      <c r="E285" s="57" t="s">
        <v>494</v>
      </c>
      <c r="F285" s="57" t="s">
        <v>11</v>
      </c>
      <c r="G285" s="57" t="s">
        <v>12</v>
      </c>
      <c r="H285" s="55">
        <v>9.93</v>
      </c>
      <c r="I285" s="16">
        <v>0</v>
      </c>
      <c r="J285" s="144">
        <f t="shared" si="18"/>
        <v>0</v>
      </c>
      <c r="K285" s="145">
        <f t="shared" si="19"/>
        <v>0</v>
      </c>
      <c r="L285" s="146"/>
      <c r="M285" s="147">
        <f t="shared" si="20"/>
        <v>0</v>
      </c>
      <c r="N285" s="146"/>
      <c r="O285" s="146"/>
      <c r="P285" s="146"/>
      <c r="Q285" s="148">
        <f t="shared" si="21"/>
        <v>0</v>
      </c>
      <c r="R285" s="18" t="str">
        <f t="shared" si="9"/>
        <v>OK</v>
      </c>
      <c r="S285" s="47"/>
      <c r="T285" s="47"/>
      <c r="U285" s="47"/>
      <c r="V285" s="47"/>
      <c r="W285" s="47"/>
      <c r="X285" s="34"/>
      <c r="Y285" s="34"/>
      <c r="Z285" s="34"/>
      <c r="AA285" s="34"/>
      <c r="AB285" s="34"/>
      <c r="AC285" s="34"/>
      <c r="AD285" s="180"/>
      <c r="AE285" s="181"/>
      <c r="AF285" s="181"/>
      <c r="AG285" s="181"/>
      <c r="AH285" s="181"/>
      <c r="AI285" s="181"/>
      <c r="AJ285" s="181"/>
      <c r="AK285" s="181"/>
      <c r="AL285" s="181"/>
      <c r="AM285" s="181"/>
      <c r="AN285" s="36"/>
    </row>
    <row r="286" spans="1:40" ht="40" customHeight="1" x14ac:dyDescent="0.35">
      <c r="A286" s="204"/>
      <c r="B286" s="50">
        <v>293</v>
      </c>
      <c r="C286" s="200"/>
      <c r="D286" s="56" t="s">
        <v>496</v>
      </c>
      <c r="E286" s="57" t="s">
        <v>494</v>
      </c>
      <c r="F286" s="57" t="s">
        <v>11</v>
      </c>
      <c r="G286" s="57" t="s">
        <v>13</v>
      </c>
      <c r="H286" s="55">
        <v>8.67</v>
      </c>
      <c r="I286" s="16">
        <v>0</v>
      </c>
      <c r="J286" s="144">
        <f t="shared" si="18"/>
        <v>0</v>
      </c>
      <c r="K286" s="145">
        <f t="shared" si="19"/>
        <v>0</v>
      </c>
      <c r="L286" s="146"/>
      <c r="M286" s="147">
        <f t="shared" si="20"/>
        <v>0</v>
      </c>
      <c r="N286" s="146"/>
      <c r="O286" s="146"/>
      <c r="P286" s="146"/>
      <c r="Q286" s="148">
        <f t="shared" si="21"/>
        <v>0</v>
      </c>
      <c r="R286" s="18" t="str">
        <f t="shared" si="9"/>
        <v>OK</v>
      </c>
      <c r="S286" s="47"/>
      <c r="T286" s="47"/>
      <c r="U286" s="47"/>
      <c r="V286" s="47"/>
      <c r="W286" s="47"/>
      <c r="X286" s="34"/>
      <c r="Y286" s="34"/>
      <c r="Z286" s="34"/>
      <c r="AA286" s="34"/>
      <c r="AB286" s="34"/>
      <c r="AC286" s="34"/>
      <c r="AD286" s="180"/>
      <c r="AE286" s="181"/>
      <c r="AF286" s="181"/>
      <c r="AG286" s="181"/>
      <c r="AH286" s="181"/>
      <c r="AI286" s="181"/>
      <c r="AJ286" s="181"/>
      <c r="AK286" s="181"/>
      <c r="AL286" s="181"/>
      <c r="AM286" s="181"/>
      <c r="AN286" s="36"/>
    </row>
    <row r="287" spans="1:40" ht="40" customHeight="1" x14ac:dyDescent="0.35">
      <c r="A287" s="204"/>
      <c r="B287" s="50">
        <v>294</v>
      </c>
      <c r="C287" s="200"/>
      <c r="D287" s="56" t="s">
        <v>497</v>
      </c>
      <c r="E287" s="57" t="s">
        <v>494</v>
      </c>
      <c r="F287" s="57" t="s">
        <v>11</v>
      </c>
      <c r="G287" s="57" t="s">
        <v>13</v>
      </c>
      <c r="H287" s="55">
        <v>10.83</v>
      </c>
      <c r="I287" s="16">
        <v>0</v>
      </c>
      <c r="J287" s="144">
        <f t="shared" si="18"/>
        <v>0</v>
      </c>
      <c r="K287" s="145">
        <f t="shared" si="19"/>
        <v>0</v>
      </c>
      <c r="L287" s="146"/>
      <c r="M287" s="147">
        <f t="shared" si="20"/>
        <v>0</v>
      </c>
      <c r="N287" s="146"/>
      <c r="O287" s="146"/>
      <c r="P287" s="146"/>
      <c r="Q287" s="148">
        <f t="shared" si="21"/>
        <v>0</v>
      </c>
      <c r="R287" s="18" t="str">
        <f t="shared" si="9"/>
        <v>OK</v>
      </c>
      <c r="S287" s="47"/>
      <c r="T287" s="47"/>
      <c r="U287" s="47"/>
      <c r="V287" s="47"/>
      <c r="W287" s="47"/>
      <c r="X287" s="34"/>
      <c r="Y287" s="34"/>
      <c r="Z287" s="34"/>
      <c r="AA287" s="34"/>
      <c r="AB287" s="34"/>
      <c r="AC287" s="34"/>
      <c r="AD287" s="180"/>
      <c r="AE287" s="181"/>
      <c r="AF287" s="181"/>
      <c r="AG287" s="181"/>
      <c r="AH287" s="181"/>
      <c r="AI287" s="181"/>
      <c r="AJ287" s="181"/>
      <c r="AK287" s="181"/>
      <c r="AL287" s="181"/>
      <c r="AM287" s="181"/>
      <c r="AN287" s="36"/>
    </row>
    <row r="288" spans="1:40" ht="40" customHeight="1" x14ac:dyDescent="0.35">
      <c r="A288" s="204"/>
      <c r="B288" s="50">
        <v>295</v>
      </c>
      <c r="C288" s="200"/>
      <c r="D288" s="56" t="s">
        <v>498</v>
      </c>
      <c r="E288" s="57" t="s">
        <v>494</v>
      </c>
      <c r="F288" s="57" t="s">
        <v>11</v>
      </c>
      <c r="G288" s="57" t="s">
        <v>13</v>
      </c>
      <c r="H288" s="55">
        <v>10.96</v>
      </c>
      <c r="I288" s="16">
        <v>0</v>
      </c>
      <c r="J288" s="144">
        <f t="shared" si="18"/>
        <v>0</v>
      </c>
      <c r="K288" s="145">
        <f t="shared" si="19"/>
        <v>0</v>
      </c>
      <c r="L288" s="146"/>
      <c r="M288" s="147">
        <f t="shared" si="20"/>
        <v>0</v>
      </c>
      <c r="N288" s="146"/>
      <c r="O288" s="146"/>
      <c r="P288" s="146"/>
      <c r="Q288" s="148">
        <f t="shared" si="21"/>
        <v>0</v>
      </c>
      <c r="R288" s="18" t="str">
        <f t="shared" si="9"/>
        <v>OK</v>
      </c>
      <c r="S288" s="47"/>
      <c r="T288" s="47"/>
      <c r="U288" s="47"/>
      <c r="V288" s="47"/>
      <c r="W288" s="47"/>
      <c r="X288" s="34"/>
      <c r="Y288" s="34"/>
      <c r="Z288" s="34"/>
      <c r="AA288" s="34"/>
      <c r="AB288" s="34"/>
      <c r="AC288" s="34"/>
      <c r="AD288" s="180"/>
      <c r="AE288" s="181"/>
      <c r="AF288" s="181"/>
      <c r="AG288" s="181"/>
      <c r="AH288" s="181"/>
      <c r="AI288" s="181"/>
      <c r="AJ288" s="181"/>
      <c r="AK288" s="181"/>
      <c r="AL288" s="181"/>
      <c r="AM288" s="181"/>
      <c r="AN288" s="36"/>
    </row>
    <row r="289" spans="1:40" ht="40" customHeight="1" x14ac:dyDescent="0.35">
      <c r="A289" s="204"/>
      <c r="B289" s="50">
        <v>296</v>
      </c>
      <c r="C289" s="199"/>
      <c r="D289" s="56" t="s">
        <v>499</v>
      </c>
      <c r="E289" s="57" t="s">
        <v>500</v>
      </c>
      <c r="F289" s="57" t="s">
        <v>492</v>
      </c>
      <c r="G289" s="57" t="s">
        <v>12</v>
      </c>
      <c r="H289" s="55">
        <v>58.04</v>
      </c>
      <c r="I289" s="16">
        <v>0</v>
      </c>
      <c r="J289" s="144">
        <f t="shared" si="18"/>
        <v>0</v>
      </c>
      <c r="K289" s="145">
        <f t="shared" si="19"/>
        <v>0</v>
      </c>
      <c r="L289" s="146"/>
      <c r="M289" s="147">
        <f t="shared" si="20"/>
        <v>0</v>
      </c>
      <c r="N289" s="146"/>
      <c r="O289" s="146"/>
      <c r="P289" s="146"/>
      <c r="Q289" s="148">
        <f t="shared" si="21"/>
        <v>0</v>
      </c>
      <c r="R289" s="18" t="str">
        <f t="shared" si="9"/>
        <v>OK</v>
      </c>
      <c r="S289" s="47"/>
      <c r="T289" s="47"/>
      <c r="U289" s="47"/>
      <c r="V289" s="47"/>
      <c r="W289" s="47"/>
      <c r="X289" s="34"/>
      <c r="Y289" s="34"/>
      <c r="Z289" s="34"/>
      <c r="AA289" s="34"/>
      <c r="AB289" s="34"/>
      <c r="AC289" s="34"/>
      <c r="AD289" s="180"/>
      <c r="AE289" s="181"/>
      <c r="AF289" s="181"/>
      <c r="AG289" s="181"/>
      <c r="AH289" s="181"/>
      <c r="AI289" s="181"/>
      <c r="AJ289" s="181"/>
      <c r="AK289" s="181"/>
      <c r="AL289" s="181"/>
      <c r="AM289" s="181"/>
      <c r="AN289" s="36"/>
    </row>
    <row r="290" spans="1:40" ht="40" customHeight="1" x14ac:dyDescent="0.35">
      <c r="A290" s="64">
        <v>18</v>
      </c>
      <c r="B290" s="50">
        <v>297</v>
      </c>
      <c r="C290" s="66" t="s">
        <v>639</v>
      </c>
      <c r="D290" s="56" t="s">
        <v>501</v>
      </c>
      <c r="E290" s="57" t="s">
        <v>502</v>
      </c>
      <c r="F290" s="57" t="s">
        <v>202</v>
      </c>
      <c r="G290" s="57" t="s">
        <v>12</v>
      </c>
      <c r="H290" s="55">
        <v>78.11</v>
      </c>
      <c r="I290" s="16">
        <v>0</v>
      </c>
      <c r="J290" s="144">
        <f t="shared" si="18"/>
        <v>0</v>
      </c>
      <c r="K290" s="145">
        <f t="shared" si="19"/>
        <v>0</v>
      </c>
      <c r="L290" s="146"/>
      <c r="M290" s="147">
        <f t="shared" si="20"/>
        <v>0</v>
      </c>
      <c r="N290" s="146"/>
      <c r="O290" s="146"/>
      <c r="P290" s="146"/>
      <c r="Q290" s="148">
        <f t="shared" si="21"/>
        <v>0</v>
      </c>
      <c r="R290" s="18" t="str">
        <f t="shared" si="9"/>
        <v>OK</v>
      </c>
      <c r="S290" s="47"/>
      <c r="T290" s="47"/>
      <c r="U290" s="47"/>
      <c r="V290" s="47"/>
      <c r="W290" s="47"/>
      <c r="X290" s="34"/>
      <c r="Y290" s="34"/>
      <c r="Z290" s="34"/>
      <c r="AA290" s="34"/>
      <c r="AB290" s="34"/>
      <c r="AC290" s="34"/>
      <c r="AD290" s="180"/>
      <c r="AE290" s="181"/>
      <c r="AF290" s="181"/>
      <c r="AG290" s="181"/>
      <c r="AH290" s="181"/>
      <c r="AI290" s="181"/>
      <c r="AJ290" s="181"/>
      <c r="AK290" s="181"/>
      <c r="AL290" s="181"/>
      <c r="AM290" s="181"/>
      <c r="AN290" s="36"/>
    </row>
    <row r="291" spans="1:40" ht="40" customHeight="1" x14ac:dyDescent="0.35">
      <c r="A291" s="64">
        <v>19</v>
      </c>
      <c r="B291" s="50">
        <v>298</v>
      </c>
      <c r="C291" s="66" t="s">
        <v>637</v>
      </c>
      <c r="D291" s="56" t="s">
        <v>503</v>
      </c>
      <c r="E291" s="57" t="s">
        <v>504</v>
      </c>
      <c r="F291" s="57" t="s">
        <v>11</v>
      </c>
      <c r="G291" s="57" t="s">
        <v>12</v>
      </c>
      <c r="H291" s="55">
        <v>444.28</v>
      </c>
      <c r="I291" s="16">
        <v>0</v>
      </c>
      <c r="J291" s="144">
        <f t="shared" si="18"/>
        <v>0</v>
      </c>
      <c r="K291" s="145">
        <f t="shared" si="19"/>
        <v>0</v>
      </c>
      <c r="L291" s="146"/>
      <c r="M291" s="147">
        <f t="shared" si="20"/>
        <v>0</v>
      </c>
      <c r="N291" s="146"/>
      <c r="O291" s="146"/>
      <c r="P291" s="146"/>
      <c r="Q291" s="148">
        <f t="shared" si="21"/>
        <v>0</v>
      </c>
      <c r="R291" s="18" t="str">
        <f t="shared" si="9"/>
        <v>OK</v>
      </c>
      <c r="S291" s="47"/>
      <c r="T291" s="47"/>
      <c r="U291" s="47"/>
      <c r="V291" s="47"/>
      <c r="W291" s="47"/>
      <c r="X291" s="34"/>
      <c r="Y291" s="34"/>
      <c r="Z291" s="34"/>
      <c r="AA291" s="34"/>
      <c r="AB291" s="34"/>
      <c r="AC291" s="34"/>
      <c r="AD291" s="180"/>
      <c r="AE291" s="181"/>
      <c r="AF291" s="181"/>
      <c r="AG291" s="181"/>
      <c r="AH291" s="181"/>
      <c r="AI291" s="181"/>
      <c r="AJ291" s="181"/>
      <c r="AK291" s="181"/>
      <c r="AL291" s="181"/>
      <c r="AM291" s="181"/>
      <c r="AN291" s="36"/>
    </row>
    <row r="292" spans="1:40" ht="40" customHeight="1" x14ac:dyDescent="0.35">
      <c r="A292" s="64">
        <v>20</v>
      </c>
      <c r="B292" s="50">
        <v>299</v>
      </c>
      <c r="C292" s="66" t="s">
        <v>637</v>
      </c>
      <c r="D292" s="56" t="s">
        <v>505</v>
      </c>
      <c r="E292" s="57" t="s">
        <v>506</v>
      </c>
      <c r="F292" s="57" t="s">
        <v>11</v>
      </c>
      <c r="G292" s="57" t="s">
        <v>507</v>
      </c>
      <c r="H292" s="55">
        <v>980</v>
      </c>
      <c r="I292" s="16">
        <v>2</v>
      </c>
      <c r="J292" s="144">
        <f t="shared" si="18"/>
        <v>2</v>
      </c>
      <c r="K292" s="145">
        <f t="shared" si="19"/>
        <v>2</v>
      </c>
      <c r="L292" s="146"/>
      <c r="M292" s="147">
        <f t="shared" si="20"/>
        <v>0</v>
      </c>
      <c r="N292" s="146"/>
      <c r="O292" s="146"/>
      <c r="P292" s="146"/>
      <c r="Q292" s="148">
        <f t="shared" si="21"/>
        <v>0</v>
      </c>
      <c r="R292" s="18" t="str">
        <f t="shared" si="9"/>
        <v>OK</v>
      </c>
      <c r="S292" s="47"/>
      <c r="T292" s="47">
        <v>2</v>
      </c>
      <c r="U292" s="47"/>
      <c r="V292" s="47"/>
      <c r="W292" s="47"/>
      <c r="X292" s="34"/>
      <c r="Y292" s="34"/>
      <c r="Z292" s="34"/>
      <c r="AA292" s="34"/>
      <c r="AB292" s="34"/>
      <c r="AC292" s="34"/>
      <c r="AD292" s="180"/>
      <c r="AE292" s="181"/>
      <c r="AF292" s="181"/>
      <c r="AG292" s="181"/>
      <c r="AH292" s="181"/>
      <c r="AI292" s="181"/>
      <c r="AJ292" s="181"/>
      <c r="AK292" s="181"/>
      <c r="AL292" s="181"/>
      <c r="AM292" s="181"/>
      <c r="AN292" s="36"/>
    </row>
    <row r="293" spans="1:40" ht="40" customHeight="1" x14ac:dyDescent="0.35">
      <c r="A293" s="64">
        <v>21</v>
      </c>
      <c r="B293" s="50">
        <v>300</v>
      </c>
      <c r="C293" s="66" t="s">
        <v>640</v>
      </c>
      <c r="D293" s="56" t="s">
        <v>508</v>
      </c>
      <c r="E293" s="57" t="s">
        <v>509</v>
      </c>
      <c r="F293" s="57" t="s">
        <v>11</v>
      </c>
      <c r="G293" s="57" t="s">
        <v>15</v>
      </c>
      <c r="H293" s="55">
        <v>224.28</v>
      </c>
      <c r="I293" s="16">
        <v>10</v>
      </c>
      <c r="J293" s="144">
        <f t="shared" si="18"/>
        <v>0</v>
      </c>
      <c r="K293" s="145">
        <f t="shared" si="19"/>
        <v>0</v>
      </c>
      <c r="L293" s="146"/>
      <c r="M293" s="147">
        <f t="shared" si="20"/>
        <v>2</v>
      </c>
      <c r="N293" s="146"/>
      <c r="O293" s="146"/>
      <c r="P293" s="146"/>
      <c r="Q293" s="148">
        <f t="shared" si="21"/>
        <v>10</v>
      </c>
      <c r="R293" s="18" t="str">
        <f t="shared" si="9"/>
        <v>OK</v>
      </c>
      <c r="S293" s="47"/>
      <c r="T293" s="47"/>
      <c r="U293" s="47"/>
      <c r="V293" s="47"/>
      <c r="W293" s="47"/>
      <c r="X293" s="34"/>
      <c r="Y293" s="34"/>
      <c r="Z293" s="34"/>
      <c r="AA293" s="34"/>
      <c r="AB293" s="34"/>
      <c r="AC293" s="34"/>
      <c r="AD293" s="180"/>
      <c r="AE293" s="181"/>
      <c r="AF293" s="181"/>
      <c r="AG293" s="181"/>
      <c r="AH293" s="181"/>
      <c r="AI293" s="181"/>
      <c r="AJ293" s="181"/>
      <c r="AK293" s="181"/>
      <c r="AL293" s="181"/>
      <c r="AM293" s="181"/>
      <c r="AN293" s="36"/>
    </row>
    <row r="294" spans="1:40" ht="40" customHeight="1" x14ac:dyDescent="0.35">
      <c r="A294" s="64">
        <v>23</v>
      </c>
      <c r="B294" s="50">
        <v>308</v>
      </c>
      <c r="C294" s="66" t="s">
        <v>635</v>
      </c>
      <c r="D294" s="56" t="s">
        <v>510</v>
      </c>
      <c r="E294" s="57" t="s">
        <v>511</v>
      </c>
      <c r="F294" s="57" t="s">
        <v>11</v>
      </c>
      <c r="G294" s="57" t="s">
        <v>512</v>
      </c>
      <c r="H294" s="55">
        <v>464.16</v>
      </c>
      <c r="I294" s="16">
        <v>0</v>
      </c>
      <c r="J294" s="144">
        <f t="shared" si="18"/>
        <v>0</v>
      </c>
      <c r="K294" s="145">
        <f t="shared" si="19"/>
        <v>0</v>
      </c>
      <c r="L294" s="146"/>
      <c r="M294" s="147">
        <f t="shared" si="20"/>
        <v>0</v>
      </c>
      <c r="N294" s="146"/>
      <c r="O294" s="146"/>
      <c r="P294" s="146"/>
      <c r="Q294" s="148">
        <f t="shared" si="21"/>
        <v>0</v>
      </c>
      <c r="R294" s="18" t="str">
        <f t="shared" si="9"/>
        <v>OK</v>
      </c>
      <c r="S294" s="47"/>
      <c r="T294" s="47"/>
      <c r="U294" s="47"/>
      <c r="V294" s="47"/>
      <c r="W294" s="47"/>
      <c r="X294" s="34"/>
      <c r="Y294" s="34"/>
      <c r="Z294" s="34"/>
      <c r="AA294" s="34"/>
      <c r="AB294" s="34"/>
      <c r="AC294" s="34"/>
      <c r="AD294" s="180"/>
      <c r="AE294" s="181"/>
      <c r="AF294" s="181"/>
      <c r="AG294" s="181"/>
      <c r="AH294" s="181"/>
      <c r="AI294" s="181"/>
      <c r="AJ294" s="181"/>
      <c r="AK294" s="181"/>
      <c r="AL294" s="181"/>
      <c r="AM294" s="181"/>
      <c r="AN294" s="36"/>
    </row>
    <row r="295" spans="1:40" ht="40" customHeight="1" x14ac:dyDescent="0.35">
      <c r="A295" s="204">
        <v>24</v>
      </c>
      <c r="B295" s="50">
        <v>309</v>
      </c>
      <c r="C295" s="198" t="s">
        <v>634</v>
      </c>
      <c r="D295" s="56" t="s">
        <v>513</v>
      </c>
      <c r="E295" s="57" t="s">
        <v>39</v>
      </c>
      <c r="F295" s="57" t="s">
        <v>11</v>
      </c>
      <c r="G295" s="57" t="s">
        <v>13</v>
      </c>
      <c r="H295" s="55">
        <v>14.61</v>
      </c>
      <c r="I295" s="16">
        <v>5</v>
      </c>
      <c r="J295" s="144">
        <f t="shared" si="18"/>
        <v>5</v>
      </c>
      <c r="K295" s="145">
        <f t="shared" si="19"/>
        <v>5</v>
      </c>
      <c r="L295" s="146"/>
      <c r="M295" s="147">
        <f t="shared" si="20"/>
        <v>1</v>
      </c>
      <c r="N295" s="146"/>
      <c r="O295" s="146"/>
      <c r="P295" s="146"/>
      <c r="Q295" s="148">
        <f t="shared" si="21"/>
        <v>0</v>
      </c>
      <c r="R295" s="18" t="str">
        <f t="shared" ref="R295:R358" si="22">IF(Q295&lt;0,"ATENÇÃO","OK")</f>
        <v>OK</v>
      </c>
      <c r="S295" s="47">
        <v>5</v>
      </c>
      <c r="T295" s="47"/>
      <c r="U295" s="47"/>
      <c r="V295" s="47"/>
      <c r="W295" s="47"/>
      <c r="X295" s="34"/>
      <c r="Y295" s="34"/>
      <c r="Z295" s="34"/>
      <c r="AA295" s="34"/>
      <c r="AB295" s="34"/>
      <c r="AC295" s="34"/>
      <c r="AD295" s="180"/>
      <c r="AE295" s="181"/>
      <c r="AF295" s="181"/>
      <c r="AG295" s="181"/>
      <c r="AH295" s="181"/>
      <c r="AI295" s="181"/>
      <c r="AJ295" s="181"/>
      <c r="AK295" s="181"/>
      <c r="AL295" s="181"/>
      <c r="AM295" s="181"/>
      <c r="AN295" s="36"/>
    </row>
    <row r="296" spans="1:40" ht="40" customHeight="1" x14ac:dyDescent="0.35">
      <c r="A296" s="204"/>
      <c r="B296" s="50">
        <v>310</v>
      </c>
      <c r="C296" s="200"/>
      <c r="D296" s="56" t="s">
        <v>514</v>
      </c>
      <c r="E296" s="57" t="s">
        <v>39</v>
      </c>
      <c r="F296" s="57" t="s">
        <v>11</v>
      </c>
      <c r="G296" s="57" t="s">
        <v>13</v>
      </c>
      <c r="H296" s="55">
        <v>70.709999999999994</v>
      </c>
      <c r="I296" s="16">
        <v>1</v>
      </c>
      <c r="J296" s="144">
        <f t="shared" si="18"/>
        <v>1</v>
      </c>
      <c r="K296" s="145">
        <f t="shared" si="19"/>
        <v>1</v>
      </c>
      <c r="L296" s="146"/>
      <c r="M296" s="147">
        <f t="shared" si="20"/>
        <v>0</v>
      </c>
      <c r="N296" s="146"/>
      <c r="O296" s="146"/>
      <c r="P296" s="146"/>
      <c r="Q296" s="148">
        <f t="shared" si="21"/>
        <v>0</v>
      </c>
      <c r="R296" s="18" t="str">
        <f t="shared" si="22"/>
        <v>OK</v>
      </c>
      <c r="S296" s="47">
        <v>1</v>
      </c>
      <c r="T296" s="47"/>
      <c r="U296" s="47"/>
      <c r="V296" s="47"/>
      <c r="W296" s="47"/>
      <c r="X296" s="34"/>
      <c r="Y296" s="34"/>
      <c r="Z296" s="34"/>
      <c r="AA296" s="34"/>
      <c r="AB296" s="34"/>
      <c r="AC296" s="34"/>
      <c r="AD296" s="180"/>
      <c r="AE296" s="181"/>
      <c r="AF296" s="181"/>
      <c r="AG296" s="181"/>
      <c r="AH296" s="181"/>
      <c r="AI296" s="181"/>
      <c r="AJ296" s="181"/>
      <c r="AK296" s="181"/>
      <c r="AL296" s="181"/>
      <c r="AM296" s="181"/>
      <c r="AN296" s="36"/>
    </row>
    <row r="297" spans="1:40" ht="40" customHeight="1" x14ac:dyDescent="0.35">
      <c r="A297" s="204"/>
      <c r="B297" s="50">
        <v>311</v>
      </c>
      <c r="C297" s="200"/>
      <c r="D297" s="56" t="s">
        <v>515</v>
      </c>
      <c r="E297" s="57" t="s">
        <v>39</v>
      </c>
      <c r="F297" s="57" t="s">
        <v>11</v>
      </c>
      <c r="G297" s="57" t="s">
        <v>13</v>
      </c>
      <c r="H297" s="55">
        <v>139.68</v>
      </c>
      <c r="I297" s="16">
        <v>0</v>
      </c>
      <c r="J297" s="144">
        <f t="shared" si="18"/>
        <v>0</v>
      </c>
      <c r="K297" s="145">
        <f t="shared" si="19"/>
        <v>0</v>
      </c>
      <c r="L297" s="146"/>
      <c r="M297" s="147">
        <f t="shared" si="20"/>
        <v>0</v>
      </c>
      <c r="N297" s="146"/>
      <c r="O297" s="146"/>
      <c r="P297" s="146"/>
      <c r="Q297" s="148">
        <f t="shared" si="21"/>
        <v>0</v>
      </c>
      <c r="R297" s="18" t="str">
        <f t="shared" si="22"/>
        <v>OK</v>
      </c>
      <c r="S297" s="47"/>
      <c r="T297" s="47"/>
      <c r="U297" s="47"/>
      <c r="V297" s="47"/>
      <c r="W297" s="47"/>
      <c r="X297" s="34"/>
      <c r="Y297" s="34"/>
      <c r="Z297" s="34"/>
      <c r="AA297" s="34"/>
      <c r="AB297" s="34"/>
      <c r="AC297" s="34"/>
      <c r="AD297" s="180"/>
      <c r="AE297" s="181"/>
      <c r="AF297" s="181"/>
      <c r="AG297" s="181"/>
      <c r="AH297" s="181"/>
      <c r="AI297" s="181"/>
      <c r="AJ297" s="181"/>
      <c r="AK297" s="181"/>
      <c r="AL297" s="181"/>
      <c r="AM297" s="181"/>
      <c r="AN297" s="36"/>
    </row>
    <row r="298" spans="1:40" ht="40" customHeight="1" x14ac:dyDescent="0.35">
      <c r="A298" s="204"/>
      <c r="B298" s="50">
        <v>312</v>
      </c>
      <c r="C298" s="200"/>
      <c r="D298" s="56" t="s">
        <v>516</v>
      </c>
      <c r="E298" s="57" t="s">
        <v>39</v>
      </c>
      <c r="F298" s="57" t="s">
        <v>11</v>
      </c>
      <c r="G298" s="57" t="s">
        <v>13</v>
      </c>
      <c r="H298" s="55">
        <v>40.78</v>
      </c>
      <c r="I298" s="16">
        <v>2</v>
      </c>
      <c r="J298" s="144">
        <f t="shared" si="18"/>
        <v>2</v>
      </c>
      <c r="K298" s="145">
        <f t="shared" si="19"/>
        <v>2</v>
      </c>
      <c r="L298" s="146"/>
      <c r="M298" s="147">
        <f t="shared" si="20"/>
        <v>0</v>
      </c>
      <c r="N298" s="146"/>
      <c r="O298" s="146"/>
      <c r="P298" s="146"/>
      <c r="Q298" s="148">
        <f t="shared" si="21"/>
        <v>0</v>
      </c>
      <c r="R298" s="18" t="str">
        <f t="shared" si="22"/>
        <v>OK</v>
      </c>
      <c r="S298" s="47">
        <v>2</v>
      </c>
      <c r="T298" s="47"/>
      <c r="U298" s="47"/>
      <c r="V298" s="47"/>
      <c r="W298" s="47"/>
      <c r="X298" s="34"/>
      <c r="Y298" s="34"/>
      <c r="Z298" s="34"/>
      <c r="AA298" s="34"/>
      <c r="AB298" s="34"/>
      <c r="AC298" s="34"/>
      <c r="AD298" s="180"/>
      <c r="AE298" s="181"/>
      <c r="AF298" s="181"/>
      <c r="AG298" s="181"/>
      <c r="AH298" s="181"/>
      <c r="AI298" s="181"/>
      <c r="AJ298" s="181"/>
      <c r="AK298" s="181"/>
      <c r="AL298" s="181"/>
      <c r="AM298" s="181"/>
      <c r="AN298" s="36"/>
    </row>
    <row r="299" spans="1:40" ht="40" customHeight="1" x14ac:dyDescent="0.35">
      <c r="A299" s="204"/>
      <c r="B299" s="50">
        <v>313</v>
      </c>
      <c r="C299" s="200"/>
      <c r="D299" s="56" t="s">
        <v>517</v>
      </c>
      <c r="E299" s="57" t="s">
        <v>39</v>
      </c>
      <c r="F299" s="57" t="s">
        <v>11</v>
      </c>
      <c r="G299" s="57" t="s">
        <v>13</v>
      </c>
      <c r="H299" s="55">
        <v>1140.3800000000001</v>
      </c>
      <c r="I299" s="16">
        <v>2</v>
      </c>
      <c r="J299" s="144">
        <f t="shared" si="18"/>
        <v>2</v>
      </c>
      <c r="K299" s="145">
        <f t="shared" si="19"/>
        <v>2</v>
      </c>
      <c r="L299" s="146"/>
      <c r="M299" s="147">
        <f t="shared" si="20"/>
        <v>0</v>
      </c>
      <c r="N299" s="146"/>
      <c r="O299" s="146"/>
      <c r="P299" s="146"/>
      <c r="Q299" s="148">
        <f t="shared" si="21"/>
        <v>0</v>
      </c>
      <c r="R299" s="18" t="str">
        <f t="shared" si="22"/>
        <v>OK</v>
      </c>
      <c r="S299" s="47">
        <v>2</v>
      </c>
      <c r="T299" s="47"/>
      <c r="U299" s="47"/>
      <c r="V299" s="47"/>
      <c r="W299" s="47"/>
      <c r="X299" s="34"/>
      <c r="Y299" s="34"/>
      <c r="Z299" s="34"/>
      <c r="AA299" s="34"/>
      <c r="AB299" s="34"/>
      <c r="AC299" s="34"/>
      <c r="AD299" s="180"/>
      <c r="AE299" s="181"/>
      <c r="AF299" s="181"/>
      <c r="AG299" s="181"/>
      <c r="AH299" s="181"/>
      <c r="AI299" s="181"/>
      <c r="AJ299" s="181"/>
      <c r="AK299" s="181"/>
      <c r="AL299" s="181"/>
      <c r="AM299" s="181"/>
      <c r="AN299" s="36"/>
    </row>
    <row r="300" spans="1:40" ht="40" customHeight="1" x14ac:dyDescent="0.35">
      <c r="A300" s="204"/>
      <c r="B300" s="50">
        <v>314</v>
      </c>
      <c r="C300" s="200"/>
      <c r="D300" s="56" t="s">
        <v>518</v>
      </c>
      <c r="E300" s="57" t="s">
        <v>39</v>
      </c>
      <c r="F300" s="57" t="s">
        <v>11</v>
      </c>
      <c r="G300" s="57" t="s">
        <v>519</v>
      </c>
      <c r="H300" s="55">
        <v>586</v>
      </c>
      <c r="I300" s="16">
        <v>0</v>
      </c>
      <c r="J300" s="144">
        <f t="shared" si="18"/>
        <v>0</v>
      </c>
      <c r="K300" s="145">
        <f t="shared" si="19"/>
        <v>0</v>
      </c>
      <c r="L300" s="146"/>
      <c r="M300" s="147">
        <f t="shared" si="20"/>
        <v>0</v>
      </c>
      <c r="N300" s="146"/>
      <c r="O300" s="146"/>
      <c r="P300" s="146"/>
      <c r="Q300" s="148">
        <f t="shared" si="21"/>
        <v>0</v>
      </c>
      <c r="R300" s="18" t="str">
        <f t="shared" si="22"/>
        <v>OK</v>
      </c>
      <c r="S300" s="47"/>
      <c r="T300" s="47"/>
      <c r="U300" s="47"/>
      <c r="V300" s="47"/>
      <c r="W300" s="47"/>
      <c r="X300" s="34"/>
      <c r="Y300" s="34"/>
      <c r="Z300" s="34"/>
      <c r="AA300" s="34"/>
      <c r="AB300" s="34"/>
      <c r="AC300" s="34"/>
      <c r="AD300" s="180"/>
      <c r="AE300" s="181"/>
      <c r="AF300" s="181"/>
      <c r="AG300" s="181"/>
      <c r="AH300" s="181"/>
      <c r="AI300" s="181"/>
      <c r="AJ300" s="181"/>
      <c r="AK300" s="181"/>
      <c r="AL300" s="181"/>
      <c r="AM300" s="181"/>
      <c r="AN300" s="36"/>
    </row>
    <row r="301" spans="1:40" ht="40" customHeight="1" x14ac:dyDescent="0.35">
      <c r="A301" s="204"/>
      <c r="B301" s="50">
        <v>315</v>
      </c>
      <c r="C301" s="199"/>
      <c r="D301" s="56" t="s">
        <v>520</v>
      </c>
      <c r="E301" s="57" t="s">
        <v>39</v>
      </c>
      <c r="F301" s="57" t="s">
        <v>11</v>
      </c>
      <c r="G301" s="57" t="s">
        <v>13</v>
      </c>
      <c r="H301" s="55">
        <v>297.02</v>
      </c>
      <c r="I301" s="16">
        <v>1</v>
      </c>
      <c r="J301" s="144">
        <f t="shared" si="18"/>
        <v>1</v>
      </c>
      <c r="K301" s="145">
        <f t="shared" si="19"/>
        <v>1</v>
      </c>
      <c r="L301" s="146"/>
      <c r="M301" s="147">
        <f t="shared" si="20"/>
        <v>0</v>
      </c>
      <c r="N301" s="146"/>
      <c r="O301" s="146"/>
      <c r="P301" s="146"/>
      <c r="Q301" s="148">
        <f t="shared" si="21"/>
        <v>0</v>
      </c>
      <c r="R301" s="18" t="str">
        <f t="shared" si="22"/>
        <v>OK</v>
      </c>
      <c r="S301" s="47">
        <v>1</v>
      </c>
      <c r="T301" s="47"/>
      <c r="U301" s="47"/>
      <c r="V301" s="47"/>
      <c r="W301" s="47"/>
      <c r="X301" s="34"/>
      <c r="Y301" s="34"/>
      <c r="Z301" s="34"/>
      <c r="AA301" s="34"/>
      <c r="AB301" s="34"/>
      <c r="AC301" s="34"/>
      <c r="AD301" s="180"/>
      <c r="AE301" s="181"/>
      <c r="AF301" s="181"/>
      <c r="AG301" s="181"/>
      <c r="AH301" s="181"/>
      <c r="AI301" s="181"/>
      <c r="AJ301" s="181"/>
      <c r="AK301" s="181"/>
      <c r="AL301" s="181"/>
      <c r="AM301" s="181"/>
      <c r="AN301" s="36"/>
    </row>
    <row r="302" spans="1:40" ht="40" customHeight="1" x14ac:dyDescent="0.35">
      <c r="A302" s="204">
        <v>25</v>
      </c>
      <c r="B302" s="50">
        <v>316</v>
      </c>
      <c r="C302" s="198" t="s">
        <v>634</v>
      </c>
      <c r="D302" s="56" t="s">
        <v>521</v>
      </c>
      <c r="E302" s="57" t="s">
        <v>522</v>
      </c>
      <c r="F302" s="57" t="s">
        <v>11</v>
      </c>
      <c r="G302" s="57" t="s">
        <v>467</v>
      </c>
      <c r="H302" s="55">
        <v>492.16</v>
      </c>
      <c r="I302" s="16">
        <v>1</v>
      </c>
      <c r="J302" s="144">
        <f t="shared" si="18"/>
        <v>1</v>
      </c>
      <c r="K302" s="145">
        <f t="shared" si="19"/>
        <v>1</v>
      </c>
      <c r="L302" s="146"/>
      <c r="M302" s="147">
        <f t="shared" si="20"/>
        <v>0</v>
      </c>
      <c r="N302" s="146"/>
      <c r="O302" s="146"/>
      <c r="P302" s="146"/>
      <c r="Q302" s="148">
        <f t="shared" si="21"/>
        <v>0</v>
      </c>
      <c r="R302" s="18" t="str">
        <f t="shared" si="22"/>
        <v>OK</v>
      </c>
      <c r="S302" s="47">
        <v>1</v>
      </c>
      <c r="T302" s="47"/>
      <c r="U302" s="47"/>
      <c r="V302" s="47"/>
      <c r="W302" s="47"/>
      <c r="X302" s="34"/>
      <c r="Y302" s="34"/>
      <c r="Z302" s="34"/>
      <c r="AA302" s="34"/>
      <c r="AB302" s="34"/>
      <c r="AC302" s="34"/>
      <c r="AD302" s="180"/>
      <c r="AE302" s="181"/>
      <c r="AF302" s="181"/>
      <c r="AG302" s="181"/>
      <c r="AH302" s="181"/>
      <c r="AI302" s="181"/>
      <c r="AJ302" s="181"/>
      <c r="AK302" s="181"/>
      <c r="AL302" s="181"/>
      <c r="AM302" s="181"/>
      <c r="AN302" s="36"/>
    </row>
    <row r="303" spans="1:40" ht="40" customHeight="1" x14ac:dyDescent="0.35">
      <c r="A303" s="204"/>
      <c r="B303" s="50">
        <v>317</v>
      </c>
      <c r="C303" s="199"/>
      <c r="D303" s="56" t="s">
        <v>523</v>
      </c>
      <c r="E303" s="57" t="s">
        <v>524</v>
      </c>
      <c r="F303" s="57" t="s">
        <v>11</v>
      </c>
      <c r="G303" s="57" t="s">
        <v>467</v>
      </c>
      <c r="H303" s="55">
        <v>228.03</v>
      </c>
      <c r="I303" s="16">
        <v>1</v>
      </c>
      <c r="J303" s="144">
        <f t="shared" si="18"/>
        <v>1</v>
      </c>
      <c r="K303" s="145">
        <f t="shared" si="19"/>
        <v>1</v>
      </c>
      <c r="L303" s="146"/>
      <c r="M303" s="147">
        <f t="shared" si="20"/>
        <v>0</v>
      </c>
      <c r="N303" s="146"/>
      <c r="O303" s="146"/>
      <c r="P303" s="146"/>
      <c r="Q303" s="148">
        <f t="shared" si="21"/>
        <v>0</v>
      </c>
      <c r="R303" s="18" t="str">
        <f t="shared" si="22"/>
        <v>OK</v>
      </c>
      <c r="S303" s="47">
        <v>1</v>
      </c>
      <c r="T303" s="47"/>
      <c r="U303" s="47"/>
      <c r="V303" s="47"/>
      <c r="W303" s="47"/>
      <c r="X303" s="34"/>
      <c r="Y303" s="34"/>
      <c r="Z303" s="34"/>
      <c r="AA303" s="34"/>
      <c r="AB303" s="34"/>
      <c r="AC303" s="34"/>
      <c r="AD303" s="180"/>
      <c r="AE303" s="181"/>
      <c r="AF303" s="181"/>
      <c r="AG303" s="181"/>
      <c r="AH303" s="181"/>
      <c r="AI303" s="181"/>
      <c r="AJ303" s="181"/>
      <c r="AK303" s="181"/>
      <c r="AL303" s="181"/>
      <c r="AM303" s="181"/>
      <c r="AN303" s="36"/>
    </row>
    <row r="304" spans="1:40" ht="40" customHeight="1" x14ac:dyDescent="0.35">
      <c r="A304" s="204">
        <v>26</v>
      </c>
      <c r="B304" s="50">
        <v>318</v>
      </c>
      <c r="C304" s="198" t="s">
        <v>634</v>
      </c>
      <c r="D304" s="56" t="s">
        <v>525</v>
      </c>
      <c r="E304" s="57" t="s">
        <v>526</v>
      </c>
      <c r="F304" s="57" t="s">
        <v>11</v>
      </c>
      <c r="G304" s="57" t="s">
        <v>297</v>
      </c>
      <c r="H304" s="55">
        <v>70.58</v>
      </c>
      <c r="I304" s="16">
        <v>2</v>
      </c>
      <c r="J304" s="144">
        <f t="shared" si="18"/>
        <v>2</v>
      </c>
      <c r="K304" s="145">
        <f t="shared" si="19"/>
        <v>2</v>
      </c>
      <c r="L304" s="146"/>
      <c r="M304" s="147">
        <f t="shared" si="20"/>
        <v>0</v>
      </c>
      <c r="N304" s="146"/>
      <c r="O304" s="146"/>
      <c r="P304" s="146"/>
      <c r="Q304" s="148">
        <f t="shared" si="21"/>
        <v>0</v>
      </c>
      <c r="R304" s="18" t="str">
        <f t="shared" si="22"/>
        <v>OK</v>
      </c>
      <c r="S304" s="47">
        <v>2</v>
      </c>
      <c r="T304" s="47"/>
      <c r="U304" s="47"/>
      <c r="V304" s="47"/>
      <c r="W304" s="47"/>
      <c r="X304" s="34"/>
      <c r="Y304" s="34"/>
      <c r="Z304" s="34"/>
      <c r="AA304" s="34"/>
      <c r="AB304" s="34"/>
      <c r="AC304" s="34"/>
      <c r="AD304" s="180"/>
      <c r="AE304" s="181"/>
      <c r="AF304" s="181"/>
      <c r="AG304" s="181"/>
      <c r="AH304" s="181"/>
      <c r="AI304" s="181"/>
      <c r="AJ304" s="181"/>
      <c r="AK304" s="181"/>
      <c r="AL304" s="181"/>
      <c r="AM304" s="181"/>
      <c r="AN304" s="36"/>
    </row>
    <row r="305" spans="1:40" ht="40" customHeight="1" x14ac:dyDescent="0.35">
      <c r="A305" s="204"/>
      <c r="B305" s="50">
        <v>319</v>
      </c>
      <c r="C305" s="200"/>
      <c r="D305" s="56" t="s">
        <v>527</v>
      </c>
      <c r="E305" s="57" t="s">
        <v>528</v>
      </c>
      <c r="F305" s="57" t="s">
        <v>11</v>
      </c>
      <c r="G305" s="57" t="s">
        <v>297</v>
      </c>
      <c r="H305" s="55">
        <v>78.95</v>
      </c>
      <c r="I305" s="16">
        <v>6</v>
      </c>
      <c r="J305" s="144">
        <f t="shared" si="18"/>
        <v>2</v>
      </c>
      <c r="K305" s="145">
        <f t="shared" si="19"/>
        <v>2</v>
      </c>
      <c r="L305" s="146"/>
      <c r="M305" s="147">
        <f t="shared" si="20"/>
        <v>1</v>
      </c>
      <c r="N305" s="146"/>
      <c r="O305" s="146"/>
      <c r="P305" s="146"/>
      <c r="Q305" s="148">
        <f t="shared" si="21"/>
        <v>4</v>
      </c>
      <c r="R305" s="18" t="str">
        <f t="shared" si="22"/>
        <v>OK</v>
      </c>
      <c r="S305" s="47">
        <v>2</v>
      </c>
      <c r="T305" s="47"/>
      <c r="U305" s="47"/>
      <c r="V305" s="47"/>
      <c r="W305" s="47"/>
      <c r="X305" s="34"/>
      <c r="Y305" s="34"/>
      <c r="Z305" s="34"/>
      <c r="AA305" s="34"/>
      <c r="AB305" s="34"/>
      <c r="AC305" s="34"/>
      <c r="AD305" s="180"/>
      <c r="AE305" s="181"/>
      <c r="AF305" s="181"/>
      <c r="AG305" s="181"/>
      <c r="AH305" s="181"/>
      <c r="AI305" s="181"/>
      <c r="AJ305" s="181"/>
      <c r="AK305" s="181"/>
      <c r="AL305" s="181"/>
      <c r="AM305" s="181"/>
      <c r="AN305" s="36"/>
    </row>
    <row r="306" spans="1:40" ht="40" customHeight="1" x14ac:dyDescent="0.35">
      <c r="A306" s="204"/>
      <c r="B306" s="50">
        <v>320</v>
      </c>
      <c r="C306" s="199"/>
      <c r="D306" s="56" t="s">
        <v>529</v>
      </c>
      <c r="E306" s="57" t="s">
        <v>528</v>
      </c>
      <c r="F306" s="57" t="s">
        <v>11</v>
      </c>
      <c r="G306" s="57" t="s">
        <v>297</v>
      </c>
      <c r="H306" s="55">
        <v>105.42</v>
      </c>
      <c r="I306" s="16">
        <v>0</v>
      </c>
      <c r="J306" s="144">
        <f t="shared" si="18"/>
        <v>0</v>
      </c>
      <c r="K306" s="145">
        <f t="shared" si="19"/>
        <v>0</v>
      </c>
      <c r="L306" s="146"/>
      <c r="M306" s="147">
        <f t="shared" si="20"/>
        <v>0</v>
      </c>
      <c r="N306" s="146"/>
      <c r="O306" s="146"/>
      <c r="P306" s="146"/>
      <c r="Q306" s="148">
        <f t="shared" si="21"/>
        <v>0</v>
      </c>
      <c r="R306" s="18" t="str">
        <f t="shared" si="22"/>
        <v>OK</v>
      </c>
      <c r="S306" s="47"/>
      <c r="T306" s="47"/>
      <c r="U306" s="47"/>
      <c r="V306" s="47"/>
      <c r="W306" s="47"/>
      <c r="X306" s="34"/>
      <c r="Y306" s="34"/>
      <c r="Z306" s="34"/>
      <c r="AA306" s="34"/>
      <c r="AB306" s="34"/>
      <c r="AC306" s="34"/>
      <c r="AD306" s="180"/>
      <c r="AE306" s="181"/>
      <c r="AF306" s="181"/>
      <c r="AG306" s="181"/>
      <c r="AH306" s="181"/>
      <c r="AI306" s="181"/>
      <c r="AJ306" s="181"/>
      <c r="AK306" s="181"/>
      <c r="AL306" s="181"/>
      <c r="AM306" s="181"/>
      <c r="AN306" s="36"/>
    </row>
    <row r="307" spans="1:40" ht="40" customHeight="1" x14ac:dyDescent="0.35">
      <c r="A307" s="204">
        <v>27</v>
      </c>
      <c r="B307" s="50">
        <v>321</v>
      </c>
      <c r="C307" s="198" t="s">
        <v>641</v>
      </c>
      <c r="D307" s="56" t="s">
        <v>530</v>
      </c>
      <c r="E307" s="57" t="s">
        <v>531</v>
      </c>
      <c r="F307" s="57" t="s">
        <v>11</v>
      </c>
      <c r="G307" s="57" t="s">
        <v>12</v>
      </c>
      <c r="H307" s="55">
        <v>14.07</v>
      </c>
      <c r="I307" s="16">
        <v>0</v>
      </c>
      <c r="J307" s="144">
        <f t="shared" si="18"/>
        <v>0</v>
      </c>
      <c r="K307" s="145">
        <f t="shared" si="19"/>
        <v>0</v>
      </c>
      <c r="L307" s="146"/>
      <c r="M307" s="147">
        <f t="shared" si="20"/>
        <v>0</v>
      </c>
      <c r="N307" s="146"/>
      <c r="O307" s="146"/>
      <c r="P307" s="146"/>
      <c r="Q307" s="148">
        <f t="shared" si="21"/>
        <v>0</v>
      </c>
      <c r="R307" s="18" t="str">
        <f t="shared" si="22"/>
        <v>OK</v>
      </c>
      <c r="S307" s="47"/>
      <c r="T307" s="47"/>
      <c r="U307" s="47"/>
      <c r="V307" s="47"/>
      <c r="W307" s="47"/>
      <c r="X307" s="34"/>
      <c r="Y307" s="34"/>
      <c r="Z307" s="34"/>
      <c r="AA307" s="34"/>
      <c r="AB307" s="34"/>
      <c r="AC307" s="34"/>
      <c r="AD307" s="180"/>
      <c r="AE307" s="181"/>
      <c r="AF307" s="181"/>
      <c r="AG307" s="181"/>
      <c r="AH307" s="181"/>
      <c r="AI307" s="181"/>
      <c r="AJ307" s="181"/>
      <c r="AK307" s="181"/>
      <c r="AL307" s="181"/>
      <c r="AM307" s="181"/>
      <c r="AN307" s="36"/>
    </row>
    <row r="308" spans="1:40" ht="40" customHeight="1" x14ac:dyDescent="0.35">
      <c r="A308" s="204"/>
      <c r="B308" s="50">
        <v>322</v>
      </c>
      <c r="C308" s="199"/>
      <c r="D308" s="56" t="s">
        <v>532</v>
      </c>
      <c r="E308" s="57" t="s">
        <v>533</v>
      </c>
      <c r="F308" s="57" t="s">
        <v>11</v>
      </c>
      <c r="G308" s="57" t="s">
        <v>12</v>
      </c>
      <c r="H308" s="55">
        <v>14.07</v>
      </c>
      <c r="I308" s="16">
        <v>0</v>
      </c>
      <c r="J308" s="144">
        <f t="shared" si="18"/>
        <v>0</v>
      </c>
      <c r="K308" s="145">
        <f t="shared" si="19"/>
        <v>0</v>
      </c>
      <c r="L308" s="146"/>
      <c r="M308" s="147">
        <f t="shared" si="20"/>
        <v>0</v>
      </c>
      <c r="N308" s="146"/>
      <c r="O308" s="146"/>
      <c r="P308" s="146"/>
      <c r="Q308" s="148">
        <f t="shared" si="21"/>
        <v>0</v>
      </c>
      <c r="R308" s="18" t="str">
        <f t="shared" si="22"/>
        <v>OK</v>
      </c>
      <c r="S308" s="47"/>
      <c r="T308" s="47"/>
      <c r="U308" s="47"/>
      <c r="V308" s="47"/>
      <c r="W308" s="47"/>
      <c r="X308" s="34"/>
      <c r="Y308" s="34"/>
      <c r="Z308" s="34"/>
      <c r="AA308" s="34"/>
      <c r="AB308" s="34"/>
      <c r="AC308" s="34"/>
      <c r="AD308" s="180"/>
      <c r="AE308" s="181"/>
      <c r="AF308" s="181"/>
      <c r="AG308" s="181"/>
      <c r="AH308" s="181"/>
      <c r="AI308" s="181"/>
      <c r="AJ308" s="181"/>
      <c r="AK308" s="181"/>
      <c r="AL308" s="181"/>
      <c r="AM308" s="181"/>
      <c r="AN308" s="36"/>
    </row>
    <row r="309" spans="1:40" ht="40" customHeight="1" x14ac:dyDescent="0.35">
      <c r="A309" s="204">
        <v>28</v>
      </c>
      <c r="B309" s="50">
        <v>323</v>
      </c>
      <c r="C309" s="198" t="s">
        <v>641</v>
      </c>
      <c r="D309" s="56" t="s">
        <v>534</v>
      </c>
      <c r="E309" s="57" t="s">
        <v>535</v>
      </c>
      <c r="F309" s="57" t="s">
        <v>11</v>
      </c>
      <c r="G309" s="57" t="s">
        <v>536</v>
      </c>
      <c r="H309" s="55">
        <v>265.33</v>
      </c>
      <c r="I309" s="16">
        <v>0</v>
      </c>
      <c r="J309" s="144">
        <f t="shared" si="18"/>
        <v>0</v>
      </c>
      <c r="K309" s="145">
        <f t="shared" si="19"/>
        <v>0</v>
      </c>
      <c r="L309" s="146"/>
      <c r="M309" s="147">
        <f t="shared" si="20"/>
        <v>0</v>
      </c>
      <c r="N309" s="146"/>
      <c r="O309" s="146"/>
      <c r="P309" s="146"/>
      <c r="Q309" s="148">
        <f t="shared" si="21"/>
        <v>0</v>
      </c>
      <c r="R309" s="18" t="str">
        <f t="shared" si="22"/>
        <v>OK</v>
      </c>
      <c r="S309" s="47"/>
      <c r="T309" s="47"/>
      <c r="U309" s="47"/>
      <c r="V309" s="47"/>
      <c r="W309" s="47"/>
      <c r="X309" s="34"/>
      <c r="Y309" s="34"/>
      <c r="Z309" s="34"/>
      <c r="AA309" s="34"/>
      <c r="AB309" s="34"/>
      <c r="AC309" s="34"/>
      <c r="AD309" s="180"/>
      <c r="AE309" s="181"/>
      <c r="AF309" s="181"/>
      <c r="AG309" s="181"/>
      <c r="AH309" s="181"/>
      <c r="AI309" s="181"/>
      <c r="AJ309" s="181"/>
      <c r="AK309" s="181"/>
      <c r="AL309" s="181"/>
      <c r="AM309" s="181"/>
      <c r="AN309" s="36"/>
    </row>
    <row r="310" spans="1:40" ht="40" customHeight="1" x14ac:dyDescent="0.35">
      <c r="A310" s="204"/>
      <c r="B310" s="50">
        <v>324</v>
      </c>
      <c r="C310" s="200"/>
      <c r="D310" s="56" t="s">
        <v>537</v>
      </c>
      <c r="E310" s="57" t="s">
        <v>538</v>
      </c>
      <c r="F310" s="57" t="s">
        <v>11</v>
      </c>
      <c r="G310" s="57" t="s">
        <v>536</v>
      </c>
      <c r="H310" s="55">
        <v>7.57</v>
      </c>
      <c r="I310" s="16">
        <v>0</v>
      </c>
      <c r="J310" s="144">
        <f t="shared" si="18"/>
        <v>0</v>
      </c>
      <c r="K310" s="145">
        <f t="shared" si="19"/>
        <v>0</v>
      </c>
      <c r="L310" s="146"/>
      <c r="M310" s="147">
        <f t="shared" si="20"/>
        <v>0</v>
      </c>
      <c r="N310" s="146"/>
      <c r="O310" s="146"/>
      <c r="P310" s="146"/>
      <c r="Q310" s="148">
        <f t="shared" si="21"/>
        <v>0</v>
      </c>
      <c r="R310" s="18" t="str">
        <f t="shared" si="22"/>
        <v>OK</v>
      </c>
      <c r="S310" s="47"/>
      <c r="T310" s="47"/>
      <c r="U310" s="47"/>
      <c r="V310" s="47"/>
      <c r="W310" s="47"/>
      <c r="X310" s="34"/>
      <c r="Y310" s="34"/>
      <c r="Z310" s="34"/>
      <c r="AA310" s="34"/>
      <c r="AB310" s="34"/>
      <c r="AC310" s="34"/>
      <c r="AD310" s="180"/>
      <c r="AE310" s="181"/>
      <c r="AF310" s="181"/>
      <c r="AG310" s="181"/>
      <c r="AH310" s="181"/>
      <c r="AI310" s="181"/>
      <c r="AJ310" s="181"/>
      <c r="AK310" s="181"/>
      <c r="AL310" s="181"/>
      <c r="AM310" s="181"/>
      <c r="AN310" s="36"/>
    </row>
    <row r="311" spans="1:40" ht="40" customHeight="1" x14ac:dyDescent="0.35">
      <c r="A311" s="204"/>
      <c r="B311" s="50">
        <v>325</v>
      </c>
      <c r="C311" s="199"/>
      <c r="D311" s="56" t="s">
        <v>539</v>
      </c>
      <c r="E311" s="57" t="s">
        <v>538</v>
      </c>
      <c r="F311" s="57" t="s">
        <v>11</v>
      </c>
      <c r="G311" s="57" t="s">
        <v>536</v>
      </c>
      <c r="H311" s="55">
        <v>7.56</v>
      </c>
      <c r="I311" s="16">
        <v>0</v>
      </c>
      <c r="J311" s="144">
        <f t="shared" si="18"/>
        <v>0</v>
      </c>
      <c r="K311" s="145">
        <f t="shared" si="19"/>
        <v>0</v>
      </c>
      <c r="L311" s="146"/>
      <c r="M311" s="147">
        <f t="shared" si="20"/>
        <v>0</v>
      </c>
      <c r="N311" s="146"/>
      <c r="O311" s="146"/>
      <c r="P311" s="146"/>
      <c r="Q311" s="148">
        <f t="shared" si="21"/>
        <v>0</v>
      </c>
      <c r="R311" s="18" t="str">
        <f t="shared" si="22"/>
        <v>OK</v>
      </c>
      <c r="S311" s="47"/>
      <c r="T311" s="47"/>
      <c r="U311" s="47"/>
      <c r="V311" s="47"/>
      <c r="W311" s="47"/>
      <c r="X311" s="34"/>
      <c r="Y311" s="34"/>
      <c r="Z311" s="34"/>
      <c r="AA311" s="34"/>
      <c r="AB311" s="34"/>
      <c r="AC311" s="34"/>
      <c r="AD311" s="180"/>
      <c r="AE311" s="181"/>
      <c r="AF311" s="181"/>
      <c r="AG311" s="181"/>
      <c r="AH311" s="181"/>
      <c r="AI311" s="181"/>
      <c r="AJ311" s="181"/>
      <c r="AK311" s="181"/>
      <c r="AL311" s="181"/>
      <c r="AM311" s="181"/>
      <c r="AN311" s="36"/>
    </row>
    <row r="312" spans="1:40" ht="40" customHeight="1" x14ac:dyDescent="0.35">
      <c r="A312" s="204">
        <v>29</v>
      </c>
      <c r="B312" s="50">
        <v>326</v>
      </c>
      <c r="C312" s="198" t="s">
        <v>642</v>
      </c>
      <c r="D312" s="56" t="s">
        <v>540</v>
      </c>
      <c r="E312" s="57" t="s">
        <v>541</v>
      </c>
      <c r="F312" s="57" t="s">
        <v>11</v>
      </c>
      <c r="G312" s="57" t="s">
        <v>536</v>
      </c>
      <c r="H312" s="55">
        <v>111.53</v>
      </c>
      <c r="I312" s="16">
        <v>0</v>
      </c>
      <c r="J312" s="144">
        <f t="shared" si="18"/>
        <v>3</v>
      </c>
      <c r="K312" s="145">
        <f t="shared" si="19"/>
        <v>3</v>
      </c>
      <c r="L312" s="146">
        <v>3</v>
      </c>
      <c r="M312" s="147">
        <f t="shared" si="20"/>
        <v>0</v>
      </c>
      <c r="N312" s="146"/>
      <c r="O312" s="146"/>
      <c r="P312" s="146"/>
      <c r="Q312" s="148">
        <f t="shared" si="21"/>
        <v>0</v>
      </c>
      <c r="R312" s="18" t="str">
        <f t="shared" si="22"/>
        <v>OK</v>
      </c>
      <c r="S312" s="47"/>
      <c r="T312" s="47"/>
      <c r="U312" s="47"/>
      <c r="V312" s="47"/>
      <c r="W312" s="47"/>
      <c r="X312" s="34"/>
      <c r="Y312" s="34"/>
      <c r="Z312" s="34"/>
      <c r="AA312" s="34"/>
      <c r="AB312" s="34"/>
      <c r="AC312" s="34"/>
      <c r="AD312" s="180"/>
      <c r="AE312" s="181"/>
      <c r="AF312" s="182">
        <v>3</v>
      </c>
      <c r="AG312" s="181"/>
      <c r="AH312" s="181"/>
      <c r="AI312" s="181"/>
      <c r="AJ312" s="181"/>
      <c r="AK312" s="181"/>
      <c r="AL312" s="181"/>
      <c r="AM312" s="181"/>
      <c r="AN312" s="36"/>
    </row>
    <row r="313" spans="1:40" ht="40" customHeight="1" x14ac:dyDescent="0.35">
      <c r="A313" s="204"/>
      <c r="B313" s="50">
        <v>327</v>
      </c>
      <c r="C313" s="199"/>
      <c r="D313" s="56" t="s">
        <v>542</v>
      </c>
      <c r="E313" s="57" t="s">
        <v>541</v>
      </c>
      <c r="F313" s="57" t="s">
        <v>11</v>
      </c>
      <c r="G313" s="57" t="s">
        <v>536</v>
      </c>
      <c r="H313" s="55">
        <v>111.53</v>
      </c>
      <c r="I313" s="16">
        <v>0</v>
      </c>
      <c r="J313" s="144">
        <f t="shared" si="18"/>
        <v>3</v>
      </c>
      <c r="K313" s="145">
        <f t="shared" si="19"/>
        <v>3</v>
      </c>
      <c r="L313" s="146">
        <v>3</v>
      </c>
      <c r="M313" s="147">
        <f t="shared" si="20"/>
        <v>0</v>
      </c>
      <c r="N313" s="146"/>
      <c r="O313" s="146"/>
      <c r="P313" s="146"/>
      <c r="Q313" s="148">
        <f t="shared" si="21"/>
        <v>0</v>
      </c>
      <c r="R313" s="18" t="str">
        <f t="shared" si="22"/>
        <v>OK</v>
      </c>
      <c r="S313" s="47"/>
      <c r="T313" s="47"/>
      <c r="U313" s="47"/>
      <c r="V313" s="47"/>
      <c r="W313" s="47"/>
      <c r="X313" s="34"/>
      <c r="Y313" s="34"/>
      <c r="Z313" s="34"/>
      <c r="AA313" s="34"/>
      <c r="AB313" s="34"/>
      <c r="AC313" s="34"/>
      <c r="AD313" s="180"/>
      <c r="AE313" s="181"/>
      <c r="AF313" s="182">
        <v>3</v>
      </c>
      <c r="AG313" s="181"/>
      <c r="AH313" s="181"/>
      <c r="AI313" s="181"/>
      <c r="AJ313" s="181"/>
      <c r="AK313" s="181"/>
      <c r="AL313" s="181"/>
      <c r="AM313" s="181"/>
      <c r="AN313" s="36"/>
    </row>
    <row r="314" spans="1:40" ht="40" customHeight="1" x14ac:dyDescent="0.35">
      <c r="A314" s="204">
        <v>30</v>
      </c>
      <c r="B314" s="50">
        <v>328</v>
      </c>
      <c r="C314" s="198" t="s">
        <v>635</v>
      </c>
      <c r="D314" s="56" t="s">
        <v>543</v>
      </c>
      <c r="E314" s="57" t="s">
        <v>544</v>
      </c>
      <c r="F314" s="57" t="s">
        <v>11</v>
      </c>
      <c r="G314" s="57" t="s">
        <v>13</v>
      </c>
      <c r="H314" s="55">
        <v>39.6</v>
      </c>
      <c r="I314" s="16">
        <v>0</v>
      </c>
      <c r="J314" s="144">
        <f t="shared" si="18"/>
        <v>0</v>
      </c>
      <c r="K314" s="145">
        <f t="shared" si="19"/>
        <v>0</v>
      </c>
      <c r="L314" s="146"/>
      <c r="M314" s="147">
        <f t="shared" si="20"/>
        <v>0</v>
      </c>
      <c r="N314" s="146"/>
      <c r="O314" s="146"/>
      <c r="P314" s="146"/>
      <c r="Q314" s="148">
        <f t="shared" si="21"/>
        <v>0</v>
      </c>
      <c r="R314" s="18" t="str">
        <f t="shared" si="22"/>
        <v>OK</v>
      </c>
      <c r="S314" s="47"/>
      <c r="T314" s="47"/>
      <c r="U314" s="47"/>
      <c r="V314" s="47"/>
      <c r="W314" s="47"/>
      <c r="X314" s="34"/>
      <c r="Y314" s="34"/>
      <c r="Z314" s="34"/>
      <c r="AA314" s="34"/>
      <c r="AB314" s="34"/>
      <c r="AC314" s="34"/>
      <c r="AD314" s="180"/>
      <c r="AE314" s="181"/>
      <c r="AF314" s="181"/>
      <c r="AG314" s="181"/>
      <c r="AH314" s="181"/>
      <c r="AI314" s="181"/>
      <c r="AJ314" s="181"/>
      <c r="AK314" s="181"/>
      <c r="AL314" s="181"/>
      <c r="AM314" s="181"/>
      <c r="AN314" s="36"/>
    </row>
    <row r="315" spans="1:40" ht="40" customHeight="1" x14ac:dyDescent="0.35">
      <c r="A315" s="204"/>
      <c r="B315" s="50">
        <v>329</v>
      </c>
      <c r="C315" s="200"/>
      <c r="D315" s="56" t="s">
        <v>545</v>
      </c>
      <c r="E315" s="57" t="s">
        <v>546</v>
      </c>
      <c r="F315" s="57" t="s">
        <v>233</v>
      </c>
      <c r="G315" s="57" t="s">
        <v>13</v>
      </c>
      <c r="H315" s="55">
        <v>88.26</v>
      </c>
      <c r="I315" s="16">
        <v>0</v>
      </c>
      <c r="J315" s="144">
        <f t="shared" si="18"/>
        <v>0</v>
      </c>
      <c r="K315" s="145">
        <f t="shared" si="19"/>
        <v>0</v>
      </c>
      <c r="L315" s="146"/>
      <c r="M315" s="147">
        <f t="shared" si="20"/>
        <v>0</v>
      </c>
      <c r="N315" s="146"/>
      <c r="O315" s="146"/>
      <c r="P315" s="146"/>
      <c r="Q315" s="148">
        <f t="shared" si="21"/>
        <v>0</v>
      </c>
      <c r="R315" s="18" t="str">
        <f t="shared" si="22"/>
        <v>OK</v>
      </c>
      <c r="S315" s="47"/>
      <c r="T315" s="47"/>
      <c r="U315" s="47"/>
      <c r="V315" s="47"/>
      <c r="W315" s="47"/>
      <c r="X315" s="34"/>
      <c r="Y315" s="34"/>
      <c r="Z315" s="34"/>
      <c r="AA315" s="34"/>
      <c r="AB315" s="34"/>
      <c r="AC315" s="34"/>
      <c r="AD315" s="180"/>
      <c r="AE315" s="181"/>
      <c r="AF315" s="181"/>
      <c r="AG315" s="181"/>
      <c r="AH315" s="181"/>
      <c r="AI315" s="181"/>
      <c r="AJ315" s="181"/>
      <c r="AK315" s="181"/>
      <c r="AL315" s="181"/>
      <c r="AM315" s="181"/>
      <c r="AN315" s="36"/>
    </row>
    <row r="316" spans="1:40" ht="40" customHeight="1" x14ac:dyDescent="0.35">
      <c r="A316" s="204"/>
      <c r="B316" s="50">
        <v>330</v>
      </c>
      <c r="C316" s="200"/>
      <c r="D316" s="56" t="s">
        <v>547</v>
      </c>
      <c r="E316" s="57" t="s">
        <v>548</v>
      </c>
      <c r="F316" s="57" t="s">
        <v>11</v>
      </c>
      <c r="G316" s="57" t="s">
        <v>12</v>
      </c>
      <c r="H316" s="55">
        <v>2.69</v>
      </c>
      <c r="I316" s="16">
        <v>5</v>
      </c>
      <c r="J316" s="144">
        <f t="shared" si="18"/>
        <v>5</v>
      </c>
      <c r="K316" s="145">
        <f t="shared" si="19"/>
        <v>5</v>
      </c>
      <c r="L316" s="146"/>
      <c r="M316" s="147">
        <f t="shared" si="20"/>
        <v>1</v>
      </c>
      <c r="N316" s="146"/>
      <c r="O316" s="146"/>
      <c r="P316" s="146"/>
      <c r="Q316" s="148">
        <f t="shared" si="21"/>
        <v>0</v>
      </c>
      <c r="R316" s="18" t="str">
        <f t="shared" si="22"/>
        <v>OK</v>
      </c>
      <c r="S316" s="47"/>
      <c r="T316" s="47"/>
      <c r="U316" s="47">
        <v>5</v>
      </c>
      <c r="V316" s="47"/>
      <c r="W316" s="47"/>
      <c r="X316" s="34"/>
      <c r="Y316" s="34"/>
      <c r="Z316" s="34"/>
      <c r="AA316" s="34"/>
      <c r="AB316" s="34"/>
      <c r="AC316" s="34"/>
      <c r="AD316" s="180"/>
      <c r="AE316" s="181"/>
      <c r="AF316" s="181"/>
      <c r="AG316" s="181"/>
      <c r="AH316" s="181"/>
      <c r="AI316" s="181"/>
      <c r="AJ316" s="181"/>
      <c r="AK316" s="181"/>
      <c r="AL316" s="181"/>
      <c r="AM316" s="181"/>
      <c r="AN316" s="36"/>
    </row>
    <row r="317" spans="1:40" ht="40" customHeight="1" x14ac:dyDescent="0.35">
      <c r="A317" s="204"/>
      <c r="B317" s="50">
        <v>331</v>
      </c>
      <c r="C317" s="200"/>
      <c r="D317" s="56" t="s">
        <v>549</v>
      </c>
      <c r="E317" s="57" t="s">
        <v>550</v>
      </c>
      <c r="F317" s="57" t="s">
        <v>3</v>
      </c>
      <c r="G317" s="57" t="s">
        <v>12</v>
      </c>
      <c r="H317" s="55">
        <v>114</v>
      </c>
      <c r="I317" s="16">
        <v>2</v>
      </c>
      <c r="J317" s="144">
        <f t="shared" si="18"/>
        <v>2</v>
      </c>
      <c r="K317" s="145">
        <f t="shared" si="19"/>
        <v>2</v>
      </c>
      <c r="L317" s="146"/>
      <c r="M317" s="147">
        <f t="shared" si="20"/>
        <v>0</v>
      </c>
      <c r="N317" s="146"/>
      <c r="O317" s="146"/>
      <c r="P317" s="146"/>
      <c r="Q317" s="148">
        <f t="shared" si="21"/>
        <v>0</v>
      </c>
      <c r="R317" s="18" t="str">
        <f t="shared" si="22"/>
        <v>OK</v>
      </c>
      <c r="S317" s="47"/>
      <c r="T317" s="47"/>
      <c r="U317" s="47">
        <v>2</v>
      </c>
      <c r="V317" s="47"/>
      <c r="W317" s="47"/>
      <c r="X317" s="34"/>
      <c r="Y317" s="34"/>
      <c r="Z317" s="34"/>
      <c r="AA317" s="34"/>
      <c r="AB317" s="34"/>
      <c r="AC317" s="34"/>
      <c r="AD317" s="180"/>
      <c r="AE317" s="181"/>
      <c r="AF317" s="181"/>
      <c r="AG317" s="181"/>
      <c r="AH317" s="181"/>
      <c r="AI317" s="181"/>
      <c r="AJ317" s="181"/>
      <c r="AK317" s="181"/>
      <c r="AL317" s="181"/>
      <c r="AM317" s="181"/>
      <c r="AN317" s="36"/>
    </row>
    <row r="318" spans="1:40" ht="40" customHeight="1" x14ac:dyDescent="0.35">
      <c r="A318" s="204"/>
      <c r="B318" s="50">
        <v>332</v>
      </c>
      <c r="C318" s="200"/>
      <c r="D318" s="56" t="s">
        <v>551</v>
      </c>
      <c r="E318" s="57" t="s">
        <v>552</v>
      </c>
      <c r="F318" s="57" t="s">
        <v>11</v>
      </c>
      <c r="G318" s="57" t="s">
        <v>13</v>
      </c>
      <c r="H318" s="55">
        <v>11.47</v>
      </c>
      <c r="I318" s="16">
        <v>0</v>
      </c>
      <c r="J318" s="144">
        <f t="shared" si="18"/>
        <v>0</v>
      </c>
      <c r="K318" s="145">
        <f t="shared" si="19"/>
        <v>0</v>
      </c>
      <c r="L318" s="146"/>
      <c r="M318" s="147">
        <f t="shared" si="20"/>
        <v>0</v>
      </c>
      <c r="N318" s="146"/>
      <c r="O318" s="146"/>
      <c r="P318" s="146"/>
      <c r="Q318" s="148">
        <f t="shared" si="21"/>
        <v>0</v>
      </c>
      <c r="R318" s="18" t="str">
        <f t="shared" si="22"/>
        <v>OK</v>
      </c>
      <c r="S318" s="47"/>
      <c r="T318" s="47"/>
      <c r="U318" s="47"/>
      <c r="V318" s="47"/>
      <c r="W318" s="47"/>
      <c r="X318" s="34"/>
      <c r="Y318" s="34"/>
      <c r="Z318" s="34"/>
      <c r="AA318" s="34"/>
      <c r="AB318" s="34"/>
      <c r="AC318" s="34"/>
      <c r="AD318" s="180"/>
      <c r="AE318" s="181"/>
      <c r="AF318" s="181"/>
      <c r="AG318" s="181"/>
      <c r="AH318" s="181"/>
      <c r="AI318" s="181"/>
      <c r="AJ318" s="181"/>
      <c r="AK318" s="181"/>
      <c r="AL318" s="181"/>
      <c r="AM318" s="181"/>
      <c r="AN318" s="36"/>
    </row>
    <row r="319" spans="1:40" ht="40" customHeight="1" x14ac:dyDescent="0.35">
      <c r="A319" s="204"/>
      <c r="B319" s="50">
        <v>333</v>
      </c>
      <c r="C319" s="200"/>
      <c r="D319" s="56" t="s">
        <v>553</v>
      </c>
      <c r="E319" s="57" t="s">
        <v>554</v>
      </c>
      <c r="F319" s="57" t="s">
        <v>11</v>
      </c>
      <c r="G319" s="57" t="s">
        <v>555</v>
      </c>
      <c r="H319" s="55">
        <v>128.4</v>
      </c>
      <c r="I319" s="16">
        <v>0</v>
      </c>
      <c r="J319" s="144">
        <f t="shared" si="18"/>
        <v>0</v>
      </c>
      <c r="K319" s="145">
        <f t="shared" si="19"/>
        <v>0</v>
      </c>
      <c r="L319" s="146"/>
      <c r="M319" s="147">
        <f t="shared" si="20"/>
        <v>0</v>
      </c>
      <c r="N319" s="146"/>
      <c r="O319" s="146"/>
      <c r="P319" s="146"/>
      <c r="Q319" s="148">
        <f t="shared" si="21"/>
        <v>0</v>
      </c>
      <c r="R319" s="18" t="str">
        <f t="shared" si="22"/>
        <v>OK</v>
      </c>
      <c r="S319" s="47"/>
      <c r="T319" s="47"/>
      <c r="U319" s="47"/>
      <c r="V319" s="47"/>
      <c r="W319" s="47"/>
      <c r="X319" s="34"/>
      <c r="Y319" s="34"/>
      <c r="Z319" s="34"/>
      <c r="AA319" s="34"/>
      <c r="AB319" s="34"/>
      <c r="AC319" s="34"/>
      <c r="AD319" s="180"/>
      <c r="AE319" s="181"/>
      <c r="AF319" s="181"/>
      <c r="AG319" s="181"/>
      <c r="AH319" s="181"/>
      <c r="AI319" s="181"/>
      <c r="AJ319" s="181"/>
      <c r="AK319" s="181"/>
      <c r="AL319" s="181"/>
      <c r="AM319" s="181"/>
      <c r="AN319" s="36"/>
    </row>
    <row r="320" spans="1:40" ht="40" customHeight="1" x14ac:dyDescent="0.35">
      <c r="A320" s="204"/>
      <c r="B320" s="50">
        <v>334</v>
      </c>
      <c r="C320" s="200"/>
      <c r="D320" s="56" t="s">
        <v>556</v>
      </c>
      <c r="E320" s="57" t="s">
        <v>557</v>
      </c>
      <c r="F320" s="57" t="s">
        <v>11</v>
      </c>
      <c r="G320" s="57" t="s">
        <v>13</v>
      </c>
      <c r="H320" s="55">
        <v>41.21</v>
      </c>
      <c r="I320" s="16">
        <v>0</v>
      </c>
      <c r="J320" s="144">
        <f t="shared" si="18"/>
        <v>0</v>
      </c>
      <c r="K320" s="145">
        <f t="shared" si="19"/>
        <v>0</v>
      </c>
      <c r="L320" s="146"/>
      <c r="M320" s="147">
        <f t="shared" si="20"/>
        <v>0</v>
      </c>
      <c r="N320" s="146"/>
      <c r="O320" s="146"/>
      <c r="P320" s="146"/>
      <c r="Q320" s="148">
        <f t="shared" si="21"/>
        <v>0</v>
      </c>
      <c r="R320" s="18" t="str">
        <f t="shared" si="22"/>
        <v>OK</v>
      </c>
      <c r="S320" s="47"/>
      <c r="T320" s="47"/>
      <c r="U320" s="47"/>
      <c r="V320" s="47"/>
      <c r="W320" s="47"/>
      <c r="X320" s="34"/>
      <c r="Y320" s="34"/>
      <c r="Z320" s="34"/>
      <c r="AA320" s="34"/>
      <c r="AB320" s="34"/>
      <c r="AC320" s="34"/>
      <c r="AD320" s="180"/>
      <c r="AE320" s="181"/>
      <c r="AF320" s="181"/>
      <c r="AG320" s="181"/>
      <c r="AH320" s="181"/>
      <c r="AI320" s="181"/>
      <c r="AJ320" s="181"/>
      <c r="AK320" s="181"/>
      <c r="AL320" s="181"/>
      <c r="AM320" s="181"/>
      <c r="AN320" s="36"/>
    </row>
    <row r="321" spans="1:40" ht="40" customHeight="1" x14ac:dyDescent="0.35">
      <c r="A321" s="204"/>
      <c r="B321" s="50">
        <v>335</v>
      </c>
      <c r="C321" s="200"/>
      <c r="D321" s="56" t="s">
        <v>558</v>
      </c>
      <c r="E321" s="57" t="s">
        <v>559</v>
      </c>
      <c r="F321" s="57" t="s">
        <v>11</v>
      </c>
      <c r="G321" s="57" t="s">
        <v>13</v>
      </c>
      <c r="H321" s="55">
        <v>328.8</v>
      </c>
      <c r="I321" s="16">
        <v>0</v>
      </c>
      <c r="J321" s="144">
        <f t="shared" si="18"/>
        <v>0</v>
      </c>
      <c r="K321" s="145">
        <f t="shared" si="19"/>
        <v>0</v>
      </c>
      <c r="L321" s="146"/>
      <c r="M321" s="147">
        <f t="shared" si="20"/>
        <v>0</v>
      </c>
      <c r="N321" s="146"/>
      <c r="O321" s="146"/>
      <c r="P321" s="146"/>
      <c r="Q321" s="148">
        <f t="shared" si="21"/>
        <v>0</v>
      </c>
      <c r="R321" s="18" t="str">
        <f t="shared" si="22"/>
        <v>OK</v>
      </c>
      <c r="S321" s="47"/>
      <c r="T321" s="47"/>
      <c r="U321" s="47"/>
      <c r="V321" s="47"/>
      <c r="W321" s="47"/>
      <c r="X321" s="34"/>
      <c r="Y321" s="34"/>
      <c r="Z321" s="34"/>
      <c r="AA321" s="34"/>
      <c r="AB321" s="34"/>
      <c r="AC321" s="34"/>
      <c r="AD321" s="180"/>
      <c r="AE321" s="181"/>
      <c r="AF321" s="181"/>
      <c r="AG321" s="181"/>
      <c r="AH321" s="181"/>
      <c r="AI321" s="181"/>
      <c r="AJ321" s="181"/>
      <c r="AK321" s="181"/>
      <c r="AL321" s="181"/>
      <c r="AM321" s="181"/>
      <c r="AN321" s="36"/>
    </row>
    <row r="322" spans="1:40" ht="40" customHeight="1" x14ac:dyDescent="0.35">
      <c r="A322" s="204"/>
      <c r="B322" s="50">
        <v>336</v>
      </c>
      <c r="C322" s="199"/>
      <c r="D322" s="56" t="s">
        <v>560</v>
      </c>
      <c r="E322" s="57" t="s">
        <v>561</v>
      </c>
      <c r="F322" s="57" t="s">
        <v>11</v>
      </c>
      <c r="G322" s="57" t="s">
        <v>555</v>
      </c>
      <c r="H322" s="55">
        <v>310.81</v>
      </c>
      <c r="I322" s="16">
        <v>0</v>
      </c>
      <c r="J322" s="144">
        <f t="shared" si="18"/>
        <v>0</v>
      </c>
      <c r="K322" s="145">
        <f t="shared" si="19"/>
        <v>0</v>
      </c>
      <c r="L322" s="146"/>
      <c r="M322" s="147">
        <f t="shared" si="20"/>
        <v>0</v>
      </c>
      <c r="N322" s="146"/>
      <c r="O322" s="146"/>
      <c r="P322" s="146"/>
      <c r="Q322" s="148">
        <f t="shared" si="21"/>
        <v>0</v>
      </c>
      <c r="R322" s="18" t="str">
        <f t="shared" si="22"/>
        <v>OK</v>
      </c>
      <c r="S322" s="47"/>
      <c r="T322" s="47"/>
      <c r="U322" s="47"/>
      <c r="V322" s="47"/>
      <c r="W322" s="47"/>
      <c r="X322" s="34"/>
      <c r="Y322" s="34"/>
      <c r="Z322" s="34"/>
      <c r="AA322" s="34"/>
      <c r="AB322" s="34"/>
      <c r="AC322" s="34"/>
      <c r="AD322" s="180"/>
      <c r="AE322" s="181"/>
      <c r="AF322" s="181"/>
      <c r="AG322" s="181"/>
      <c r="AH322" s="181"/>
      <c r="AI322" s="181"/>
      <c r="AJ322" s="181"/>
      <c r="AK322" s="181"/>
      <c r="AL322" s="181"/>
      <c r="AM322" s="181"/>
      <c r="AN322" s="36"/>
    </row>
    <row r="323" spans="1:40" ht="40" customHeight="1" x14ac:dyDescent="0.35">
      <c r="A323" s="204">
        <v>31</v>
      </c>
      <c r="B323" s="50">
        <v>337</v>
      </c>
      <c r="C323" s="198" t="s">
        <v>634</v>
      </c>
      <c r="D323" s="56" t="s">
        <v>562</v>
      </c>
      <c r="E323" s="57" t="s">
        <v>563</v>
      </c>
      <c r="F323" s="57" t="s">
        <v>11</v>
      </c>
      <c r="G323" s="57" t="s">
        <v>13</v>
      </c>
      <c r="H323" s="55">
        <v>1100.48</v>
      </c>
      <c r="I323" s="16">
        <v>0</v>
      </c>
      <c r="J323" s="144">
        <f t="shared" si="18"/>
        <v>0</v>
      </c>
      <c r="K323" s="145">
        <f t="shared" si="19"/>
        <v>0</v>
      </c>
      <c r="L323" s="146"/>
      <c r="M323" s="147">
        <f t="shared" si="20"/>
        <v>0</v>
      </c>
      <c r="N323" s="146"/>
      <c r="O323" s="146"/>
      <c r="P323" s="146"/>
      <c r="Q323" s="148">
        <f t="shared" si="21"/>
        <v>0</v>
      </c>
      <c r="R323" s="18" t="str">
        <f t="shared" si="22"/>
        <v>OK</v>
      </c>
      <c r="S323" s="47"/>
      <c r="T323" s="47"/>
      <c r="U323" s="47"/>
      <c r="V323" s="47"/>
      <c r="W323" s="47"/>
      <c r="X323" s="34"/>
      <c r="Y323" s="34"/>
      <c r="Z323" s="34"/>
      <c r="AA323" s="34"/>
      <c r="AB323" s="34"/>
      <c r="AC323" s="34"/>
      <c r="AD323" s="180"/>
      <c r="AE323" s="181"/>
      <c r="AF323" s="181"/>
      <c r="AG323" s="181"/>
      <c r="AH323" s="181"/>
      <c r="AI323" s="181"/>
      <c r="AJ323" s="181"/>
      <c r="AK323" s="181"/>
      <c r="AL323" s="181"/>
      <c r="AM323" s="181"/>
      <c r="AN323" s="36"/>
    </row>
    <row r="324" spans="1:40" ht="40" customHeight="1" x14ac:dyDescent="0.35">
      <c r="A324" s="204"/>
      <c r="B324" s="50">
        <v>338</v>
      </c>
      <c r="C324" s="200"/>
      <c r="D324" s="56" t="s">
        <v>564</v>
      </c>
      <c r="E324" s="57" t="s">
        <v>39</v>
      </c>
      <c r="F324" s="57" t="s">
        <v>11</v>
      </c>
      <c r="G324" s="57" t="s">
        <v>15</v>
      </c>
      <c r="H324" s="55">
        <v>168</v>
      </c>
      <c r="I324" s="16">
        <v>0</v>
      </c>
      <c r="J324" s="144">
        <f t="shared" si="18"/>
        <v>0</v>
      </c>
      <c r="K324" s="145">
        <f t="shared" si="19"/>
        <v>0</v>
      </c>
      <c r="L324" s="146"/>
      <c r="M324" s="147">
        <f t="shared" si="20"/>
        <v>0</v>
      </c>
      <c r="N324" s="146"/>
      <c r="O324" s="146"/>
      <c r="P324" s="146"/>
      <c r="Q324" s="148">
        <f t="shared" si="21"/>
        <v>0</v>
      </c>
      <c r="R324" s="18" t="str">
        <f t="shared" si="22"/>
        <v>OK</v>
      </c>
      <c r="S324" s="47"/>
      <c r="T324" s="47"/>
      <c r="U324" s="47"/>
      <c r="V324" s="47"/>
      <c r="W324" s="47"/>
      <c r="X324" s="34"/>
      <c r="Y324" s="34"/>
      <c r="Z324" s="34"/>
      <c r="AA324" s="34"/>
      <c r="AB324" s="34"/>
      <c r="AC324" s="34"/>
      <c r="AD324" s="180"/>
      <c r="AE324" s="181"/>
      <c r="AF324" s="181"/>
      <c r="AG324" s="181"/>
      <c r="AH324" s="181"/>
      <c r="AI324" s="181"/>
      <c r="AJ324" s="181"/>
      <c r="AK324" s="181"/>
      <c r="AL324" s="181"/>
      <c r="AM324" s="181"/>
      <c r="AN324" s="36"/>
    </row>
    <row r="325" spans="1:40" ht="40" customHeight="1" x14ac:dyDescent="0.35">
      <c r="A325" s="204"/>
      <c r="B325" s="50">
        <v>339</v>
      </c>
      <c r="C325" s="200"/>
      <c r="D325" s="56" t="s">
        <v>565</v>
      </c>
      <c r="E325" s="57" t="s">
        <v>39</v>
      </c>
      <c r="F325" s="57" t="s">
        <v>11</v>
      </c>
      <c r="G325" s="57" t="s">
        <v>15</v>
      </c>
      <c r="H325" s="55">
        <v>167.03</v>
      </c>
      <c r="I325" s="16">
        <v>0</v>
      </c>
      <c r="J325" s="144">
        <f t="shared" ref="J325:J360" si="23">IF(SUM(S325:AN325)&gt;I325+L325,I325+L325,SUM(S325:AJ325))</f>
        <v>0</v>
      </c>
      <c r="K325" s="145">
        <f t="shared" ref="K325:K360" si="24">(SUM(S325:AN325))</f>
        <v>0</v>
      </c>
      <c r="L325" s="146"/>
      <c r="M325" s="147">
        <f t="shared" ref="M325:M360" si="25">ROUND(IF(I325*0.25-0.5&lt;0,0,I325*0.25-0.5),0)-P325-N325</f>
        <v>0</v>
      </c>
      <c r="N325" s="146"/>
      <c r="O325" s="146"/>
      <c r="P325" s="146"/>
      <c r="Q325" s="148">
        <f t="shared" ref="Q325:Q360" si="26">I325-(SUM(S325:AN325))+L325</f>
        <v>0</v>
      </c>
      <c r="R325" s="18" t="str">
        <f t="shared" si="22"/>
        <v>OK</v>
      </c>
      <c r="S325" s="47"/>
      <c r="T325" s="47"/>
      <c r="U325" s="47"/>
      <c r="V325" s="47"/>
      <c r="W325" s="47"/>
      <c r="X325" s="34"/>
      <c r="Y325" s="34"/>
      <c r="Z325" s="34"/>
      <c r="AA325" s="34"/>
      <c r="AB325" s="34"/>
      <c r="AC325" s="34"/>
      <c r="AD325" s="180"/>
      <c r="AE325" s="181"/>
      <c r="AF325" s="181"/>
      <c r="AG325" s="181"/>
      <c r="AH325" s="181"/>
      <c r="AI325" s="181"/>
      <c r="AJ325" s="181"/>
      <c r="AK325" s="181"/>
      <c r="AL325" s="181"/>
      <c r="AM325" s="181"/>
      <c r="AN325" s="36"/>
    </row>
    <row r="326" spans="1:40" ht="40" customHeight="1" x14ac:dyDescent="0.35">
      <c r="A326" s="204"/>
      <c r="B326" s="50">
        <v>340</v>
      </c>
      <c r="C326" s="200"/>
      <c r="D326" s="56" t="s">
        <v>566</v>
      </c>
      <c r="E326" s="57" t="s">
        <v>39</v>
      </c>
      <c r="F326" s="57" t="s">
        <v>11</v>
      </c>
      <c r="G326" s="57" t="s">
        <v>15</v>
      </c>
      <c r="H326" s="55">
        <v>450</v>
      </c>
      <c r="I326" s="16">
        <v>0</v>
      </c>
      <c r="J326" s="144">
        <f t="shared" si="23"/>
        <v>0</v>
      </c>
      <c r="K326" s="145">
        <f t="shared" si="24"/>
        <v>0</v>
      </c>
      <c r="L326" s="146"/>
      <c r="M326" s="147">
        <f t="shared" si="25"/>
        <v>0</v>
      </c>
      <c r="N326" s="146"/>
      <c r="O326" s="146"/>
      <c r="P326" s="146"/>
      <c r="Q326" s="148">
        <f t="shared" si="26"/>
        <v>0</v>
      </c>
      <c r="R326" s="18" t="str">
        <f t="shared" si="22"/>
        <v>OK</v>
      </c>
      <c r="S326" s="47"/>
      <c r="T326" s="47"/>
      <c r="U326" s="47"/>
      <c r="V326" s="47"/>
      <c r="W326" s="47"/>
      <c r="X326" s="34"/>
      <c r="Y326" s="34"/>
      <c r="Z326" s="34"/>
      <c r="AA326" s="34"/>
      <c r="AB326" s="34"/>
      <c r="AC326" s="34"/>
      <c r="AD326" s="180"/>
      <c r="AE326" s="181"/>
      <c r="AF326" s="181"/>
      <c r="AG326" s="181"/>
      <c r="AH326" s="181"/>
      <c r="AI326" s="181"/>
      <c r="AJ326" s="181"/>
      <c r="AK326" s="181"/>
      <c r="AL326" s="181"/>
      <c r="AM326" s="181"/>
      <c r="AN326" s="36"/>
    </row>
    <row r="327" spans="1:40" ht="40" customHeight="1" x14ac:dyDescent="0.35">
      <c r="A327" s="204"/>
      <c r="B327" s="50">
        <v>341</v>
      </c>
      <c r="C327" s="200"/>
      <c r="D327" s="56" t="s">
        <v>567</v>
      </c>
      <c r="E327" s="57" t="s">
        <v>568</v>
      </c>
      <c r="F327" s="57" t="s">
        <v>11</v>
      </c>
      <c r="G327" s="57" t="s">
        <v>555</v>
      </c>
      <c r="H327" s="55">
        <v>600</v>
      </c>
      <c r="I327" s="16">
        <v>0</v>
      </c>
      <c r="J327" s="144">
        <f t="shared" si="23"/>
        <v>0</v>
      </c>
      <c r="K327" s="145">
        <f t="shared" si="24"/>
        <v>0</v>
      </c>
      <c r="L327" s="146"/>
      <c r="M327" s="147">
        <f t="shared" si="25"/>
        <v>0</v>
      </c>
      <c r="N327" s="146"/>
      <c r="O327" s="146"/>
      <c r="P327" s="146"/>
      <c r="Q327" s="148">
        <f t="shared" si="26"/>
        <v>0</v>
      </c>
      <c r="R327" s="18" t="str">
        <f t="shared" si="22"/>
        <v>OK</v>
      </c>
      <c r="S327" s="47"/>
      <c r="T327" s="47"/>
      <c r="U327" s="47"/>
      <c r="V327" s="47"/>
      <c r="W327" s="47"/>
      <c r="X327" s="34"/>
      <c r="Y327" s="34"/>
      <c r="Z327" s="34"/>
      <c r="AA327" s="34"/>
      <c r="AB327" s="34"/>
      <c r="AC327" s="34"/>
      <c r="AD327" s="180"/>
      <c r="AE327" s="181"/>
      <c r="AF327" s="181"/>
      <c r="AG327" s="181"/>
      <c r="AH327" s="181"/>
      <c r="AI327" s="181"/>
      <c r="AJ327" s="181"/>
      <c r="AK327" s="181"/>
      <c r="AL327" s="181"/>
      <c r="AM327" s="181"/>
      <c r="AN327" s="36"/>
    </row>
    <row r="328" spans="1:40" ht="40" customHeight="1" x14ac:dyDescent="0.35">
      <c r="A328" s="204"/>
      <c r="B328" s="50">
        <v>342</v>
      </c>
      <c r="C328" s="200"/>
      <c r="D328" s="56" t="s">
        <v>569</v>
      </c>
      <c r="E328" s="57" t="s">
        <v>570</v>
      </c>
      <c r="F328" s="57" t="s">
        <v>11</v>
      </c>
      <c r="G328" s="57" t="s">
        <v>277</v>
      </c>
      <c r="H328" s="55">
        <v>50</v>
      </c>
      <c r="I328" s="16">
        <v>0</v>
      </c>
      <c r="J328" s="144">
        <f t="shared" si="23"/>
        <v>0</v>
      </c>
      <c r="K328" s="145">
        <f t="shared" si="24"/>
        <v>0</v>
      </c>
      <c r="L328" s="146"/>
      <c r="M328" s="147">
        <f t="shared" si="25"/>
        <v>0</v>
      </c>
      <c r="N328" s="146"/>
      <c r="O328" s="146"/>
      <c r="P328" s="146"/>
      <c r="Q328" s="148">
        <f t="shared" si="26"/>
        <v>0</v>
      </c>
      <c r="R328" s="18" t="str">
        <f t="shared" si="22"/>
        <v>OK</v>
      </c>
      <c r="S328" s="47"/>
      <c r="T328" s="47"/>
      <c r="U328" s="47"/>
      <c r="V328" s="47"/>
      <c r="W328" s="47"/>
      <c r="X328" s="34"/>
      <c r="Y328" s="34"/>
      <c r="Z328" s="34"/>
      <c r="AA328" s="34"/>
      <c r="AB328" s="34"/>
      <c r="AC328" s="34"/>
      <c r="AD328" s="180"/>
      <c r="AE328" s="181"/>
      <c r="AF328" s="181"/>
      <c r="AG328" s="181"/>
      <c r="AH328" s="181"/>
      <c r="AI328" s="181"/>
      <c r="AJ328" s="181"/>
      <c r="AK328" s="181"/>
      <c r="AL328" s="181"/>
      <c r="AM328" s="181"/>
      <c r="AN328" s="36"/>
    </row>
    <row r="329" spans="1:40" ht="40" customHeight="1" x14ac:dyDescent="0.35">
      <c r="A329" s="204"/>
      <c r="B329" s="50">
        <v>343</v>
      </c>
      <c r="C329" s="200"/>
      <c r="D329" s="56" t="s">
        <v>571</v>
      </c>
      <c r="E329" s="57" t="s">
        <v>570</v>
      </c>
      <c r="F329" s="57" t="s">
        <v>11</v>
      </c>
      <c r="G329" s="57" t="s">
        <v>13</v>
      </c>
      <c r="H329" s="55">
        <v>30</v>
      </c>
      <c r="I329" s="16">
        <v>0</v>
      </c>
      <c r="J329" s="144">
        <f t="shared" si="23"/>
        <v>0</v>
      </c>
      <c r="K329" s="145">
        <f t="shared" si="24"/>
        <v>0</v>
      </c>
      <c r="L329" s="146"/>
      <c r="M329" s="147">
        <f t="shared" si="25"/>
        <v>0</v>
      </c>
      <c r="N329" s="146"/>
      <c r="O329" s="146"/>
      <c r="P329" s="146"/>
      <c r="Q329" s="148">
        <f t="shared" si="26"/>
        <v>0</v>
      </c>
      <c r="R329" s="18" t="str">
        <f t="shared" si="22"/>
        <v>OK</v>
      </c>
      <c r="S329" s="47"/>
      <c r="T329" s="47"/>
      <c r="U329" s="47"/>
      <c r="V329" s="47"/>
      <c r="W329" s="47"/>
      <c r="X329" s="34"/>
      <c r="Y329" s="34"/>
      <c r="Z329" s="34"/>
      <c r="AA329" s="34"/>
      <c r="AB329" s="34"/>
      <c r="AC329" s="34"/>
      <c r="AD329" s="180"/>
      <c r="AE329" s="181"/>
      <c r="AF329" s="181"/>
      <c r="AG329" s="181"/>
      <c r="AH329" s="181"/>
      <c r="AI329" s="181"/>
      <c r="AJ329" s="181"/>
      <c r="AK329" s="181"/>
      <c r="AL329" s="181"/>
      <c r="AM329" s="181"/>
      <c r="AN329" s="36"/>
    </row>
    <row r="330" spans="1:40" ht="40" customHeight="1" x14ac:dyDescent="0.35">
      <c r="A330" s="204"/>
      <c r="B330" s="50">
        <v>344</v>
      </c>
      <c r="C330" s="200"/>
      <c r="D330" s="56" t="s">
        <v>572</v>
      </c>
      <c r="E330" s="57" t="s">
        <v>570</v>
      </c>
      <c r="F330" s="57" t="s">
        <v>11</v>
      </c>
      <c r="G330" s="57" t="s">
        <v>13</v>
      </c>
      <c r="H330" s="55">
        <v>30</v>
      </c>
      <c r="I330" s="16">
        <v>0</v>
      </c>
      <c r="J330" s="144">
        <f t="shared" si="23"/>
        <v>0</v>
      </c>
      <c r="K330" s="145">
        <f t="shared" si="24"/>
        <v>0</v>
      </c>
      <c r="L330" s="146"/>
      <c r="M330" s="147">
        <f t="shared" si="25"/>
        <v>0</v>
      </c>
      <c r="N330" s="146"/>
      <c r="O330" s="146"/>
      <c r="P330" s="146"/>
      <c r="Q330" s="148">
        <f t="shared" si="26"/>
        <v>0</v>
      </c>
      <c r="R330" s="18" t="str">
        <f t="shared" si="22"/>
        <v>OK</v>
      </c>
      <c r="S330" s="47"/>
      <c r="T330" s="47"/>
      <c r="U330" s="47"/>
      <c r="V330" s="47"/>
      <c r="W330" s="47"/>
      <c r="X330" s="34"/>
      <c r="Y330" s="34"/>
      <c r="Z330" s="34"/>
      <c r="AA330" s="34"/>
      <c r="AB330" s="34"/>
      <c r="AC330" s="34"/>
      <c r="AD330" s="180"/>
      <c r="AE330" s="181"/>
      <c r="AF330" s="181"/>
      <c r="AG330" s="181"/>
      <c r="AH330" s="181"/>
      <c r="AI330" s="181"/>
      <c r="AJ330" s="181"/>
      <c r="AK330" s="181"/>
      <c r="AL330" s="181"/>
      <c r="AM330" s="181"/>
      <c r="AN330" s="36"/>
    </row>
    <row r="331" spans="1:40" ht="40" customHeight="1" x14ac:dyDescent="0.35">
      <c r="A331" s="204"/>
      <c r="B331" s="50">
        <v>345</v>
      </c>
      <c r="C331" s="200"/>
      <c r="D331" s="56" t="s">
        <v>573</v>
      </c>
      <c r="E331" s="57" t="s">
        <v>570</v>
      </c>
      <c r="F331" s="57" t="s">
        <v>11</v>
      </c>
      <c r="G331" s="57" t="s">
        <v>288</v>
      </c>
      <c r="H331" s="55">
        <v>20</v>
      </c>
      <c r="I331" s="16">
        <v>0</v>
      </c>
      <c r="J331" s="144">
        <f t="shared" si="23"/>
        <v>0</v>
      </c>
      <c r="K331" s="145">
        <f t="shared" si="24"/>
        <v>0</v>
      </c>
      <c r="L331" s="146"/>
      <c r="M331" s="147">
        <f t="shared" si="25"/>
        <v>0</v>
      </c>
      <c r="N331" s="146"/>
      <c r="O331" s="146"/>
      <c r="P331" s="146"/>
      <c r="Q331" s="148">
        <f t="shared" si="26"/>
        <v>0</v>
      </c>
      <c r="R331" s="18" t="str">
        <f t="shared" si="22"/>
        <v>OK</v>
      </c>
      <c r="S331" s="47"/>
      <c r="T331" s="47"/>
      <c r="U331" s="47"/>
      <c r="V331" s="47"/>
      <c r="W331" s="47"/>
      <c r="X331" s="34"/>
      <c r="Y331" s="34"/>
      <c r="Z331" s="34"/>
      <c r="AA331" s="34"/>
      <c r="AB331" s="34"/>
      <c r="AC331" s="34"/>
      <c r="AD331" s="180"/>
      <c r="AE331" s="181"/>
      <c r="AF331" s="181"/>
      <c r="AG331" s="181"/>
      <c r="AH331" s="181"/>
      <c r="AI331" s="181"/>
      <c r="AJ331" s="181"/>
      <c r="AK331" s="181"/>
      <c r="AL331" s="181"/>
      <c r="AM331" s="181"/>
      <c r="AN331" s="36"/>
    </row>
    <row r="332" spans="1:40" ht="40" customHeight="1" x14ac:dyDescent="0.35">
      <c r="A332" s="204"/>
      <c r="B332" s="50">
        <v>346</v>
      </c>
      <c r="C332" s="200"/>
      <c r="D332" s="56" t="s">
        <v>574</v>
      </c>
      <c r="E332" s="57" t="s">
        <v>570</v>
      </c>
      <c r="F332" s="57" t="s">
        <v>11</v>
      </c>
      <c r="G332" s="57" t="s">
        <v>575</v>
      </c>
      <c r="H332" s="55">
        <v>50</v>
      </c>
      <c r="I332" s="16">
        <v>0</v>
      </c>
      <c r="J332" s="144">
        <f t="shared" si="23"/>
        <v>0</v>
      </c>
      <c r="K332" s="145">
        <f t="shared" si="24"/>
        <v>0</v>
      </c>
      <c r="L332" s="146"/>
      <c r="M332" s="147">
        <f t="shared" si="25"/>
        <v>0</v>
      </c>
      <c r="N332" s="146"/>
      <c r="O332" s="146"/>
      <c r="P332" s="146"/>
      <c r="Q332" s="148">
        <f t="shared" si="26"/>
        <v>0</v>
      </c>
      <c r="R332" s="18" t="str">
        <f t="shared" si="22"/>
        <v>OK</v>
      </c>
      <c r="S332" s="47"/>
      <c r="T332" s="47"/>
      <c r="U332" s="47"/>
      <c r="V332" s="47"/>
      <c r="W332" s="47"/>
      <c r="X332" s="34"/>
      <c r="Y332" s="34"/>
      <c r="Z332" s="34"/>
      <c r="AA332" s="34"/>
      <c r="AB332" s="34"/>
      <c r="AC332" s="34"/>
      <c r="AD332" s="180"/>
      <c r="AE332" s="181"/>
      <c r="AF332" s="181"/>
      <c r="AG332" s="181"/>
      <c r="AH332" s="181"/>
      <c r="AI332" s="181"/>
      <c r="AJ332" s="181"/>
      <c r="AK332" s="181"/>
      <c r="AL332" s="181"/>
      <c r="AM332" s="181"/>
      <c r="AN332" s="36"/>
    </row>
    <row r="333" spans="1:40" ht="40" customHeight="1" x14ac:dyDescent="0.35">
      <c r="A333" s="204"/>
      <c r="B333" s="50">
        <v>347</v>
      </c>
      <c r="C333" s="199"/>
      <c r="D333" s="56" t="s">
        <v>576</v>
      </c>
      <c r="E333" s="57" t="s">
        <v>570</v>
      </c>
      <c r="F333" s="57" t="s">
        <v>11</v>
      </c>
      <c r="G333" s="57" t="s">
        <v>575</v>
      </c>
      <c r="H333" s="55">
        <v>40</v>
      </c>
      <c r="I333" s="16">
        <v>0</v>
      </c>
      <c r="J333" s="144">
        <f t="shared" si="23"/>
        <v>0</v>
      </c>
      <c r="K333" s="145">
        <f t="shared" si="24"/>
        <v>0</v>
      </c>
      <c r="L333" s="146"/>
      <c r="M333" s="147">
        <f t="shared" si="25"/>
        <v>0</v>
      </c>
      <c r="N333" s="146"/>
      <c r="O333" s="146"/>
      <c r="P333" s="146"/>
      <c r="Q333" s="148">
        <f t="shared" si="26"/>
        <v>0</v>
      </c>
      <c r="R333" s="18" t="str">
        <f t="shared" si="22"/>
        <v>OK</v>
      </c>
      <c r="S333" s="47"/>
      <c r="T333" s="47"/>
      <c r="U333" s="47"/>
      <c r="V333" s="47"/>
      <c r="W333" s="47"/>
      <c r="X333" s="34"/>
      <c r="Y333" s="34"/>
      <c r="Z333" s="34"/>
      <c r="AA333" s="34"/>
      <c r="AB333" s="34"/>
      <c r="AC333" s="34"/>
      <c r="AD333" s="180"/>
      <c r="AE333" s="181"/>
      <c r="AF333" s="181"/>
      <c r="AG333" s="181"/>
      <c r="AH333" s="181"/>
      <c r="AI333" s="181"/>
      <c r="AJ333" s="181"/>
      <c r="AK333" s="181"/>
      <c r="AL333" s="181"/>
      <c r="AM333" s="181"/>
      <c r="AN333" s="36"/>
    </row>
    <row r="334" spans="1:40" ht="40" customHeight="1" x14ac:dyDescent="0.35">
      <c r="A334" s="204">
        <v>32</v>
      </c>
      <c r="B334" s="50">
        <v>348</v>
      </c>
      <c r="C334" s="198" t="s">
        <v>641</v>
      </c>
      <c r="D334" s="56" t="s">
        <v>577</v>
      </c>
      <c r="E334" s="57" t="s">
        <v>578</v>
      </c>
      <c r="F334" s="57" t="s">
        <v>233</v>
      </c>
      <c r="G334" s="57" t="s">
        <v>579</v>
      </c>
      <c r="H334" s="55">
        <v>164.96</v>
      </c>
      <c r="I334" s="16">
        <v>0</v>
      </c>
      <c r="J334" s="144">
        <f t="shared" si="23"/>
        <v>0</v>
      </c>
      <c r="K334" s="145">
        <f t="shared" si="24"/>
        <v>0</v>
      </c>
      <c r="L334" s="146"/>
      <c r="M334" s="147">
        <f t="shared" si="25"/>
        <v>0</v>
      </c>
      <c r="N334" s="146"/>
      <c r="O334" s="146"/>
      <c r="P334" s="146"/>
      <c r="Q334" s="148">
        <f t="shared" si="26"/>
        <v>0</v>
      </c>
      <c r="R334" s="18" t="str">
        <f t="shared" si="22"/>
        <v>OK</v>
      </c>
      <c r="S334" s="47"/>
      <c r="T334" s="47"/>
      <c r="U334" s="47"/>
      <c r="V334" s="47"/>
      <c r="W334" s="47"/>
      <c r="X334" s="34"/>
      <c r="Y334" s="34"/>
      <c r="Z334" s="34"/>
      <c r="AA334" s="34"/>
      <c r="AB334" s="34"/>
      <c r="AC334" s="34"/>
      <c r="AD334" s="180"/>
      <c r="AE334" s="181"/>
      <c r="AF334" s="181"/>
      <c r="AG334" s="181"/>
      <c r="AH334" s="181"/>
      <c r="AI334" s="181"/>
      <c r="AJ334" s="181"/>
      <c r="AK334" s="181"/>
      <c r="AL334" s="181"/>
      <c r="AM334" s="181"/>
      <c r="AN334" s="36"/>
    </row>
    <row r="335" spans="1:40" ht="40" customHeight="1" x14ac:dyDescent="0.35">
      <c r="A335" s="204"/>
      <c r="B335" s="50">
        <v>349</v>
      </c>
      <c r="C335" s="200"/>
      <c r="D335" s="56" t="s">
        <v>580</v>
      </c>
      <c r="E335" s="57" t="s">
        <v>581</v>
      </c>
      <c r="F335" s="57" t="s">
        <v>233</v>
      </c>
      <c r="G335" s="57" t="s">
        <v>579</v>
      </c>
      <c r="H335" s="55">
        <v>87.33</v>
      </c>
      <c r="I335" s="16">
        <v>0</v>
      </c>
      <c r="J335" s="144">
        <f t="shared" si="23"/>
        <v>0</v>
      </c>
      <c r="K335" s="145">
        <f t="shared" si="24"/>
        <v>0</v>
      </c>
      <c r="L335" s="146"/>
      <c r="M335" s="147">
        <f t="shared" si="25"/>
        <v>0</v>
      </c>
      <c r="N335" s="146"/>
      <c r="O335" s="146"/>
      <c r="P335" s="146"/>
      <c r="Q335" s="148">
        <f t="shared" si="26"/>
        <v>0</v>
      </c>
      <c r="R335" s="18" t="str">
        <f t="shared" si="22"/>
        <v>OK</v>
      </c>
      <c r="S335" s="47"/>
      <c r="T335" s="47"/>
      <c r="U335" s="47"/>
      <c r="V335" s="47"/>
      <c r="W335" s="47"/>
      <c r="X335" s="34"/>
      <c r="Y335" s="34"/>
      <c r="Z335" s="34"/>
      <c r="AA335" s="34"/>
      <c r="AB335" s="34"/>
      <c r="AC335" s="34"/>
      <c r="AD335" s="180"/>
      <c r="AE335" s="181"/>
      <c r="AF335" s="181"/>
      <c r="AG335" s="181"/>
      <c r="AH335" s="181"/>
      <c r="AI335" s="181"/>
      <c r="AJ335" s="181"/>
      <c r="AK335" s="181"/>
      <c r="AL335" s="181"/>
      <c r="AM335" s="181"/>
      <c r="AN335" s="36"/>
    </row>
    <row r="336" spans="1:40" ht="40" customHeight="1" x14ac:dyDescent="0.35">
      <c r="A336" s="204"/>
      <c r="B336" s="50">
        <v>350</v>
      </c>
      <c r="C336" s="200"/>
      <c r="D336" s="56" t="s">
        <v>582</v>
      </c>
      <c r="E336" s="57" t="s">
        <v>583</v>
      </c>
      <c r="F336" s="57" t="s">
        <v>11</v>
      </c>
      <c r="G336" s="57" t="s">
        <v>12</v>
      </c>
      <c r="H336" s="55">
        <v>16.11</v>
      </c>
      <c r="I336" s="16">
        <v>0</v>
      </c>
      <c r="J336" s="144">
        <f t="shared" si="23"/>
        <v>0</v>
      </c>
      <c r="K336" s="145">
        <f t="shared" si="24"/>
        <v>0</v>
      </c>
      <c r="L336" s="146"/>
      <c r="M336" s="147">
        <f t="shared" si="25"/>
        <v>0</v>
      </c>
      <c r="N336" s="146"/>
      <c r="O336" s="146"/>
      <c r="P336" s="146"/>
      <c r="Q336" s="148">
        <f t="shared" si="26"/>
        <v>0</v>
      </c>
      <c r="R336" s="18" t="str">
        <f t="shared" si="22"/>
        <v>OK</v>
      </c>
      <c r="S336" s="47"/>
      <c r="T336" s="47"/>
      <c r="U336" s="47"/>
      <c r="V336" s="47"/>
      <c r="W336" s="47"/>
      <c r="X336" s="34"/>
      <c r="Y336" s="34"/>
      <c r="Z336" s="34"/>
      <c r="AA336" s="34"/>
      <c r="AB336" s="34"/>
      <c r="AC336" s="34"/>
      <c r="AD336" s="180"/>
      <c r="AE336" s="181"/>
      <c r="AF336" s="181"/>
      <c r="AG336" s="181"/>
      <c r="AH336" s="181"/>
      <c r="AI336" s="181"/>
      <c r="AJ336" s="181"/>
      <c r="AK336" s="181"/>
      <c r="AL336" s="181"/>
      <c r="AM336" s="181"/>
      <c r="AN336" s="36"/>
    </row>
    <row r="337" spans="1:40" ht="40" customHeight="1" x14ac:dyDescent="0.35">
      <c r="A337" s="204"/>
      <c r="B337" s="50">
        <v>351</v>
      </c>
      <c r="C337" s="200"/>
      <c r="D337" s="56" t="s">
        <v>584</v>
      </c>
      <c r="E337" s="57" t="s">
        <v>585</v>
      </c>
      <c r="F337" s="57" t="s">
        <v>11</v>
      </c>
      <c r="G337" s="57" t="s">
        <v>12</v>
      </c>
      <c r="H337" s="55">
        <v>115.55</v>
      </c>
      <c r="I337" s="16">
        <v>0</v>
      </c>
      <c r="J337" s="144">
        <f t="shared" si="23"/>
        <v>0</v>
      </c>
      <c r="K337" s="145">
        <f t="shared" si="24"/>
        <v>0</v>
      </c>
      <c r="L337" s="146"/>
      <c r="M337" s="147">
        <f t="shared" si="25"/>
        <v>0</v>
      </c>
      <c r="N337" s="146"/>
      <c r="O337" s="146"/>
      <c r="P337" s="146"/>
      <c r="Q337" s="148">
        <f t="shared" si="26"/>
        <v>0</v>
      </c>
      <c r="R337" s="18" t="str">
        <f t="shared" si="22"/>
        <v>OK</v>
      </c>
      <c r="S337" s="47"/>
      <c r="T337" s="47"/>
      <c r="U337" s="47"/>
      <c r="V337" s="47"/>
      <c r="W337" s="47"/>
      <c r="X337" s="34"/>
      <c r="Y337" s="34"/>
      <c r="Z337" s="34"/>
      <c r="AA337" s="34"/>
      <c r="AB337" s="34"/>
      <c r="AC337" s="34"/>
      <c r="AD337" s="180"/>
      <c r="AE337" s="181"/>
      <c r="AF337" s="181"/>
      <c r="AG337" s="181"/>
      <c r="AH337" s="181"/>
      <c r="AI337" s="181"/>
      <c r="AJ337" s="181"/>
      <c r="AK337" s="181"/>
      <c r="AL337" s="181"/>
      <c r="AM337" s="181"/>
      <c r="AN337" s="36"/>
    </row>
    <row r="338" spans="1:40" ht="40" customHeight="1" x14ac:dyDescent="0.35">
      <c r="A338" s="204"/>
      <c r="B338" s="50">
        <v>352</v>
      </c>
      <c r="C338" s="200"/>
      <c r="D338" s="56" t="s">
        <v>586</v>
      </c>
      <c r="E338" s="57" t="s">
        <v>587</v>
      </c>
      <c r="F338" s="57" t="s">
        <v>11</v>
      </c>
      <c r="G338" s="57" t="s">
        <v>12</v>
      </c>
      <c r="H338" s="55">
        <v>50.3</v>
      </c>
      <c r="I338" s="16">
        <v>0</v>
      </c>
      <c r="J338" s="144">
        <f t="shared" si="23"/>
        <v>0</v>
      </c>
      <c r="K338" s="145">
        <f t="shared" si="24"/>
        <v>0</v>
      </c>
      <c r="L338" s="146"/>
      <c r="M338" s="147">
        <f t="shared" si="25"/>
        <v>0</v>
      </c>
      <c r="N338" s="146"/>
      <c r="O338" s="146"/>
      <c r="P338" s="146"/>
      <c r="Q338" s="148">
        <f t="shared" si="26"/>
        <v>0</v>
      </c>
      <c r="R338" s="18" t="str">
        <f t="shared" si="22"/>
        <v>OK</v>
      </c>
      <c r="S338" s="47"/>
      <c r="T338" s="47"/>
      <c r="U338" s="47"/>
      <c r="V338" s="47"/>
      <c r="W338" s="47"/>
      <c r="X338" s="34"/>
      <c r="Y338" s="34"/>
      <c r="Z338" s="34"/>
      <c r="AA338" s="34"/>
      <c r="AB338" s="34"/>
      <c r="AC338" s="34"/>
      <c r="AD338" s="180"/>
      <c r="AE338" s="181"/>
      <c r="AF338" s="181"/>
      <c r="AG338" s="181"/>
      <c r="AH338" s="181"/>
      <c r="AI338" s="181"/>
      <c r="AJ338" s="181"/>
      <c r="AK338" s="181"/>
      <c r="AL338" s="181"/>
      <c r="AM338" s="181"/>
      <c r="AN338" s="36"/>
    </row>
    <row r="339" spans="1:40" ht="40" customHeight="1" x14ac:dyDescent="0.35">
      <c r="A339" s="204"/>
      <c r="B339" s="50">
        <v>353</v>
      </c>
      <c r="C339" s="200"/>
      <c r="D339" s="56" t="s">
        <v>588</v>
      </c>
      <c r="E339" s="57" t="s">
        <v>589</v>
      </c>
      <c r="F339" s="57" t="s">
        <v>11</v>
      </c>
      <c r="G339" s="57" t="s">
        <v>12</v>
      </c>
      <c r="H339" s="55">
        <v>14.69</v>
      </c>
      <c r="I339" s="16">
        <v>0</v>
      </c>
      <c r="J339" s="144">
        <f t="shared" si="23"/>
        <v>0</v>
      </c>
      <c r="K339" s="145">
        <f t="shared" si="24"/>
        <v>0</v>
      </c>
      <c r="L339" s="146"/>
      <c r="M339" s="147">
        <f t="shared" si="25"/>
        <v>0</v>
      </c>
      <c r="N339" s="146"/>
      <c r="O339" s="146"/>
      <c r="P339" s="146"/>
      <c r="Q339" s="148">
        <f t="shared" si="26"/>
        <v>0</v>
      </c>
      <c r="R339" s="18" t="str">
        <f t="shared" si="22"/>
        <v>OK</v>
      </c>
      <c r="S339" s="47"/>
      <c r="T339" s="47"/>
      <c r="U339" s="47"/>
      <c r="V339" s="47"/>
      <c r="W339" s="47"/>
      <c r="X339" s="34"/>
      <c r="Y339" s="34"/>
      <c r="Z339" s="34"/>
      <c r="AA339" s="34"/>
      <c r="AB339" s="34"/>
      <c r="AC339" s="34"/>
      <c r="AD339" s="180"/>
      <c r="AE339" s="181"/>
      <c r="AF339" s="181"/>
      <c r="AG339" s="181"/>
      <c r="AH339" s="181"/>
      <c r="AI339" s="181"/>
      <c r="AJ339" s="181"/>
      <c r="AK339" s="181"/>
      <c r="AL339" s="181"/>
      <c r="AM339" s="181"/>
      <c r="AN339" s="36"/>
    </row>
    <row r="340" spans="1:40" ht="40" customHeight="1" x14ac:dyDescent="0.35">
      <c r="A340" s="204"/>
      <c r="B340" s="50">
        <v>354</v>
      </c>
      <c r="C340" s="200"/>
      <c r="D340" s="56" t="s">
        <v>590</v>
      </c>
      <c r="E340" s="57" t="s">
        <v>589</v>
      </c>
      <c r="F340" s="57" t="s">
        <v>11</v>
      </c>
      <c r="G340" s="57" t="s">
        <v>591</v>
      </c>
      <c r="H340" s="55">
        <v>12.85</v>
      </c>
      <c r="I340" s="16">
        <v>0</v>
      </c>
      <c r="J340" s="144">
        <f t="shared" si="23"/>
        <v>0</v>
      </c>
      <c r="K340" s="145">
        <f t="shared" si="24"/>
        <v>0</v>
      </c>
      <c r="L340" s="146"/>
      <c r="M340" s="147">
        <f t="shared" si="25"/>
        <v>0</v>
      </c>
      <c r="N340" s="146"/>
      <c r="O340" s="146"/>
      <c r="P340" s="146"/>
      <c r="Q340" s="148">
        <f t="shared" si="26"/>
        <v>0</v>
      </c>
      <c r="R340" s="18" t="str">
        <f t="shared" si="22"/>
        <v>OK</v>
      </c>
      <c r="S340" s="47"/>
      <c r="T340" s="47"/>
      <c r="U340" s="47"/>
      <c r="V340" s="47"/>
      <c r="W340" s="47"/>
      <c r="X340" s="34"/>
      <c r="Y340" s="34"/>
      <c r="Z340" s="34"/>
      <c r="AA340" s="34"/>
      <c r="AB340" s="34"/>
      <c r="AC340" s="34"/>
      <c r="AD340" s="180"/>
      <c r="AE340" s="181"/>
      <c r="AF340" s="181"/>
      <c r="AG340" s="181"/>
      <c r="AH340" s="181"/>
      <c r="AI340" s="181"/>
      <c r="AJ340" s="181"/>
      <c r="AK340" s="181"/>
      <c r="AL340" s="181"/>
      <c r="AM340" s="181"/>
      <c r="AN340" s="36"/>
    </row>
    <row r="341" spans="1:40" ht="40" customHeight="1" x14ac:dyDescent="0.35">
      <c r="A341" s="204"/>
      <c r="B341" s="50">
        <v>355</v>
      </c>
      <c r="C341" s="200"/>
      <c r="D341" s="56" t="s">
        <v>592</v>
      </c>
      <c r="E341" s="57" t="s">
        <v>593</v>
      </c>
      <c r="F341" s="57" t="s">
        <v>3</v>
      </c>
      <c r="G341" s="57" t="s">
        <v>591</v>
      </c>
      <c r="H341" s="55">
        <v>10.35</v>
      </c>
      <c r="I341" s="16">
        <v>20</v>
      </c>
      <c r="J341" s="144">
        <f t="shared" si="23"/>
        <v>20</v>
      </c>
      <c r="K341" s="145">
        <f t="shared" si="24"/>
        <v>20</v>
      </c>
      <c r="L341" s="146"/>
      <c r="M341" s="147">
        <f t="shared" si="25"/>
        <v>5</v>
      </c>
      <c r="N341" s="146"/>
      <c r="O341" s="146"/>
      <c r="P341" s="146"/>
      <c r="Q341" s="148">
        <f t="shared" si="26"/>
        <v>0</v>
      </c>
      <c r="R341" s="18" t="str">
        <f t="shared" si="22"/>
        <v>OK</v>
      </c>
      <c r="S341" s="47"/>
      <c r="T341" s="47"/>
      <c r="U341" s="47"/>
      <c r="V341" s="47"/>
      <c r="W341" s="47">
        <v>20</v>
      </c>
      <c r="X341" s="34"/>
      <c r="Y341" s="34"/>
      <c r="Z341" s="34"/>
      <c r="AA341" s="34"/>
      <c r="AB341" s="34"/>
      <c r="AC341" s="34"/>
      <c r="AD341" s="180"/>
      <c r="AE341" s="181"/>
      <c r="AF341" s="181"/>
      <c r="AG341" s="181"/>
      <c r="AH341" s="181"/>
      <c r="AI341" s="181"/>
      <c r="AJ341" s="181"/>
      <c r="AK341" s="181"/>
      <c r="AL341" s="181"/>
      <c r="AM341" s="181"/>
      <c r="AN341" s="36"/>
    </row>
    <row r="342" spans="1:40" ht="40" customHeight="1" x14ac:dyDescent="0.35">
      <c r="A342" s="204"/>
      <c r="B342" s="50">
        <v>356</v>
      </c>
      <c r="C342" s="199"/>
      <c r="D342" s="56" t="s">
        <v>594</v>
      </c>
      <c r="E342" s="57" t="s">
        <v>595</v>
      </c>
      <c r="F342" s="57" t="s">
        <v>11</v>
      </c>
      <c r="G342" s="57" t="s">
        <v>12</v>
      </c>
      <c r="H342" s="55">
        <v>68.7</v>
      </c>
      <c r="I342" s="16">
        <v>2</v>
      </c>
      <c r="J342" s="144">
        <f t="shared" si="23"/>
        <v>2</v>
      </c>
      <c r="K342" s="145">
        <f t="shared" si="24"/>
        <v>2</v>
      </c>
      <c r="L342" s="146"/>
      <c r="M342" s="147">
        <f t="shared" si="25"/>
        <v>0</v>
      </c>
      <c r="N342" s="146"/>
      <c r="O342" s="146"/>
      <c r="P342" s="146"/>
      <c r="Q342" s="148">
        <f t="shared" si="26"/>
        <v>0</v>
      </c>
      <c r="R342" s="18" t="str">
        <f t="shared" si="22"/>
        <v>OK</v>
      </c>
      <c r="S342" s="47"/>
      <c r="T342" s="47"/>
      <c r="U342" s="47"/>
      <c r="V342" s="47"/>
      <c r="W342" s="47">
        <v>2</v>
      </c>
      <c r="X342" s="34"/>
      <c r="Y342" s="34"/>
      <c r="Z342" s="34"/>
      <c r="AA342" s="34"/>
      <c r="AB342" s="34"/>
      <c r="AC342" s="34"/>
      <c r="AD342" s="180"/>
      <c r="AE342" s="181"/>
      <c r="AF342" s="181"/>
      <c r="AG342" s="181"/>
      <c r="AH342" s="181"/>
      <c r="AI342" s="181"/>
      <c r="AJ342" s="181"/>
      <c r="AK342" s="181"/>
      <c r="AL342" s="181"/>
      <c r="AM342" s="181"/>
      <c r="AN342" s="36"/>
    </row>
    <row r="343" spans="1:40" ht="40" customHeight="1" x14ac:dyDescent="0.35">
      <c r="A343" s="204">
        <v>34</v>
      </c>
      <c r="B343" s="50">
        <v>364</v>
      </c>
      <c r="C343" s="198" t="s">
        <v>635</v>
      </c>
      <c r="D343" s="56" t="s">
        <v>596</v>
      </c>
      <c r="E343" s="57" t="s">
        <v>597</v>
      </c>
      <c r="F343" s="57" t="s">
        <v>598</v>
      </c>
      <c r="G343" s="57" t="s">
        <v>599</v>
      </c>
      <c r="H343" s="55">
        <v>40.9</v>
      </c>
      <c r="I343" s="16">
        <v>0</v>
      </c>
      <c r="J343" s="144">
        <f t="shared" si="23"/>
        <v>0</v>
      </c>
      <c r="K343" s="145">
        <f t="shared" si="24"/>
        <v>0</v>
      </c>
      <c r="L343" s="146"/>
      <c r="M343" s="147">
        <f t="shared" si="25"/>
        <v>0</v>
      </c>
      <c r="N343" s="146"/>
      <c r="O343" s="146"/>
      <c r="P343" s="146"/>
      <c r="Q343" s="148">
        <f t="shared" si="26"/>
        <v>0</v>
      </c>
      <c r="R343" s="18" t="str">
        <f t="shared" si="22"/>
        <v>OK</v>
      </c>
      <c r="S343" s="47"/>
      <c r="T343" s="47"/>
      <c r="U343" s="47"/>
      <c r="V343" s="47"/>
      <c r="W343" s="47"/>
      <c r="X343" s="34"/>
      <c r="Y343" s="34"/>
      <c r="Z343" s="34"/>
      <c r="AA343" s="34"/>
      <c r="AB343" s="34"/>
      <c r="AC343" s="34"/>
      <c r="AD343" s="180"/>
      <c r="AE343" s="181"/>
      <c r="AF343" s="181"/>
      <c r="AG343" s="181"/>
      <c r="AH343" s="181"/>
      <c r="AI343" s="181"/>
      <c r="AJ343" s="181"/>
      <c r="AK343" s="181"/>
      <c r="AL343" s="181"/>
      <c r="AM343" s="181"/>
      <c r="AN343" s="36"/>
    </row>
    <row r="344" spans="1:40" ht="40" customHeight="1" x14ac:dyDescent="0.35">
      <c r="A344" s="204"/>
      <c r="B344" s="50">
        <v>365</v>
      </c>
      <c r="C344" s="199"/>
      <c r="D344" s="56" t="s">
        <v>600</v>
      </c>
      <c r="E344" s="57" t="s">
        <v>601</v>
      </c>
      <c r="F344" s="57" t="s">
        <v>195</v>
      </c>
      <c r="G344" s="57" t="s">
        <v>599</v>
      </c>
      <c r="H344" s="55">
        <v>307.2</v>
      </c>
      <c r="I344" s="16">
        <v>0</v>
      </c>
      <c r="J344" s="144">
        <f t="shared" si="23"/>
        <v>0</v>
      </c>
      <c r="K344" s="145">
        <f t="shared" si="24"/>
        <v>0</v>
      </c>
      <c r="L344" s="146"/>
      <c r="M344" s="147">
        <f t="shared" si="25"/>
        <v>0</v>
      </c>
      <c r="N344" s="146"/>
      <c r="O344" s="146"/>
      <c r="P344" s="146"/>
      <c r="Q344" s="148">
        <f t="shared" si="26"/>
        <v>0</v>
      </c>
      <c r="R344" s="18" t="str">
        <f t="shared" si="22"/>
        <v>OK</v>
      </c>
      <c r="S344" s="47"/>
      <c r="T344" s="47"/>
      <c r="U344" s="47"/>
      <c r="V344" s="47"/>
      <c r="W344" s="47"/>
      <c r="X344" s="34"/>
      <c r="Y344" s="34"/>
      <c r="Z344" s="34"/>
      <c r="AA344" s="34"/>
      <c r="AB344" s="34"/>
      <c r="AC344" s="34"/>
      <c r="AD344" s="180"/>
      <c r="AE344" s="181"/>
      <c r="AF344" s="181"/>
      <c r="AG344" s="181"/>
      <c r="AH344" s="181"/>
      <c r="AI344" s="181"/>
      <c r="AJ344" s="181"/>
      <c r="AK344" s="181"/>
      <c r="AL344" s="181"/>
      <c r="AM344" s="181"/>
      <c r="AN344" s="36"/>
    </row>
    <row r="345" spans="1:40" ht="40" customHeight="1" x14ac:dyDescent="0.35">
      <c r="A345" s="204">
        <v>35</v>
      </c>
      <c r="B345" s="50">
        <v>366</v>
      </c>
      <c r="C345" s="198" t="s">
        <v>634</v>
      </c>
      <c r="D345" s="56" t="s">
        <v>602</v>
      </c>
      <c r="E345" s="57" t="s">
        <v>39</v>
      </c>
      <c r="F345" s="57" t="s">
        <v>195</v>
      </c>
      <c r="G345" s="57" t="s">
        <v>13</v>
      </c>
      <c r="H345" s="55">
        <v>35.119999999999997</v>
      </c>
      <c r="I345" s="16">
        <v>0</v>
      </c>
      <c r="J345" s="144">
        <f t="shared" si="23"/>
        <v>0</v>
      </c>
      <c r="K345" s="145">
        <f t="shared" si="24"/>
        <v>0</v>
      </c>
      <c r="L345" s="146"/>
      <c r="M345" s="147">
        <f t="shared" si="25"/>
        <v>0</v>
      </c>
      <c r="N345" s="146"/>
      <c r="O345" s="146"/>
      <c r="P345" s="146"/>
      <c r="Q345" s="148">
        <f t="shared" si="26"/>
        <v>0</v>
      </c>
      <c r="R345" s="18" t="str">
        <f t="shared" si="22"/>
        <v>OK</v>
      </c>
      <c r="S345" s="47"/>
      <c r="T345" s="47"/>
      <c r="U345" s="47"/>
      <c r="V345" s="47"/>
      <c r="W345" s="47"/>
      <c r="X345" s="34"/>
      <c r="Y345" s="34"/>
      <c r="Z345" s="34"/>
      <c r="AA345" s="34"/>
      <c r="AB345" s="34"/>
      <c r="AC345" s="34"/>
      <c r="AD345" s="180"/>
      <c r="AE345" s="181"/>
      <c r="AF345" s="181"/>
      <c r="AG345" s="181"/>
      <c r="AH345" s="181"/>
      <c r="AI345" s="181"/>
      <c r="AJ345" s="181"/>
      <c r="AK345" s="181"/>
      <c r="AL345" s="181"/>
      <c r="AM345" s="181"/>
      <c r="AN345" s="36"/>
    </row>
    <row r="346" spans="1:40" ht="40" customHeight="1" x14ac:dyDescent="0.35">
      <c r="A346" s="204"/>
      <c r="B346" s="50">
        <v>367</v>
      </c>
      <c r="C346" s="200"/>
      <c r="D346" s="56" t="s">
        <v>603</v>
      </c>
      <c r="E346" s="57" t="s">
        <v>39</v>
      </c>
      <c r="F346" s="57" t="s">
        <v>484</v>
      </c>
      <c r="G346" s="57" t="s">
        <v>604</v>
      </c>
      <c r="H346" s="55">
        <v>24.1</v>
      </c>
      <c r="I346" s="16">
        <v>0</v>
      </c>
      <c r="J346" s="144">
        <f t="shared" si="23"/>
        <v>0</v>
      </c>
      <c r="K346" s="145">
        <f t="shared" si="24"/>
        <v>0</v>
      </c>
      <c r="L346" s="146"/>
      <c r="M346" s="147">
        <f t="shared" si="25"/>
        <v>0</v>
      </c>
      <c r="N346" s="146"/>
      <c r="O346" s="146"/>
      <c r="P346" s="146"/>
      <c r="Q346" s="148">
        <f t="shared" si="26"/>
        <v>0</v>
      </c>
      <c r="R346" s="18" t="str">
        <f t="shared" si="22"/>
        <v>OK</v>
      </c>
      <c r="S346" s="47"/>
      <c r="T346" s="47"/>
      <c r="U346" s="47"/>
      <c r="V346" s="47"/>
      <c r="W346" s="47"/>
      <c r="X346" s="34"/>
      <c r="Y346" s="34"/>
      <c r="Z346" s="34"/>
      <c r="AA346" s="34"/>
      <c r="AB346" s="34"/>
      <c r="AC346" s="34"/>
      <c r="AD346" s="180"/>
      <c r="AE346" s="181"/>
      <c r="AF346" s="181"/>
      <c r="AG346" s="181"/>
      <c r="AH346" s="181"/>
      <c r="AI346" s="181"/>
      <c r="AJ346" s="181"/>
      <c r="AK346" s="181"/>
      <c r="AL346" s="181"/>
      <c r="AM346" s="181"/>
      <c r="AN346" s="36"/>
    </row>
    <row r="347" spans="1:40" ht="40" customHeight="1" x14ac:dyDescent="0.35">
      <c r="A347" s="204"/>
      <c r="B347" s="50">
        <v>368</v>
      </c>
      <c r="C347" s="200"/>
      <c r="D347" s="56" t="s">
        <v>605</v>
      </c>
      <c r="E347" s="57" t="s">
        <v>606</v>
      </c>
      <c r="F347" s="57" t="s">
        <v>11</v>
      </c>
      <c r="G347" s="57" t="s">
        <v>604</v>
      </c>
      <c r="H347" s="55">
        <v>40</v>
      </c>
      <c r="I347" s="16">
        <v>0</v>
      </c>
      <c r="J347" s="144">
        <f t="shared" si="23"/>
        <v>0</v>
      </c>
      <c r="K347" s="145">
        <f t="shared" si="24"/>
        <v>0</v>
      </c>
      <c r="L347" s="146"/>
      <c r="M347" s="147">
        <f t="shared" si="25"/>
        <v>0</v>
      </c>
      <c r="N347" s="146"/>
      <c r="O347" s="146"/>
      <c r="P347" s="146"/>
      <c r="Q347" s="148">
        <f t="shared" si="26"/>
        <v>0</v>
      </c>
      <c r="R347" s="18" t="str">
        <f t="shared" si="22"/>
        <v>OK</v>
      </c>
      <c r="S347" s="47"/>
      <c r="T347" s="47"/>
      <c r="U347" s="47"/>
      <c r="V347" s="47"/>
      <c r="W347" s="47"/>
      <c r="X347" s="34"/>
      <c r="Y347" s="34"/>
      <c r="Z347" s="34"/>
      <c r="AA347" s="34"/>
      <c r="AB347" s="34"/>
      <c r="AC347" s="34"/>
      <c r="AD347" s="180"/>
      <c r="AE347" s="181"/>
      <c r="AF347" s="181"/>
      <c r="AG347" s="181"/>
      <c r="AH347" s="181"/>
      <c r="AI347" s="181"/>
      <c r="AJ347" s="181"/>
      <c r="AK347" s="181"/>
      <c r="AL347" s="181"/>
      <c r="AM347" s="181"/>
      <c r="AN347" s="36"/>
    </row>
    <row r="348" spans="1:40" ht="40" customHeight="1" x14ac:dyDescent="0.35">
      <c r="A348" s="204"/>
      <c r="B348" s="50">
        <v>369</v>
      </c>
      <c r="C348" s="200"/>
      <c r="D348" s="56" t="s">
        <v>607</v>
      </c>
      <c r="E348" s="57" t="s">
        <v>608</v>
      </c>
      <c r="F348" s="57" t="s">
        <v>11</v>
      </c>
      <c r="G348" s="57" t="s">
        <v>604</v>
      </c>
      <c r="H348" s="55">
        <v>72.2</v>
      </c>
      <c r="I348" s="16">
        <v>0</v>
      </c>
      <c r="J348" s="144">
        <f t="shared" si="23"/>
        <v>0</v>
      </c>
      <c r="K348" s="145">
        <f t="shared" si="24"/>
        <v>0</v>
      </c>
      <c r="L348" s="146"/>
      <c r="M348" s="147">
        <f t="shared" si="25"/>
        <v>0</v>
      </c>
      <c r="N348" s="146"/>
      <c r="O348" s="146"/>
      <c r="P348" s="146"/>
      <c r="Q348" s="148">
        <f t="shared" si="26"/>
        <v>0</v>
      </c>
      <c r="R348" s="18" t="str">
        <f t="shared" si="22"/>
        <v>OK</v>
      </c>
      <c r="S348" s="47"/>
      <c r="T348" s="47"/>
      <c r="U348" s="47"/>
      <c r="V348" s="47"/>
      <c r="W348" s="47"/>
      <c r="X348" s="34"/>
      <c r="Y348" s="34"/>
      <c r="Z348" s="34"/>
      <c r="AA348" s="34"/>
      <c r="AB348" s="34"/>
      <c r="AC348" s="34"/>
      <c r="AD348" s="180"/>
      <c r="AE348" s="181"/>
      <c r="AF348" s="181"/>
      <c r="AG348" s="181"/>
      <c r="AH348" s="181"/>
      <c r="AI348" s="181"/>
      <c r="AJ348" s="181"/>
      <c r="AK348" s="181"/>
      <c r="AL348" s="181"/>
      <c r="AM348" s="181"/>
      <c r="AN348" s="36"/>
    </row>
    <row r="349" spans="1:40" ht="40" customHeight="1" x14ac:dyDescent="0.35">
      <c r="A349" s="204"/>
      <c r="B349" s="50">
        <v>370</v>
      </c>
      <c r="C349" s="200"/>
      <c r="D349" s="56" t="s">
        <v>609</v>
      </c>
      <c r="E349" s="57" t="s">
        <v>610</v>
      </c>
      <c r="F349" s="57" t="s">
        <v>11</v>
      </c>
      <c r="G349" s="57" t="s">
        <v>13</v>
      </c>
      <c r="H349" s="55">
        <v>175.56</v>
      </c>
      <c r="I349" s="16">
        <v>0</v>
      </c>
      <c r="J349" s="144">
        <f t="shared" si="23"/>
        <v>0</v>
      </c>
      <c r="K349" s="145">
        <f t="shared" si="24"/>
        <v>0</v>
      </c>
      <c r="L349" s="146"/>
      <c r="M349" s="147">
        <f t="shared" si="25"/>
        <v>0</v>
      </c>
      <c r="N349" s="146"/>
      <c r="O349" s="146"/>
      <c r="P349" s="146"/>
      <c r="Q349" s="148">
        <f t="shared" si="26"/>
        <v>0</v>
      </c>
      <c r="R349" s="18" t="str">
        <f t="shared" si="22"/>
        <v>OK</v>
      </c>
      <c r="S349" s="47"/>
      <c r="T349" s="47"/>
      <c r="U349" s="47"/>
      <c r="V349" s="47"/>
      <c r="W349" s="47"/>
      <c r="X349" s="34"/>
      <c r="Y349" s="34"/>
      <c r="Z349" s="34"/>
      <c r="AA349" s="34"/>
      <c r="AB349" s="34"/>
      <c r="AC349" s="34"/>
      <c r="AD349" s="180"/>
      <c r="AE349" s="181"/>
      <c r="AF349" s="181"/>
      <c r="AG349" s="181"/>
      <c r="AH349" s="181"/>
      <c r="AI349" s="181"/>
      <c r="AJ349" s="181"/>
      <c r="AK349" s="181"/>
      <c r="AL349" s="181"/>
      <c r="AM349" s="181"/>
      <c r="AN349" s="36"/>
    </row>
    <row r="350" spans="1:40" ht="40" customHeight="1" x14ac:dyDescent="0.35">
      <c r="A350" s="204"/>
      <c r="B350" s="50">
        <v>371</v>
      </c>
      <c r="C350" s="200"/>
      <c r="D350" s="56" t="s">
        <v>611</v>
      </c>
      <c r="E350" s="57" t="s">
        <v>612</v>
      </c>
      <c r="F350" s="57" t="s">
        <v>613</v>
      </c>
      <c r="G350" s="57" t="s">
        <v>604</v>
      </c>
      <c r="H350" s="55">
        <v>98.95</v>
      </c>
      <c r="I350" s="16">
        <v>0</v>
      </c>
      <c r="J350" s="144">
        <f t="shared" si="23"/>
        <v>0</v>
      </c>
      <c r="K350" s="145">
        <f t="shared" si="24"/>
        <v>0</v>
      </c>
      <c r="L350" s="146"/>
      <c r="M350" s="147">
        <f t="shared" si="25"/>
        <v>0</v>
      </c>
      <c r="N350" s="146"/>
      <c r="O350" s="146"/>
      <c r="P350" s="146"/>
      <c r="Q350" s="148">
        <f t="shared" si="26"/>
        <v>0</v>
      </c>
      <c r="R350" s="18" t="str">
        <f t="shared" si="22"/>
        <v>OK</v>
      </c>
      <c r="S350" s="47"/>
      <c r="T350" s="47"/>
      <c r="U350" s="47"/>
      <c r="V350" s="47"/>
      <c r="W350" s="47"/>
      <c r="X350" s="34"/>
      <c r="Y350" s="34"/>
      <c r="Z350" s="34"/>
      <c r="AA350" s="34"/>
      <c r="AB350" s="34"/>
      <c r="AC350" s="34"/>
      <c r="AD350" s="180"/>
      <c r="AE350" s="181"/>
      <c r="AF350" s="181"/>
      <c r="AG350" s="181"/>
      <c r="AH350" s="181"/>
      <c r="AI350" s="181"/>
      <c r="AJ350" s="181"/>
      <c r="AK350" s="181"/>
      <c r="AL350" s="181"/>
      <c r="AM350" s="181"/>
      <c r="AN350" s="36"/>
    </row>
    <row r="351" spans="1:40" ht="40" customHeight="1" x14ac:dyDescent="0.35">
      <c r="A351" s="204"/>
      <c r="B351" s="50">
        <v>372</v>
      </c>
      <c r="C351" s="199"/>
      <c r="D351" s="56" t="s">
        <v>614</v>
      </c>
      <c r="E351" s="57" t="s">
        <v>39</v>
      </c>
      <c r="F351" s="57" t="s">
        <v>11</v>
      </c>
      <c r="G351" s="57" t="s">
        <v>604</v>
      </c>
      <c r="H351" s="55">
        <v>34.28</v>
      </c>
      <c r="I351" s="16">
        <v>0</v>
      </c>
      <c r="J351" s="144">
        <f t="shared" si="23"/>
        <v>0</v>
      </c>
      <c r="K351" s="145">
        <f t="shared" si="24"/>
        <v>0</v>
      </c>
      <c r="L351" s="146"/>
      <c r="M351" s="147">
        <f t="shared" si="25"/>
        <v>0</v>
      </c>
      <c r="N351" s="146"/>
      <c r="O351" s="146"/>
      <c r="P351" s="146"/>
      <c r="Q351" s="148">
        <f t="shared" si="26"/>
        <v>0</v>
      </c>
      <c r="R351" s="18" t="str">
        <f t="shared" si="22"/>
        <v>OK</v>
      </c>
      <c r="S351" s="47"/>
      <c r="T351" s="47"/>
      <c r="U351" s="47"/>
      <c r="V351" s="47"/>
      <c r="W351" s="47"/>
      <c r="X351" s="34"/>
      <c r="Y351" s="34"/>
      <c r="Z351" s="34"/>
      <c r="AA351" s="34"/>
      <c r="AB351" s="34"/>
      <c r="AC351" s="34"/>
      <c r="AD351" s="180"/>
      <c r="AE351" s="181"/>
      <c r="AF351" s="181"/>
      <c r="AG351" s="181"/>
      <c r="AH351" s="181"/>
      <c r="AI351" s="181"/>
      <c r="AJ351" s="181"/>
      <c r="AK351" s="181"/>
      <c r="AL351" s="181"/>
      <c r="AM351" s="181"/>
      <c r="AN351" s="36"/>
    </row>
    <row r="352" spans="1:40" ht="40" customHeight="1" x14ac:dyDescent="0.35">
      <c r="A352" s="204">
        <v>36</v>
      </c>
      <c r="B352" s="50">
        <v>373</v>
      </c>
      <c r="C352" s="198" t="s">
        <v>641</v>
      </c>
      <c r="D352" s="56" t="s">
        <v>615</v>
      </c>
      <c r="E352" s="57" t="s">
        <v>616</v>
      </c>
      <c r="F352" s="57" t="s">
        <v>250</v>
      </c>
      <c r="G352" s="57" t="s">
        <v>12</v>
      </c>
      <c r="H352" s="55">
        <v>27.39</v>
      </c>
      <c r="I352" s="16">
        <v>10</v>
      </c>
      <c r="J352" s="144">
        <f t="shared" si="23"/>
        <v>4</v>
      </c>
      <c r="K352" s="145">
        <f t="shared" si="24"/>
        <v>4</v>
      </c>
      <c r="L352" s="146"/>
      <c r="M352" s="147">
        <f t="shared" si="25"/>
        <v>2</v>
      </c>
      <c r="N352" s="146"/>
      <c r="O352" s="146"/>
      <c r="P352" s="146"/>
      <c r="Q352" s="148">
        <f t="shared" si="26"/>
        <v>6</v>
      </c>
      <c r="R352" s="18" t="str">
        <f t="shared" si="22"/>
        <v>OK</v>
      </c>
      <c r="S352" s="47"/>
      <c r="T352" s="47"/>
      <c r="U352" s="47"/>
      <c r="V352" s="47"/>
      <c r="W352" s="47">
        <v>4</v>
      </c>
      <c r="X352" s="34"/>
      <c r="Y352" s="34"/>
      <c r="Z352" s="34"/>
      <c r="AA352" s="34"/>
      <c r="AB352" s="34"/>
      <c r="AC352" s="34"/>
      <c r="AD352" s="180"/>
      <c r="AE352" s="181"/>
      <c r="AF352" s="181"/>
      <c r="AG352" s="181"/>
      <c r="AH352" s="181"/>
      <c r="AI352" s="181"/>
      <c r="AJ352" s="181"/>
      <c r="AK352" s="181"/>
      <c r="AL352" s="181"/>
      <c r="AM352" s="181"/>
      <c r="AN352" s="36"/>
    </row>
    <row r="353" spans="1:40" ht="40" customHeight="1" x14ac:dyDescent="0.35">
      <c r="A353" s="204"/>
      <c r="B353" s="50">
        <v>374</v>
      </c>
      <c r="C353" s="200"/>
      <c r="D353" s="56" t="s">
        <v>617</v>
      </c>
      <c r="E353" s="57" t="s">
        <v>618</v>
      </c>
      <c r="F353" s="57" t="s">
        <v>11</v>
      </c>
      <c r="G353" s="57" t="s">
        <v>12</v>
      </c>
      <c r="H353" s="55">
        <v>45.86</v>
      </c>
      <c r="I353" s="16">
        <v>5</v>
      </c>
      <c r="J353" s="144">
        <f t="shared" si="23"/>
        <v>5</v>
      </c>
      <c r="K353" s="145">
        <f t="shared" si="24"/>
        <v>5</v>
      </c>
      <c r="L353" s="146"/>
      <c r="M353" s="147">
        <f t="shared" si="25"/>
        <v>1</v>
      </c>
      <c r="N353" s="146"/>
      <c r="O353" s="146"/>
      <c r="P353" s="146"/>
      <c r="Q353" s="148">
        <f t="shared" si="26"/>
        <v>0</v>
      </c>
      <c r="R353" s="18" t="str">
        <f t="shared" si="22"/>
        <v>OK</v>
      </c>
      <c r="S353" s="47"/>
      <c r="T353" s="47"/>
      <c r="U353" s="47"/>
      <c r="V353" s="47"/>
      <c r="W353" s="47">
        <v>5</v>
      </c>
      <c r="X353" s="34"/>
      <c r="Y353" s="34"/>
      <c r="Z353" s="34"/>
      <c r="AA353" s="34"/>
      <c r="AB353" s="34"/>
      <c r="AC353" s="34"/>
      <c r="AD353" s="180"/>
      <c r="AE353" s="181"/>
      <c r="AF353" s="181"/>
      <c r="AG353" s="181"/>
      <c r="AH353" s="181"/>
      <c r="AI353" s="181"/>
      <c r="AJ353" s="181"/>
      <c r="AK353" s="181"/>
      <c r="AL353" s="181"/>
      <c r="AM353" s="181"/>
      <c r="AN353" s="36"/>
    </row>
    <row r="354" spans="1:40" ht="40" customHeight="1" x14ac:dyDescent="0.35">
      <c r="A354" s="204"/>
      <c r="B354" s="50">
        <v>375</v>
      </c>
      <c r="C354" s="199"/>
      <c r="D354" s="56" t="s">
        <v>619</v>
      </c>
      <c r="E354" s="57" t="s">
        <v>618</v>
      </c>
      <c r="F354" s="57" t="s">
        <v>11</v>
      </c>
      <c r="G354" s="57" t="s">
        <v>12</v>
      </c>
      <c r="H354" s="55">
        <v>21.27</v>
      </c>
      <c r="I354" s="16">
        <v>1</v>
      </c>
      <c r="J354" s="144">
        <f t="shared" si="23"/>
        <v>0</v>
      </c>
      <c r="K354" s="145">
        <f t="shared" si="24"/>
        <v>0</v>
      </c>
      <c r="L354" s="146"/>
      <c r="M354" s="147">
        <f t="shared" si="25"/>
        <v>0</v>
      </c>
      <c r="N354" s="146"/>
      <c r="O354" s="146"/>
      <c r="P354" s="146"/>
      <c r="Q354" s="148">
        <f t="shared" si="26"/>
        <v>1</v>
      </c>
      <c r="R354" s="18" t="str">
        <f t="shared" si="22"/>
        <v>OK</v>
      </c>
      <c r="S354" s="47"/>
      <c r="T354" s="47"/>
      <c r="U354" s="47"/>
      <c r="V354" s="47"/>
      <c r="W354" s="47"/>
      <c r="X354" s="34"/>
      <c r="Y354" s="34"/>
      <c r="Z354" s="34"/>
      <c r="AA354" s="34"/>
      <c r="AB354" s="34"/>
      <c r="AC354" s="34"/>
      <c r="AD354" s="180"/>
      <c r="AE354" s="181"/>
      <c r="AF354" s="181"/>
      <c r="AG354" s="181"/>
      <c r="AH354" s="181"/>
      <c r="AI354" s="181"/>
      <c r="AJ354" s="181"/>
      <c r="AK354" s="181"/>
      <c r="AL354" s="181"/>
      <c r="AM354" s="181"/>
      <c r="AN354" s="36"/>
    </row>
    <row r="355" spans="1:40" ht="40" customHeight="1" x14ac:dyDescent="0.35">
      <c r="A355" s="204">
        <v>37</v>
      </c>
      <c r="B355" s="50">
        <v>376</v>
      </c>
      <c r="C355" s="198" t="s">
        <v>635</v>
      </c>
      <c r="D355" s="56" t="s">
        <v>620</v>
      </c>
      <c r="E355" s="57" t="s">
        <v>621</v>
      </c>
      <c r="F355" s="57" t="s">
        <v>11</v>
      </c>
      <c r="G355" s="57" t="s">
        <v>604</v>
      </c>
      <c r="H355" s="55">
        <v>99.9</v>
      </c>
      <c r="I355" s="16">
        <v>0</v>
      </c>
      <c r="J355" s="144">
        <f t="shared" si="23"/>
        <v>0</v>
      </c>
      <c r="K355" s="145">
        <f t="shared" si="24"/>
        <v>0</v>
      </c>
      <c r="L355" s="146"/>
      <c r="M355" s="147">
        <f t="shared" si="25"/>
        <v>0</v>
      </c>
      <c r="N355" s="146"/>
      <c r="O355" s="146"/>
      <c r="P355" s="146"/>
      <c r="Q355" s="148">
        <f t="shared" si="26"/>
        <v>0</v>
      </c>
      <c r="R355" s="18" t="str">
        <f t="shared" si="22"/>
        <v>OK</v>
      </c>
      <c r="S355" s="47"/>
      <c r="T355" s="47"/>
      <c r="U355" s="47"/>
      <c r="V355" s="47"/>
      <c r="W355" s="47"/>
      <c r="X355" s="34"/>
      <c r="Y355" s="34"/>
      <c r="Z355" s="34"/>
      <c r="AA355" s="34"/>
      <c r="AB355" s="34"/>
      <c r="AC355" s="34"/>
      <c r="AD355" s="180"/>
      <c r="AE355" s="181"/>
      <c r="AF355" s="181"/>
      <c r="AG355" s="181"/>
      <c r="AH355" s="181"/>
      <c r="AI355" s="181"/>
      <c r="AJ355" s="181"/>
      <c r="AK355" s="181"/>
      <c r="AL355" s="181"/>
      <c r="AM355" s="181"/>
      <c r="AN355" s="36"/>
    </row>
    <row r="356" spans="1:40" ht="40" customHeight="1" x14ac:dyDescent="0.35">
      <c r="A356" s="204"/>
      <c r="B356" s="50">
        <v>377</v>
      </c>
      <c r="C356" s="200"/>
      <c r="D356" s="56" t="s">
        <v>622</v>
      </c>
      <c r="E356" s="57" t="s">
        <v>623</v>
      </c>
      <c r="F356" s="57" t="s">
        <v>11</v>
      </c>
      <c r="G356" s="57" t="s">
        <v>604</v>
      </c>
      <c r="H356" s="55">
        <v>526.46</v>
      </c>
      <c r="I356" s="16">
        <v>0</v>
      </c>
      <c r="J356" s="144">
        <f t="shared" si="23"/>
        <v>0</v>
      </c>
      <c r="K356" s="145">
        <f t="shared" si="24"/>
        <v>0</v>
      </c>
      <c r="L356" s="146"/>
      <c r="M356" s="147">
        <f t="shared" si="25"/>
        <v>0</v>
      </c>
      <c r="N356" s="146"/>
      <c r="O356" s="146"/>
      <c r="P356" s="146"/>
      <c r="Q356" s="148">
        <f t="shared" si="26"/>
        <v>0</v>
      </c>
      <c r="R356" s="18" t="str">
        <f t="shared" si="22"/>
        <v>OK</v>
      </c>
      <c r="S356" s="47"/>
      <c r="T356" s="47"/>
      <c r="U356" s="47"/>
      <c r="V356" s="47"/>
      <c r="W356" s="47"/>
      <c r="X356" s="34"/>
      <c r="Y356" s="34"/>
      <c r="Z356" s="34"/>
      <c r="AA356" s="34"/>
      <c r="AB356" s="34"/>
      <c r="AC356" s="34"/>
      <c r="AD356" s="180"/>
      <c r="AE356" s="181"/>
      <c r="AF356" s="181"/>
      <c r="AG356" s="181"/>
      <c r="AH356" s="181"/>
      <c r="AI356" s="181"/>
      <c r="AJ356" s="181"/>
      <c r="AK356" s="181"/>
      <c r="AL356" s="181"/>
      <c r="AM356" s="181"/>
      <c r="AN356" s="36"/>
    </row>
    <row r="357" spans="1:40" ht="40" customHeight="1" x14ac:dyDescent="0.35">
      <c r="A357" s="204"/>
      <c r="B357" s="50">
        <v>378</v>
      </c>
      <c r="C357" s="200"/>
      <c r="D357" s="56" t="s">
        <v>624</v>
      </c>
      <c r="E357" s="57" t="s">
        <v>625</v>
      </c>
      <c r="F357" s="57" t="s">
        <v>11</v>
      </c>
      <c r="G357" s="57" t="s">
        <v>626</v>
      </c>
      <c r="H357" s="55">
        <v>140.22</v>
      </c>
      <c r="I357" s="16">
        <v>1</v>
      </c>
      <c r="J357" s="144">
        <f t="shared" si="23"/>
        <v>0</v>
      </c>
      <c r="K357" s="145">
        <f t="shared" si="24"/>
        <v>0</v>
      </c>
      <c r="L357" s="146"/>
      <c r="M357" s="147">
        <f t="shared" si="25"/>
        <v>0</v>
      </c>
      <c r="N357" s="146"/>
      <c r="O357" s="146"/>
      <c r="P357" s="146"/>
      <c r="Q357" s="148">
        <f t="shared" si="26"/>
        <v>1</v>
      </c>
      <c r="R357" s="18" t="str">
        <f t="shared" si="22"/>
        <v>OK</v>
      </c>
      <c r="S357" s="47"/>
      <c r="T357" s="47"/>
      <c r="U357" s="47"/>
      <c r="V357" s="47"/>
      <c r="W357" s="47"/>
      <c r="X357" s="34"/>
      <c r="Y357" s="34"/>
      <c r="Z357" s="34"/>
      <c r="AA357" s="34"/>
      <c r="AB357" s="34"/>
      <c r="AC357" s="34"/>
      <c r="AD357" s="180"/>
      <c r="AE357" s="181"/>
      <c r="AF357" s="181"/>
      <c r="AG357" s="181"/>
      <c r="AH357" s="181"/>
      <c r="AI357" s="181"/>
      <c r="AJ357" s="181"/>
      <c r="AK357" s="181"/>
      <c r="AL357" s="181"/>
      <c r="AM357" s="181"/>
      <c r="AN357" s="36"/>
    </row>
    <row r="358" spans="1:40" ht="40" customHeight="1" x14ac:dyDescent="0.35">
      <c r="A358" s="204"/>
      <c r="B358" s="50">
        <v>379</v>
      </c>
      <c r="C358" s="199"/>
      <c r="D358" s="56" t="s">
        <v>627</v>
      </c>
      <c r="E358" s="57" t="s">
        <v>628</v>
      </c>
      <c r="F358" s="57" t="s">
        <v>11</v>
      </c>
      <c r="G358" s="57" t="s">
        <v>629</v>
      </c>
      <c r="H358" s="55">
        <v>193.95</v>
      </c>
      <c r="I358" s="16">
        <v>2</v>
      </c>
      <c r="J358" s="144">
        <f t="shared" si="23"/>
        <v>2</v>
      </c>
      <c r="K358" s="145">
        <f t="shared" si="24"/>
        <v>2</v>
      </c>
      <c r="L358" s="146"/>
      <c r="M358" s="147">
        <f t="shared" si="25"/>
        <v>0</v>
      </c>
      <c r="N358" s="146"/>
      <c r="O358" s="146"/>
      <c r="P358" s="146"/>
      <c r="Q358" s="148">
        <f t="shared" si="26"/>
        <v>0</v>
      </c>
      <c r="R358" s="18" t="str">
        <f t="shared" si="22"/>
        <v>OK</v>
      </c>
      <c r="S358" s="47"/>
      <c r="T358" s="47"/>
      <c r="U358" s="47">
        <v>2</v>
      </c>
      <c r="V358" s="47"/>
      <c r="W358" s="47"/>
      <c r="X358" s="34"/>
      <c r="Y358" s="34"/>
      <c r="Z358" s="34"/>
      <c r="AA358" s="34"/>
      <c r="AB358" s="34"/>
      <c r="AC358" s="34"/>
      <c r="AD358" s="180"/>
      <c r="AE358" s="181"/>
      <c r="AF358" s="181"/>
      <c r="AG358" s="181"/>
      <c r="AH358" s="181"/>
      <c r="AI358" s="181"/>
      <c r="AJ358" s="181"/>
      <c r="AK358" s="181"/>
      <c r="AL358" s="181"/>
      <c r="AM358" s="181"/>
      <c r="AN358" s="36"/>
    </row>
    <row r="359" spans="1:40" ht="40" customHeight="1" x14ac:dyDescent="0.35">
      <c r="A359" s="204">
        <v>38</v>
      </c>
      <c r="B359" s="50">
        <v>380</v>
      </c>
      <c r="C359" s="198" t="s">
        <v>634</v>
      </c>
      <c r="D359" s="56" t="s">
        <v>630</v>
      </c>
      <c r="E359" s="57" t="s">
        <v>631</v>
      </c>
      <c r="F359" s="57" t="s">
        <v>484</v>
      </c>
      <c r="G359" s="57" t="s">
        <v>13</v>
      </c>
      <c r="H359" s="55">
        <v>40.25</v>
      </c>
      <c r="I359" s="16">
        <v>0</v>
      </c>
      <c r="J359" s="144">
        <f t="shared" si="23"/>
        <v>0</v>
      </c>
      <c r="K359" s="145">
        <f t="shared" si="24"/>
        <v>0</v>
      </c>
      <c r="L359" s="146"/>
      <c r="M359" s="147">
        <f t="shared" si="25"/>
        <v>0</v>
      </c>
      <c r="N359" s="146"/>
      <c r="O359" s="146"/>
      <c r="P359" s="146"/>
      <c r="Q359" s="148">
        <f t="shared" si="26"/>
        <v>0</v>
      </c>
      <c r="R359" s="18" t="str">
        <f t="shared" ref="R359:R361" si="27">IF(Q359&lt;0,"ATENÇÃO","OK")</f>
        <v>OK</v>
      </c>
      <c r="S359" s="47"/>
      <c r="T359" s="47"/>
      <c r="U359" s="47"/>
      <c r="V359" s="47"/>
      <c r="W359" s="47"/>
      <c r="X359" s="34"/>
      <c r="Y359" s="34"/>
      <c r="Z359" s="34"/>
      <c r="AA359" s="34"/>
      <c r="AB359" s="34"/>
      <c r="AC359" s="34"/>
      <c r="AD359" s="180"/>
      <c r="AE359" s="181"/>
      <c r="AF359" s="181"/>
      <c r="AG359" s="181"/>
      <c r="AH359" s="181"/>
      <c r="AI359" s="181"/>
      <c r="AJ359" s="181"/>
      <c r="AK359" s="181"/>
      <c r="AL359" s="181"/>
      <c r="AM359" s="181"/>
      <c r="AN359" s="36"/>
    </row>
    <row r="360" spans="1:40" ht="40" customHeight="1" x14ac:dyDescent="0.35">
      <c r="A360" s="204"/>
      <c r="B360" s="50">
        <v>381</v>
      </c>
      <c r="C360" s="199"/>
      <c r="D360" s="56" t="s">
        <v>632</v>
      </c>
      <c r="E360" s="57" t="s">
        <v>633</v>
      </c>
      <c r="F360" s="57" t="s">
        <v>42</v>
      </c>
      <c r="G360" s="57" t="s">
        <v>13</v>
      </c>
      <c r="H360" s="55">
        <v>10.86</v>
      </c>
      <c r="I360" s="16"/>
      <c r="J360" s="144">
        <f t="shared" si="23"/>
        <v>0</v>
      </c>
      <c r="K360" s="145">
        <f t="shared" si="24"/>
        <v>0</v>
      </c>
      <c r="L360" s="146"/>
      <c r="M360" s="147">
        <f t="shared" si="25"/>
        <v>0</v>
      </c>
      <c r="N360" s="146"/>
      <c r="O360" s="146"/>
      <c r="P360" s="146"/>
      <c r="Q360" s="148">
        <f t="shared" si="26"/>
        <v>0</v>
      </c>
      <c r="R360" s="18" t="str">
        <f t="shared" si="27"/>
        <v>OK</v>
      </c>
      <c r="S360" s="47"/>
      <c r="T360" s="47"/>
      <c r="U360" s="47"/>
      <c r="V360" s="47"/>
      <c r="W360" s="47"/>
      <c r="X360" s="34"/>
      <c r="Y360" s="34"/>
      <c r="Z360" s="34"/>
      <c r="AA360" s="34"/>
      <c r="AB360" s="34"/>
      <c r="AC360" s="34"/>
      <c r="AD360" s="180"/>
      <c r="AE360" s="181"/>
      <c r="AF360" s="181"/>
      <c r="AG360" s="181"/>
      <c r="AH360" s="181"/>
      <c r="AI360" s="181"/>
      <c r="AJ360" s="181"/>
      <c r="AK360" s="181"/>
      <c r="AL360" s="181"/>
      <c r="AM360" s="181"/>
      <c r="AN360" s="36"/>
    </row>
    <row r="361" spans="1:40" ht="24" customHeight="1" thickBot="1" x14ac:dyDescent="0.4">
      <c r="I361" s="149">
        <f>SUMPRODUCT($H$4:$H$360,I4:I360)</f>
        <v>65231.30999999999</v>
      </c>
      <c r="J361" s="149">
        <f>SUMPRODUCT($H$4:$H$360,J4:J360)</f>
        <v>44643.37</v>
      </c>
      <c r="K361" s="149">
        <f>SUMPRODUCT($H$4:$H$360,K4:K360)</f>
        <v>49342.619999999995</v>
      </c>
      <c r="L361" s="67"/>
      <c r="M361" s="67"/>
      <c r="N361" s="67"/>
      <c r="O361" s="67"/>
      <c r="P361" s="67"/>
      <c r="Q361" s="20">
        <f>SUM(Q4:Q360)</f>
        <v>522</v>
      </c>
      <c r="R361" s="5" t="str">
        <f t="shared" si="27"/>
        <v>OK</v>
      </c>
      <c r="S361" s="48">
        <f>SUMPRODUCT($H$4:$H$360,S4:S360)</f>
        <v>16936.13</v>
      </c>
      <c r="T361" s="48">
        <f t="shared" ref="T361:AC361" si="28">SUMPRODUCT($H$4:$H$360,T4:T360)</f>
        <v>3185.05</v>
      </c>
      <c r="U361" s="48">
        <f t="shared" si="28"/>
        <v>3606.940000000001</v>
      </c>
      <c r="V361" s="48">
        <f t="shared" si="28"/>
        <v>1788.05</v>
      </c>
      <c r="W361" s="48">
        <f t="shared" si="28"/>
        <v>683.26</v>
      </c>
      <c r="X361" s="48">
        <f t="shared" si="28"/>
        <v>3731.11</v>
      </c>
      <c r="Y361" s="48">
        <f t="shared" si="28"/>
        <v>2038.02</v>
      </c>
      <c r="Z361" s="48">
        <f t="shared" si="28"/>
        <v>962.58999999999992</v>
      </c>
      <c r="AA361" s="48">
        <f t="shared" si="28"/>
        <v>582.17999999999995</v>
      </c>
      <c r="AB361" s="48">
        <f t="shared" si="28"/>
        <v>2306</v>
      </c>
      <c r="AC361" s="48">
        <f t="shared" si="28"/>
        <v>1625</v>
      </c>
      <c r="AD361" s="185">
        <v>925.5</v>
      </c>
      <c r="AE361" s="185">
        <v>985</v>
      </c>
      <c r="AF361" s="185">
        <v>669.18</v>
      </c>
      <c r="AG361" s="185">
        <v>209</v>
      </c>
      <c r="AH361" s="185">
        <v>2119.3000000000002</v>
      </c>
      <c r="AI361" s="185">
        <v>1249.92</v>
      </c>
      <c r="AJ361" s="185">
        <v>1041.1400000000001</v>
      </c>
      <c r="AK361" s="185">
        <v>1074.02</v>
      </c>
      <c r="AL361" s="185">
        <v>1575.79</v>
      </c>
      <c r="AM361" s="185">
        <v>2049.44</v>
      </c>
      <c r="AN361" s="48">
        <f t="shared" ref="AN361" si="29">SUMPRODUCT($H$4:$H$360,AN4:AN360)</f>
        <v>0</v>
      </c>
    </row>
    <row r="362" spans="1:40" ht="18.5" x14ac:dyDescent="0.35">
      <c r="B362" s="205" t="s">
        <v>36</v>
      </c>
      <c r="C362" s="206"/>
      <c r="D362" s="206"/>
      <c r="E362" s="206"/>
      <c r="F362" s="206"/>
      <c r="G362" s="206"/>
      <c r="H362" s="207"/>
      <c r="I362" s="4">
        <f>SUM(I4:I360)</f>
        <v>1373</v>
      </c>
      <c r="AD362" s="186"/>
      <c r="AE362" s="186"/>
      <c r="AF362" s="186"/>
      <c r="AG362" s="186"/>
      <c r="AH362" s="186"/>
      <c r="AI362" s="186"/>
      <c r="AJ362" s="186"/>
      <c r="AK362" s="186"/>
      <c r="AL362" s="186"/>
      <c r="AM362" s="186"/>
    </row>
    <row r="363" spans="1:40" ht="19" thickBot="1" x14ac:dyDescent="0.4">
      <c r="B363" s="208" t="s">
        <v>644</v>
      </c>
      <c r="C363" s="224"/>
      <c r="D363" s="224"/>
      <c r="E363" s="224"/>
      <c r="F363" s="224"/>
      <c r="G363" s="224"/>
      <c r="H363" s="225"/>
      <c r="AD363" s="186"/>
      <c r="AE363" s="186"/>
      <c r="AF363" s="186"/>
      <c r="AG363" s="186"/>
      <c r="AH363" s="186"/>
      <c r="AI363" s="186"/>
      <c r="AJ363" s="186"/>
      <c r="AK363" s="186"/>
      <c r="AL363" s="186"/>
      <c r="AM363" s="186"/>
    </row>
  </sheetData>
  <mergeCells count="83">
    <mergeCell ref="AN1:AN2"/>
    <mergeCell ref="AH1:AH2"/>
    <mergeCell ref="AI1:AI2"/>
    <mergeCell ref="AK1:AK2"/>
    <mergeCell ref="AL1:AL2"/>
    <mergeCell ref="A19:A23"/>
    <mergeCell ref="C19:C23"/>
    <mergeCell ref="AB1:AB2"/>
    <mergeCell ref="AC1:AC2"/>
    <mergeCell ref="V1:V2"/>
    <mergeCell ref="W1:W2"/>
    <mergeCell ref="X1:X2"/>
    <mergeCell ref="Y1:Y2"/>
    <mergeCell ref="Z1:Z2"/>
    <mergeCell ref="AA1:AA2"/>
    <mergeCell ref="A1:C1"/>
    <mergeCell ref="D1:H1"/>
    <mergeCell ref="I1:R1"/>
    <mergeCell ref="S1:S2"/>
    <mergeCell ref="T1:T2"/>
    <mergeCell ref="AG1:AG2"/>
    <mergeCell ref="A2:H2"/>
    <mergeCell ref="I2:R2"/>
    <mergeCell ref="A4:A18"/>
    <mergeCell ref="C4:C18"/>
    <mergeCell ref="AD1:AD2"/>
    <mergeCell ref="U1:U2"/>
    <mergeCell ref="A24:A29"/>
    <mergeCell ref="C24:C29"/>
    <mergeCell ref="A30:A45"/>
    <mergeCell ref="C30:C45"/>
    <mergeCell ref="A46:A99"/>
    <mergeCell ref="C46:C99"/>
    <mergeCell ref="A100:A133"/>
    <mergeCell ref="C100:C133"/>
    <mergeCell ref="A134:A165"/>
    <mergeCell ref="C134:C165"/>
    <mergeCell ref="A166:A172"/>
    <mergeCell ref="C166:C172"/>
    <mergeCell ref="A173:A179"/>
    <mergeCell ref="C173:C179"/>
    <mergeCell ref="A180:A197"/>
    <mergeCell ref="C180:C197"/>
    <mergeCell ref="A198:A223"/>
    <mergeCell ref="C198:C223"/>
    <mergeCell ref="A224:A228"/>
    <mergeCell ref="C224:C228"/>
    <mergeCell ref="A229:A263"/>
    <mergeCell ref="C229:C263"/>
    <mergeCell ref="A265:A280"/>
    <mergeCell ref="C265:C280"/>
    <mergeCell ref="A281:A289"/>
    <mergeCell ref="C281:C289"/>
    <mergeCell ref="A295:A301"/>
    <mergeCell ref="C295:C301"/>
    <mergeCell ref="A302:A303"/>
    <mergeCell ref="C302:C303"/>
    <mergeCell ref="A304:A306"/>
    <mergeCell ref="C304:C306"/>
    <mergeCell ref="A307:A308"/>
    <mergeCell ref="C307:C308"/>
    <mergeCell ref="A309:A311"/>
    <mergeCell ref="C309:C311"/>
    <mergeCell ref="A312:A313"/>
    <mergeCell ref="C312:C313"/>
    <mergeCell ref="A314:A322"/>
    <mergeCell ref="C314:C322"/>
    <mergeCell ref="A323:A333"/>
    <mergeCell ref="C323:C333"/>
    <mergeCell ref="A334:A342"/>
    <mergeCell ref="C334:C342"/>
    <mergeCell ref="A343:A344"/>
    <mergeCell ref="C343:C344"/>
    <mergeCell ref="A345:A351"/>
    <mergeCell ref="C345:C351"/>
    <mergeCell ref="B362:H362"/>
    <mergeCell ref="B363:H363"/>
    <mergeCell ref="A352:A354"/>
    <mergeCell ref="C352:C354"/>
    <mergeCell ref="A355:A358"/>
    <mergeCell ref="C355:C358"/>
    <mergeCell ref="A359:A360"/>
    <mergeCell ref="C359:C360"/>
  </mergeCells>
  <conditionalFormatting sqref="S4:AC360">
    <cfRule type="cellIs" dxfId="40" priority="5" stopIfTrue="1" operator="greaterThan">
      <formula>0</formula>
    </cfRule>
    <cfRule type="cellIs" dxfId="39" priority="6" stopIfTrue="1" operator="greaterThan">
      <formula>0</formula>
    </cfRule>
    <cfRule type="cellIs" dxfId="38" priority="7" stopIfTrue="1" operator="greaterThan">
      <formula>0</formula>
    </cfRule>
  </conditionalFormatting>
  <conditionalFormatting sqref="S4:AC360 AN4:AN360">
    <cfRule type="cellIs" dxfId="37" priority="1" operator="greaterThan">
      <formula>10</formula>
    </cfRule>
    <cfRule type="cellIs" dxfId="36" priority="4"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7A7C6-A85F-4854-A75D-BF4EAC8144AB}">
  <dimension ref="A1:AH363"/>
  <sheetViews>
    <sheetView zoomScale="80" zoomScaleNormal="80" workbookViewId="0">
      <selection activeCell="O364" sqref="O364"/>
    </sheetView>
  </sheetViews>
  <sheetFormatPr defaultColWidth="9.7265625" defaultRowHeight="40" customHeight="1" x14ac:dyDescent="0.35"/>
  <cols>
    <col min="1" max="1" width="9.7265625" style="2"/>
    <col min="2" max="2" width="9.54296875" style="1" customWidth="1"/>
    <col min="3" max="3" width="15.453125" style="19" customWidth="1"/>
    <col min="4" max="4" width="21.81640625" style="49" customWidth="1"/>
    <col min="5" max="5" width="15.26953125" style="1" customWidth="1"/>
    <col min="6" max="6" width="10" style="1" customWidth="1"/>
    <col min="7" max="7" width="16.7265625" style="1" customWidth="1"/>
    <col min="8" max="8" width="13.7265625" style="21" bestFit="1" customWidth="1"/>
    <col min="9" max="16" width="13.81640625" style="4" customWidth="1"/>
    <col min="17" max="17" width="13.26953125" style="20" customWidth="1"/>
    <col min="18" max="18" width="12.54296875" style="5" customWidth="1"/>
    <col min="19" max="19" width="13.54296875" style="6" customWidth="1"/>
    <col min="20" max="21" width="13.7265625" style="6" customWidth="1"/>
    <col min="22" max="22" width="14.26953125" style="6" customWidth="1"/>
    <col min="23" max="23" width="13.453125" style="6" customWidth="1"/>
    <col min="24" max="30" width="13.7265625" style="6" customWidth="1"/>
    <col min="31" max="34" width="13.7265625" style="2" customWidth="1"/>
    <col min="35" max="16384" width="9.7265625" style="2"/>
  </cols>
  <sheetData>
    <row r="1" spans="1:34" ht="35.25" customHeight="1" x14ac:dyDescent="0.35">
      <c r="A1" s="214" t="s">
        <v>30</v>
      </c>
      <c r="B1" s="214"/>
      <c r="C1" s="221"/>
      <c r="D1" s="231" t="s">
        <v>28</v>
      </c>
      <c r="E1" s="231"/>
      <c r="F1" s="231"/>
      <c r="G1" s="231"/>
      <c r="H1" s="231"/>
      <c r="I1" s="231" t="s">
        <v>31</v>
      </c>
      <c r="J1" s="231"/>
      <c r="K1" s="231"/>
      <c r="L1" s="231"/>
      <c r="M1" s="231"/>
      <c r="N1" s="231"/>
      <c r="O1" s="231"/>
      <c r="P1" s="231"/>
      <c r="Q1" s="231"/>
      <c r="R1" s="231"/>
      <c r="S1" s="220" t="s">
        <v>677</v>
      </c>
      <c r="T1" s="219" t="s">
        <v>29</v>
      </c>
      <c r="U1" s="219" t="s">
        <v>29</v>
      </c>
      <c r="V1" s="219" t="s">
        <v>29</v>
      </c>
      <c r="W1" s="219" t="s">
        <v>29</v>
      </c>
      <c r="X1" s="219" t="s">
        <v>29</v>
      </c>
      <c r="Y1" s="219" t="s">
        <v>29</v>
      </c>
      <c r="Z1" s="219" t="s">
        <v>29</v>
      </c>
      <c r="AA1" s="219" t="s">
        <v>29</v>
      </c>
      <c r="AB1" s="219" t="s">
        <v>29</v>
      </c>
      <c r="AC1" s="219" t="s">
        <v>29</v>
      </c>
      <c r="AD1" s="219" t="s">
        <v>29</v>
      </c>
      <c r="AE1" s="219" t="s">
        <v>29</v>
      </c>
      <c r="AF1" s="219" t="s">
        <v>29</v>
      </c>
      <c r="AG1" s="219" t="s">
        <v>29</v>
      </c>
      <c r="AH1" s="219" t="s">
        <v>29</v>
      </c>
    </row>
    <row r="2" spans="1:34" ht="25.15" customHeight="1" x14ac:dyDescent="0.35">
      <c r="A2" s="227" t="s">
        <v>648</v>
      </c>
      <c r="B2" s="227"/>
      <c r="C2" s="227"/>
      <c r="D2" s="227"/>
      <c r="E2" s="227"/>
      <c r="F2" s="227"/>
      <c r="G2" s="227"/>
      <c r="H2" s="228"/>
      <c r="I2" s="211" t="s">
        <v>37</v>
      </c>
      <c r="J2" s="212"/>
      <c r="K2" s="212"/>
      <c r="L2" s="212"/>
      <c r="M2" s="212"/>
      <c r="N2" s="212"/>
      <c r="O2" s="212"/>
      <c r="P2" s="212"/>
      <c r="Q2" s="212"/>
      <c r="R2" s="213"/>
      <c r="S2" s="220"/>
      <c r="T2" s="219"/>
      <c r="U2" s="219"/>
      <c r="V2" s="219"/>
      <c r="W2" s="219"/>
      <c r="X2" s="219"/>
      <c r="Y2" s="219"/>
      <c r="Z2" s="219"/>
      <c r="AA2" s="219"/>
      <c r="AB2" s="219"/>
      <c r="AC2" s="219"/>
      <c r="AD2" s="219"/>
      <c r="AE2" s="219"/>
      <c r="AF2" s="219"/>
      <c r="AG2" s="219"/>
      <c r="AH2" s="219"/>
    </row>
    <row r="3" spans="1:34" s="3" customFormat="1" ht="40" customHeight="1" x14ac:dyDescent="0.25">
      <c r="A3" s="62" t="s">
        <v>35</v>
      </c>
      <c r="B3" s="62" t="s">
        <v>33</v>
      </c>
      <c r="C3" s="63" t="s">
        <v>17</v>
      </c>
      <c r="D3" s="63" t="s">
        <v>643</v>
      </c>
      <c r="E3" s="63" t="s">
        <v>22</v>
      </c>
      <c r="F3" s="62" t="s">
        <v>3</v>
      </c>
      <c r="G3" s="62" t="s">
        <v>18</v>
      </c>
      <c r="H3" s="25" t="s">
        <v>34</v>
      </c>
      <c r="I3" s="62" t="s">
        <v>32</v>
      </c>
      <c r="J3" s="24" t="s">
        <v>683</v>
      </c>
      <c r="K3" s="24" t="s">
        <v>684</v>
      </c>
      <c r="L3" s="24" t="s">
        <v>685</v>
      </c>
      <c r="M3" s="24" t="s">
        <v>686</v>
      </c>
      <c r="N3" s="24" t="s">
        <v>687</v>
      </c>
      <c r="O3" s="24" t="s">
        <v>688</v>
      </c>
      <c r="P3" s="24" t="s">
        <v>689</v>
      </c>
      <c r="Q3" s="143" t="s">
        <v>0</v>
      </c>
      <c r="R3" s="26" t="s">
        <v>2</v>
      </c>
      <c r="S3" s="134">
        <v>45622</v>
      </c>
      <c r="T3" s="35" t="s">
        <v>1</v>
      </c>
      <c r="U3" s="35" t="s">
        <v>1</v>
      </c>
      <c r="V3" s="35" t="s">
        <v>1</v>
      </c>
      <c r="W3" s="35" t="s">
        <v>1</v>
      </c>
      <c r="X3" s="35" t="s">
        <v>1</v>
      </c>
      <c r="Y3" s="35" t="s">
        <v>1</v>
      </c>
      <c r="Z3" s="35" t="s">
        <v>1</v>
      </c>
      <c r="AA3" s="35" t="s">
        <v>1</v>
      </c>
      <c r="AB3" s="35" t="s">
        <v>1</v>
      </c>
      <c r="AC3" s="35" t="s">
        <v>1</v>
      </c>
      <c r="AD3" s="35" t="s">
        <v>1</v>
      </c>
      <c r="AE3" s="35" t="s">
        <v>1</v>
      </c>
      <c r="AF3" s="35" t="s">
        <v>1</v>
      </c>
      <c r="AG3" s="35" t="s">
        <v>1</v>
      </c>
      <c r="AH3" s="35" t="s">
        <v>1</v>
      </c>
    </row>
    <row r="4" spans="1:34" ht="40" customHeight="1" x14ac:dyDescent="0.35">
      <c r="A4" s="204">
        <v>1</v>
      </c>
      <c r="B4" s="50">
        <v>1</v>
      </c>
      <c r="C4" s="198" t="s">
        <v>634</v>
      </c>
      <c r="D4" s="51" t="s">
        <v>38</v>
      </c>
      <c r="E4" s="52" t="s">
        <v>39</v>
      </c>
      <c r="F4" s="52" t="s">
        <v>11</v>
      </c>
      <c r="G4" s="50" t="s">
        <v>13</v>
      </c>
      <c r="H4" s="53">
        <v>44.42</v>
      </c>
      <c r="I4" s="16">
        <v>0</v>
      </c>
      <c r="J4" s="144">
        <f>IF(SUM(S4:AJ4)&gt;I4+L4,I4+L4,SUM(S4:AJ4))</f>
        <v>0</v>
      </c>
      <c r="K4" s="145">
        <f>(SUM(S4:AJ4))</f>
        <v>0</v>
      </c>
      <c r="L4" s="146"/>
      <c r="M4" s="147">
        <f>ROUND(IF(I4*0.25-0.5&lt;0,0,I4*0.25-0.5),0)-P4-N4</f>
        <v>0</v>
      </c>
      <c r="N4" s="146"/>
      <c r="O4" s="146"/>
      <c r="P4" s="146"/>
      <c r="Q4" s="148">
        <f>I4-(SUM(S4:AB4))+L4</f>
        <v>0</v>
      </c>
      <c r="R4" s="18" t="str">
        <f>IF(Q4&lt;0,"ATENÇÃO","OK")</f>
        <v>OK</v>
      </c>
      <c r="S4" s="47"/>
      <c r="T4" s="31"/>
      <c r="U4" s="47"/>
      <c r="V4" s="47"/>
      <c r="W4" s="47"/>
      <c r="X4" s="34"/>
      <c r="Y4" s="34"/>
      <c r="Z4" s="34"/>
      <c r="AA4" s="34"/>
      <c r="AB4" s="34"/>
      <c r="AC4" s="34"/>
      <c r="AD4" s="34"/>
      <c r="AE4" s="36"/>
      <c r="AF4" s="36"/>
      <c r="AG4" s="36"/>
      <c r="AH4" s="36"/>
    </row>
    <row r="5" spans="1:34" ht="40" customHeight="1" x14ac:dyDescent="0.35">
      <c r="A5" s="204"/>
      <c r="B5" s="50">
        <v>2</v>
      </c>
      <c r="C5" s="200"/>
      <c r="D5" s="51" t="s">
        <v>40</v>
      </c>
      <c r="E5" s="54" t="s">
        <v>39</v>
      </c>
      <c r="F5" s="54" t="s">
        <v>11</v>
      </c>
      <c r="G5" s="50" t="s">
        <v>13</v>
      </c>
      <c r="H5" s="55">
        <v>33</v>
      </c>
      <c r="I5" s="16">
        <v>0</v>
      </c>
      <c r="J5" s="144">
        <f t="shared" ref="J5:J68" si="0">IF(SUM(S5:AJ5)&gt;I5+L5,I5+L5,SUM(S5:AJ5))</f>
        <v>0</v>
      </c>
      <c r="K5" s="145">
        <f t="shared" ref="K5:K68" si="1">(SUM(S5:AJ5))</f>
        <v>0</v>
      </c>
      <c r="L5" s="146"/>
      <c r="M5" s="147">
        <f t="shared" ref="M5:M68" si="2">ROUND(IF(I5*0.25-0.5&lt;0,0,I5*0.25-0.5),0)-P5-N5</f>
        <v>0</v>
      </c>
      <c r="N5" s="146"/>
      <c r="O5" s="146"/>
      <c r="P5" s="146"/>
      <c r="Q5" s="148">
        <f t="shared" ref="Q5:Q68" si="3">I5-(SUM(S5:AB5))+L5</f>
        <v>0</v>
      </c>
      <c r="R5" s="18" t="str">
        <f t="shared" ref="R5:R68" si="4">IF(Q5&lt;0,"ATENÇÃO","OK")</f>
        <v>OK</v>
      </c>
      <c r="S5" s="47"/>
      <c r="T5" s="31"/>
      <c r="U5" s="47"/>
      <c r="V5" s="47"/>
      <c r="W5" s="47"/>
      <c r="X5" s="34"/>
      <c r="Y5" s="33"/>
      <c r="Z5" s="34"/>
      <c r="AA5" s="34"/>
      <c r="AB5" s="34"/>
      <c r="AC5" s="34"/>
      <c r="AD5" s="34"/>
      <c r="AE5" s="36"/>
      <c r="AF5" s="36"/>
      <c r="AG5" s="36"/>
      <c r="AH5" s="36"/>
    </row>
    <row r="6" spans="1:34" ht="40" customHeight="1" x14ac:dyDescent="0.35">
      <c r="A6" s="204"/>
      <c r="B6" s="50">
        <v>3</v>
      </c>
      <c r="C6" s="200"/>
      <c r="D6" s="51" t="s">
        <v>41</v>
      </c>
      <c r="E6" s="54" t="s">
        <v>39</v>
      </c>
      <c r="F6" s="54" t="s">
        <v>42</v>
      </c>
      <c r="G6" s="50" t="s">
        <v>13</v>
      </c>
      <c r="H6" s="55">
        <v>29.33</v>
      </c>
      <c r="I6" s="16">
        <v>0</v>
      </c>
      <c r="J6" s="144">
        <f t="shared" si="0"/>
        <v>0</v>
      </c>
      <c r="K6" s="145">
        <f t="shared" si="1"/>
        <v>0</v>
      </c>
      <c r="L6" s="146"/>
      <c r="M6" s="147">
        <f t="shared" si="2"/>
        <v>0</v>
      </c>
      <c r="N6" s="146"/>
      <c r="O6" s="146"/>
      <c r="P6" s="146"/>
      <c r="Q6" s="148">
        <f t="shared" si="3"/>
        <v>0</v>
      </c>
      <c r="R6" s="18" t="str">
        <f t="shared" si="4"/>
        <v>OK</v>
      </c>
      <c r="S6" s="47"/>
      <c r="T6" s="31"/>
      <c r="U6" s="47"/>
      <c r="V6" s="47"/>
      <c r="W6" s="47"/>
      <c r="X6" s="34"/>
      <c r="Y6" s="33"/>
      <c r="Z6" s="34"/>
      <c r="AA6" s="34"/>
      <c r="AB6" s="34"/>
      <c r="AC6" s="34"/>
      <c r="AD6" s="34"/>
      <c r="AE6" s="36"/>
      <c r="AF6" s="36"/>
      <c r="AG6" s="36"/>
      <c r="AH6" s="36"/>
    </row>
    <row r="7" spans="1:34" ht="40" customHeight="1" x14ac:dyDescent="0.35">
      <c r="A7" s="204"/>
      <c r="B7" s="50">
        <v>4</v>
      </c>
      <c r="C7" s="200"/>
      <c r="D7" s="51" t="s">
        <v>43</v>
      </c>
      <c r="E7" s="54" t="s">
        <v>39</v>
      </c>
      <c r="F7" s="54" t="s">
        <v>11</v>
      </c>
      <c r="G7" s="50" t="s">
        <v>13</v>
      </c>
      <c r="H7" s="55">
        <v>56.23</v>
      </c>
      <c r="I7" s="16">
        <v>0</v>
      </c>
      <c r="J7" s="144">
        <f t="shared" si="0"/>
        <v>0</v>
      </c>
      <c r="K7" s="145">
        <f t="shared" si="1"/>
        <v>0</v>
      </c>
      <c r="L7" s="146">
        <v>1</v>
      </c>
      <c r="M7" s="147">
        <f t="shared" si="2"/>
        <v>0</v>
      </c>
      <c r="N7" s="146"/>
      <c r="O7" s="146"/>
      <c r="P7" s="146"/>
      <c r="Q7" s="148">
        <f t="shared" si="3"/>
        <v>1</v>
      </c>
      <c r="R7" s="18" t="str">
        <f t="shared" si="4"/>
        <v>OK</v>
      </c>
      <c r="S7" s="47"/>
      <c r="T7" s="31"/>
      <c r="U7" s="47"/>
      <c r="V7" s="47"/>
      <c r="W7" s="47"/>
      <c r="X7" s="34"/>
      <c r="Y7" s="33"/>
      <c r="Z7" s="34"/>
      <c r="AA7" s="34"/>
      <c r="AB7" s="34"/>
      <c r="AC7" s="34"/>
      <c r="AD7" s="34"/>
      <c r="AE7" s="36"/>
      <c r="AF7" s="36"/>
      <c r="AG7" s="36"/>
      <c r="AH7" s="36"/>
    </row>
    <row r="8" spans="1:34" ht="40" customHeight="1" x14ac:dyDescent="0.35">
      <c r="A8" s="204"/>
      <c r="B8" s="50">
        <v>5</v>
      </c>
      <c r="C8" s="200"/>
      <c r="D8" s="51" t="s">
        <v>44</v>
      </c>
      <c r="E8" s="54" t="s">
        <v>39</v>
      </c>
      <c r="F8" s="54" t="s">
        <v>11</v>
      </c>
      <c r="G8" s="50" t="s">
        <v>13</v>
      </c>
      <c r="H8" s="55">
        <v>27.35</v>
      </c>
      <c r="I8" s="16">
        <v>0</v>
      </c>
      <c r="J8" s="144">
        <f t="shared" si="0"/>
        <v>0</v>
      </c>
      <c r="K8" s="145">
        <f t="shared" si="1"/>
        <v>0</v>
      </c>
      <c r="L8" s="146"/>
      <c r="M8" s="147">
        <f t="shared" si="2"/>
        <v>0</v>
      </c>
      <c r="N8" s="146"/>
      <c r="O8" s="146"/>
      <c r="P8" s="146"/>
      <c r="Q8" s="148">
        <f t="shared" si="3"/>
        <v>0</v>
      </c>
      <c r="R8" s="18" t="str">
        <f t="shared" si="4"/>
        <v>OK</v>
      </c>
      <c r="S8" s="47"/>
      <c r="T8" s="31"/>
      <c r="U8" s="47"/>
      <c r="V8" s="47"/>
      <c r="W8" s="47"/>
      <c r="X8" s="34"/>
      <c r="Y8" s="33"/>
      <c r="Z8" s="34"/>
      <c r="AA8" s="34"/>
      <c r="AB8" s="34"/>
      <c r="AC8" s="34"/>
      <c r="AD8" s="34"/>
      <c r="AE8" s="36"/>
      <c r="AF8" s="36"/>
      <c r="AG8" s="36"/>
      <c r="AH8" s="36"/>
    </row>
    <row r="9" spans="1:34" ht="40" customHeight="1" x14ac:dyDescent="0.35">
      <c r="A9" s="204"/>
      <c r="B9" s="50">
        <v>6</v>
      </c>
      <c r="C9" s="200"/>
      <c r="D9" s="51" t="s">
        <v>45</v>
      </c>
      <c r="E9" s="54" t="s">
        <v>39</v>
      </c>
      <c r="F9" s="52" t="s">
        <v>11</v>
      </c>
      <c r="G9" s="50" t="s">
        <v>13</v>
      </c>
      <c r="H9" s="53">
        <v>28.44</v>
      </c>
      <c r="I9" s="16">
        <v>0</v>
      </c>
      <c r="J9" s="144">
        <f t="shared" si="0"/>
        <v>0</v>
      </c>
      <c r="K9" s="145">
        <f t="shared" si="1"/>
        <v>0</v>
      </c>
      <c r="L9" s="146"/>
      <c r="M9" s="147">
        <f t="shared" si="2"/>
        <v>0</v>
      </c>
      <c r="N9" s="146"/>
      <c r="O9" s="146"/>
      <c r="P9" s="146"/>
      <c r="Q9" s="148">
        <f t="shared" si="3"/>
        <v>0</v>
      </c>
      <c r="R9" s="18" t="str">
        <f t="shared" si="4"/>
        <v>OK</v>
      </c>
      <c r="S9" s="47"/>
      <c r="T9" s="31"/>
      <c r="U9" s="47"/>
      <c r="V9" s="47"/>
      <c r="W9" s="47"/>
      <c r="X9" s="34"/>
      <c r="Y9" s="33"/>
      <c r="Z9" s="34"/>
      <c r="AA9" s="34"/>
      <c r="AB9" s="34"/>
      <c r="AC9" s="34"/>
      <c r="AD9" s="34"/>
      <c r="AE9" s="36"/>
      <c r="AF9" s="36"/>
      <c r="AG9" s="36"/>
      <c r="AH9" s="36"/>
    </row>
    <row r="10" spans="1:34" ht="40" customHeight="1" x14ac:dyDescent="0.35">
      <c r="A10" s="204"/>
      <c r="B10" s="50">
        <v>7</v>
      </c>
      <c r="C10" s="200"/>
      <c r="D10" s="56" t="s">
        <v>46</v>
      </c>
      <c r="E10" s="57" t="s">
        <v>47</v>
      </c>
      <c r="F10" s="57" t="s">
        <v>11</v>
      </c>
      <c r="G10" s="50" t="s">
        <v>13</v>
      </c>
      <c r="H10" s="55">
        <v>101.5</v>
      </c>
      <c r="I10" s="16">
        <v>0</v>
      </c>
      <c r="J10" s="144">
        <f t="shared" si="0"/>
        <v>0</v>
      </c>
      <c r="K10" s="145">
        <f t="shared" si="1"/>
        <v>0</v>
      </c>
      <c r="L10" s="146"/>
      <c r="M10" s="147">
        <f t="shared" si="2"/>
        <v>0</v>
      </c>
      <c r="N10" s="146"/>
      <c r="O10" s="146"/>
      <c r="P10" s="146"/>
      <c r="Q10" s="148">
        <f t="shared" si="3"/>
        <v>0</v>
      </c>
      <c r="R10" s="18" t="str">
        <f t="shared" si="4"/>
        <v>OK</v>
      </c>
      <c r="S10" s="47"/>
      <c r="T10" s="31"/>
      <c r="U10" s="47"/>
      <c r="V10" s="47"/>
      <c r="W10" s="47"/>
      <c r="X10" s="34"/>
      <c r="Y10" s="34"/>
      <c r="Z10" s="34"/>
      <c r="AA10" s="34"/>
      <c r="AB10" s="34"/>
      <c r="AC10" s="34"/>
      <c r="AD10" s="34"/>
      <c r="AE10" s="36"/>
      <c r="AF10" s="36"/>
      <c r="AG10" s="36"/>
      <c r="AH10" s="36"/>
    </row>
    <row r="11" spans="1:34" ht="40" customHeight="1" x14ac:dyDescent="0.35">
      <c r="A11" s="204"/>
      <c r="B11" s="50">
        <v>8</v>
      </c>
      <c r="C11" s="200"/>
      <c r="D11" s="56" t="s">
        <v>48</v>
      </c>
      <c r="E11" s="57" t="s">
        <v>39</v>
      </c>
      <c r="F11" s="57" t="s">
        <v>11</v>
      </c>
      <c r="G11" s="50" t="s">
        <v>13</v>
      </c>
      <c r="H11" s="55">
        <v>75.099999999999994</v>
      </c>
      <c r="I11" s="16">
        <v>0</v>
      </c>
      <c r="J11" s="144">
        <f t="shared" si="0"/>
        <v>0</v>
      </c>
      <c r="K11" s="145">
        <f t="shared" si="1"/>
        <v>0</v>
      </c>
      <c r="L11" s="146"/>
      <c r="M11" s="147">
        <f t="shared" si="2"/>
        <v>0</v>
      </c>
      <c r="N11" s="146"/>
      <c r="O11" s="146"/>
      <c r="P11" s="146"/>
      <c r="Q11" s="148">
        <f t="shared" si="3"/>
        <v>0</v>
      </c>
      <c r="R11" s="18" t="str">
        <f t="shared" si="4"/>
        <v>OK</v>
      </c>
      <c r="S11" s="47"/>
      <c r="T11" s="31"/>
      <c r="U11" s="47"/>
      <c r="V11" s="47"/>
      <c r="W11" s="47"/>
      <c r="X11" s="34"/>
      <c r="Y11" s="34"/>
      <c r="Z11" s="34"/>
      <c r="AA11" s="34"/>
      <c r="AB11" s="34"/>
      <c r="AC11" s="34"/>
      <c r="AD11" s="34"/>
      <c r="AE11" s="36"/>
      <c r="AF11" s="36"/>
      <c r="AG11" s="36"/>
      <c r="AH11" s="36"/>
    </row>
    <row r="12" spans="1:34" ht="40" customHeight="1" x14ac:dyDescent="0.35">
      <c r="A12" s="204"/>
      <c r="B12" s="50">
        <v>9</v>
      </c>
      <c r="C12" s="200"/>
      <c r="D12" s="56" t="s">
        <v>49</v>
      </c>
      <c r="E12" s="57" t="s">
        <v>39</v>
      </c>
      <c r="F12" s="58" t="s">
        <v>11</v>
      </c>
      <c r="G12" s="57" t="s">
        <v>13</v>
      </c>
      <c r="H12" s="55">
        <v>65.94</v>
      </c>
      <c r="I12" s="16">
        <v>0</v>
      </c>
      <c r="J12" s="144">
        <f t="shared" si="0"/>
        <v>0</v>
      </c>
      <c r="K12" s="145">
        <f t="shared" si="1"/>
        <v>0</v>
      </c>
      <c r="L12" s="146"/>
      <c r="M12" s="147">
        <f t="shared" si="2"/>
        <v>0</v>
      </c>
      <c r="N12" s="146"/>
      <c r="O12" s="146"/>
      <c r="P12" s="146"/>
      <c r="Q12" s="148">
        <f t="shared" si="3"/>
        <v>0</v>
      </c>
      <c r="R12" s="18" t="str">
        <f t="shared" si="4"/>
        <v>OK</v>
      </c>
      <c r="S12" s="47"/>
      <c r="T12" s="31"/>
      <c r="U12" s="47"/>
      <c r="V12" s="47"/>
      <c r="W12" s="47"/>
      <c r="X12" s="34"/>
      <c r="Y12" s="34"/>
      <c r="Z12" s="34"/>
      <c r="AA12" s="34"/>
      <c r="AB12" s="34"/>
      <c r="AC12" s="34"/>
      <c r="AD12" s="34"/>
      <c r="AE12" s="36"/>
      <c r="AF12" s="36"/>
      <c r="AG12" s="36"/>
      <c r="AH12" s="36"/>
    </row>
    <row r="13" spans="1:34" ht="40" customHeight="1" x14ac:dyDescent="0.35">
      <c r="A13" s="204"/>
      <c r="B13" s="50">
        <v>10</v>
      </c>
      <c r="C13" s="200"/>
      <c r="D13" s="56" t="s">
        <v>50</v>
      </c>
      <c r="E13" s="57" t="s">
        <v>39</v>
      </c>
      <c r="F13" s="58" t="s">
        <v>11</v>
      </c>
      <c r="G13" s="57" t="s">
        <v>13</v>
      </c>
      <c r="H13" s="55">
        <v>45.82</v>
      </c>
      <c r="I13" s="16">
        <v>0</v>
      </c>
      <c r="J13" s="144">
        <f t="shared" si="0"/>
        <v>0</v>
      </c>
      <c r="K13" s="145">
        <f t="shared" si="1"/>
        <v>0</v>
      </c>
      <c r="L13" s="146"/>
      <c r="M13" s="147">
        <f t="shared" si="2"/>
        <v>0</v>
      </c>
      <c r="N13" s="146"/>
      <c r="O13" s="146"/>
      <c r="P13" s="146"/>
      <c r="Q13" s="148">
        <f t="shared" si="3"/>
        <v>0</v>
      </c>
      <c r="R13" s="18" t="str">
        <f t="shared" si="4"/>
        <v>OK</v>
      </c>
      <c r="S13" s="47"/>
      <c r="T13" s="47"/>
      <c r="U13" s="47"/>
      <c r="V13" s="47"/>
      <c r="W13" s="47"/>
      <c r="X13" s="34"/>
      <c r="Y13" s="34"/>
      <c r="Z13" s="34"/>
      <c r="AA13" s="34"/>
      <c r="AB13" s="34"/>
      <c r="AC13" s="34"/>
      <c r="AD13" s="34"/>
      <c r="AE13" s="36"/>
      <c r="AF13" s="36"/>
      <c r="AG13" s="36"/>
      <c r="AH13" s="36"/>
    </row>
    <row r="14" spans="1:34" ht="40" customHeight="1" x14ac:dyDescent="0.35">
      <c r="A14" s="204"/>
      <c r="B14" s="50">
        <v>11</v>
      </c>
      <c r="C14" s="200"/>
      <c r="D14" s="56" t="s">
        <v>51</v>
      </c>
      <c r="E14" s="57" t="s">
        <v>39</v>
      </c>
      <c r="F14" s="57" t="s">
        <v>11</v>
      </c>
      <c r="G14" s="57" t="s">
        <v>13</v>
      </c>
      <c r="H14" s="55">
        <v>34.03</v>
      </c>
      <c r="I14" s="16">
        <v>0</v>
      </c>
      <c r="J14" s="144">
        <f t="shared" si="0"/>
        <v>0</v>
      </c>
      <c r="K14" s="145">
        <f t="shared" si="1"/>
        <v>0</v>
      </c>
      <c r="L14" s="146"/>
      <c r="M14" s="147">
        <f t="shared" si="2"/>
        <v>0</v>
      </c>
      <c r="N14" s="146"/>
      <c r="O14" s="146"/>
      <c r="P14" s="146"/>
      <c r="Q14" s="148">
        <f t="shared" si="3"/>
        <v>0</v>
      </c>
      <c r="R14" s="18" t="str">
        <f t="shared" si="4"/>
        <v>OK</v>
      </c>
      <c r="S14" s="47"/>
      <c r="T14" s="47"/>
      <c r="U14" s="47"/>
      <c r="V14" s="47"/>
      <c r="W14" s="47"/>
      <c r="X14" s="34"/>
      <c r="Y14" s="34"/>
      <c r="Z14" s="34"/>
      <c r="AA14" s="34"/>
      <c r="AB14" s="34"/>
      <c r="AC14" s="34"/>
      <c r="AD14" s="34"/>
      <c r="AE14" s="36"/>
      <c r="AF14" s="36"/>
      <c r="AG14" s="36"/>
      <c r="AH14" s="36"/>
    </row>
    <row r="15" spans="1:34" ht="40" customHeight="1" x14ac:dyDescent="0.35">
      <c r="A15" s="204"/>
      <c r="B15" s="50">
        <v>12</v>
      </c>
      <c r="C15" s="200"/>
      <c r="D15" s="56" t="s">
        <v>52</v>
      </c>
      <c r="E15" s="57" t="s">
        <v>39</v>
      </c>
      <c r="F15" s="57" t="s">
        <v>53</v>
      </c>
      <c r="G15" s="57" t="s">
        <v>12</v>
      </c>
      <c r="H15" s="55">
        <v>11.35</v>
      </c>
      <c r="I15" s="16">
        <v>0</v>
      </c>
      <c r="J15" s="144">
        <f t="shared" si="0"/>
        <v>0</v>
      </c>
      <c r="K15" s="145">
        <f t="shared" si="1"/>
        <v>0</v>
      </c>
      <c r="L15" s="146"/>
      <c r="M15" s="147">
        <f t="shared" si="2"/>
        <v>0</v>
      </c>
      <c r="N15" s="146"/>
      <c r="O15" s="146"/>
      <c r="P15" s="146"/>
      <c r="Q15" s="148">
        <f t="shared" si="3"/>
        <v>0</v>
      </c>
      <c r="R15" s="18" t="str">
        <f t="shared" si="4"/>
        <v>OK</v>
      </c>
      <c r="S15" s="47"/>
      <c r="T15" s="47"/>
      <c r="U15" s="47"/>
      <c r="V15" s="47"/>
      <c r="W15" s="47"/>
      <c r="X15" s="34"/>
      <c r="Y15" s="34"/>
      <c r="Z15" s="34"/>
      <c r="AA15" s="34"/>
      <c r="AB15" s="34"/>
      <c r="AC15" s="34"/>
      <c r="AD15" s="34"/>
      <c r="AE15" s="36"/>
      <c r="AF15" s="36"/>
      <c r="AG15" s="36"/>
      <c r="AH15" s="36"/>
    </row>
    <row r="16" spans="1:34" ht="40" customHeight="1" x14ac:dyDescent="0.35">
      <c r="A16" s="204"/>
      <c r="B16" s="50">
        <v>13</v>
      </c>
      <c r="C16" s="200"/>
      <c r="D16" s="59" t="s">
        <v>54</v>
      </c>
      <c r="E16" s="60" t="s">
        <v>39</v>
      </c>
      <c r="F16" s="60" t="s">
        <v>53</v>
      </c>
      <c r="G16" s="60" t="s">
        <v>12</v>
      </c>
      <c r="H16" s="61">
        <v>17.649999999999999</v>
      </c>
      <c r="I16" s="16">
        <v>0</v>
      </c>
      <c r="J16" s="144">
        <f t="shared" si="0"/>
        <v>0</v>
      </c>
      <c r="K16" s="145">
        <f t="shared" si="1"/>
        <v>0</v>
      </c>
      <c r="L16" s="146"/>
      <c r="M16" s="147">
        <f t="shared" si="2"/>
        <v>0</v>
      </c>
      <c r="N16" s="146"/>
      <c r="O16" s="146"/>
      <c r="P16" s="146"/>
      <c r="Q16" s="148">
        <f t="shared" si="3"/>
        <v>0</v>
      </c>
      <c r="R16" s="18" t="str">
        <f t="shared" si="4"/>
        <v>OK</v>
      </c>
      <c r="S16" s="47"/>
      <c r="T16" s="47"/>
      <c r="U16" s="47"/>
      <c r="V16" s="47"/>
      <c r="W16" s="47"/>
      <c r="X16" s="34"/>
      <c r="Y16" s="34"/>
      <c r="Z16" s="34"/>
      <c r="AA16" s="34"/>
      <c r="AB16" s="34"/>
      <c r="AC16" s="34"/>
      <c r="AD16" s="34"/>
      <c r="AE16" s="36"/>
      <c r="AF16" s="36"/>
      <c r="AG16" s="36"/>
      <c r="AH16" s="36"/>
    </row>
    <row r="17" spans="1:34" ht="40" customHeight="1" x14ac:dyDescent="0.35">
      <c r="A17" s="204"/>
      <c r="B17" s="50">
        <v>14</v>
      </c>
      <c r="C17" s="200"/>
      <c r="D17" s="56" t="s">
        <v>55</v>
      </c>
      <c r="E17" s="57" t="s">
        <v>39</v>
      </c>
      <c r="F17" s="57" t="s">
        <v>11</v>
      </c>
      <c r="G17" s="57" t="s">
        <v>12</v>
      </c>
      <c r="H17" s="55">
        <v>14</v>
      </c>
      <c r="I17" s="16">
        <v>0</v>
      </c>
      <c r="J17" s="144">
        <f t="shared" si="0"/>
        <v>0</v>
      </c>
      <c r="K17" s="145">
        <f t="shared" si="1"/>
        <v>0</v>
      </c>
      <c r="L17" s="146"/>
      <c r="M17" s="147">
        <f t="shared" si="2"/>
        <v>0</v>
      </c>
      <c r="N17" s="146"/>
      <c r="O17" s="146"/>
      <c r="P17" s="146"/>
      <c r="Q17" s="148">
        <f t="shared" si="3"/>
        <v>0</v>
      </c>
      <c r="R17" s="18" t="str">
        <f t="shared" si="4"/>
        <v>OK</v>
      </c>
      <c r="S17" s="47"/>
      <c r="T17" s="47"/>
      <c r="U17" s="47"/>
      <c r="V17" s="47"/>
      <c r="W17" s="47"/>
      <c r="X17" s="34"/>
      <c r="Y17" s="34"/>
      <c r="Z17" s="34"/>
      <c r="AA17" s="34"/>
      <c r="AB17" s="34"/>
      <c r="AC17" s="34"/>
      <c r="AD17" s="34"/>
      <c r="AE17" s="36"/>
      <c r="AF17" s="36"/>
      <c r="AG17" s="36"/>
      <c r="AH17" s="36"/>
    </row>
    <row r="18" spans="1:34" ht="40" customHeight="1" x14ac:dyDescent="0.35">
      <c r="A18" s="204"/>
      <c r="B18" s="50">
        <v>15</v>
      </c>
      <c r="C18" s="199"/>
      <c r="D18" s="56" t="s">
        <v>26</v>
      </c>
      <c r="E18" s="57" t="s">
        <v>39</v>
      </c>
      <c r="F18" s="57" t="s">
        <v>11</v>
      </c>
      <c r="G18" s="57" t="s">
        <v>12</v>
      </c>
      <c r="H18" s="55">
        <v>12.85</v>
      </c>
      <c r="I18" s="16">
        <v>1</v>
      </c>
      <c r="J18" s="144">
        <f t="shared" si="0"/>
        <v>0</v>
      </c>
      <c r="K18" s="145">
        <f t="shared" si="1"/>
        <v>0</v>
      </c>
      <c r="L18" s="146"/>
      <c r="M18" s="147">
        <f t="shared" si="2"/>
        <v>0</v>
      </c>
      <c r="N18" s="146"/>
      <c r="O18" s="146"/>
      <c r="P18" s="146"/>
      <c r="Q18" s="148">
        <f t="shared" si="3"/>
        <v>1</v>
      </c>
      <c r="R18" s="18" t="str">
        <f t="shared" si="4"/>
        <v>OK</v>
      </c>
      <c r="S18" s="47"/>
      <c r="T18" s="47"/>
      <c r="U18" s="47"/>
      <c r="V18" s="47"/>
      <c r="W18" s="47"/>
      <c r="X18" s="34"/>
      <c r="Y18" s="34"/>
      <c r="Z18" s="34"/>
      <c r="AA18" s="34"/>
      <c r="AB18" s="34"/>
      <c r="AC18" s="34"/>
      <c r="AD18" s="34"/>
      <c r="AE18" s="36"/>
      <c r="AF18" s="36"/>
      <c r="AG18" s="36"/>
      <c r="AH18" s="36"/>
    </row>
    <row r="19" spans="1:34" ht="40" customHeight="1" x14ac:dyDescent="0.35">
      <c r="A19" s="204">
        <v>2</v>
      </c>
      <c r="B19" s="50">
        <v>16</v>
      </c>
      <c r="C19" s="198" t="s">
        <v>635</v>
      </c>
      <c r="D19" s="56" t="s">
        <v>56</v>
      </c>
      <c r="E19" s="57" t="s">
        <v>57</v>
      </c>
      <c r="F19" s="57" t="s">
        <v>11</v>
      </c>
      <c r="G19" s="57" t="s">
        <v>12</v>
      </c>
      <c r="H19" s="55">
        <v>37.44</v>
      </c>
      <c r="I19" s="16">
        <v>0</v>
      </c>
      <c r="J19" s="144">
        <f t="shared" si="0"/>
        <v>0</v>
      </c>
      <c r="K19" s="145">
        <f t="shared" si="1"/>
        <v>0</v>
      </c>
      <c r="L19" s="146"/>
      <c r="M19" s="147">
        <f t="shared" si="2"/>
        <v>0</v>
      </c>
      <c r="N19" s="146"/>
      <c r="O19" s="146"/>
      <c r="P19" s="146"/>
      <c r="Q19" s="148">
        <f t="shared" si="3"/>
        <v>0</v>
      </c>
      <c r="R19" s="18" t="str">
        <f t="shared" si="4"/>
        <v>OK</v>
      </c>
      <c r="S19" s="47"/>
      <c r="T19" s="47"/>
      <c r="U19" s="47"/>
      <c r="V19" s="47"/>
      <c r="W19" s="47"/>
      <c r="X19" s="34"/>
      <c r="Y19" s="34"/>
      <c r="Z19" s="34"/>
      <c r="AA19" s="34"/>
      <c r="AB19" s="34"/>
      <c r="AC19" s="34"/>
      <c r="AD19" s="34"/>
      <c r="AE19" s="36"/>
      <c r="AF19" s="36"/>
      <c r="AG19" s="36"/>
      <c r="AH19" s="36"/>
    </row>
    <row r="20" spans="1:34" ht="40" customHeight="1" x14ac:dyDescent="0.35">
      <c r="A20" s="204"/>
      <c r="B20" s="50">
        <v>17</v>
      </c>
      <c r="C20" s="200"/>
      <c r="D20" s="56" t="s">
        <v>58</v>
      </c>
      <c r="E20" s="57" t="s">
        <v>59</v>
      </c>
      <c r="F20" s="57" t="s">
        <v>10</v>
      </c>
      <c r="G20" s="57" t="s">
        <v>12</v>
      </c>
      <c r="H20" s="55">
        <v>76.8</v>
      </c>
      <c r="I20" s="16">
        <v>0</v>
      </c>
      <c r="J20" s="144">
        <f t="shared" si="0"/>
        <v>0</v>
      </c>
      <c r="K20" s="145">
        <f t="shared" si="1"/>
        <v>0</v>
      </c>
      <c r="L20" s="146"/>
      <c r="M20" s="147">
        <f t="shared" si="2"/>
        <v>0</v>
      </c>
      <c r="N20" s="146"/>
      <c r="O20" s="146"/>
      <c r="P20" s="146"/>
      <c r="Q20" s="148">
        <f t="shared" si="3"/>
        <v>0</v>
      </c>
      <c r="R20" s="18" t="str">
        <f t="shared" si="4"/>
        <v>OK</v>
      </c>
      <c r="S20" s="47"/>
      <c r="T20" s="47"/>
      <c r="U20" s="47"/>
      <c r="V20" s="47"/>
      <c r="W20" s="47"/>
      <c r="X20" s="34"/>
      <c r="Y20" s="34"/>
      <c r="Z20" s="34"/>
      <c r="AA20" s="34"/>
      <c r="AB20" s="34"/>
      <c r="AC20" s="34"/>
      <c r="AD20" s="34"/>
      <c r="AE20" s="36"/>
      <c r="AF20" s="36"/>
      <c r="AG20" s="36"/>
      <c r="AH20" s="36"/>
    </row>
    <row r="21" spans="1:34" ht="40" customHeight="1" x14ac:dyDescent="0.35">
      <c r="A21" s="204"/>
      <c r="B21" s="50">
        <v>18</v>
      </c>
      <c r="C21" s="200"/>
      <c r="D21" s="56" t="s">
        <v>60</v>
      </c>
      <c r="E21" s="57" t="s">
        <v>61</v>
      </c>
      <c r="F21" s="57" t="s">
        <v>11</v>
      </c>
      <c r="G21" s="57" t="s">
        <v>12</v>
      </c>
      <c r="H21" s="55">
        <v>160.82</v>
      </c>
      <c r="I21" s="16">
        <v>0</v>
      </c>
      <c r="J21" s="144">
        <f t="shared" si="0"/>
        <v>0</v>
      </c>
      <c r="K21" s="145">
        <f t="shared" si="1"/>
        <v>0</v>
      </c>
      <c r="L21" s="146"/>
      <c r="M21" s="147">
        <f t="shared" si="2"/>
        <v>0</v>
      </c>
      <c r="N21" s="146"/>
      <c r="O21" s="146"/>
      <c r="P21" s="146"/>
      <c r="Q21" s="148">
        <f t="shared" si="3"/>
        <v>0</v>
      </c>
      <c r="R21" s="18" t="str">
        <f t="shared" si="4"/>
        <v>OK</v>
      </c>
      <c r="S21" s="47"/>
      <c r="T21" s="47"/>
      <c r="U21" s="47"/>
      <c r="V21" s="47"/>
      <c r="W21" s="47"/>
      <c r="X21" s="34"/>
      <c r="Y21" s="34"/>
      <c r="Z21" s="34"/>
      <c r="AA21" s="34"/>
      <c r="AB21" s="34"/>
      <c r="AC21" s="34"/>
      <c r="AD21" s="34"/>
      <c r="AE21" s="36"/>
      <c r="AF21" s="36"/>
      <c r="AG21" s="36"/>
      <c r="AH21" s="36"/>
    </row>
    <row r="22" spans="1:34" ht="40" customHeight="1" x14ac:dyDescent="0.35">
      <c r="A22" s="204"/>
      <c r="B22" s="50">
        <v>19</v>
      </c>
      <c r="C22" s="200"/>
      <c r="D22" s="56" t="s">
        <v>62</v>
      </c>
      <c r="E22" s="57" t="s">
        <v>63</v>
      </c>
      <c r="F22" s="57" t="s">
        <v>64</v>
      </c>
      <c r="G22" s="57" t="s">
        <v>65</v>
      </c>
      <c r="H22" s="55">
        <v>3.76</v>
      </c>
      <c r="I22" s="16">
        <v>0</v>
      </c>
      <c r="J22" s="144">
        <f t="shared" si="0"/>
        <v>0</v>
      </c>
      <c r="K22" s="145">
        <f t="shared" si="1"/>
        <v>0</v>
      </c>
      <c r="L22" s="146"/>
      <c r="M22" s="147">
        <f t="shared" si="2"/>
        <v>0</v>
      </c>
      <c r="N22" s="146"/>
      <c r="O22" s="146"/>
      <c r="P22" s="146"/>
      <c r="Q22" s="148">
        <f t="shared" si="3"/>
        <v>0</v>
      </c>
      <c r="R22" s="18" t="str">
        <f t="shared" si="4"/>
        <v>OK</v>
      </c>
      <c r="S22" s="47"/>
      <c r="T22" s="47"/>
      <c r="U22" s="47"/>
      <c r="V22" s="47"/>
      <c r="W22" s="47"/>
      <c r="X22" s="34"/>
      <c r="Y22" s="34"/>
      <c r="Z22" s="34"/>
      <c r="AA22" s="34"/>
      <c r="AB22" s="34"/>
      <c r="AC22" s="34"/>
      <c r="AD22" s="34"/>
      <c r="AE22" s="36"/>
      <c r="AF22" s="36"/>
      <c r="AG22" s="36"/>
      <c r="AH22" s="36"/>
    </row>
    <row r="23" spans="1:34" ht="40" customHeight="1" x14ac:dyDescent="0.35">
      <c r="A23" s="204"/>
      <c r="B23" s="50">
        <v>20</v>
      </c>
      <c r="C23" s="199"/>
      <c r="D23" s="56" t="s">
        <v>66</v>
      </c>
      <c r="E23" s="57" t="s">
        <v>67</v>
      </c>
      <c r="F23" s="57" t="s">
        <v>11</v>
      </c>
      <c r="G23" s="57" t="s">
        <v>12</v>
      </c>
      <c r="H23" s="55">
        <v>19.440000000000001</v>
      </c>
      <c r="I23" s="16">
        <v>0</v>
      </c>
      <c r="J23" s="144">
        <f t="shared" si="0"/>
        <v>0</v>
      </c>
      <c r="K23" s="145">
        <f t="shared" si="1"/>
        <v>0</v>
      </c>
      <c r="L23" s="146"/>
      <c r="M23" s="147">
        <f t="shared" si="2"/>
        <v>0</v>
      </c>
      <c r="N23" s="146"/>
      <c r="O23" s="146"/>
      <c r="P23" s="146"/>
      <c r="Q23" s="148">
        <f t="shared" si="3"/>
        <v>0</v>
      </c>
      <c r="R23" s="18" t="str">
        <f t="shared" si="4"/>
        <v>OK</v>
      </c>
      <c r="S23" s="47"/>
      <c r="T23" s="47"/>
      <c r="U23" s="47"/>
      <c r="V23" s="47"/>
      <c r="W23" s="47"/>
      <c r="X23" s="34"/>
      <c r="Y23" s="34"/>
      <c r="Z23" s="34"/>
      <c r="AA23" s="34"/>
      <c r="AB23" s="34"/>
      <c r="AC23" s="34"/>
      <c r="AD23" s="34"/>
      <c r="AE23" s="36"/>
      <c r="AF23" s="36"/>
      <c r="AG23" s="36"/>
      <c r="AH23" s="36"/>
    </row>
    <row r="24" spans="1:34" ht="40" customHeight="1" x14ac:dyDescent="0.35">
      <c r="A24" s="204">
        <v>3</v>
      </c>
      <c r="B24" s="50">
        <v>21</v>
      </c>
      <c r="C24" s="198" t="s">
        <v>634</v>
      </c>
      <c r="D24" s="56" t="s">
        <v>68</v>
      </c>
      <c r="E24" s="57" t="s">
        <v>69</v>
      </c>
      <c r="F24" s="57" t="s">
        <v>11</v>
      </c>
      <c r="G24" s="57" t="s">
        <v>12</v>
      </c>
      <c r="H24" s="55">
        <v>117.9</v>
      </c>
      <c r="I24" s="16">
        <v>0</v>
      </c>
      <c r="J24" s="144">
        <f t="shared" si="0"/>
        <v>0</v>
      </c>
      <c r="K24" s="145">
        <f t="shared" si="1"/>
        <v>0</v>
      </c>
      <c r="L24" s="146"/>
      <c r="M24" s="147">
        <f t="shared" si="2"/>
        <v>0</v>
      </c>
      <c r="N24" s="146"/>
      <c r="O24" s="146"/>
      <c r="P24" s="146"/>
      <c r="Q24" s="148">
        <f t="shared" si="3"/>
        <v>0</v>
      </c>
      <c r="R24" s="18" t="str">
        <f t="shared" si="4"/>
        <v>OK</v>
      </c>
      <c r="S24" s="47"/>
      <c r="T24" s="47"/>
      <c r="U24" s="47"/>
      <c r="V24" s="47"/>
      <c r="W24" s="47"/>
      <c r="X24" s="34"/>
      <c r="Y24" s="34"/>
      <c r="Z24" s="34"/>
      <c r="AA24" s="34"/>
      <c r="AB24" s="34"/>
      <c r="AC24" s="34"/>
      <c r="AD24" s="34"/>
      <c r="AE24" s="36"/>
      <c r="AF24" s="36"/>
      <c r="AG24" s="36"/>
      <c r="AH24" s="36"/>
    </row>
    <row r="25" spans="1:34" ht="40" customHeight="1" x14ac:dyDescent="0.35">
      <c r="A25" s="204"/>
      <c r="B25" s="50">
        <v>22</v>
      </c>
      <c r="C25" s="200"/>
      <c r="D25" s="56" t="s">
        <v>70</v>
      </c>
      <c r="E25" s="57" t="s">
        <v>69</v>
      </c>
      <c r="F25" s="57" t="s">
        <v>11</v>
      </c>
      <c r="G25" s="57" t="s">
        <v>12</v>
      </c>
      <c r="H25" s="55">
        <v>119.82</v>
      </c>
      <c r="I25" s="16">
        <v>0</v>
      </c>
      <c r="J25" s="144">
        <f t="shared" si="0"/>
        <v>0</v>
      </c>
      <c r="K25" s="145">
        <f t="shared" si="1"/>
        <v>0</v>
      </c>
      <c r="L25" s="146"/>
      <c r="M25" s="147">
        <f t="shared" si="2"/>
        <v>0</v>
      </c>
      <c r="N25" s="146"/>
      <c r="O25" s="146"/>
      <c r="P25" s="146"/>
      <c r="Q25" s="148">
        <f t="shared" si="3"/>
        <v>0</v>
      </c>
      <c r="R25" s="18" t="str">
        <f t="shared" si="4"/>
        <v>OK</v>
      </c>
      <c r="S25" s="47"/>
      <c r="T25" s="47"/>
      <c r="U25" s="47"/>
      <c r="V25" s="47"/>
      <c r="W25" s="47"/>
      <c r="X25" s="34"/>
      <c r="Y25" s="34"/>
      <c r="Z25" s="34"/>
      <c r="AA25" s="34"/>
      <c r="AB25" s="34"/>
      <c r="AC25" s="34"/>
      <c r="AD25" s="34"/>
      <c r="AE25" s="36"/>
      <c r="AF25" s="36"/>
      <c r="AG25" s="36"/>
      <c r="AH25" s="36"/>
    </row>
    <row r="26" spans="1:34" ht="40" customHeight="1" x14ac:dyDescent="0.35">
      <c r="A26" s="204"/>
      <c r="B26" s="50">
        <v>23</v>
      </c>
      <c r="C26" s="200"/>
      <c r="D26" s="56" t="s">
        <v>71</v>
      </c>
      <c r="E26" s="57" t="s">
        <v>69</v>
      </c>
      <c r="F26" s="57" t="s">
        <v>11</v>
      </c>
      <c r="G26" s="57" t="s">
        <v>12</v>
      </c>
      <c r="H26" s="55">
        <v>269.58999999999997</v>
      </c>
      <c r="I26" s="16">
        <v>0</v>
      </c>
      <c r="J26" s="144">
        <f t="shared" si="0"/>
        <v>0</v>
      </c>
      <c r="K26" s="145">
        <f t="shared" si="1"/>
        <v>0</v>
      </c>
      <c r="L26" s="146"/>
      <c r="M26" s="147">
        <f t="shared" si="2"/>
        <v>0</v>
      </c>
      <c r="N26" s="146"/>
      <c r="O26" s="146"/>
      <c r="P26" s="146"/>
      <c r="Q26" s="148">
        <f t="shared" si="3"/>
        <v>0</v>
      </c>
      <c r="R26" s="18" t="str">
        <f t="shared" si="4"/>
        <v>OK</v>
      </c>
      <c r="S26" s="47"/>
      <c r="T26" s="47"/>
      <c r="U26" s="47"/>
      <c r="V26" s="47"/>
      <c r="W26" s="47"/>
      <c r="X26" s="34"/>
      <c r="Y26" s="34"/>
      <c r="Z26" s="34"/>
      <c r="AA26" s="34"/>
      <c r="AB26" s="34"/>
      <c r="AC26" s="34"/>
      <c r="AD26" s="34"/>
      <c r="AE26" s="36"/>
      <c r="AF26" s="36"/>
      <c r="AG26" s="36"/>
      <c r="AH26" s="36"/>
    </row>
    <row r="27" spans="1:34" ht="40" customHeight="1" x14ac:dyDescent="0.35">
      <c r="A27" s="204"/>
      <c r="B27" s="50">
        <v>24</v>
      </c>
      <c r="C27" s="200"/>
      <c r="D27" s="56" t="s">
        <v>72</v>
      </c>
      <c r="E27" s="57" t="s">
        <v>69</v>
      </c>
      <c r="F27" s="57" t="s">
        <v>11</v>
      </c>
      <c r="G27" s="57" t="s">
        <v>12</v>
      </c>
      <c r="H27" s="55">
        <v>192</v>
      </c>
      <c r="I27" s="16">
        <v>0</v>
      </c>
      <c r="J27" s="144">
        <f t="shared" si="0"/>
        <v>0</v>
      </c>
      <c r="K27" s="145">
        <f t="shared" si="1"/>
        <v>0</v>
      </c>
      <c r="L27" s="146"/>
      <c r="M27" s="147">
        <f t="shared" si="2"/>
        <v>0</v>
      </c>
      <c r="N27" s="146"/>
      <c r="O27" s="146"/>
      <c r="P27" s="146"/>
      <c r="Q27" s="148">
        <f t="shared" si="3"/>
        <v>0</v>
      </c>
      <c r="R27" s="18" t="str">
        <f t="shared" si="4"/>
        <v>OK</v>
      </c>
      <c r="S27" s="47"/>
      <c r="T27" s="47"/>
      <c r="U27" s="47"/>
      <c r="V27" s="47"/>
      <c r="W27" s="47"/>
      <c r="X27" s="34"/>
      <c r="Y27" s="34"/>
      <c r="Z27" s="34"/>
      <c r="AA27" s="34"/>
      <c r="AB27" s="34"/>
      <c r="AC27" s="34"/>
      <c r="AD27" s="34"/>
      <c r="AE27" s="36"/>
      <c r="AF27" s="36"/>
      <c r="AG27" s="36"/>
      <c r="AH27" s="36"/>
    </row>
    <row r="28" spans="1:34" ht="40" customHeight="1" x14ac:dyDescent="0.35">
      <c r="A28" s="204"/>
      <c r="B28" s="50">
        <v>25</v>
      </c>
      <c r="C28" s="200"/>
      <c r="D28" s="56" t="s">
        <v>73</v>
      </c>
      <c r="E28" s="57" t="s">
        <v>69</v>
      </c>
      <c r="F28" s="57" t="s">
        <v>11</v>
      </c>
      <c r="G28" s="57" t="s">
        <v>12</v>
      </c>
      <c r="H28" s="55">
        <v>211.45</v>
      </c>
      <c r="I28" s="16">
        <v>0</v>
      </c>
      <c r="J28" s="144">
        <f t="shared" si="0"/>
        <v>0</v>
      </c>
      <c r="K28" s="145">
        <f t="shared" si="1"/>
        <v>0</v>
      </c>
      <c r="L28" s="146"/>
      <c r="M28" s="147">
        <f t="shared" si="2"/>
        <v>0</v>
      </c>
      <c r="N28" s="146"/>
      <c r="O28" s="146"/>
      <c r="P28" s="146"/>
      <c r="Q28" s="148">
        <f t="shared" si="3"/>
        <v>0</v>
      </c>
      <c r="R28" s="18" t="str">
        <f t="shared" si="4"/>
        <v>OK</v>
      </c>
      <c r="S28" s="47"/>
      <c r="T28" s="47"/>
      <c r="U28" s="47"/>
      <c r="V28" s="47"/>
      <c r="W28" s="47"/>
      <c r="X28" s="34"/>
      <c r="Y28" s="34"/>
      <c r="Z28" s="34"/>
      <c r="AA28" s="34"/>
      <c r="AB28" s="34"/>
      <c r="AC28" s="34"/>
      <c r="AD28" s="34"/>
      <c r="AE28" s="36"/>
      <c r="AF28" s="36"/>
      <c r="AG28" s="36"/>
      <c r="AH28" s="36"/>
    </row>
    <row r="29" spans="1:34" ht="40" customHeight="1" x14ac:dyDescent="0.35">
      <c r="A29" s="204"/>
      <c r="B29" s="50">
        <v>26</v>
      </c>
      <c r="C29" s="199"/>
      <c r="D29" s="56" t="s">
        <v>74</v>
      </c>
      <c r="E29" s="57" t="s">
        <v>75</v>
      </c>
      <c r="F29" s="57" t="s">
        <v>11</v>
      </c>
      <c r="G29" s="57" t="s">
        <v>12</v>
      </c>
      <c r="H29" s="55">
        <v>33.159999999999997</v>
      </c>
      <c r="I29" s="16">
        <v>0</v>
      </c>
      <c r="J29" s="144">
        <f t="shared" si="0"/>
        <v>0</v>
      </c>
      <c r="K29" s="145">
        <f t="shared" si="1"/>
        <v>0</v>
      </c>
      <c r="L29" s="146"/>
      <c r="M29" s="147">
        <f t="shared" si="2"/>
        <v>0</v>
      </c>
      <c r="N29" s="146"/>
      <c r="O29" s="146"/>
      <c r="P29" s="146"/>
      <c r="Q29" s="148">
        <f t="shared" si="3"/>
        <v>0</v>
      </c>
      <c r="R29" s="18" t="str">
        <f t="shared" si="4"/>
        <v>OK</v>
      </c>
      <c r="S29" s="47"/>
      <c r="T29" s="47"/>
      <c r="U29" s="47"/>
      <c r="V29" s="47"/>
      <c r="W29" s="47"/>
      <c r="X29" s="34"/>
      <c r="Y29" s="34"/>
      <c r="Z29" s="34"/>
      <c r="AA29" s="34"/>
      <c r="AB29" s="34"/>
      <c r="AC29" s="34"/>
      <c r="AD29" s="34"/>
      <c r="AE29" s="36"/>
      <c r="AF29" s="36"/>
      <c r="AG29" s="36"/>
      <c r="AH29" s="36"/>
    </row>
    <row r="30" spans="1:34" ht="40" customHeight="1" x14ac:dyDescent="0.35">
      <c r="A30" s="204">
        <v>4</v>
      </c>
      <c r="B30" s="50">
        <v>27</v>
      </c>
      <c r="C30" s="226" t="s">
        <v>636</v>
      </c>
      <c r="D30" s="56" t="s">
        <v>76</v>
      </c>
      <c r="E30" s="57" t="s">
        <v>77</v>
      </c>
      <c r="F30" s="57" t="s">
        <v>11</v>
      </c>
      <c r="G30" s="57" t="s">
        <v>12</v>
      </c>
      <c r="H30" s="55">
        <v>40</v>
      </c>
      <c r="I30" s="16">
        <v>8</v>
      </c>
      <c r="J30" s="144">
        <f t="shared" si="0"/>
        <v>0</v>
      </c>
      <c r="K30" s="145">
        <f t="shared" si="1"/>
        <v>0</v>
      </c>
      <c r="L30" s="146"/>
      <c r="M30" s="147">
        <f t="shared" si="2"/>
        <v>2</v>
      </c>
      <c r="N30" s="146"/>
      <c r="O30" s="146"/>
      <c r="P30" s="146"/>
      <c r="Q30" s="148">
        <f t="shared" si="3"/>
        <v>8</v>
      </c>
      <c r="R30" s="18" t="str">
        <f t="shared" si="4"/>
        <v>OK</v>
      </c>
      <c r="S30" s="47"/>
      <c r="T30" s="47"/>
      <c r="U30" s="47"/>
      <c r="V30" s="47"/>
      <c r="W30" s="47"/>
      <c r="X30" s="34"/>
      <c r="Y30" s="34"/>
      <c r="Z30" s="34"/>
      <c r="AA30" s="34"/>
      <c r="AB30" s="34"/>
      <c r="AC30" s="34"/>
      <c r="AD30" s="34"/>
      <c r="AE30" s="36"/>
      <c r="AF30" s="36"/>
      <c r="AG30" s="36"/>
      <c r="AH30" s="36"/>
    </row>
    <row r="31" spans="1:34" ht="40" customHeight="1" x14ac:dyDescent="0.35">
      <c r="A31" s="204"/>
      <c r="B31" s="50">
        <v>28</v>
      </c>
      <c r="C31" s="218"/>
      <c r="D31" s="56" t="s">
        <v>78</v>
      </c>
      <c r="E31" s="57" t="s">
        <v>79</v>
      </c>
      <c r="F31" s="57" t="s">
        <v>11</v>
      </c>
      <c r="G31" s="57" t="s">
        <v>12</v>
      </c>
      <c r="H31" s="55">
        <v>8</v>
      </c>
      <c r="I31" s="16">
        <v>0</v>
      </c>
      <c r="J31" s="144">
        <f t="shared" si="0"/>
        <v>0</v>
      </c>
      <c r="K31" s="145">
        <f t="shared" si="1"/>
        <v>0</v>
      </c>
      <c r="L31" s="146"/>
      <c r="M31" s="147">
        <f t="shared" si="2"/>
        <v>0</v>
      </c>
      <c r="N31" s="146"/>
      <c r="O31" s="146"/>
      <c r="P31" s="146"/>
      <c r="Q31" s="148">
        <f t="shared" si="3"/>
        <v>0</v>
      </c>
      <c r="R31" s="18" t="str">
        <f t="shared" si="4"/>
        <v>OK</v>
      </c>
      <c r="S31" s="47"/>
      <c r="T31" s="47"/>
      <c r="U31" s="47"/>
      <c r="V31" s="47"/>
      <c r="W31" s="47"/>
      <c r="X31" s="34"/>
      <c r="Y31" s="34"/>
      <c r="Z31" s="34"/>
      <c r="AA31" s="34"/>
      <c r="AB31" s="34"/>
      <c r="AC31" s="34"/>
      <c r="AD31" s="34"/>
      <c r="AE31" s="36"/>
      <c r="AF31" s="36"/>
      <c r="AG31" s="36"/>
      <c r="AH31" s="36"/>
    </row>
    <row r="32" spans="1:34" ht="40" customHeight="1" x14ac:dyDescent="0.35">
      <c r="A32" s="204"/>
      <c r="B32" s="50">
        <v>29</v>
      </c>
      <c r="C32" s="218"/>
      <c r="D32" s="56" t="s">
        <v>80</v>
      </c>
      <c r="E32" s="57" t="s">
        <v>81</v>
      </c>
      <c r="F32" s="57" t="s">
        <v>11</v>
      </c>
      <c r="G32" s="57" t="s">
        <v>12</v>
      </c>
      <c r="H32" s="55">
        <v>76</v>
      </c>
      <c r="I32" s="16">
        <v>4</v>
      </c>
      <c r="J32" s="144">
        <f t="shared" si="0"/>
        <v>0</v>
      </c>
      <c r="K32" s="145">
        <f t="shared" si="1"/>
        <v>0</v>
      </c>
      <c r="L32" s="146"/>
      <c r="M32" s="147">
        <f t="shared" si="2"/>
        <v>1</v>
      </c>
      <c r="N32" s="146"/>
      <c r="O32" s="146"/>
      <c r="P32" s="146"/>
      <c r="Q32" s="148">
        <f t="shared" si="3"/>
        <v>4</v>
      </c>
      <c r="R32" s="18" t="str">
        <f t="shared" si="4"/>
        <v>OK</v>
      </c>
      <c r="S32" s="47"/>
      <c r="T32" s="47"/>
      <c r="U32" s="47"/>
      <c r="V32" s="47"/>
      <c r="W32" s="47"/>
      <c r="X32" s="34"/>
      <c r="Y32" s="34"/>
      <c r="Z32" s="34"/>
      <c r="AA32" s="34"/>
      <c r="AB32" s="34"/>
      <c r="AC32" s="34"/>
      <c r="AD32" s="34"/>
      <c r="AE32" s="36"/>
      <c r="AF32" s="36"/>
      <c r="AG32" s="36"/>
      <c r="AH32" s="36"/>
    </row>
    <row r="33" spans="1:34" ht="40" customHeight="1" x14ac:dyDescent="0.35">
      <c r="A33" s="204"/>
      <c r="B33" s="50">
        <v>30</v>
      </c>
      <c r="C33" s="218"/>
      <c r="D33" s="56" t="s">
        <v>82</v>
      </c>
      <c r="E33" s="57" t="s">
        <v>83</v>
      </c>
      <c r="F33" s="57" t="s">
        <v>11</v>
      </c>
      <c r="G33" s="57" t="s">
        <v>12</v>
      </c>
      <c r="H33" s="55">
        <v>26.2</v>
      </c>
      <c r="I33" s="16">
        <v>2</v>
      </c>
      <c r="J33" s="144">
        <f t="shared" si="0"/>
        <v>0</v>
      </c>
      <c r="K33" s="145">
        <f t="shared" si="1"/>
        <v>0</v>
      </c>
      <c r="L33" s="146"/>
      <c r="M33" s="147">
        <f t="shared" si="2"/>
        <v>0</v>
      </c>
      <c r="N33" s="146"/>
      <c r="O33" s="146"/>
      <c r="P33" s="146"/>
      <c r="Q33" s="148">
        <f t="shared" si="3"/>
        <v>2</v>
      </c>
      <c r="R33" s="18" t="str">
        <f t="shared" si="4"/>
        <v>OK</v>
      </c>
      <c r="S33" s="47"/>
      <c r="T33" s="47"/>
      <c r="U33" s="47"/>
      <c r="V33" s="47"/>
      <c r="W33" s="47"/>
      <c r="X33" s="34"/>
      <c r="Y33" s="34"/>
      <c r="Z33" s="34"/>
      <c r="AA33" s="34"/>
      <c r="AB33" s="34"/>
      <c r="AC33" s="34"/>
      <c r="AD33" s="34"/>
      <c r="AE33" s="36"/>
      <c r="AF33" s="36"/>
      <c r="AG33" s="36"/>
      <c r="AH33" s="36"/>
    </row>
    <row r="34" spans="1:34" ht="40" customHeight="1" x14ac:dyDescent="0.35">
      <c r="A34" s="204"/>
      <c r="B34" s="50">
        <v>31</v>
      </c>
      <c r="C34" s="218"/>
      <c r="D34" s="56" t="s">
        <v>84</v>
      </c>
      <c r="E34" s="57" t="s">
        <v>85</v>
      </c>
      <c r="F34" s="57" t="s">
        <v>11</v>
      </c>
      <c r="G34" s="57" t="s">
        <v>12</v>
      </c>
      <c r="H34" s="55">
        <v>5</v>
      </c>
      <c r="I34" s="16">
        <v>2</v>
      </c>
      <c r="J34" s="144">
        <f t="shared" si="0"/>
        <v>0</v>
      </c>
      <c r="K34" s="145">
        <f t="shared" si="1"/>
        <v>0</v>
      </c>
      <c r="L34" s="146"/>
      <c r="M34" s="147">
        <f t="shared" si="2"/>
        <v>0</v>
      </c>
      <c r="N34" s="146"/>
      <c r="O34" s="146"/>
      <c r="P34" s="146"/>
      <c r="Q34" s="148">
        <f t="shared" si="3"/>
        <v>2</v>
      </c>
      <c r="R34" s="18" t="str">
        <f t="shared" si="4"/>
        <v>OK</v>
      </c>
      <c r="S34" s="47"/>
      <c r="T34" s="47"/>
      <c r="U34" s="47"/>
      <c r="V34" s="47"/>
      <c r="W34" s="47"/>
      <c r="X34" s="34"/>
      <c r="Y34" s="34"/>
      <c r="Z34" s="34"/>
      <c r="AA34" s="34"/>
      <c r="AB34" s="34"/>
      <c r="AC34" s="34"/>
      <c r="AD34" s="34"/>
      <c r="AE34" s="36"/>
      <c r="AF34" s="36"/>
      <c r="AG34" s="36"/>
      <c r="AH34" s="36"/>
    </row>
    <row r="35" spans="1:34" ht="40" customHeight="1" x14ac:dyDescent="0.35">
      <c r="A35" s="204"/>
      <c r="B35" s="50">
        <v>32</v>
      </c>
      <c r="C35" s="218"/>
      <c r="D35" s="56" t="s">
        <v>86</v>
      </c>
      <c r="E35" s="57" t="s">
        <v>87</v>
      </c>
      <c r="F35" s="57" t="s">
        <v>11</v>
      </c>
      <c r="G35" s="57" t="s">
        <v>13</v>
      </c>
      <c r="H35" s="55">
        <v>75.5</v>
      </c>
      <c r="I35" s="16">
        <v>0</v>
      </c>
      <c r="J35" s="144">
        <f t="shared" si="0"/>
        <v>0</v>
      </c>
      <c r="K35" s="145">
        <f t="shared" si="1"/>
        <v>0</v>
      </c>
      <c r="L35" s="146"/>
      <c r="M35" s="147">
        <f t="shared" si="2"/>
        <v>0</v>
      </c>
      <c r="N35" s="146"/>
      <c r="O35" s="146"/>
      <c r="P35" s="146"/>
      <c r="Q35" s="148">
        <f t="shared" si="3"/>
        <v>0</v>
      </c>
      <c r="R35" s="18" t="str">
        <f t="shared" si="4"/>
        <v>OK</v>
      </c>
      <c r="S35" s="47"/>
      <c r="T35" s="47"/>
      <c r="U35" s="47"/>
      <c r="V35" s="47"/>
      <c r="W35" s="47"/>
      <c r="X35" s="34"/>
      <c r="Y35" s="34"/>
      <c r="Z35" s="34"/>
      <c r="AA35" s="34"/>
      <c r="AB35" s="34"/>
      <c r="AC35" s="34"/>
      <c r="AD35" s="34"/>
      <c r="AE35" s="36"/>
      <c r="AF35" s="36"/>
      <c r="AG35" s="36"/>
      <c r="AH35" s="36"/>
    </row>
    <row r="36" spans="1:34" ht="40" customHeight="1" x14ac:dyDescent="0.35">
      <c r="A36" s="204"/>
      <c r="B36" s="50">
        <v>33</v>
      </c>
      <c r="C36" s="218"/>
      <c r="D36" s="56" t="s">
        <v>88</v>
      </c>
      <c r="E36" s="57" t="s">
        <v>89</v>
      </c>
      <c r="F36" s="57" t="s">
        <v>90</v>
      </c>
      <c r="G36" s="57" t="s">
        <v>12</v>
      </c>
      <c r="H36" s="55">
        <v>3.54</v>
      </c>
      <c r="I36" s="16">
        <v>2</v>
      </c>
      <c r="J36" s="144">
        <f t="shared" si="0"/>
        <v>0</v>
      </c>
      <c r="K36" s="145">
        <f t="shared" si="1"/>
        <v>0</v>
      </c>
      <c r="L36" s="146"/>
      <c r="M36" s="147">
        <f t="shared" si="2"/>
        <v>0</v>
      </c>
      <c r="N36" s="146"/>
      <c r="O36" s="146"/>
      <c r="P36" s="146"/>
      <c r="Q36" s="148">
        <f t="shared" si="3"/>
        <v>2</v>
      </c>
      <c r="R36" s="18" t="str">
        <f t="shared" si="4"/>
        <v>OK</v>
      </c>
      <c r="S36" s="47"/>
      <c r="T36" s="47"/>
      <c r="U36" s="47"/>
      <c r="V36" s="47"/>
      <c r="W36" s="47"/>
      <c r="X36" s="34"/>
      <c r="Y36" s="34"/>
      <c r="Z36" s="34"/>
      <c r="AA36" s="34"/>
      <c r="AB36" s="34"/>
      <c r="AC36" s="34"/>
      <c r="AD36" s="34"/>
      <c r="AE36" s="36"/>
      <c r="AF36" s="36"/>
      <c r="AG36" s="36"/>
      <c r="AH36" s="36"/>
    </row>
    <row r="37" spans="1:34" ht="40" customHeight="1" x14ac:dyDescent="0.35">
      <c r="A37" s="204"/>
      <c r="B37" s="50">
        <v>34</v>
      </c>
      <c r="C37" s="218"/>
      <c r="D37" s="56" t="s">
        <v>91</v>
      </c>
      <c r="E37" s="57" t="s">
        <v>92</v>
      </c>
      <c r="F37" s="57" t="s">
        <v>11</v>
      </c>
      <c r="G37" s="57" t="s">
        <v>15</v>
      </c>
      <c r="H37" s="55">
        <v>12</v>
      </c>
      <c r="I37" s="16">
        <v>0</v>
      </c>
      <c r="J37" s="144">
        <f t="shared" si="0"/>
        <v>0</v>
      </c>
      <c r="K37" s="145">
        <f t="shared" si="1"/>
        <v>0</v>
      </c>
      <c r="L37" s="146"/>
      <c r="M37" s="147">
        <f t="shared" si="2"/>
        <v>0</v>
      </c>
      <c r="N37" s="146"/>
      <c r="O37" s="146"/>
      <c r="P37" s="146"/>
      <c r="Q37" s="148">
        <f t="shared" si="3"/>
        <v>0</v>
      </c>
      <c r="R37" s="18" t="str">
        <f t="shared" si="4"/>
        <v>OK</v>
      </c>
      <c r="S37" s="47"/>
      <c r="T37" s="47"/>
      <c r="U37" s="47"/>
      <c r="V37" s="47"/>
      <c r="W37" s="47"/>
      <c r="X37" s="34"/>
      <c r="Y37" s="34"/>
      <c r="Z37" s="34"/>
      <c r="AA37" s="34"/>
      <c r="AB37" s="34"/>
      <c r="AC37" s="34"/>
      <c r="AD37" s="34"/>
      <c r="AE37" s="36"/>
      <c r="AF37" s="36"/>
      <c r="AG37" s="36"/>
      <c r="AH37" s="36"/>
    </row>
    <row r="38" spans="1:34" ht="40" customHeight="1" x14ac:dyDescent="0.35">
      <c r="A38" s="204"/>
      <c r="B38" s="50">
        <v>35</v>
      </c>
      <c r="C38" s="218"/>
      <c r="D38" s="56" t="s">
        <v>93</v>
      </c>
      <c r="E38" s="57" t="s">
        <v>94</v>
      </c>
      <c r="F38" s="57" t="s">
        <v>11</v>
      </c>
      <c r="G38" s="57" t="s">
        <v>15</v>
      </c>
      <c r="H38" s="55">
        <v>6</v>
      </c>
      <c r="I38" s="16">
        <v>0</v>
      </c>
      <c r="J38" s="144">
        <f t="shared" si="0"/>
        <v>0</v>
      </c>
      <c r="K38" s="145">
        <f t="shared" si="1"/>
        <v>0</v>
      </c>
      <c r="L38" s="146"/>
      <c r="M38" s="147">
        <f t="shared" si="2"/>
        <v>0</v>
      </c>
      <c r="N38" s="146"/>
      <c r="O38" s="146"/>
      <c r="P38" s="146"/>
      <c r="Q38" s="148">
        <f t="shared" si="3"/>
        <v>0</v>
      </c>
      <c r="R38" s="18" t="str">
        <f t="shared" si="4"/>
        <v>OK</v>
      </c>
      <c r="S38" s="47"/>
      <c r="T38" s="47"/>
      <c r="U38" s="47"/>
      <c r="V38" s="47"/>
      <c r="W38" s="47"/>
      <c r="X38" s="34"/>
      <c r="Y38" s="34"/>
      <c r="Z38" s="34"/>
      <c r="AA38" s="34"/>
      <c r="AB38" s="34"/>
      <c r="AC38" s="34"/>
      <c r="AD38" s="34"/>
      <c r="AE38" s="36"/>
      <c r="AF38" s="36"/>
      <c r="AG38" s="36"/>
      <c r="AH38" s="36"/>
    </row>
    <row r="39" spans="1:34" ht="40" customHeight="1" x14ac:dyDescent="0.35">
      <c r="A39" s="204"/>
      <c r="B39" s="50">
        <v>36</v>
      </c>
      <c r="C39" s="218"/>
      <c r="D39" s="56" t="s">
        <v>95</v>
      </c>
      <c r="E39" s="57" t="s">
        <v>96</v>
      </c>
      <c r="F39" s="57" t="s">
        <v>11</v>
      </c>
      <c r="G39" s="57" t="s">
        <v>12</v>
      </c>
      <c r="H39" s="55">
        <v>17.61</v>
      </c>
      <c r="I39" s="16">
        <v>0</v>
      </c>
      <c r="J39" s="144">
        <f t="shared" si="0"/>
        <v>0</v>
      </c>
      <c r="K39" s="145">
        <f t="shared" si="1"/>
        <v>0</v>
      </c>
      <c r="L39" s="146"/>
      <c r="M39" s="147">
        <f t="shared" si="2"/>
        <v>0</v>
      </c>
      <c r="N39" s="146"/>
      <c r="O39" s="146"/>
      <c r="P39" s="146"/>
      <c r="Q39" s="148">
        <f t="shared" si="3"/>
        <v>0</v>
      </c>
      <c r="R39" s="18" t="str">
        <f t="shared" si="4"/>
        <v>OK</v>
      </c>
      <c r="S39" s="47"/>
      <c r="T39" s="47"/>
      <c r="U39" s="47"/>
      <c r="V39" s="47"/>
      <c r="W39" s="47"/>
      <c r="X39" s="34"/>
      <c r="Y39" s="34"/>
      <c r="Z39" s="34"/>
      <c r="AA39" s="34"/>
      <c r="AB39" s="34"/>
      <c r="AC39" s="34"/>
      <c r="AD39" s="34"/>
      <c r="AE39" s="36"/>
      <c r="AF39" s="36"/>
      <c r="AG39" s="36"/>
      <c r="AH39" s="36"/>
    </row>
    <row r="40" spans="1:34" ht="40" customHeight="1" x14ac:dyDescent="0.35">
      <c r="A40" s="204"/>
      <c r="B40" s="50">
        <v>37</v>
      </c>
      <c r="C40" s="218"/>
      <c r="D40" s="56" t="s">
        <v>97</v>
      </c>
      <c r="E40" s="57" t="s">
        <v>98</v>
      </c>
      <c r="F40" s="57" t="s">
        <v>11</v>
      </c>
      <c r="G40" s="57" t="s">
        <v>12</v>
      </c>
      <c r="H40" s="55">
        <v>36</v>
      </c>
      <c r="I40" s="16">
        <v>0</v>
      </c>
      <c r="J40" s="144">
        <f t="shared" si="0"/>
        <v>0</v>
      </c>
      <c r="K40" s="145">
        <f t="shared" si="1"/>
        <v>0</v>
      </c>
      <c r="L40" s="146"/>
      <c r="M40" s="147">
        <f t="shared" si="2"/>
        <v>0</v>
      </c>
      <c r="N40" s="146"/>
      <c r="O40" s="146"/>
      <c r="P40" s="146"/>
      <c r="Q40" s="148">
        <f t="shared" si="3"/>
        <v>0</v>
      </c>
      <c r="R40" s="18" t="str">
        <f t="shared" si="4"/>
        <v>OK</v>
      </c>
      <c r="S40" s="47"/>
      <c r="T40" s="47"/>
      <c r="U40" s="47"/>
      <c r="V40" s="47"/>
      <c r="W40" s="47"/>
      <c r="X40" s="34"/>
      <c r="Y40" s="34"/>
      <c r="Z40" s="34"/>
      <c r="AA40" s="34"/>
      <c r="AB40" s="34"/>
      <c r="AC40" s="34"/>
      <c r="AD40" s="34"/>
      <c r="AE40" s="36"/>
      <c r="AF40" s="36"/>
      <c r="AG40" s="36"/>
      <c r="AH40" s="36"/>
    </row>
    <row r="41" spans="1:34" ht="40" customHeight="1" x14ac:dyDescent="0.35">
      <c r="A41" s="204"/>
      <c r="B41" s="50">
        <v>38</v>
      </c>
      <c r="C41" s="218"/>
      <c r="D41" s="56" t="s">
        <v>99</v>
      </c>
      <c r="E41" s="57" t="s">
        <v>100</v>
      </c>
      <c r="F41" s="57" t="s">
        <v>11</v>
      </c>
      <c r="G41" s="57" t="s">
        <v>12</v>
      </c>
      <c r="H41" s="55">
        <v>79</v>
      </c>
      <c r="I41" s="16">
        <v>5</v>
      </c>
      <c r="J41" s="144">
        <f t="shared" si="0"/>
        <v>0</v>
      </c>
      <c r="K41" s="145">
        <f t="shared" si="1"/>
        <v>0</v>
      </c>
      <c r="L41" s="146"/>
      <c r="M41" s="147">
        <f t="shared" si="2"/>
        <v>1</v>
      </c>
      <c r="N41" s="146"/>
      <c r="O41" s="146"/>
      <c r="P41" s="146"/>
      <c r="Q41" s="148">
        <f t="shared" si="3"/>
        <v>5</v>
      </c>
      <c r="R41" s="18" t="str">
        <f t="shared" si="4"/>
        <v>OK</v>
      </c>
      <c r="S41" s="47"/>
      <c r="T41" s="47"/>
      <c r="U41" s="47"/>
      <c r="V41" s="47"/>
      <c r="W41" s="47"/>
      <c r="X41" s="34"/>
      <c r="Y41" s="34"/>
      <c r="Z41" s="34"/>
      <c r="AA41" s="34"/>
      <c r="AB41" s="34"/>
      <c r="AC41" s="34"/>
      <c r="AD41" s="34"/>
      <c r="AE41" s="36"/>
      <c r="AF41" s="36"/>
      <c r="AG41" s="36"/>
      <c r="AH41" s="36"/>
    </row>
    <row r="42" spans="1:34" ht="40" customHeight="1" x14ac:dyDescent="0.35">
      <c r="A42" s="204"/>
      <c r="B42" s="50">
        <v>39</v>
      </c>
      <c r="C42" s="218"/>
      <c r="D42" s="56" t="s">
        <v>101</v>
      </c>
      <c r="E42" s="57" t="s">
        <v>102</v>
      </c>
      <c r="F42" s="57" t="s">
        <v>11</v>
      </c>
      <c r="G42" s="57" t="s">
        <v>12</v>
      </c>
      <c r="H42" s="55">
        <v>52.42</v>
      </c>
      <c r="I42" s="16">
        <v>0</v>
      </c>
      <c r="J42" s="144">
        <f t="shared" si="0"/>
        <v>0</v>
      </c>
      <c r="K42" s="145">
        <f t="shared" si="1"/>
        <v>0</v>
      </c>
      <c r="L42" s="146"/>
      <c r="M42" s="147">
        <f t="shared" si="2"/>
        <v>0</v>
      </c>
      <c r="N42" s="146"/>
      <c r="O42" s="146"/>
      <c r="P42" s="146"/>
      <c r="Q42" s="148">
        <f t="shared" si="3"/>
        <v>0</v>
      </c>
      <c r="R42" s="18" t="str">
        <f t="shared" si="4"/>
        <v>OK</v>
      </c>
      <c r="S42" s="47"/>
      <c r="T42" s="47"/>
      <c r="U42" s="47"/>
      <c r="V42" s="47"/>
      <c r="W42" s="47"/>
      <c r="X42" s="34"/>
      <c r="Y42" s="34"/>
      <c r="Z42" s="34"/>
      <c r="AA42" s="34"/>
      <c r="AB42" s="34"/>
      <c r="AC42" s="34"/>
      <c r="AD42" s="34"/>
      <c r="AE42" s="36"/>
      <c r="AF42" s="36"/>
      <c r="AG42" s="36"/>
      <c r="AH42" s="36"/>
    </row>
    <row r="43" spans="1:34" ht="40" customHeight="1" x14ac:dyDescent="0.35">
      <c r="A43" s="204"/>
      <c r="B43" s="50">
        <v>40</v>
      </c>
      <c r="C43" s="218"/>
      <c r="D43" s="56" t="s">
        <v>103</v>
      </c>
      <c r="E43" s="57" t="s">
        <v>104</v>
      </c>
      <c r="F43" s="57" t="s">
        <v>11</v>
      </c>
      <c r="G43" s="57" t="s">
        <v>12</v>
      </c>
      <c r="H43" s="55">
        <v>26.65</v>
      </c>
      <c r="I43" s="16">
        <v>0</v>
      </c>
      <c r="J43" s="144">
        <f t="shared" si="0"/>
        <v>0</v>
      </c>
      <c r="K43" s="145">
        <f t="shared" si="1"/>
        <v>0</v>
      </c>
      <c r="L43" s="146"/>
      <c r="M43" s="147">
        <f t="shared" si="2"/>
        <v>0</v>
      </c>
      <c r="N43" s="146"/>
      <c r="O43" s="146"/>
      <c r="P43" s="146"/>
      <c r="Q43" s="148">
        <f t="shared" si="3"/>
        <v>0</v>
      </c>
      <c r="R43" s="18" t="str">
        <f t="shared" si="4"/>
        <v>OK</v>
      </c>
      <c r="S43" s="47"/>
      <c r="T43" s="47"/>
      <c r="U43" s="47"/>
      <c r="V43" s="47"/>
      <c r="W43" s="47"/>
      <c r="X43" s="34"/>
      <c r="Y43" s="34"/>
      <c r="Z43" s="34"/>
      <c r="AA43" s="34"/>
      <c r="AB43" s="34"/>
      <c r="AC43" s="34"/>
      <c r="AD43" s="34"/>
      <c r="AE43" s="36"/>
      <c r="AF43" s="36"/>
      <c r="AG43" s="36"/>
      <c r="AH43" s="36"/>
    </row>
    <row r="44" spans="1:34" ht="40" customHeight="1" x14ac:dyDescent="0.35">
      <c r="A44" s="204"/>
      <c r="B44" s="50">
        <v>41</v>
      </c>
      <c r="C44" s="218"/>
      <c r="D44" s="56" t="s">
        <v>105</v>
      </c>
      <c r="E44" s="57" t="s">
        <v>106</v>
      </c>
      <c r="F44" s="57" t="s">
        <v>11</v>
      </c>
      <c r="G44" s="57" t="s">
        <v>12</v>
      </c>
      <c r="H44" s="55">
        <v>359.5</v>
      </c>
      <c r="I44" s="16">
        <v>0</v>
      </c>
      <c r="J44" s="144">
        <f t="shared" si="0"/>
        <v>0</v>
      </c>
      <c r="K44" s="145">
        <f t="shared" si="1"/>
        <v>0</v>
      </c>
      <c r="L44" s="146"/>
      <c r="M44" s="147">
        <f t="shared" si="2"/>
        <v>0</v>
      </c>
      <c r="N44" s="146"/>
      <c r="O44" s="146"/>
      <c r="P44" s="146"/>
      <c r="Q44" s="148">
        <f t="shared" si="3"/>
        <v>0</v>
      </c>
      <c r="R44" s="18" t="str">
        <f t="shared" si="4"/>
        <v>OK</v>
      </c>
      <c r="S44" s="47"/>
      <c r="T44" s="47"/>
      <c r="U44" s="47"/>
      <c r="V44" s="47"/>
      <c r="W44" s="47"/>
      <c r="X44" s="34"/>
      <c r="Y44" s="34"/>
      <c r="Z44" s="34"/>
      <c r="AA44" s="34"/>
      <c r="AB44" s="34"/>
      <c r="AC44" s="34"/>
      <c r="AD44" s="34"/>
      <c r="AE44" s="36"/>
      <c r="AF44" s="36"/>
      <c r="AG44" s="36"/>
      <c r="AH44" s="36"/>
    </row>
    <row r="45" spans="1:34" ht="40" customHeight="1" x14ac:dyDescent="0.35">
      <c r="A45" s="204"/>
      <c r="B45" s="50">
        <v>42</v>
      </c>
      <c r="C45" s="217"/>
      <c r="D45" s="56" t="s">
        <v>107</v>
      </c>
      <c r="E45" s="57" t="s">
        <v>108</v>
      </c>
      <c r="F45" s="57" t="s">
        <v>11</v>
      </c>
      <c r="G45" s="57" t="s">
        <v>12</v>
      </c>
      <c r="H45" s="55">
        <v>1.89</v>
      </c>
      <c r="I45" s="16">
        <v>2</v>
      </c>
      <c r="J45" s="144">
        <f t="shared" si="0"/>
        <v>0</v>
      </c>
      <c r="K45" s="145">
        <f t="shared" si="1"/>
        <v>0</v>
      </c>
      <c r="L45" s="146"/>
      <c r="M45" s="147">
        <f t="shared" si="2"/>
        <v>0</v>
      </c>
      <c r="N45" s="146"/>
      <c r="O45" s="146"/>
      <c r="P45" s="146"/>
      <c r="Q45" s="148">
        <f t="shared" si="3"/>
        <v>2</v>
      </c>
      <c r="R45" s="18" t="str">
        <f t="shared" si="4"/>
        <v>OK</v>
      </c>
      <c r="S45" s="47"/>
      <c r="T45" s="47"/>
      <c r="U45" s="47"/>
      <c r="V45" s="47"/>
      <c r="W45" s="47"/>
      <c r="X45" s="34"/>
      <c r="Y45" s="34"/>
      <c r="Z45" s="34"/>
      <c r="AA45" s="34"/>
      <c r="AB45" s="34"/>
      <c r="AC45" s="34"/>
      <c r="AD45" s="34"/>
      <c r="AE45" s="36"/>
      <c r="AF45" s="36"/>
      <c r="AG45" s="36"/>
      <c r="AH45" s="36"/>
    </row>
    <row r="46" spans="1:34" ht="40" customHeight="1" x14ac:dyDescent="0.35">
      <c r="A46" s="204">
        <v>5</v>
      </c>
      <c r="B46" s="50">
        <v>43</v>
      </c>
      <c r="C46" s="198" t="s">
        <v>634</v>
      </c>
      <c r="D46" s="56" t="s">
        <v>109</v>
      </c>
      <c r="E46" s="57" t="s">
        <v>110</v>
      </c>
      <c r="F46" s="57" t="s">
        <v>11</v>
      </c>
      <c r="G46" s="57" t="s">
        <v>12</v>
      </c>
      <c r="H46" s="55">
        <v>9.4</v>
      </c>
      <c r="I46" s="16">
        <v>0</v>
      </c>
      <c r="J46" s="144">
        <f t="shared" si="0"/>
        <v>0</v>
      </c>
      <c r="K46" s="145">
        <f t="shared" si="1"/>
        <v>0</v>
      </c>
      <c r="L46" s="146"/>
      <c r="M46" s="147">
        <f t="shared" si="2"/>
        <v>0</v>
      </c>
      <c r="N46" s="146"/>
      <c r="O46" s="146"/>
      <c r="P46" s="146"/>
      <c r="Q46" s="148">
        <f t="shared" si="3"/>
        <v>0</v>
      </c>
      <c r="R46" s="18" t="str">
        <f t="shared" si="4"/>
        <v>OK</v>
      </c>
      <c r="S46" s="47"/>
      <c r="T46" s="47"/>
      <c r="U46" s="47"/>
      <c r="V46" s="47"/>
      <c r="W46" s="47"/>
      <c r="X46" s="34"/>
      <c r="Y46" s="34"/>
      <c r="Z46" s="34"/>
      <c r="AA46" s="34"/>
      <c r="AB46" s="34"/>
      <c r="AC46" s="34"/>
      <c r="AD46" s="34"/>
      <c r="AE46" s="36"/>
      <c r="AF46" s="36"/>
      <c r="AG46" s="36"/>
      <c r="AH46" s="36"/>
    </row>
    <row r="47" spans="1:34" ht="40" customHeight="1" x14ac:dyDescent="0.35">
      <c r="A47" s="204"/>
      <c r="B47" s="50">
        <v>44</v>
      </c>
      <c r="C47" s="200"/>
      <c r="D47" s="56" t="s">
        <v>111</v>
      </c>
      <c r="E47" s="57" t="s">
        <v>110</v>
      </c>
      <c r="F47" s="57" t="s">
        <v>11</v>
      </c>
      <c r="G47" s="57" t="s">
        <v>12</v>
      </c>
      <c r="H47" s="55">
        <v>0.6</v>
      </c>
      <c r="I47" s="16">
        <v>0</v>
      </c>
      <c r="J47" s="144">
        <f t="shared" si="0"/>
        <v>0</v>
      </c>
      <c r="K47" s="145">
        <f t="shared" si="1"/>
        <v>0</v>
      </c>
      <c r="L47" s="146"/>
      <c r="M47" s="147">
        <f t="shared" si="2"/>
        <v>0</v>
      </c>
      <c r="N47" s="146"/>
      <c r="O47" s="146"/>
      <c r="P47" s="146"/>
      <c r="Q47" s="148">
        <f t="shared" si="3"/>
        <v>0</v>
      </c>
      <c r="R47" s="18" t="str">
        <f t="shared" si="4"/>
        <v>OK</v>
      </c>
      <c r="S47" s="47"/>
      <c r="T47" s="47"/>
      <c r="U47" s="47"/>
      <c r="V47" s="47"/>
      <c r="W47" s="47"/>
      <c r="X47" s="34"/>
      <c r="Y47" s="34"/>
      <c r="Z47" s="34"/>
      <c r="AA47" s="34"/>
      <c r="AB47" s="34"/>
      <c r="AC47" s="34"/>
      <c r="AD47" s="34"/>
      <c r="AE47" s="36"/>
      <c r="AF47" s="36"/>
      <c r="AG47" s="36"/>
      <c r="AH47" s="36"/>
    </row>
    <row r="48" spans="1:34" ht="40" customHeight="1" x14ac:dyDescent="0.35">
      <c r="A48" s="204"/>
      <c r="B48" s="50">
        <v>45</v>
      </c>
      <c r="C48" s="200"/>
      <c r="D48" s="56" t="s">
        <v>112</v>
      </c>
      <c r="E48" s="57" t="s">
        <v>110</v>
      </c>
      <c r="F48" s="57" t="s">
        <v>11</v>
      </c>
      <c r="G48" s="57" t="s">
        <v>12</v>
      </c>
      <c r="H48" s="55">
        <v>0.9</v>
      </c>
      <c r="I48" s="16">
        <v>0</v>
      </c>
      <c r="J48" s="144">
        <f t="shared" si="0"/>
        <v>0</v>
      </c>
      <c r="K48" s="145">
        <f t="shared" si="1"/>
        <v>0</v>
      </c>
      <c r="L48" s="146"/>
      <c r="M48" s="147">
        <f t="shared" si="2"/>
        <v>0</v>
      </c>
      <c r="N48" s="146"/>
      <c r="O48" s="146"/>
      <c r="P48" s="146"/>
      <c r="Q48" s="148">
        <f t="shared" si="3"/>
        <v>0</v>
      </c>
      <c r="R48" s="18" t="str">
        <f t="shared" si="4"/>
        <v>OK</v>
      </c>
      <c r="S48" s="47"/>
      <c r="T48" s="47"/>
      <c r="U48" s="47"/>
      <c r="V48" s="47"/>
      <c r="W48" s="47"/>
      <c r="X48" s="34"/>
      <c r="Y48" s="34"/>
      <c r="Z48" s="34"/>
      <c r="AA48" s="34"/>
      <c r="AB48" s="34"/>
      <c r="AC48" s="34"/>
      <c r="AD48" s="34"/>
      <c r="AE48" s="36"/>
      <c r="AF48" s="36"/>
      <c r="AG48" s="36"/>
      <c r="AH48" s="36"/>
    </row>
    <row r="49" spans="1:34" ht="40" customHeight="1" x14ac:dyDescent="0.35">
      <c r="A49" s="204"/>
      <c r="B49" s="50">
        <v>46</v>
      </c>
      <c r="C49" s="200"/>
      <c r="D49" s="56" t="s">
        <v>113</v>
      </c>
      <c r="E49" s="57" t="s">
        <v>110</v>
      </c>
      <c r="F49" s="57" t="s">
        <v>11</v>
      </c>
      <c r="G49" s="57" t="s">
        <v>12</v>
      </c>
      <c r="H49" s="55">
        <v>1.29</v>
      </c>
      <c r="I49" s="16">
        <v>0</v>
      </c>
      <c r="J49" s="144">
        <f t="shared" si="0"/>
        <v>0</v>
      </c>
      <c r="K49" s="145">
        <f t="shared" si="1"/>
        <v>0</v>
      </c>
      <c r="L49" s="146"/>
      <c r="M49" s="147">
        <f t="shared" si="2"/>
        <v>0</v>
      </c>
      <c r="N49" s="146"/>
      <c r="O49" s="146"/>
      <c r="P49" s="146"/>
      <c r="Q49" s="148">
        <f t="shared" si="3"/>
        <v>0</v>
      </c>
      <c r="R49" s="18" t="str">
        <f t="shared" si="4"/>
        <v>OK</v>
      </c>
      <c r="S49" s="47"/>
      <c r="T49" s="47"/>
      <c r="U49" s="47"/>
      <c r="V49" s="47"/>
      <c r="W49" s="47"/>
      <c r="X49" s="34"/>
      <c r="Y49" s="34"/>
      <c r="Z49" s="34"/>
      <c r="AA49" s="34"/>
      <c r="AB49" s="34"/>
      <c r="AC49" s="34"/>
      <c r="AD49" s="34"/>
      <c r="AE49" s="36"/>
      <c r="AF49" s="36"/>
      <c r="AG49" s="36"/>
      <c r="AH49" s="36"/>
    </row>
    <row r="50" spans="1:34" ht="40" customHeight="1" x14ac:dyDescent="0.35">
      <c r="A50" s="204"/>
      <c r="B50" s="50">
        <v>47</v>
      </c>
      <c r="C50" s="200"/>
      <c r="D50" s="56" t="s">
        <v>114</v>
      </c>
      <c r="E50" s="57" t="s">
        <v>110</v>
      </c>
      <c r="F50" s="57" t="s">
        <v>11</v>
      </c>
      <c r="G50" s="57" t="s">
        <v>12</v>
      </c>
      <c r="H50" s="55">
        <v>17.62</v>
      </c>
      <c r="I50" s="16">
        <v>0</v>
      </c>
      <c r="J50" s="144">
        <f t="shared" si="0"/>
        <v>0</v>
      </c>
      <c r="K50" s="145">
        <f t="shared" si="1"/>
        <v>0</v>
      </c>
      <c r="L50" s="146"/>
      <c r="M50" s="147">
        <f t="shared" si="2"/>
        <v>0</v>
      </c>
      <c r="N50" s="146"/>
      <c r="O50" s="146"/>
      <c r="P50" s="146"/>
      <c r="Q50" s="148">
        <f t="shared" si="3"/>
        <v>0</v>
      </c>
      <c r="R50" s="18" t="str">
        <f t="shared" si="4"/>
        <v>OK</v>
      </c>
      <c r="S50" s="47"/>
      <c r="T50" s="47"/>
      <c r="U50" s="47"/>
      <c r="V50" s="47"/>
      <c r="W50" s="47"/>
      <c r="X50" s="34"/>
      <c r="Y50" s="34"/>
      <c r="Z50" s="34"/>
      <c r="AA50" s="34"/>
      <c r="AB50" s="34"/>
      <c r="AC50" s="34"/>
      <c r="AD50" s="34"/>
      <c r="AE50" s="36"/>
      <c r="AF50" s="36"/>
      <c r="AG50" s="36"/>
      <c r="AH50" s="36"/>
    </row>
    <row r="51" spans="1:34" ht="40" customHeight="1" x14ac:dyDescent="0.35">
      <c r="A51" s="204"/>
      <c r="B51" s="50">
        <v>48</v>
      </c>
      <c r="C51" s="200"/>
      <c r="D51" s="56" t="s">
        <v>115</v>
      </c>
      <c r="E51" s="57" t="s">
        <v>110</v>
      </c>
      <c r="F51" s="57" t="s">
        <v>11</v>
      </c>
      <c r="G51" s="57" t="s">
        <v>12</v>
      </c>
      <c r="H51" s="55">
        <v>6.26</v>
      </c>
      <c r="I51" s="16">
        <v>0</v>
      </c>
      <c r="J51" s="144">
        <f t="shared" si="0"/>
        <v>0</v>
      </c>
      <c r="K51" s="145">
        <f t="shared" si="1"/>
        <v>0</v>
      </c>
      <c r="L51" s="146"/>
      <c r="M51" s="147">
        <f t="shared" si="2"/>
        <v>0</v>
      </c>
      <c r="N51" s="146"/>
      <c r="O51" s="146"/>
      <c r="P51" s="146"/>
      <c r="Q51" s="148">
        <f t="shared" si="3"/>
        <v>0</v>
      </c>
      <c r="R51" s="18" t="str">
        <f t="shared" si="4"/>
        <v>OK</v>
      </c>
      <c r="S51" s="47"/>
      <c r="T51" s="47"/>
      <c r="U51" s="47"/>
      <c r="V51" s="47"/>
      <c r="W51" s="47"/>
      <c r="X51" s="34"/>
      <c r="Y51" s="34"/>
      <c r="Z51" s="34"/>
      <c r="AA51" s="34"/>
      <c r="AB51" s="34"/>
      <c r="AC51" s="34"/>
      <c r="AD51" s="34"/>
      <c r="AE51" s="36"/>
      <c r="AF51" s="36"/>
      <c r="AG51" s="36"/>
      <c r="AH51" s="36"/>
    </row>
    <row r="52" spans="1:34" ht="40" customHeight="1" x14ac:dyDescent="0.35">
      <c r="A52" s="204"/>
      <c r="B52" s="50">
        <v>49</v>
      </c>
      <c r="C52" s="200"/>
      <c r="D52" s="56" t="s">
        <v>116</v>
      </c>
      <c r="E52" s="57" t="s">
        <v>110</v>
      </c>
      <c r="F52" s="57" t="s">
        <v>11</v>
      </c>
      <c r="G52" s="57" t="s">
        <v>12</v>
      </c>
      <c r="H52" s="55">
        <v>1.85</v>
      </c>
      <c r="I52" s="16">
        <v>0</v>
      </c>
      <c r="J52" s="144">
        <f t="shared" si="0"/>
        <v>0</v>
      </c>
      <c r="K52" s="145">
        <f t="shared" si="1"/>
        <v>0</v>
      </c>
      <c r="L52" s="146"/>
      <c r="M52" s="147">
        <f t="shared" si="2"/>
        <v>0</v>
      </c>
      <c r="N52" s="146"/>
      <c r="O52" s="146"/>
      <c r="P52" s="146"/>
      <c r="Q52" s="148">
        <f t="shared" si="3"/>
        <v>0</v>
      </c>
      <c r="R52" s="18" t="str">
        <f t="shared" si="4"/>
        <v>OK</v>
      </c>
      <c r="S52" s="47"/>
      <c r="T52" s="47"/>
      <c r="U52" s="47"/>
      <c r="V52" s="47"/>
      <c r="W52" s="47"/>
      <c r="X52" s="34"/>
      <c r="Y52" s="34"/>
      <c r="Z52" s="34"/>
      <c r="AA52" s="34"/>
      <c r="AB52" s="34"/>
      <c r="AC52" s="34"/>
      <c r="AD52" s="34"/>
      <c r="AE52" s="36"/>
      <c r="AF52" s="36"/>
      <c r="AG52" s="36"/>
      <c r="AH52" s="36"/>
    </row>
    <row r="53" spans="1:34" ht="40" customHeight="1" x14ac:dyDescent="0.35">
      <c r="A53" s="204"/>
      <c r="B53" s="50">
        <v>50</v>
      </c>
      <c r="C53" s="200"/>
      <c r="D53" s="56" t="s">
        <v>117</v>
      </c>
      <c r="E53" s="57" t="s">
        <v>110</v>
      </c>
      <c r="F53" s="57" t="s">
        <v>11</v>
      </c>
      <c r="G53" s="57" t="s">
        <v>12</v>
      </c>
      <c r="H53" s="55">
        <v>0.59</v>
      </c>
      <c r="I53" s="16">
        <v>0</v>
      </c>
      <c r="J53" s="144">
        <f t="shared" si="0"/>
        <v>0</v>
      </c>
      <c r="K53" s="145">
        <f t="shared" si="1"/>
        <v>0</v>
      </c>
      <c r="L53" s="146"/>
      <c r="M53" s="147">
        <f t="shared" si="2"/>
        <v>0</v>
      </c>
      <c r="N53" s="146"/>
      <c r="O53" s="146"/>
      <c r="P53" s="146"/>
      <c r="Q53" s="148">
        <f t="shared" si="3"/>
        <v>0</v>
      </c>
      <c r="R53" s="18" t="str">
        <f t="shared" si="4"/>
        <v>OK</v>
      </c>
      <c r="S53" s="47"/>
      <c r="T53" s="47"/>
      <c r="U53" s="47"/>
      <c r="V53" s="47"/>
      <c r="W53" s="47"/>
      <c r="X53" s="34"/>
      <c r="Y53" s="34"/>
      <c r="Z53" s="34"/>
      <c r="AA53" s="34"/>
      <c r="AB53" s="34"/>
      <c r="AC53" s="34"/>
      <c r="AD53" s="34"/>
      <c r="AE53" s="36"/>
      <c r="AF53" s="36"/>
      <c r="AG53" s="36"/>
      <c r="AH53" s="36"/>
    </row>
    <row r="54" spans="1:34" ht="40" customHeight="1" x14ac:dyDescent="0.35">
      <c r="A54" s="204"/>
      <c r="B54" s="50">
        <v>51</v>
      </c>
      <c r="C54" s="200"/>
      <c r="D54" s="56" t="s">
        <v>118</v>
      </c>
      <c r="E54" s="57" t="s">
        <v>110</v>
      </c>
      <c r="F54" s="57" t="s">
        <v>11</v>
      </c>
      <c r="G54" s="57" t="s">
        <v>12</v>
      </c>
      <c r="H54" s="55">
        <v>0.79</v>
      </c>
      <c r="I54" s="16">
        <v>0</v>
      </c>
      <c r="J54" s="144">
        <f t="shared" si="0"/>
        <v>0</v>
      </c>
      <c r="K54" s="145">
        <f t="shared" si="1"/>
        <v>0</v>
      </c>
      <c r="L54" s="146"/>
      <c r="M54" s="147">
        <f t="shared" si="2"/>
        <v>0</v>
      </c>
      <c r="N54" s="146"/>
      <c r="O54" s="146"/>
      <c r="P54" s="146"/>
      <c r="Q54" s="148">
        <f t="shared" si="3"/>
        <v>0</v>
      </c>
      <c r="R54" s="18" t="str">
        <f t="shared" si="4"/>
        <v>OK</v>
      </c>
      <c r="S54" s="47"/>
      <c r="T54" s="47"/>
      <c r="U54" s="47"/>
      <c r="V54" s="47"/>
      <c r="W54" s="47"/>
      <c r="X54" s="34"/>
      <c r="Y54" s="34"/>
      <c r="Z54" s="34"/>
      <c r="AA54" s="34"/>
      <c r="AB54" s="34"/>
      <c r="AC54" s="34"/>
      <c r="AD54" s="34"/>
      <c r="AE54" s="36"/>
      <c r="AF54" s="36"/>
      <c r="AG54" s="36"/>
      <c r="AH54" s="36"/>
    </row>
    <row r="55" spans="1:34" ht="40" customHeight="1" x14ac:dyDescent="0.35">
      <c r="A55" s="204"/>
      <c r="B55" s="50">
        <v>52</v>
      </c>
      <c r="C55" s="200"/>
      <c r="D55" s="56" t="s">
        <v>119</v>
      </c>
      <c r="E55" s="57" t="s">
        <v>110</v>
      </c>
      <c r="F55" s="57" t="s">
        <v>11</v>
      </c>
      <c r="G55" s="57" t="s">
        <v>12</v>
      </c>
      <c r="H55" s="55">
        <v>4.46</v>
      </c>
      <c r="I55" s="16">
        <v>0</v>
      </c>
      <c r="J55" s="144">
        <f t="shared" si="0"/>
        <v>0</v>
      </c>
      <c r="K55" s="145">
        <f t="shared" si="1"/>
        <v>0</v>
      </c>
      <c r="L55" s="146"/>
      <c r="M55" s="147">
        <f t="shared" si="2"/>
        <v>0</v>
      </c>
      <c r="N55" s="146"/>
      <c r="O55" s="146"/>
      <c r="P55" s="146"/>
      <c r="Q55" s="148">
        <f t="shared" si="3"/>
        <v>0</v>
      </c>
      <c r="R55" s="18" t="str">
        <f t="shared" si="4"/>
        <v>OK</v>
      </c>
      <c r="S55" s="47"/>
      <c r="T55" s="47"/>
      <c r="U55" s="47"/>
      <c r="V55" s="47"/>
      <c r="W55" s="47"/>
      <c r="X55" s="34"/>
      <c r="Y55" s="34"/>
      <c r="Z55" s="34"/>
      <c r="AA55" s="34"/>
      <c r="AB55" s="34"/>
      <c r="AC55" s="34"/>
      <c r="AD55" s="34"/>
      <c r="AE55" s="36"/>
      <c r="AF55" s="36"/>
      <c r="AG55" s="36"/>
      <c r="AH55" s="36"/>
    </row>
    <row r="56" spans="1:34" ht="40" customHeight="1" x14ac:dyDescent="0.35">
      <c r="A56" s="204"/>
      <c r="B56" s="50">
        <v>53</v>
      </c>
      <c r="C56" s="200"/>
      <c r="D56" s="56" t="s">
        <v>120</v>
      </c>
      <c r="E56" s="57" t="s">
        <v>110</v>
      </c>
      <c r="F56" s="57" t="s">
        <v>11</v>
      </c>
      <c r="G56" s="57" t="s">
        <v>12</v>
      </c>
      <c r="H56" s="55">
        <v>4.01</v>
      </c>
      <c r="I56" s="16">
        <v>0</v>
      </c>
      <c r="J56" s="144">
        <f t="shared" si="0"/>
        <v>0</v>
      </c>
      <c r="K56" s="145">
        <f t="shared" si="1"/>
        <v>0</v>
      </c>
      <c r="L56" s="146"/>
      <c r="M56" s="147">
        <f t="shared" si="2"/>
        <v>0</v>
      </c>
      <c r="N56" s="146"/>
      <c r="O56" s="146"/>
      <c r="P56" s="146"/>
      <c r="Q56" s="148">
        <f t="shared" si="3"/>
        <v>0</v>
      </c>
      <c r="R56" s="18" t="str">
        <f t="shared" si="4"/>
        <v>OK</v>
      </c>
      <c r="S56" s="47"/>
      <c r="T56" s="47"/>
      <c r="U56" s="47"/>
      <c r="V56" s="47"/>
      <c r="W56" s="47"/>
      <c r="X56" s="34"/>
      <c r="Y56" s="34"/>
      <c r="Z56" s="34"/>
      <c r="AA56" s="34"/>
      <c r="AB56" s="34"/>
      <c r="AC56" s="34"/>
      <c r="AD56" s="34"/>
      <c r="AE56" s="36"/>
      <c r="AF56" s="36"/>
      <c r="AG56" s="36"/>
      <c r="AH56" s="36"/>
    </row>
    <row r="57" spans="1:34" ht="40" customHeight="1" x14ac:dyDescent="0.35">
      <c r="A57" s="204"/>
      <c r="B57" s="50">
        <v>54</v>
      </c>
      <c r="C57" s="200"/>
      <c r="D57" s="56" t="s">
        <v>121</v>
      </c>
      <c r="E57" s="57" t="s">
        <v>110</v>
      </c>
      <c r="F57" s="57" t="s">
        <v>11</v>
      </c>
      <c r="G57" s="57" t="s">
        <v>12</v>
      </c>
      <c r="H57" s="55">
        <v>1.95</v>
      </c>
      <c r="I57" s="16">
        <v>0</v>
      </c>
      <c r="J57" s="144">
        <f t="shared" si="0"/>
        <v>0</v>
      </c>
      <c r="K57" s="145">
        <f t="shared" si="1"/>
        <v>0</v>
      </c>
      <c r="L57" s="146"/>
      <c r="M57" s="147">
        <f t="shared" si="2"/>
        <v>0</v>
      </c>
      <c r="N57" s="146"/>
      <c r="O57" s="146"/>
      <c r="P57" s="146"/>
      <c r="Q57" s="148">
        <f t="shared" si="3"/>
        <v>0</v>
      </c>
      <c r="R57" s="18" t="str">
        <f t="shared" si="4"/>
        <v>OK</v>
      </c>
      <c r="S57" s="47"/>
      <c r="T57" s="47"/>
      <c r="U57" s="47"/>
      <c r="V57" s="47"/>
      <c r="W57" s="47"/>
      <c r="X57" s="34"/>
      <c r="Y57" s="34"/>
      <c r="Z57" s="34"/>
      <c r="AA57" s="34"/>
      <c r="AB57" s="34"/>
      <c r="AC57" s="34"/>
      <c r="AD57" s="34"/>
      <c r="AE57" s="36"/>
      <c r="AF57" s="36"/>
      <c r="AG57" s="36"/>
      <c r="AH57" s="36"/>
    </row>
    <row r="58" spans="1:34" ht="40" customHeight="1" x14ac:dyDescent="0.35">
      <c r="A58" s="204"/>
      <c r="B58" s="50">
        <v>55</v>
      </c>
      <c r="C58" s="200"/>
      <c r="D58" s="56" t="s">
        <v>122</v>
      </c>
      <c r="E58" s="57" t="s">
        <v>110</v>
      </c>
      <c r="F58" s="57" t="s">
        <v>11</v>
      </c>
      <c r="G58" s="57" t="s">
        <v>12</v>
      </c>
      <c r="H58" s="55">
        <v>25.85</v>
      </c>
      <c r="I58" s="16">
        <v>0</v>
      </c>
      <c r="J58" s="144">
        <f t="shared" si="0"/>
        <v>0</v>
      </c>
      <c r="K58" s="145">
        <f t="shared" si="1"/>
        <v>0</v>
      </c>
      <c r="L58" s="146"/>
      <c r="M58" s="147">
        <f t="shared" si="2"/>
        <v>0</v>
      </c>
      <c r="N58" s="146"/>
      <c r="O58" s="146"/>
      <c r="P58" s="146"/>
      <c r="Q58" s="148">
        <f t="shared" si="3"/>
        <v>0</v>
      </c>
      <c r="R58" s="18" t="str">
        <f t="shared" si="4"/>
        <v>OK</v>
      </c>
      <c r="S58" s="47"/>
      <c r="T58" s="47"/>
      <c r="U58" s="47"/>
      <c r="V58" s="47"/>
      <c r="W58" s="47"/>
      <c r="X58" s="34"/>
      <c r="Y58" s="34"/>
      <c r="Z58" s="34"/>
      <c r="AA58" s="34"/>
      <c r="AB58" s="34"/>
      <c r="AC58" s="34"/>
      <c r="AD58" s="34"/>
      <c r="AE58" s="36"/>
      <c r="AF58" s="36"/>
      <c r="AG58" s="36"/>
      <c r="AH58" s="36"/>
    </row>
    <row r="59" spans="1:34" ht="40" customHeight="1" x14ac:dyDescent="0.35">
      <c r="A59" s="204"/>
      <c r="B59" s="50">
        <v>56</v>
      </c>
      <c r="C59" s="200"/>
      <c r="D59" s="56" t="s">
        <v>123</v>
      </c>
      <c r="E59" s="57" t="s">
        <v>110</v>
      </c>
      <c r="F59" s="57" t="s">
        <v>11</v>
      </c>
      <c r="G59" s="57" t="s">
        <v>12</v>
      </c>
      <c r="H59" s="55">
        <v>17.079999999999998</v>
      </c>
      <c r="I59" s="16">
        <v>0</v>
      </c>
      <c r="J59" s="144">
        <f t="shared" si="0"/>
        <v>0</v>
      </c>
      <c r="K59" s="145">
        <f t="shared" si="1"/>
        <v>0</v>
      </c>
      <c r="L59" s="146"/>
      <c r="M59" s="147">
        <f t="shared" si="2"/>
        <v>0</v>
      </c>
      <c r="N59" s="146"/>
      <c r="O59" s="146"/>
      <c r="P59" s="146"/>
      <c r="Q59" s="148">
        <f t="shared" si="3"/>
        <v>0</v>
      </c>
      <c r="R59" s="18" t="str">
        <f t="shared" si="4"/>
        <v>OK</v>
      </c>
      <c r="S59" s="47"/>
      <c r="T59" s="47"/>
      <c r="U59" s="47"/>
      <c r="V59" s="47"/>
      <c r="W59" s="47"/>
      <c r="X59" s="34"/>
      <c r="Y59" s="34"/>
      <c r="Z59" s="34"/>
      <c r="AA59" s="34"/>
      <c r="AB59" s="34"/>
      <c r="AC59" s="34"/>
      <c r="AD59" s="34"/>
      <c r="AE59" s="36"/>
      <c r="AF59" s="36"/>
      <c r="AG59" s="36"/>
      <c r="AH59" s="36"/>
    </row>
    <row r="60" spans="1:34" ht="40" customHeight="1" x14ac:dyDescent="0.35">
      <c r="A60" s="204"/>
      <c r="B60" s="50">
        <v>57</v>
      </c>
      <c r="C60" s="200"/>
      <c r="D60" s="56" t="s">
        <v>124</v>
      </c>
      <c r="E60" s="57" t="s">
        <v>110</v>
      </c>
      <c r="F60" s="57" t="s">
        <v>11</v>
      </c>
      <c r="G60" s="57" t="s">
        <v>12</v>
      </c>
      <c r="H60" s="55">
        <v>2.46</v>
      </c>
      <c r="I60" s="16">
        <v>0</v>
      </c>
      <c r="J60" s="144">
        <f t="shared" si="0"/>
        <v>0</v>
      </c>
      <c r="K60" s="145">
        <f t="shared" si="1"/>
        <v>0</v>
      </c>
      <c r="L60" s="146"/>
      <c r="M60" s="147">
        <f t="shared" si="2"/>
        <v>0</v>
      </c>
      <c r="N60" s="146"/>
      <c r="O60" s="146"/>
      <c r="P60" s="146"/>
      <c r="Q60" s="148">
        <f t="shared" si="3"/>
        <v>0</v>
      </c>
      <c r="R60" s="18" t="str">
        <f t="shared" si="4"/>
        <v>OK</v>
      </c>
      <c r="S60" s="47"/>
      <c r="T60" s="47"/>
      <c r="U60" s="47"/>
      <c r="V60" s="47"/>
      <c r="W60" s="47"/>
      <c r="X60" s="34"/>
      <c r="Y60" s="34"/>
      <c r="Z60" s="34"/>
      <c r="AA60" s="34"/>
      <c r="AB60" s="34"/>
      <c r="AC60" s="34"/>
      <c r="AD60" s="34"/>
      <c r="AE60" s="36"/>
      <c r="AF60" s="36"/>
      <c r="AG60" s="36"/>
      <c r="AH60" s="36"/>
    </row>
    <row r="61" spans="1:34" ht="40" customHeight="1" x14ac:dyDescent="0.35">
      <c r="A61" s="204"/>
      <c r="B61" s="50">
        <v>58</v>
      </c>
      <c r="C61" s="200"/>
      <c r="D61" s="56" t="s">
        <v>125</v>
      </c>
      <c r="E61" s="57" t="s">
        <v>110</v>
      </c>
      <c r="F61" s="57" t="s">
        <v>11</v>
      </c>
      <c r="G61" s="57" t="s">
        <v>12</v>
      </c>
      <c r="H61" s="55">
        <v>52.55</v>
      </c>
      <c r="I61" s="16">
        <v>0</v>
      </c>
      <c r="J61" s="144">
        <f t="shared" si="0"/>
        <v>0</v>
      </c>
      <c r="K61" s="145">
        <f t="shared" si="1"/>
        <v>0</v>
      </c>
      <c r="L61" s="146"/>
      <c r="M61" s="147">
        <f t="shared" si="2"/>
        <v>0</v>
      </c>
      <c r="N61" s="146"/>
      <c r="O61" s="146"/>
      <c r="P61" s="146"/>
      <c r="Q61" s="148">
        <f t="shared" si="3"/>
        <v>0</v>
      </c>
      <c r="R61" s="18" t="str">
        <f t="shared" si="4"/>
        <v>OK</v>
      </c>
      <c r="S61" s="47"/>
      <c r="T61" s="47"/>
      <c r="U61" s="47"/>
      <c r="V61" s="47"/>
      <c r="W61" s="47"/>
      <c r="X61" s="34"/>
      <c r="Y61" s="34"/>
      <c r="Z61" s="34"/>
      <c r="AA61" s="34"/>
      <c r="AB61" s="34"/>
      <c r="AC61" s="34"/>
      <c r="AD61" s="34"/>
      <c r="AE61" s="36"/>
      <c r="AF61" s="36"/>
      <c r="AG61" s="36"/>
      <c r="AH61" s="36"/>
    </row>
    <row r="62" spans="1:34" ht="40" customHeight="1" x14ac:dyDescent="0.35">
      <c r="A62" s="204"/>
      <c r="B62" s="50">
        <v>59</v>
      </c>
      <c r="C62" s="200"/>
      <c r="D62" s="56" t="s">
        <v>126</v>
      </c>
      <c r="E62" s="57" t="s">
        <v>110</v>
      </c>
      <c r="F62" s="57" t="s">
        <v>11</v>
      </c>
      <c r="G62" s="57" t="s">
        <v>12</v>
      </c>
      <c r="H62" s="55">
        <v>3.11</v>
      </c>
      <c r="I62" s="16">
        <v>0</v>
      </c>
      <c r="J62" s="144">
        <f t="shared" si="0"/>
        <v>0</v>
      </c>
      <c r="K62" s="145">
        <f t="shared" si="1"/>
        <v>0</v>
      </c>
      <c r="L62" s="146"/>
      <c r="M62" s="147">
        <f t="shared" si="2"/>
        <v>0</v>
      </c>
      <c r="N62" s="146"/>
      <c r="O62" s="146"/>
      <c r="P62" s="146"/>
      <c r="Q62" s="148">
        <f t="shared" si="3"/>
        <v>0</v>
      </c>
      <c r="R62" s="18" t="str">
        <f t="shared" si="4"/>
        <v>OK</v>
      </c>
      <c r="S62" s="47"/>
      <c r="T62" s="47"/>
      <c r="U62" s="47"/>
      <c r="V62" s="47"/>
      <c r="W62" s="47"/>
      <c r="X62" s="34"/>
      <c r="Y62" s="34"/>
      <c r="Z62" s="34"/>
      <c r="AA62" s="34"/>
      <c r="AB62" s="34"/>
      <c r="AC62" s="34"/>
      <c r="AD62" s="34"/>
      <c r="AE62" s="36"/>
      <c r="AF62" s="36"/>
      <c r="AG62" s="36"/>
      <c r="AH62" s="36"/>
    </row>
    <row r="63" spans="1:34" ht="40" customHeight="1" x14ac:dyDescent="0.35">
      <c r="A63" s="204"/>
      <c r="B63" s="50">
        <v>60</v>
      </c>
      <c r="C63" s="200"/>
      <c r="D63" s="56" t="s">
        <v>127</v>
      </c>
      <c r="E63" s="57" t="s">
        <v>110</v>
      </c>
      <c r="F63" s="57" t="s">
        <v>11</v>
      </c>
      <c r="G63" s="57" t="s">
        <v>12</v>
      </c>
      <c r="H63" s="55">
        <v>2.86</v>
      </c>
      <c r="I63" s="16">
        <v>0</v>
      </c>
      <c r="J63" s="144">
        <f t="shared" si="0"/>
        <v>0</v>
      </c>
      <c r="K63" s="145">
        <f t="shared" si="1"/>
        <v>0</v>
      </c>
      <c r="L63" s="146"/>
      <c r="M63" s="147">
        <f t="shared" si="2"/>
        <v>0</v>
      </c>
      <c r="N63" s="146"/>
      <c r="O63" s="146"/>
      <c r="P63" s="146"/>
      <c r="Q63" s="148">
        <f t="shared" si="3"/>
        <v>0</v>
      </c>
      <c r="R63" s="18" t="str">
        <f t="shared" si="4"/>
        <v>OK</v>
      </c>
      <c r="S63" s="47"/>
      <c r="T63" s="47"/>
      <c r="U63" s="47"/>
      <c r="V63" s="47"/>
      <c r="W63" s="47"/>
      <c r="X63" s="34"/>
      <c r="Y63" s="34"/>
      <c r="Z63" s="34"/>
      <c r="AA63" s="34"/>
      <c r="AB63" s="34"/>
      <c r="AC63" s="34"/>
      <c r="AD63" s="34"/>
      <c r="AE63" s="36"/>
      <c r="AF63" s="36"/>
      <c r="AG63" s="36"/>
      <c r="AH63" s="36"/>
    </row>
    <row r="64" spans="1:34" ht="40" customHeight="1" x14ac:dyDescent="0.35">
      <c r="A64" s="204"/>
      <c r="B64" s="50">
        <v>61</v>
      </c>
      <c r="C64" s="200"/>
      <c r="D64" s="56" t="s">
        <v>128</v>
      </c>
      <c r="E64" s="57" t="s">
        <v>110</v>
      </c>
      <c r="F64" s="57" t="s">
        <v>11</v>
      </c>
      <c r="G64" s="57" t="s">
        <v>12</v>
      </c>
      <c r="H64" s="55">
        <v>7.93</v>
      </c>
      <c r="I64" s="16">
        <v>0</v>
      </c>
      <c r="J64" s="144">
        <f t="shared" si="0"/>
        <v>0</v>
      </c>
      <c r="K64" s="145">
        <f t="shared" si="1"/>
        <v>0</v>
      </c>
      <c r="L64" s="146"/>
      <c r="M64" s="147">
        <f t="shared" si="2"/>
        <v>0</v>
      </c>
      <c r="N64" s="146"/>
      <c r="O64" s="146"/>
      <c r="P64" s="146"/>
      <c r="Q64" s="148">
        <f t="shared" si="3"/>
        <v>0</v>
      </c>
      <c r="R64" s="18" t="str">
        <f t="shared" si="4"/>
        <v>OK</v>
      </c>
      <c r="S64" s="47"/>
      <c r="T64" s="47"/>
      <c r="U64" s="47"/>
      <c r="V64" s="47"/>
      <c r="W64" s="47"/>
      <c r="X64" s="34"/>
      <c r="Y64" s="34"/>
      <c r="Z64" s="34"/>
      <c r="AA64" s="34"/>
      <c r="AB64" s="34"/>
      <c r="AC64" s="34"/>
      <c r="AD64" s="34"/>
      <c r="AE64" s="36"/>
      <c r="AF64" s="36"/>
      <c r="AG64" s="36"/>
      <c r="AH64" s="36"/>
    </row>
    <row r="65" spans="1:34" ht="40" customHeight="1" x14ac:dyDescent="0.35">
      <c r="A65" s="204"/>
      <c r="B65" s="50">
        <v>62</v>
      </c>
      <c r="C65" s="200"/>
      <c r="D65" s="56" t="s">
        <v>129</v>
      </c>
      <c r="E65" s="57" t="s">
        <v>110</v>
      </c>
      <c r="F65" s="57" t="s">
        <v>11</v>
      </c>
      <c r="G65" s="57" t="s">
        <v>12</v>
      </c>
      <c r="H65" s="55">
        <v>32.26</v>
      </c>
      <c r="I65" s="16">
        <v>0</v>
      </c>
      <c r="J65" s="144">
        <f t="shared" si="0"/>
        <v>0</v>
      </c>
      <c r="K65" s="145">
        <f t="shared" si="1"/>
        <v>0</v>
      </c>
      <c r="L65" s="146"/>
      <c r="M65" s="147">
        <f t="shared" si="2"/>
        <v>0</v>
      </c>
      <c r="N65" s="146"/>
      <c r="O65" s="146"/>
      <c r="P65" s="146"/>
      <c r="Q65" s="148">
        <f t="shared" si="3"/>
        <v>0</v>
      </c>
      <c r="R65" s="18" t="str">
        <f t="shared" si="4"/>
        <v>OK</v>
      </c>
      <c r="S65" s="47"/>
      <c r="T65" s="47"/>
      <c r="U65" s="47"/>
      <c r="V65" s="47"/>
      <c r="W65" s="47"/>
      <c r="X65" s="34"/>
      <c r="Y65" s="34"/>
      <c r="Z65" s="34"/>
      <c r="AA65" s="34"/>
      <c r="AB65" s="34"/>
      <c r="AC65" s="34"/>
      <c r="AD65" s="34"/>
      <c r="AE65" s="36"/>
      <c r="AF65" s="36"/>
      <c r="AG65" s="36"/>
      <c r="AH65" s="36"/>
    </row>
    <row r="66" spans="1:34" ht="40" customHeight="1" x14ac:dyDescent="0.35">
      <c r="A66" s="204"/>
      <c r="B66" s="50">
        <v>63</v>
      </c>
      <c r="C66" s="200"/>
      <c r="D66" s="56" t="s">
        <v>130</v>
      </c>
      <c r="E66" s="57" t="s">
        <v>110</v>
      </c>
      <c r="F66" s="57" t="s">
        <v>11</v>
      </c>
      <c r="G66" s="57" t="s">
        <v>12</v>
      </c>
      <c r="H66" s="55">
        <v>4.6100000000000003</v>
      </c>
      <c r="I66" s="16">
        <v>0</v>
      </c>
      <c r="J66" s="144">
        <f t="shared" si="0"/>
        <v>0</v>
      </c>
      <c r="K66" s="145">
        <f t="shared" si="1"/>
        <v>0</v>
      </c>
      <c r="L66" s="146"/>
      <c r="M66" s="147">
        <f t="shared" si="2"/>
        <v>0</v>
      </c>
      <c r="N66" s="146"/>
      <c r="O66" s="146"/>
      <c r="P66" s="146"/>
      <c r="Q66" s="148">
        <f t="shared" si="3"/>
        <v>0</v>
      </c>
      <c r="R66" s="18" t="str">
        <f t="shared" si="4"/>
        <v>OK</v>
      </c>
      <c r="S66" s="47"/>
      <c r="T66" s="47"/>
      <c r="U66" s="47"/>
      <c r="V66" s="47"/>
      <c r="W66" s="47"/>
      <c r="X66" s="34"/>
      <c r="Y66" s="34"/>
      <c r="Z66" s="34"/>
      <c r="AA66" s="34"/>
      <c r="AB66" s="34"/>
      <c r="AC66" s="34"/>
      <c r="AD66" s="34"/>
      <c r="AE66" s="36"/>
      <c r="AF66" s="36"/>
      <c r="AG66" s="36"/>
      <c r="AH66" s="36"/>
    </row>
    <row r="67" spans="1:34" ht="40" customHeight="1" x14ac:dyDescent="0.35">
      <c r="A67" s="204"/>
      <c r="B67" s="50">
        <v>64</v>
      </c>
      <c r="C67" s="200"/>
      <c r="D67" s="56" t="s">
        <v>131</v>
      </c>
      <c r="E67" s="57" t="s">
        <v>110</v>
      </c>
      <c r="F67" s="57" t="s">
        <v>11</v>
      </c>
      <c r="G67" s="57" t="s">
        <v>12</v>
      </c>
      <c r="H67" s="55">
        <v>5.31</v>
      </c>
      <c r="I67" s="16">
        <v>0</v>
      </c>
      <c r="J67" s="144">
        <f t="shared" si="0"/>
        <v>0</v>
      </c>
      <c r="K67" s="145">
        <f t="shared" si="1"/>
        <v>0</v>
      </c>
      <c r="L67" s="146"/>
      <c r="M67" s="147">
        <f t="shared" si="2"/>
        <v>0</v>
      </c>
      <c r="N67" s="146"/>
      <c r="O67" s="146"/>
      <c r="P67" s="146"/>
      <c r="Q67" s="148">
        <f t="shared" si="3"/>
        <v>0</v>
      </c>
      <c r="R67" s="18" t="str">
        <f t="shared" si="4"/>
        <v>OK</v>
      </c>
      <c r="S67" s="47"/>
      <c r="T67" s="47"/>
      <c r="U67" s="47"/>
      <c r="V67" s="47"/>
      <c r="W67" s="47"/>
      <c r="X67" s="34"/>
      <c r="Y67" s="34"/>
      <c r="Z67" s="34"/>
      <c r="AA67" s="34"/>
      <c r="AB67" s="34"/>
      <c r="AC67" s="34"/>
      <c r="AD67" s="34"/>
      <c r="AE67" s="36"/>
      <c r="AF67" s="36"/>
      <c r="AG67" s="36"/>
      <c r="AH67" s="36"/>
    </row>
    <row r="68" spans="1:34" ht="40" customHeight="1" x14ac:dyDescent="0.35">
      <c r="A68" s="204"/>
      <c r="B68" s="50">
        <v>65</v>
      </c>
      <c r="C68" s="200"/>
      <c r="D68" s="56" t="s">
        <v>132</v>
      </c>
      <c r="E68" s="57" t="s">
        <v>110</v>
      </c>
      <c r="F68" s="57" t="s">
        <v>11</v>
      </c>
      <c r="G68" s="57" t="s">
        <v>12</v>
      </c>
      <c r="H68" s="55">
        <v>12.58</v>
      </c>
      <c r="I68" s="16">
        <v>0</v>
      </c>
      <c r="J68" s="144">
        <f t="shared" si="0"/>
        <v>0</v>
      </c>
      <c r="K68" s="145">
        <f t="shared" si="1"/>
        <v>0</v>
      </c>
      <c r="L68" s="146"/>
      <c r="M68" s="147">
        <f t="shared" si="2"/>
        <v>0</v>
      </c>
      <c r="N68" s="146"/>
      <c r="O68" s="146"/>
      <c r="P68" s="146"/>
      <c r="Q68" s="148">
        <f t="shared" si="3"/>
        <v>0</v>
      </c>
      <c r="R68" s="18" t="str">
        <f t="shared" si="4"/>
        <v>OK</v>
      </c>
      <c r="S68" s="47"/>
      <c r="T68" s="47"/>
      <c r="U68" s="47"/>
      <c r="V68" s="47"/>
      <c r="W68" s="47"/>
      <c r="X68" s="34"/>
      <c r="Y68" s="34"/>
      <c r="Z68" s="34"/>
      <c r="AA68" s="34"/>
      <c r="AB68" s="34"/>
      <c r="AC68" s="34"/>
      <c r="AD68" s="34"/>
      <c r="AE68" s="36"/>
      <c r="AF68" s="36"/>
      <c r="AG68" s="36"/>
      <c r="AH68" s="36"/>
    </row>
    <row r="69" spans="1:34" ht="40" customHeight="1" x14ac:dyDescent="0.35">
      <c r="A69" s="204"/>
      <c r="B69" s="50">
        <v>66</v>
      </c>
      <c r="C69" s="200"/>
      <c r="D69" s="56" t="s">
        <v>133</v>
      </c>
      <c r="E69" s="57" t="s">
        <v>110</v>
      </c>
      <c r="F69" s="57" t="s">
        <v>11</v>
      </c>
      <c r="G69" s="57" t="s">
        <v>12</v>
      </c>
      <c r="H69" s="55">
        <v>5.31</v>
      </c>
      <c r="I69" s="16">
        <v>0</v>
      </c>
      <c r="J69" s="144">
        <f t="shared" ref="J69:J132" si="5">IF(SUM(S69:AJ69)&gt;I69+L69,I69+L69,SUM(S69:AJ69))</f>
        <v>0</v>
      </c>
      <c r="K69" s="145">
        <f t="shared" ref="K69:K132" si="6">(SUM(S69:AJ69))</f>
        <v>0</v>
      </c>
      <c r="L69" s="146"/>
      <c r="M69" s="147">
        <f t="shared" ref="M69:M132" si="7">ROUND(IF(I69*0.25-0.5&lt;0,0,I69*0.25-0.5),0)-P69-N69</f>
        <v>0</v>
      </c>
      <c r="N69" s="146"/>
      <c r="O69" s="146"/>
      <c r="P69" s="146"/>
      <c r="Q69" s="148">
        <f t="shared" ref="Q69:Q132" si="8">I69-(SUM(S69:AB69))+L69</f>
        <v>0</v>
      </c>
      <c r="R69" s="18" t="str">
        <f t="shared" ref="R69:R294" si="9">IF(Q69&lt;0,"ATENÇÃO","OK")</f>
        <v>OK</v>
      </c>
      <c r="S69" s="47"/>
      <c r="T69" s="47"/>
      <c r="U69" s="47"/>
      <c r="V69" s="47"/>
      <c r="W69" s="47"/>
      <c r="X69" s="34"/>
      <c r="Y69" s="34"/>
      <c r="Z69" s="34"/>
      <c r="AA69" s="34"/>
      <c r="AB69" s="34"/>
      <c r="AC69" s="34"/>
      <c r="AD69" s="34"/>
      <c r="AE69" s="36"/>
      <c r="AF69" s="36"/>
      <c r="AG69" s="36"/>
      <c r="AH69" s="36"/>
    </row>
    <row r="70" spans="1:34" ht="40" customHeight="1" x14ac:dyDescent="0.35">
      <c r="A70" s="204"/>
      <c r="B70" s="50">
        <v>67</v>
      </c>
      <c r="C70" s="200"/>
      <c r="D70" s="56" t="s">
        <v>134</v>
      </c>
      <c r="E70" s="57" t="s">
        <v>110</v>
      </c>
      <c r="F70" s="57" t="s">
        <v>11</v>
      </c>
      <c r="G70" s="57" t="s">
        <v>12</v>
      </c>
      <c r="H70" s="55">
        <v>11.09</v>
      </c>
      <c r="I70" s="16">
        <v>0</v>
      </c>
      <c r="J70" s="144">
        <f t="shared" si="5"/>
        <v>0</v>
      </c>
      <c r="K70" s="145">
        <f t="shared" si="6"/>
        <v>0</v>
      </c>
      <c r="L70" s="146"/>
      <c r="M70" s="147">
        <f t="shared" si="7"/>
        <v>0</v>
      </c>
      <c r="N70" s="146"/>
      <c r="O70" s="146"/>
      <c r="P70" s="146"/>
      <c r="Q70" s="148">
        <f t="shared" si="8"/>
        <v>0</v>
      </c>
      <c r="R70" s="18" t="str">
        <f t="shared" si="9"/>
        <v>OK</v>
      </c>
      <c r="S70" s="47"/>
      <c r="T70" s="47"/>
      <c r="U70" s="47"/>
      <c r="V70" s="47"/>
      <c r="W70" s="47"/>
      <c r="X70" s="34"/>
      <c r="Y70" s="34"/>
      <c r="Z70" s="34"/>
      <c r="AA70" s="34"/>
      <c r="AB70" s="34"/>
      <c r="AC70" s="34"/>
      <c r="AD70" s="34"/>
      <c r="AE70" s="36"/>
      <c r="AF70" s="36"/>
      <c r="AG70" s="36"/>
      <c r="AH70" s="36"/>
    </row>
    <row r="71" spans="1:34" ht="40" customHeight="1" x14ac:dyDescent="0.35">
      <c r="A71" s="204"/>
      <c r="B71" s="50">
        <v>68</v>
      </c>
      <c r="C71" s="200"/>
      <c r="D71" s="56" t="s">
        <v>135</v>
      </c>
      <c r="E71" s="57" t="s">
        <v>110</v>
      </c>
      <c r="F71" s="57" t="s">
        <v>11</v>
      </c>
      <c r="G71" s="57" t="s">
        <v>12</v>
      </c>
      <c r="H71" s="55">
        <v>5.52</v>
      </c>
      <c r="I71" s="16">
        <v>0</v>
      </c>
      <c r="J71" s="144">
        <f t="shared" si="5"/>
        <v>0</v>
      </c>
      <c r="K71" s="145">
        <f t="shared" si="6"/>
        <v>0</v>
      </c>
      <c r="L71" s="146"/>
      <c r="M71" s="147">
        <f t="shared" si="7"/>
        <v>0</v>
      </c>
      <c r="N71" s="146"/>
      <c r="O71" s="146"/>
      <c r="P71" s="146"/>
      <c r="Q71" s="148">
        <f t="shared" si="8"/>
        <v>0</v>
      </c>
      <c r="R71" s="18" t="str">
        <f t="shared" si="9"/>
        <v>OK</v>
      </c>
      <c r="S71" s="47"/>
      <c r="T71" s="47"/>
      <c r="U71" s="47"/>
      <c r="V71" s="47"/>
      <c r="W71" s="47"/>
      <c r="X71" s="34"/>
      <c r="Y71" s="34"/>
      <c r="Z71" s="34"/>
      <c r="AA71" s="34"/>
      <c r="AB71" s="34"/>
      <c r="AC71" s="34"/>
      <c r="AD71" s="34"/>
      <c r="AE71" s="36"/>
      <c r="AF71" s="36"/>
      <c r="AG71" s="36"/>
      <c r="AH71" s="36"/>
    </row>
    <row r="72" spans="1:34" ht="40" customHeight="1" x14ac:dyDescent="0.35">
      <c r="A72" s="204"/>
      <c r="B72" s="50">
        <v>69</v>
      </c>
      <c r="C72" s="200"/>
      <c r="D72" s="56" t="s">
        <v>136</v>
      </c>
      <c r="E72" s="57" t="s">
        <v>110</v>
      </c>
      <c r="F72" s="57" t="s">
        <v>11</v>
      </c>
      <c r="G72" s="57" t="s">
        <v>12</v>
      </c>
      <c r="H72" s="55">
        <v>4.55</v>
      </c>
      <c r="I72" s="16">
        <v>0</v>
      </c>
      <c r="J72" s="144">
        <f t="shared" si="5"/>
        <v>0</v>
      </c>
      <c r="K72" s="145">
        <f t="shared" si="6"/>
        <v>0</v>
      </c>
      <c r="L72" s="146"/>
      <c r="M72" s="147">
        <f t="shared" si="7"/>
        <v>0</v>
      </c>
      <c r="N72" s="146"/>
      <c r="O72" s="146"/>
      <c r="P72" s="146"/>
      <c r="Q72" s="148">
        <f t="shared" si="8"/>
        <v>0</v>
      </c>
      <c r="R72" s="18" t="str">
        <f t="shared" si="9"/>
        <v>OK</v>
      </c>
      <c r="S72" s="47"/>
      <c r="T72" s="47"/>
      <c r="U72" s="47"/>
      <c r="V72" s="47"/>
      <c r="W72" s="47"/>
      <c r="X72" s="34"/>
      <c r="Y72" s="34"/>
      <c r="Z72" s="34"/>
      <c r="AA72" s="34"/>
      <c r="AB72" s="34"/>
      <c r="AC72" s="34"/>
      <c r="AD72" s="34"/>
      <c r="AE72" s="36"/>
      <c r="AF72" s="36"/>
      <c r="AG72" s="36"/>
      <c r="AH72" s="36"/>
    </row>
    <row r="73" spans="1:34" ht="40" customHeight="1" x14ac:dyDescent="0.35">
      <c r="A73" s="204"/>
      <c r="B73" s="50">
        <v>70</v>
      </c>
      <c r="C73" s="200"/>
      <c r="D73" s="56" t="s">
        <v>137</v>
      </c>
      <c r="E73" s="57" t="s">
        <v>110</v>
      </c>
      <c r="F73" s="57" t="s">
        <v>11</v>
      </c>
      <c r="G73" s="57" t="s">
        <v>12</v>
      </c>
      <c r="H73" s="55">
        <v>42.56</v>
      </c>
      <c r="I73" s="16">
        <v>0</v>
      </c>
      <c r="J73" s="144">
        <f t="shared" si="5"/>
        <v>0</v>
      </c>
      <c r="K73" s="145">
        <f t="shared" si="6"/>
        <v>0</v>
      </c>
      <c r="L73" s="146"/>
      <c r="M73" s="147">
        <f t="shared" si="7"/>
        <v>0</v>
      </c>
      <c r="N73" s="146"/>
      <c r="O73" s="146"/>
      <c r="P73" s="146"/>
      <c r="Q73" s="148">
        <f t="shared" si="8"/>
        <v>0</v>
      </c>
      <c r="R73" s="18" t="str">
        <f t="shared" si="9"/>
        <v>OK</v>
      </c>
      <c r="S73" s="47"/>
      <c r="T73" s="47"/>
      <c r="U73" s="47"/>
      <c r="V73" s="47"/>
      <c r="W73" s="47"/>
      <c r="X73" s="34"/>
      <c r="Y73" s="34"/>
      <c r="Z73" s="34"/>
      <c r="AA73" s="34"/>
      <c r="AB73" s="34"/>
      <c r="AC73" s="34"/>
      <c r="AD73" s="34"/>
      <c r="AE73" s="36"/>
      <c r="AF73" s="36"/>
      <c r="AG73" s="36"/>
      <c r="AH73" s="36"/>
    </row>
    <row r="74" spans="1:34" ht="40" customHeight="1" x14ac:dyDescent="0.35">
      <c r="A74" s="204"/>
      <c r="B74" s="50">
        <v>71</v>
      </c>
      <c r="C74" s="200"/>
      <c r="D74" s="56" t="s">
        <v>138</v>
      </c>
      <c r="E74" s="57" t="s">
        <v>110</v>
      </c>
      <c r="F74" s="57" t="s">
        <v>11</v>
      </c>
      <c r="G74" s="57" t="s">
        <v>12</v>
      </c>
      <c r="H74" s="55">
        <v>5.83</v>
      </c>
      <c r="I74" s="16">
        <v>0</v>
      </c>
      <c r="J74" s="144">
        <f t="shared" si="5"/>
        <v>0</v>
      </c>
      <c r="K74" s="145">
        <f t="shared" si="6"/>
        <v>0</v>
      </c>
      <c r="L74" s="146"/>
      <c r="M74" s="147">
        <f t="shared" si="7"/>
        <v>0</v>
      </c>
      <c r="N74" s="146"/>
      <c r="O74" s="146"/>
      <c r="P74" s="146"/>
      <c r="Q74" s="148">
        <f t="shared" si="8"/>
        <v>0</v>
      </c>
      <c r="R74" s="18" t="str">
        <f t="shared" si="9"/>
        <v>OK</v>
      </c>
      <c r="S74" s="47"/>
      <c r="T74" s="47"/>
      <c r="U74" s="47"/>
      <c r="V74" s="47"/>
      <c r="W74" s="47"/>
      <c r="X74" s="34"/>
      <c r="Y74" s="34"/>
      <c r="Z74" s="34"/>
      <c r="AA74" s="34"/>
      <c r="AB74" s="34"/>
      <c r="AC74" s="34"/>
      <c r="AD74" s="34"/>
      <c r="AE74" s="36"/>
      <c r="AF74" s="36"/>
      <c r="AG74" s="36"/>
      <c r="AH74" s="36"/>
    </row>
    <row r="75" spans="1:34" ht="40" customHeight="1" x14ac:dyDescent="0.35">
      <c r="A75" s="204"/>
      <c r="B75" s="50">
        <v>72</v>
      </c>
      <c r="C75" s="200"/>
      <c r="D75" s="56" t="s">
        <v>139</v>
      </c>
      <c r="E75" s="57" t="s">
        <v>110</v>
      </c>
      <c r="F75" s="57" t="s">
        <v>11</v>
      </c>
      <c r="G75" s="57" t="s">
        <v>12</v>
      </c>
      <c r="H75" s="55">
        <v>23.9</v>
      </c>
      <c r="I75" s="16">
        <v>0</v>
      </c>
      <c r="J75" s="144">
        <f t="shared" si="5"/>
        <v>0</v>
      </c>
      <c r="K75" s="145">
        <f t="shared" si="6"/>
        <v>0</v>
      </c>
      <c r="L75" s="146"/>
      <c r="M75" s="147">
        <f t="shared" si="7"/>
        <v>0</v>
      </c>
      <c r="N75" s="146"/>
      <c r="O75" s="146"/>
      <c r="P75" s="146"/>
      <c r="Q75" s="148">
        <f t="shared" si="8"/>
        <v>0</v>
      </c>
      <c r="R75" s="18" t="str">
        <f t="shared" si="9"/>
        <v>OK</v>
      </c>
      <c r="S75" s="47"/>
      <c r="T75" s="47"/>
      <c r="U75" s="47"/>
      <c r="V75" s="47"/>
      <c r="W75" s="47"/>
      <c r="X75" s="34"/>
      <c r="Y75" s="34"/>
      <c r="Z75" s="34"/>
      <c r="AA75" s="34"/>
      <c r="AB75" s="34"/>
      <c r="AC75" s="34"/>
      <c r="AD75" s="34"/>
      <c r="AE75" s="36"/>
      <c r="AF75" s="36"/>
      <c r="AG75" s="36"/>
      <c r="AH75" s="36"/>
    </row>
    <row r="76" spans="1:34" ht="40" customHeight="1" x14ac:dyDescent="0.35">
      <c r="A76" s="204"/>
      <c r="B76" s="50">
        <v>73</v>
      </c>
      <c r="C76" s="200"/>
      <c r="D76" s="56" t="s">
        <v>140</v>
      </c>
      <c r="E76" s="57" t="s">
        <v>110</v>
      </c>
      <c r="F76" s="57" t="s">
        <v>11</v>
      </c>
      <c r="G76" s="57" t="s">
        <v>12</v>
      </c>
      <c r="H76" s="55">
        <v>7.84</v>
      </c>
      <c r="I76" s="16">
        <v>0</v>
      </c>
      <c r="J76" s="144">
        <f t="shared" si="5"/>
        <v>0</v>
      </c>
      <c r="K76" s="145">
        <f t="shared" si="6"/>
        <v>0</v>
      </c>
      <c r="L76" s="146"/>
      <c r="M76" s="147">
        <f t="shared" si="7"/>
        <v>0</v>
      </c>
      <c r="N76" s="146"/>
      <c r="O76" s="146"/>
      <c r="P76" s="146"/>
      <c r="Q76" s="148">
        <f t="shared" si="8"/>
        <v>0</v>
      </c>
      <c r="R76" s="18" t="str">
        <f t="shared" si="9"/>
        <v>OK</v>
      </c>
      <c r="S76" s="47"/>
      <c r="T76" s="47"/>
      <c r="U76" s="47"/>
      <c r="V76" s="47"/>
      <c r="W76" s="47"/>
      <c r="X76" s="34"/>
      <c r="Y76" s="34"/>
      <c r="Z76" s="34"/>
      <c r="AA76" s="34"/>
      <c r="AB76" s="34"/>
      <c r="AC76" s="34"/>
      <c r="AD76" s="34"/>
      <c r="AE76" s="36"/>
      <c r="AF76" s="36"/>
      <c r="AG76" s="36"/>
      <c r="AH76" s="36"/>
    </row>
    <row r="77" spans="1:34" ht="40" customHeight="1" x14ac:dyDescent="0.35">
      <c r="A77" s="204"/>
      <c r="B77" s="50">
        <v>74</v>
      </c>
      <c r="C77" s="200"/>
      <c r="D77" s="56" t="s">
        <v>141</v>
      </c>
      <c r="E77" s="57" t="s">
        <v>110</v>
      </c>
      <c r="F77" s="57" t="s">
        <v>11</v>
      </c>
      <c r="G77" s="57" t="s">
        <v>12</v>
      </c>
      <c r="H77" s="55">
        <v>16.690000000000001</v>
      </c>
      <c r="I77" s="16">
        <v>0</v>
      </c>
      <c r="J77" s="144">
        <f t="shared" si="5"/>
        <v>0</v>
      </c>
      <c r="K77" s="145">
        <f t="shared" si="6"/>
        <v>0</v>
      </c>
      <c r="L77" s="146"/>
      <c r="M77" s="147">
        <f t="shared" si="7"/>
        <v>0</v>
      </c>
      <c r="N77" s="146"/>
      <c r="O77" s="146"/>
      <c r="P77" s="146"/>
      <c r="Q77" s="148">
        <f t="shared" si="8"/>
        <v>0</v>
      </c>
      <c r="R77" s="18" t="str">
        <f t="shared" si="9"/>
        <v>OK</v>
      </c>
      <c r="S77" s="47"/>
      <c r="T77" s="47"/>
      <c r="U77" s="47"/>
      <c r="V77" s="47"/>
      <c r="W77" s="47"/>
      <c r="X77" s="34"/>
      <c r="Y77" s="34"/>
      <c r="Z77" s="34"/>
      <c r="AA77" s="34"/>
      <c r="AB77" s="34"/>
      <c r="AC77" s="34"/>
      <c r="AD77" s="34"/>
      <c r="AE77" s="36"/>
      <c r="AF77" s="36"/>
      <c r="AG77" s="36"/>
      <c r="AH77" s="36"/>
    </row>
    <row r="78" spans="1:34" ht="40" customHeight="1" x14ac:dyDescent="0.35">
      <c r="A78" s="204"/>
      <c r="B78" s="50">
        <v>75</v>
      </c>
      <c r="C78" s="200"/>
      <c r="D78" s="56" t="s">
        <v>142</v>
      </c>
      <c r="E78" s="57" t="s">
        <v>110</v>
      </c>
      <c r="F78" s="57" t="s">
        <v>11</v>
      </c>
      <c r="G78" s="57" t="s">
        <v>12</v>
      </c>
      <c r="H78" s="55">
        <v>29.65</v>
      </c>
      <c r="I78" s="16">
        <v>0</v>
      </c>
      <c r="J78" s="144">
        <f t="shared" si="5"/>
        <v>0</v>
      </c>
      <c r="K78" s="145">
        <f t="shared" si="6"/>
        <v>0</v>
      </c>
      <c r="L78" s="146"/>
      <c r="M78" s="147">
        <f t="shared" si="7"/>
        <v>0</v>
      </c>
      <c r="N78" s="146"/>
      <c r="O78" s="146"/>
      <c r="P78" s="146"/>
      <c r="Q78" s="148">
        <f t="shared" si="8"/>
        <v>0</v>
      </c>
      <c r="R78" s="18" t="str">
        <f t="shared" si="9"/>
        <v>OK</v>
      </c>
      <c r="S78" s="47"/>
      <c r="T78" s="47"/>
      <c r="U78" s="47"/>
      <c r="V78" s="47"/>
      <c r="W78" s="47"/>
      <c r="X78" s="34"/>
      <c r="Y78" s="34"/>
      <c r="Z78" s="34"/>
      <c r="AA78" s="34"/>
      <c r="AB78" s="34"/>
      <c r="AC78" s="34"/>
      <c r="AD78" s="34"/>
      <c r="AE78" s="36"/>
      <c r="AF78" s="36"/>
      <c r="AG78" s="36"/>
      <c r="AH78" s="36"/>
    </row>
    <row r="79" spans="1:34" ht="40" customHeight="1" x14ac:dyDescent="0.35">
      <c r="A79" s="204"/>
      <c r="B79" s="50">
        <v>76</v>
      </c>
      <c r="C79" s="200"/>
      <c r="D79" s="56" t="s">
        <v>143</v>
      </c>
      <c r="E79" s="57" t="s">
        <v>110</v>
      </c>
      <c r="F79" s="57" t="s">
        <v>11</v>
      </c>
      <c r="G79" s="57" t="s">
        <v>12</v>
      </c>
      <c r="H79" s="55">
        <v>17.13</v>
      </c>
      <c r="I79" s="16">
        <v>0</v>
      </c>
      <c r="J79" s="144">
        <f t="shared" si="5"/>
        <v>0</v>
      </c>
      <c r="K79" s="145">
        <f t="shared" si="6"/>
        <v>0</v>
      </c>
      <c r="L79" s="146"/>
      <c r="M79" s="147">
        <f t="shared" si="7"/>
        <v>0</v>
      </c>
      <c r="N79" s="146"/>
      <c r="O79" s="146"/>
      <c r="P79" s="146"/>
      <c r="Q79" s="148">
        <f t="shared" si="8"/>
        <v>0</v>
      </c>
      <c r="R79" s="18" t="str">
        <f t="shared" si="9"/>
        <v>OK</v>
      </c>
      <c r="S79" s="47"/>
      <c r="T79" s="47"/>
      <c r="U79" s="47"/>
      <c r="V79" s="47"/>
      <c r="W79" s="47"/>
      <c r="X79" s="34"/>
      <c r="Y79" s="34"/>
      <c r="Z79" s="34"/>
      <c r="AA79" s="34"/>
      <c r="AB79" s="34"/>
      <c r="AC79" s="34"/>
      <c r="AD79" s="34"/>
      <c r="AE79" s="36"/>
      <c r="AF79" s="36"/>
      <c r="AG79" s="36"/>
      <c r="AH79" s="36"/>
    </row>
    <row r="80" spans="1:34" ht="40" customHeight="1" x14ac:dyDescent="0.35">
      <c r="A80" s="204"/>
      <c r="B80" s="50">
        <v>77</v>
      </c>
      <c r="C80" s="200"/>
      <c r="D80" s="56" t="s">
        <v>144</v>
      </c>
      <c r="E80" s="57" t="s">
        <v>110</v>
      </c>
      <c r="F80" s="57" t="s">
        <v>11</v>
      </c>
      <c r="G80" s="57" t="s">
        <v>12</v>
      </c>
      <c r="H80" s="55">
        <v>51.82</v>
      </c>
      <c r="I80" s="16">
        <v>0</v>
      </c>
      <c r="J80" s="144">
        <f t="shared" si="5"/>
        <v>0</v>
      </c>
      <c r="K80" s="145">
        <f t="shared" si="6"/>
        <v>0</v>
      </c>
      <c r="L80" s="146"/>
      <c r="M80" s="147">
        <f t="shared" si="7"/>
        <v>0</v>
      </c>
      <c r="N80" s="146"/>
      <c r="O80" s="146"/>
      <c r="P80" s="146"/>
      <c r="Q80" s="148">
        <f t="shared" si="8"/>
        <v>0</v>
      </c>
      <c r="R80" s="18" t="str">
        <f t="shared" si="9"/>
        <v>OK</v>
      </c>
      <c r="S80" s="47"/>
      <c r="T80" s="47"/>
      <c r="U80" s="47"/>
      <c r="V80" s="47"/>
      <c r="W80" s="47"/>
      <c r="X80" s="34"/>
      <c r="Y80" s="34"/>
      <c r="Z80" s="34"/>
      <c r="AA80" s="34"/>
      <c r="AB80" s="34"/>
      <c r="AC80" s="34"/>
      <c r="AD80" s="34"/>
      <c r="AE80" s="36"/>
      <c r="AF80" s="36"/>
      <c r="AG80" s="36"/>
      <c r="AH80" s="36"/>
    </row>
    <row r="81" spans="1:34" ht="40" customHeight="1" x14ac:dyDescent="0.35">
      <c r="A81" s="204"/>
      <c r="B81" s="50">
        <v>78</v>
      </c>
      <c r="C81" s="200"/>
      <c r="D81" s="56" t="s">
        <v>145</v>
      </c>
      <c r="E81" s="57" t="s">
        <v>110</v>
      </c>
      <c r="F81" s="57" t="s">
        <v>11</v>
      </c>
      <c r="G81" s="57" t="s">
        <v>12</v>
      </c>
      <c r="H81" s="55">
        <v>228.5</v>
      </c>
      <c r="I81" s="16">
        <v>0</v>
      </c>
      <c r="J81" s="144">
        <f t="shared" si="5"/>
        <v>0</v>
      </c>
      <c r="K81" s="145">
        <f t="shared" si="6"/>
        <v>0</v>
      </c>
      <c r="L81" s="146"/>
      <c r="M81" s="147">
        <f t="shared" si="7"/>
        <v>0</v>
      </c>
      <c r="N81" s="146"/>
      <c r="O81" s="146"/>
      <c r="P81" s="146"/>
      <c r="Q81" s="148">
        <f t="shared" si="8"/>
        <v>0</v>
      </c>
      <c r="R81" s="18" t="str">
        <f t="shared" si="9"/>
        <v>OK</v>
      </c>
      <c r="S81" s="47"/>
      <c r="T81" s="47"/>
      <c r="U81" s="47"/>
      <c r="V81" s="47"/>
      <c r="W81" s="47"/>
      <c r="X81" s="34"/>
      <c r="Y81" s="34"/>
      <c r="Z81" s="34"/>
      <c r="AA81" s="34"/>
      <c r="AB81" s="34"/>
      <c r="AC81" s="34"/>
      <c r="AD81" s="34"/>
      <c r="AE81" s="36"/>
      <c r="AF81" s="36"/>
      <c r="AG81" s="36"/>
      <c r="AH81" s="36"/>
    </row>
    <row r="82" spans="1:34" ht="40" customHeight="1" x14ac:dyDescent="0.35">
      <c r="A82" s="204"/>
      <c r="B82" s="50">
        <v>79</v>
      </c>
      <c r="C82" s="200"/>
      <c r="D82" s="56" t="s">
        <v>146</v>
      </c>
      <c r="E82" s="57" t="s">
        <v>110</v>
      </c>
      <c r="F82" s="57" t="s">
        <v>11</v>
      </c>
      <c r="G82" s="57" t="s">
        <v>12</v>
      </c>
      <c r="H82" s="55">
        <v>16.12</v>
      </c>
      <c r="I82" s="16">
        <v>0</v>
      </c>
      <c r="J82" s="144">
        <f t="shared" si="5"/>
        <v>0</v>
      </c>
      <c r="K82" s="145">
        <f t="shared" si="6"/>
        <v>0</v>
      </c>
      <c r="L82" s="146"/>
      <c r="M82" s="147">
        <f t="shared" si="7"/>
        <v>0</v>
      </c>
      <c r="N82" s="146"/>
      <c r="O82" s="146"/>
      <c r="P82" s="146"/>
      <c r="Q82" s="148">
        <f t="shared" si="8"/>
        <v>0</v>
      </c>
      <c r="R82" s="18" t="str">
        <f t="shared" si="9"/>
        <v>OK</v>
      </c>
      <c r="S82" s="47"/>
      <c r="T82" s="47"/>
      <c r="U82" s="47"/>
      <c r="V82" s="47"/>
      <c r="W82" s="47"/>
      <c r="X82" s="34"/>
      <c r="Y82" s="34"/>
      <c r="Z82" s="34"/>
      <c r="AA82" s="34"/>
      <c r="AB82" s="34"/>
      <c r="AC82" s="34"/>
      <c r="AD82" s="34"/>
      <c r="AE82" s="36"/>
      <c r="AF82" s="36"/>
      <c r="AG82" s="36"/>
      <c r="AH82" s="36"/>
    </row>
    <row r="83" spans="1:34" ht="40" customHeight="1" x14ac:dyDescent="0.35">
      <c r="A83" s="204"/>
      <c r="B83" s="50">
        <v>80</v>
      </c>
      <c r="C83" s="200"/>
      <c r="D83" s="56" t="s">
        <v>147</v>
      </c>
      <c r="E83" s="57" t="s">
        <v>110</v>
      </c>
      <c r="F83" s="57" t="s">
        <v>11</v>
      </c>
      <c r="G83" s="57" t="s">
        <v>12</v>
      </c>
      <c r="H83" s="55">
        <v>13.31</v>
      </c>
      <c r="I83" s="16">
        <v>0</v>
      </c>
      <c r="J83" s="144">
        <f t="shared" si="5"/>
        <v>0</v>
      </c>
      <c r="K83" s="145">
        <f t="shared" si="6"/>
        <v>0</v>
      </c>
      <c r="L83" s="146"/>
      <c r="M83" s="147">
        <f t="shared" si="7"/>
        <v>0</v>
      </c>
      <c r="N83" s="146"/>
      <c r="O83" s="146"/>
      <c r="P83" s="146"/>
      <c r="Q83" s="148">
        <f t="shared" si="8"/>
        <v>0</v>
      </c>
      <c r="R83" s="18" t="str">
        <f t="shared" si="9"/>
        <v>OK</v>
      </c>
      <c r="S83" s="47"/>
      <c r="T83" s="47"/>
      <c r="U83" s="47"/>
      <c r="V83" s="47"/>
      <c r="W83" s="47"/>
      <c r="X83" s="34"/>
      <c r="Y83" s="34"/>
      <c r="Z83" s="34"/>
      <c r="AA83" s="34"/>
      <c r="AB83" s="34"/>
      <c r="AC83" s="34"/>
      <c r="AD83" s="34"/>
      <c r="AE83" s="36"/>
      <c r="AF83" s="36"/>
      <c r="AG83" s="36"/>
      <c r="AH83" s="36"/>
    </row>
    <row r="84" spans="1:34" ht="40" customHeight="1" x14ac:dyDescent="0.35">
      <c r="A84" s="204"/>
      <c r="B84" s="50">
        <v>81</v>
      </c>
      <c r="C84" s="200"/>
      <c r="D84" s="56" t="s">
        <v>148</v>
      </c>
      <c r="E84" s="57" t="s">
        <v>110</v>
      </c>
      <c r="F84" s="57" t="s">
        <v>11</v>
      </c>
      <c r="G84" s="57" t="s">
        <v>12</v>
      </c>
      <c r="H84" s="55">
        <v>3.75</v>
      </c>
      <c r="I84" s="16">
        <v>0</v>
      </c>
      <c r="J84" s="144">
        <f t="shared" si="5"/>
        <v>0</v>
      </c>
      <c r="K84" s="145">
        <f t="shared" si="6"/>
        <v>0</v>
      </c>
      <c r="L84" s="146"/>
      <c r="M84" s="147">
        <f t="shared" si="7"/>
        <v>0</v>
      </c>
      <c r="N84" s="146"/>
      <c r="O84" s="146"/>
      <c r="P84" s="146"/>
      <c r="Q84" s="148">
        <f t="shared" si="8"/>
        <v>0</v>
      </c>
      <c r="R84" s="18" t="str">
        <f t="shared" si="9"/>
        <v>OK</v>
      </c>
      <c r="S84" s="47"/>
      <c r="T84" s="47"/>
      <c r="U84" s="47"/>
      <c r="V84" s="47"/>
      <c r="W84" s="47"/>
      <c r="X84" s="34"/>
      <c r="Y84" s="34"/>
      <c r="Z84" s="34"/>
      <c r="AA84" s="34"/>
      <c r="AB84" s="34"/>
      <c r="AC84" s="34"/>
      <c r="AD84" s="34"/>
      <c r="AE84" s="36"/>
      <c r="AF84" s="36"/>
      <c r="AG84" s="36"/>
      <c r="AH84" s="36"/>
    </row>
    <row r="85" spans="1:34" ht="40" customHeight="1" x14ac:dyDescent="0.35">
      <c r="A85" s="204"/>
      <c r="B85" s="50">
        <v>82</v>
      </c>
      <c r="C85" s="200"/>
      <c r="D85" s="56" t="s">
        <v>149</v>
      </c>
      <c r="E85" s="57" t="s">
        <v>110</v>
      </c>
      <c r="F85" s="57" t="s">
        <v>11</v>
      </c>
      <c r="G85" s="57" t="s">
        <v>12</v>
      </c>
      <c r="H85" s="55">
        <v>4.04</v>
      </c>
      <c r="I85" s="16">
        <v>0</v>
      </c>
      <c r="J85" s="144">
        <f t="shared" si="5"/>
        <v>0</v>
      </c>
      <c r="K85" s="145">
        <f t="shared" si="6"/>
        <v>0</v>
      </c>
      <c r="L85" s="146"/>
      <c r="M85" s="147">
        <f t="shared" si="7"/>
        <v>0</v>
      </c>
      <c r="N85" s="146"/>
      <c r="O85" s="146"/>
      <c r="P85" s="146"/>
      <c r="Q85" s="148">
        <f t="shared" si="8"/>
        <v>0</v>
      </c>
      <c r="R85" s="18" t="str">
        <f t="shared" si="9"/>
        <v>OK</v>
      </c>
      <c r="S85" s="47"/>
      <c r="T85" s="47"/>
      <c r="U85" s="47"/>
      <c r="V85" s="47"/>
      <c r="W85" s="47"/>
      <c r="X85" s="34"/>
      <c r="Y85" s="34"/>
      <c r="Z85" s="34"/>
      <c r="AA85" s="34"/>
      <c r="AB85" s="34"/>
      <c r="AC85" s="34"/>
      <c r="AD85" s="34"/>
      <c r="AE85" s="36"/>
      <c r="AF85" s="36"/>
      <c r="AG85" s="36"/>
      <c r="AH85" s="36"/>
    </row>
    <row r="86" spans="1:34" ht="40" customHeight="1" x14ac:dyDescent="0.35">
      <c r="A86" s="204"/>
      <c r="B86" s="50">
        <v>83</v>
      </c>
      <c r="C86" s="200"/>
      <c r="D86" s="56" t="s">
        <v>150</v>
      </c>
      <c r="E86" s="57" t="s">
        <v>110</v>
      </c>
      <c r="F86" s="57" t="s">
        <v>11</v>
      </c>
      <c r="G86" s="57" t="s">
        <v>12</v>
      </c>
      <c r="H86" s="55">
        <v>4.93</v>
      </c>
      <c r="I86" s="16">
        <v>0</v>
      </c>
      <c r="J86" s="144">
        <f t="shared" si="5"/>
        <v>0</v>
      </c>
      <c r="K86" s="145">
        <f t="shared" si="6"/>
        <v>0</v>
      </c>
      <c r="L86" s="146"/>
      <c r="M86" s="147">
        <f t="shared" si="7"/>
        <v>0</v>
      </c>
      <c r="N86" s="146"/>
      <c r="O86" s="146"/>
      <c r="P86" s="146"/>
      <c r="Q86" s="148">
        <f t="shared" si="8"/>
        <v>0</v>
      </c>
      <c r="R86" s="18" t="str">
        <f t="shared" si="9"/>
        <v>OK</v>
      </c>
      <c r="S86" s="47"/>
      <c r="T86" s="47"/>
      <c r="U86" s="47"/>
      <c r="V86" s="47"/>
      <c r="W86" s="47"/>
      <c r="X86" s="34"/>
      <c r="Y86" s="34"/>
      <c r="Z86" s="34"/>
      <c r="AA86" s="34"/>
      <c r="AB86" s="34"/>
      <c r="AC86" s="34"/>
      <c r="AD86" s="34"/>
      <c r="AE86" s="36"/>
      <c r="AF86" s="36"/>
      <c r="AG86" s="36"/>
      <c r="AH86" s="36"/>
    </row>
    <row r="87" spans="1:34" ht="40" customHeight="1" x14ac:dyDescent="0.35">
      <c r="A87" s="204"/>
      <c r="B87" s="50">
        <v>84</v>
      </c>
      <c r="C87" s="200"/>
      <c r="D87" s="56" t="s">
        <v>151</v>
      </c>
      <c r="E87" s="57" t="s">
        <v>110</v>
      </c>
      <c r="F87" s="57" t="s">
        <v>11</v>
      </c>
      <c r="G87" s="57" t="s">
        <v>12</v>
      </c>
      <c r="H87" s="55">
        <v>14.93</v>
      </c>
      <c r="I87" s="16">
        <v>0</v>
      </c>
      <c r="J87" s="144">
        <f t="shared" si="5"/>
        <v>0</v>
      </c>
      <c r="K87" s="145">
        <f t="shared" si="6"/>
        <v>0</v>
      </c>
      <c r="L87" s="146"/>
      <c r="M87" s="147">
        <f t="shared" si="7"/>
        <v>0</v>
      </c>
      <c r="N87" s="146"/>
      <c r="O87" s="146"/>
      <c r="P87" s="146"/>
      <c r="Q87" s="148">
        <f t="shared" si="8"/>
        <v>0</v>
      </c>
      <c r="R87" s="18" t="str">
        <f t="shared" si="9"/>
        <v>OK</v>
      </c>
      <c r="S87" s="47"/>
      <c r="T87" s="47"/>
      <c r="U87" s="47"/>
      <c r="V87" s="47"/>
      <c r="W87" s="47"/>
      <c r="X87" s="34"/>
      <c r="Y87" s="34"/>
      <c r="Z87" s="34"/>
      <c r="AA87" s="34"/>
      <c r="AB87" s="34"/>
      <c r="AC87" s="34"/>
      <c r="AD87" s="34"/>
      <c r="AE87" s="36"/>
      <c r="AF87" s="36"/>
      <c r="AG87" s="36"/>
      <c r="AH87" s="36"/>
    </row>
    <row r="88" spans="1:34" ht="40" customHeight="1" x14ac:dyDescent="0.35">
      <c r="A88" s="204"/>
      <c r="B88" s="50">
        <v>85</v>
      </c>
      <c r="C88" s="200"/>
      <c r="D88" s="56" t="s">
        <v>152</v>
      </c>
      <c r="E88" s="57" t="s">
        <v>110</v>
      </c>
      <c r="F88" s="57" t="s">
        <v>11</v>
      </c>
      <c r="G88" s="57" t="s">
        <v>12</v>
      </c>
      <c r="H88" s="55">
        <v>11.25</v>
      </c>
      <c r="I88" s="16">
        <v>0</v>
      </c>
      <c r="J88" s="144">
        <f t="shared" si="5"/>
        <v>0</v>
      </c>
      <c r="K88" s="145">
        <f t="shared" si="6"/>
        <v>0</v>
      </c>
      <c r="L88" s="146"/>
      <c r="M88" s="147">
        <f t="shared" si="7"/>
        <v>0</v>
      </c>
      <c r="N88" s="146"/>
      <c r="O88" s="146"/>
      <c r="P88" s="146"/>
      <c r="Q88" s="148">
        <f t="shared" si="8"/>
        <v>0</v>
      </c>
      <c r="R88" s="18" t="str">
        <f t="shared" si="9"/>
        <v>OK</v>
      </c>
      <c r="S88" s="47"/>
      <c r="T88" s="47"/>
      <c r="U88" s="47"/>
      <c r="V88" s="47"/>
      <c r="W88" s="47"/>
      <c r="X88" s="34"/>
      <c r="Y88" s="34"/>
      <c r="Z88" s="34"/>
      <c r="AA88" s="34"/>
      <c r="AB88" s="34"/>
      <c r="AC88" s="34"/>
      <c r="AD88" s="34"/>
      <c r="AE88" s="36"/>
      <c r="AF88" s="36"/>
      <c r="AG88" s="36"/>
      <c r="AH88" s="36"/>
    </row>
    <row r="89" spans="1:34" ht="40" customHeight="1" x14ac:dyDescent="0.35">
      <c r="A89" s="204"/>
      <c r="B89" s="50">
        <v>86</v>
      </c>
      <c r="C89" s="200"/>
      <c r="D89" s="56" t="s">
        <v>153</v>
      </c>
      <c r="E89" s="57" t="s">
        <v>110</v>
      </c>
      <c r="F89" s="57" t="s">
        <v>11</v>
      </c>
      <c r="G89" s="57" t="s">
        <v>12</v>
      </c>
      <c r="H89" s="55">
        <v>7.3</v>
      </c>
      <c r="I89" s="16">
        <v>0</v>
      </c>
      <c r="J89" s="144">
        <f t="shared" si="5"/>
        <v>0</v>
      </c>
      <c r="K89" s="145">
        <f t="shared" si="6"/>
        <v>0</v>
      </c>
      <c r="L89" s="146"/>
      <c r="M89" s="147">
        <f t="shared" si="7"/>
        <v>0</v>
      </c>
      <c r="N89" s="146"/>
      <c r="O89" s="146"/>
      <c r="P89" s="146"/>
      <c r="Q89" s="148">
        <f t="shared" si="8"/>
        <v>0</v>
      </c>
      <c r="R89" s="18" t="str">
        <f t="shared" si="9"/>
        <v>OK</v>
      </c>
      <c r="S89" s="47"/>
      <c r="T89" s="47"/>
      <c r="U89" s="47"/>
      <c r="V89" s="47"/>
      <c r="W89" s="47"/>
      <c r="X89" s="34"/>
      <c r="Y89" s="34"/>
      <c r="Z89" s="34"/>
      <c r="AA89" s="34"/>
      <c r="AB89" s="34"/>
      <c r="AC89" s="34"/>
      <c r="AD89" s="34"/>
      <c r="AE89" s="36"/>
      <c r="AF89" s="36"/>
      <c r="AG89" s="36"/>
      <c r="AH89" s="36"/>
    </row>
    <row r="90" spans="1:34" ht="40" customHeight="1" x14ac:dyDescent="0.35">
      <c r="A90" s="204"/>
      <c r="B90" s="50">
        <v>87</v>
      </c>
      <c r="C90" s="200"/>
      <c r="D90" s="56" t="s">
        <v>154</v>
      </c>
      <c r="E90" s="57" t="s">
        <v>110</v>
      </c>
      <c r="F90" s="57" t="s">
        <v>11</v>
      </c>
      <c r="G90" s="57" t="s">
        <v>12</v>
      </c>
      <c r="H90" s="55">
        <v>5.69</v>
      </c>
      <c r="I90" s="16">
        <v>0</v>
      </c>
      <c r="J90" s="144">
        <f t="shared" si="5"/>
        <v>0</v>
      </c>
      <c r="K90" s="145">
        <f t="shared" si="6"/>
        <v>0</v>
      </c>
      <c r="L90" s="146"/>
      <c r="M90" s="147">
        <f t="shared" si="7"/>
        <v>0</v>
      </c>
      <c r="N90" s="146"/>
      <c r="O90" s="146"/>
      <c r="P90" s="146"/>
      <c r="Q90" s="148">
        <f t="shared" si="8"/>
        <v>0</v>
      </c>
      <c r="R90" s="18" t="str">
        <f t="shared" si="9"/>
        <v>OK</v>
      </c>
      <c r="S90" s="47"/>
      <c r="T90" s="47"/>
      <c r="U90" s="47"/>
      <c r="V90" s="47"/>
      <c r="W90" s="47"/>
      <c r="X90" s="34"/>
      <c r="Y90" s="34"/>
      <c r="Z90" s="34"/>
      <c r="AA90" s="34"/>
      <c r="AB90" s="34"/>
      <c r="AC90" s="34"/>
      <c r="AD90" s="34"/>
      <c r="AE90" s="36"/>
      <c r="AF90" s="36"/>
      <c r="AG90" s="36"/>
      <c r="AH90" s="36"/>
    </row>
    <row r="91" spans="1:34" ht="40" customHeight="1" x14ac:dyDescent="0.35">
      <c r="A91" s="204"/>
      <c r="B91" s="50">
        <v>88</v>
      </c>
      <c r="C91" s="200"/>
      <c r="D91" s="56" t="s">
        <v>155</v>
      </c>
      <c r="E91" s="57" t="s">
        <v>110</v>
      </c>
      <c r="F91" s="57" t="s">
        <v>11</v>
      </c>
      <c r="G91" s="57" t="s">
        <v>12</v>
      </c>
      <c r="H91" s="55">
        <v>10.17</v>
      </c>
      <c r="I91" s="16">
        <v>0</v>
      </c>
      <c r="J91" s="144">
        <f t="shared" si="5"/>
        <v>0</v>
      </c>
      <c r="K91" s="145">
        <f t="shared" si="6"/>
        <v>0</v>
      </c>
      <c r="L91" s="146"/>
      <c r="M91" s="147">
        <f t="shared" si="7"/>
        <v>0</v>
      </c>
      <c r="N91" s="146"/>
      <c r="O91" s="146"/>
      <c r="P91" s="146"/>
      <c r="Q91" s="148">
        <f t="shared" si="8"/>
        <v>0</v>
      </c>
      <c r="R91" s="18" t="str">
        <f t="shared" si="9"/>
        <v>OK</v>
      </c>
      <c r="S91" s="47"/>
      <c r="T91" s="47"/>
      <c r="U91" s="47"/>
      <c r="V91" s="47"/>
      <c r="W91" s="47"/>
      <c r="X91" s="34"/>
      <c r="Y91" s="34"/>
      <c r="Z91" s="34"/>
      <c r="AA91" s="34"/>
      <c r="AB91" s="34"/>
      <c r="AC91" s="34"/>
      <c r="AD91" s="34"/>
      <c r="AE91" s="36"/>
      <c r="AF91" s="36"/>
      <c r="AG91" s="36"/>
      <c r="AH91" s="36"/>
    </row>
    <row r="92" spans="1:34" ht="40" customHeight="1" x14ac:dyDescent="0.35">
      <c r="A92" s="204"/>
      <c r="B92" s="50">
        <v>89</v>
      </c>
      <c r="C92" s="200"/>
      <c r="D92" s="56" t="s">
        <v>156</v>
      </c>
      <c r="E92" s="57" t="s">
        <v>110</v>
      </c>
      <c r="F92" s="57" t="s">
        <v>11</v>
      </c>
      <c r="G92" s="57" t="s">
        <v>12</v>
      </c>
      <c r="H92" s="55">
        <v>16.579999999999998</v>
      </c>
      <c r="I92" s="16">
        <v>0</v>
      </c>
      <c r="J92" s="144">
        <f t="shared" si="5"/>
        <v>0</v>
      </c>
      <c r="K92" s="145">
        <f t="shared" si="6"/>
        <v>0</v>
      </c>
      <c r="L92" s="146"/>
      <c r="M92" s="147">
        <f t="shared" si="7"/>
        <v>0</v>
      </c>
      <c r="N92" s="146"/>
      <c r="O92" s="146"/>
      <c r="P92" s="146"/>
      <c r="Q92" s="148">
        <f t="shared" si="8"/>
        <v>0</v>
      </c>
      <c r="R92" s="18" t="str">
        <f t="shared" si="9"/>
        <v>OK</v>
      </c>
      <c r="S92" s="47"/>
      <c r="T92" s="47"/>
      <c r="U92" s="47"/>
      <c r="V92" s="47"/>
      <c r="W92" s="47"/>
      <c r="X92" s="34"/>
      <c r="Y92" s="34"/>
      <c r="Z92" s="34"/>
      <c r="AA92" s="34"/>
      <c r="AB92" s="34"/>
      <c r="AC92" s="34"/>
      <c r="AD92" s="34"/>
      <c r="AE92" s="36"/>
      <c r="AF92" s="36"/>
      <c r="AG92" s="36"/>
      <c r="AH92" s="36"/>
    </row>
    <row r="93" spans="1:34" ht="40" customHeight="1" x14ac:dyDescent="0.35">
      <c r="A93" s="204"/>
      <c r="B93" s="50">
        <v>90</v>
      </c>
      <c r="C93" s="200"/>
      <c r="D93" s="56" t="s">
        <v>157</v>
      </c>
      <c r="E93" s="57" t="s">
        <v>110</v>
      </c>
      <c r="F93" s="57" t="s">
        <v>11</v>
      </c>
      <c r="G93" s="57" t="s">
        <v>12</v>
      </c>
      <c r="H93" s="55">
        <v>45.6</v>
      </c>
      <c r="I93" s="16">
        <v>0</v>
      </c>
      <c r="J93" s="144">
        <f t="shared" si="5"/>
        <v>0</v>
      </c>
      <c r="K93" s="145">
        <f t="shared" si="6"/>
        <v>0</v>
      </c>
      <c r="L93" s="146"/>
      <c r="M93" s="147">
        <f t="shared" si="7"/>
        <v>0</v>
      </c>
      <c r="N93" s="146"/>
      <c r="O93" s="146"/>
      <c r="P93" s="146"/>
      <c r="Q93" s="148">
        <f t="shared" si="8"/>
        <v>0</v>
      </c>
      <c r="R93" s="18" t="str">
        <f t="shared" si="9"/>
        <v>OK</v>
      </c>
      <c r="S93" s="47"/>
      <c r="T93" s="47"/>
      <c r="U93" s="47"/>
      <c r="V93" s="47"/>
      <c r="W93" s="47"/>
      <c r="X93" s="34"/>
      <c r="Y93" s="34"/>
      <c r="Z93" s="34"/>
      <c r="AA93" s="34"/>
      <c r="AB93" s="34"/>
      <c r="AC93" s="34"/>
      <c r="AD93" s="34"/>
      <c r="AE93" s="36"/>
      <c r="AF93" s="36"/>
      <c r="AG93" s="36"/>
      <c r="AH93" s="36"/>
    </row>
    <row r="94" spans="1:34" ht="40" customHeight="1" x14ac:dyDescent="0.35">
      <c r="A94" s="204"/>
      <c r="B94" s="50">
        <v>91</v>
      </c>
      <c r="C94" s="200"/>
      <c r="D94" s="56" t="s">
        <v>158</v>
      </c>
      <c r="E94" s="57" t="s">
        <v>110</v>
      </c>
      <c r="F94" s="57" t="s">
        <v>11</v>
      </c>
      <c r="G94" s="57" t="s">
        <v>12</v>
      </c>
      <c r="H94" s="55">
        <v>79.430000000000007</v>
      </c>
      <c r="I94" s="16">
        <v>0</v>
      </c>
      <c r="J94" s="144">
        <f t="shared" si="5"/>
        <v>0</v>
      </c>
      <c r="K94" s="145">
        <f t="shared" si="6"/>
        <v>0</v>
      </c>
      <c r="L94" s="146"/>
      <c r="M94" s="147">
        <f t="shared" si="7"/>
        <v>0</v>
      </c>
      <c r="N94" s="146"/>
      <c r="O94" s="146"/>
      <c r="P94" s="146"/>
      <c r="Q94" s="148">
        <f t="shared" si="8"/>
        <v>0</v>
      </c>
      <c r="R94" s="18" t="str">
        <f t="shared" si="9"/>
        <v>OK</v>
      </c>
      <c r="S94" s="47"/>
      <c r="T94" s="47"/>
      <c r="U94" s="47"/>
      <c r="V94" s="47"/>
      <c r="W94" s="47"/>
      <c r="X94" s="34"/>
      <c r="Y94" s="34"/>
      <c r="Z94" s="34"/>
      <c r="AA94" s="34"/>
      <c r="AB94" s="34"/>
      <c r="AC94" s="34"/>
      <c r="AD94" s="34"/>
      <c r="AE94" s="36"/>
      <c r="AF94" s="36"/>
      <c r="AG94" s="36"/>
      <c r="AH94" s="36"/>
    </row>
    <row r="95" spans="1:34" ht="40" customHeight="1" x14ac:dyDescent="0.35">
      <c r="A95" s="204"/>
      <c r="B95" s="50">
        <v>92</v>
      </c>
      <c r="C95" s="200"/>
      <c r="D95" s="56" t="s">
        <v>159</v>
      </c>
      <c r="E95" s="57" t="s">
        <v>110</v>
      </c>
      <c r="F95" s="57" t="s">
        <v>11</v>
      </c>
      <c r="G95" s="57" t="s">
        <v>12</v>
      </c>
      <c r="H95" s="55">
        <v>73.69</v>
      </c>
      <c r="I95" s="16">
        <v>0</v>
      </c>
      <c r="J95" s="144">
        <f t="shared" si="5"/>
        <v>0</v>
      </c>
      <c r="K95" s="145">
        <f t="shared" si="6"/>
        <v>0</v>
      </c>
      <c r="L95" s="146"/>
      <c r="M95" s="147">
        <f t="shared" si="7"/>
        <v>0</v>
      </c>
      <c r="N95" s="146"/>
      <c r="O95" s="146"/>
      <c r="P95" s="146"/>
      <c r="Q95" s="148">
        <f t="shared" si="8"/>
        <v>0</v>
      </c>
      <c r="R95" s="18" t="str">
        <f t="shared" si="9"/>
        <v>OK</v>
      </c>
      <c r="S95" s="47"/>
      <c r="T95" s="47"/>
      <c r="U95" s="47"/>
      <c r="V95" s="47"/>
      <c r="W95" s="47"/>
      <c r="X95" s="34"/>
      <c r="Y95" s="34"/>
      <c r="Z95" s="34"/>
      <c r="AA95" s="34"/>
      <c r="AB95" s="34"/>
      <c r="AC95" s="34"/>
      <c r="AD95" s="34"/>
      <c r="AE95" s="36"/>
      <c r="AF95" s="36"/>
      <c r="AG95" s="36"/>
      <c r="AH95" s="36"/>
    </row>
    <row r="96" spans="1:34" ht="40" customHeight="1" x14ac:dyDescent="0.35">
      <c r="A96" s="204"/>
      <c r="B96" s="50">
        <v>93</v>
      </c>
      <c r="C96" s="200"/>
      <c r="D96" s="56" t="s">
        <v>160</v>
      </c>
      <c r="E96" s="57" t="s">
        <v>110</v>
      </c>
      <c r="F96" s="57" t="s">
        <v>11</v>
      </c>
      <c r="G96" s="57" t="s">
        <v>12</v>
      </c>
      <c r="H96" s="55">
        <v>117.07</v>
      </c>
      <c r="I96" s="16">
        <v>0</v>
      </c>
      <c r="J96" s="144">
        <f t="shared" si="5"/>
        <v>0</v>
      </c>
      <c r="K96" s="145">
        <f t="shared" si="6"/>
        <v>0</v>
      </c>
      <c r="L96" s="146"/>
      <c r="M96" s="147">
        <f t="shared" si="7"/>
        <v>0</v>
      </c>
      <c r="N96" s="146"/>
      <c r="O96" s="146"/>
      <c r="P96" s="146"/>
      <c r="Q96" s="148">
        <f t="shared" si="8"/>
        <v>0</v>
      </c>
      <c r="R96" s="18" t="str">
        <f t="shared" si="9"/>
        <v>OK</v>
      </c>
      <c r="S96" s="47"/>
      <c r="T96" s="47"/>
      <c r="U96" s="47"/>
      <c r="V96" s="47"/>
      <c r="W96" s="47"/>
      <c r="X96" s="34"/>
      <c r="Y96" s="34"/>
      <c r="Z96" s="34"/>
      <c r="AA96" s="34"/>
      <c r="AB96" s="34"/>
      <c r="AC96" s="34"/>
      <c r="AD96" s="34"/>
      <c r="AE96" s="36"/>
      <c r="AF96" s="36"/>
      <c r="AG96" s="36"/>
      <c r="AH96" s="36"/>
    </row>
    <row r="97" spans="1:34" ht="40" customHeight="1" x14ac:dyDescent="0.35">
      <c r="A97" s="204"/>
      <c r="B97" s="50">
        <v>94</v>
      </c>
      <c r="C97" s="200"/>
      <c r="D97" s="56" t="s">
        <v>161</v>
      </c>
      <c r="E97" s="57" t="s">
        <v>110</v>
      </c>
      <c r="F97" s="57" t="s">
        <v>11</v>
      </c>
      <c r="G97" s="57" t="s">
        <v>12</v>
      </c>
      <c r="H97" s="55">
        <v>54.57</v>
      </c>
      <c r="I97" s="16">
        <v>0</v>
      </c>
      <c r="J97" s="144">
        <f t="shared" si="5"/>
        <v>0</v>
      </c>
      <c r="K97" s="145">
        <f t="shared" si="6"/>
        <v>0</v>
      </c>
      <c r="L97" s="146"/>
      <c r="M97" s="147">
        <f t="shared" si="7"/>
        <v>0</v>
      </c>
      <c r="N97" s="146"/>
      <c r="O97" s="146"/>
      <c r="P97" s="146"/>
      <c r="Q97" s="148">
        <f t="shared" si="8"/>
        <v>0</v>
      </c>
      <c r="R97" s="18" t="str">
        <f t="shared" si="9"/>
        <v>OK</v>
      </c>
      <c r="S97" s="47"/>
      <c r="T97" s="47"/>
      <c r="U97" s="47"/>
      <c r="V97" s="47"/>
      <c r="W97" s="47"/>
      <c r="X97" s="34"/>
      <c r="Y97" s="34"/>
      <c r="Z97" s="34"/>
      <c r="AA97" s="34"/>
      <c r="AB97" s="34"/>
      <c r="AC97" s="34"/>
      <c r="AD97" s="34"/>
      <c r="AE97" s="36"/>
      <c r="AF97" s="36"/>
      <c r="AG97" s="36"/>
      <c r="AH97" s="36"/>
    </row>
    <row r="98" spans="1:34" ht="40" customHeight="1" x14ac:dyDescent="0.35">
      <c r="A98" s="204"/>
      <c r="B98" s="50">
        <v>95</v>
      </c>
      <c r="C98" s="200"/>
      <c r="D98" s="56" t="s">
        <v>162</v>
      </c>
      <c r="E98" s="57" t="s">
        <v>110</v>
      </c>
      <c r="F98" s="57" t="s">
        <v>11</v>
      </c>
      <c r="G98" s="57" t="s">
        <v>12</v>
      </c>
      <c r="H98" s="55">
        <v>59.68</v>
      </c>
      <c r="I98" s="16">
        <v>0</v>
      </c>
      <c r="J98" s="144">
        <f t="shared" si="5"/>
        <v>0</v>
      </c>
      <c r="K98" s="145">
        <f t="shared" si="6"/>
        <v>0</v>
      </c>
      <c r="L98" s="146"/>
      <c r="M98" s="147">
        <f t="shared" si="7"/>
        <v>0</v>
      </c>
      <c r="N98" s="146"/>
      <c r="O98" s="146"/>
      <c r="P98" s="146"/>
      <c r="Q98" s="148">
        <f t="shared" si="8"/>
        <v>0</v>
      </c>
      <c r="R98" s="18" t="str">
        <f t="shared" si="9"/>
        <v>OK</v>
      </c>
      <c r="S98" s="47"/>
      <c r="T98" s="47"/>
      <c r="U98" s="47"/>
      <c r="V98" s="47"/>
      <c r="W98" s="47"/>
      <c r="X98" s="34"/>
      <c r="Y98" s="34"/>
      <c r="Z98" s="34"/>
      <c r="AA98" s="34"/>
      <c r="AB98" s="34"/>
      <c r="AC98" s="34"/>
      <c r="AD98" s="34"/>
      <c r="AE98" s="36"/>
      <c r="AF98" s="36"/>
      <c r="AG98" s="36"/>
      <c r="AH98" s="36"/>
    </row>
    <row r="99" spans="1:34" ht="40" customHeight="1" x14ac:dyDescent="0.35">
      <c r="A99" s="204"/>
      <c r="B99" s="50">
        <v>96</v>
      </c>
      <c r="C99" s="199"/>
      <c r="D99" s="56" t="s">
        <v>163</v>
      </c>
      <c r="E99" s="57" t="s">
        <v>110</v>
      </c>
      <c r="F99" s="57" t="s">
        <v>11</v>
      </c>
      <c r="G99" s="57" t="s">
        <v>12</v>
      </c>
      <c r="H99" s="55">
        <v>69.41</v>
      </c>
      <c r="I99" s="16">
        <v>0</v>
      </c>
      <c r="J99" s="144">
        <f t="shared" si="5"/>
        <v>0</v>
      </c>
      <c r="K99" s="145">
        <f t="shared" si="6"/>
        <v>0</v>
      </c>
      <c r="L99" s="146"/>
      <c r="M99" s="147">
        <f t="shared" si="7"/>
        <v>0</v>
      </c>
      <c r="N99" s="146"/>
      <c r="O99" s="146"/>
      <c r="P99" s="146"/>
      <c r="Q99" s="148">
        <f t="shared" si="8"/>
        <v>0</v>
      </c>
      <c r="R99" s="18" t="str">
        <f t="shared" si="9"/>
        <v>OK</v>
      </c>
      <c r="S99" s="47"/>
      <c r="T99" s="47"/>
      <c r="U99" s="47"/>
      <c r="V99" s="47"/>
      <c r="W99" s="47"/>
      <c r="X99" s="34"/>
      <c r="Y99" s="34"/>
      <c r="Z99" s="34"/>
      <c r="AA99" s="34"/>
      <c r="AB99" s="34"/>
      <c r="AC99" s="34"/>
      <c r="AD99" s="34"/>
      <c r="AE99" s="36"/>
      <c r="AF99" s="36"/>
      <c r="AG99" s="36"/>
      <c r="AH99" s="36"/>
    </row>
    <row r="100" spans="1:34" ht="40" customHeight="1" x14ac:dyDescent="0.35">
      <c r="A100" s="204">
        <v>6</v>
      </c>
      <c r="B100" s="50">
        <v>97</v>
      </c>
      <c r="C100" s="198" t="s">
        <v>634</v>
      </c>
      <c r="D100" s="56" t="s">
        <v>164</v>
      </c>
      <c r="E100" s="57" t="s">
        <v>39</v>
      </c>
      <c r="F100" s="57" t="s">
        <v>11</v>
      </c>
      <c r="G100" s="57" t="s">
        <v>13</v>
      </c>
      <c r="H100" s="55">
        <v>2.4</v>
      </c>
      <c r="I100" s="16">
        <v>1</v>
      </c>
      <c r="J100" s="144">
        <f t="shared" si="5"/>
        <v>0</v>
      </c>
      <c r="K100" s="145">
        <f t="shared" si="6"/>
        <v>0</v>
      </c>
      <c r="L100" s="146"/>
      <c r="M100" s="147">
        <f t="shared" si="7"/>
        <v>0</v>
      </c>
      <c r="N100" s="146"/>
      <c r="O100" s="146"/>
      <c r="P100" s="146"/>
      <c r="Q100" s="148">
        <f t="shared" si="8"/>
        <v>1</v>
      </c>
      <c r="R100" s="18" t="str">
        <f t="shared" si="9"/>
        <v>OK</v>
      </c>
      <c r="S100" s="47"/>
      <c r="T100" s="47"/>
      <c r="U100" s="47"/>
      <c r="V100" s="47"/>
      <c r="W100" s="47"/>
      <c r="X100" s="34"/>
      <c r="Y100" s="34"/>
      <c r="Z100" s="34"/>
      <c r="AA100" s="34"/>
      <c r="AB100" s="34"/>
      <c r="AC100" s="34"/>
      <c r="AD100" s="34"/>
      <c r="AE100" s="36"/>
      <c r="AF100" s="36"/>
      <c r="AG100" s="36"/>
      <c r="AH100" s="36"/>
    </row>
    <row r="101" spans="1:34" ht="40" customHeight="1" x14ac:dyDescent="0.35">
      <c r="A101" s="204"/>
      <c r="B101" s="50">
        <v>98</v>
      </c>
      <c r="C101" s="200"/>
      <c r="D101" s="56" t="s">
        <v>165</v>
      </c>
      <c r="E101" s="57" t="s">
        <v>39</v>
      </c>
      <c r="F101" s="57" t="s">
        <v>11</v>
      </c>
      <c r="G101" s="57" t="s">
        <v>13</v>
      </c>
      <c r="H101" s="55">
        <v>9.75</v>
      </c>
      <c r="I101" s="16">
        <v>0</v>
      </c>
      <c r="J101" s="144">
        <f t="shared" si="5"/>
        <v>0</v>
      </c>
      <c r="K101" s="145">
        <f t="shared" si="6"/>
        <v>0</v>
      </c>
      <c r="L101" s="146"/>
      <c r="M101" s="147">
        <f t="shared" si="7"/>
        <v>0</v>
      </c>
      <c r="N101" s="146"/>
      <c r="O101" s="146"/>
      <c r="P101" s="146"/>
      <c r="Q101" s="148">
        <f t="shared" si="8"/>
        <v>0</v>
      </c>
      <c r="R101" s="18" t="str">
        <f t="shared" si="9"/>
        <v>OK</v>
      </c>
      <c r="S101" s="47"/>
      <c r="T101" s="47"/>
      <c r="U101" s="47"/>
      <c r="V101" s="47"/>
      <c r="W101" s="47"/>
      <c r="X101" s="34"/>
      <c r="Y101" s="34"/>
      <c r="Z101" s="34"/>
      <c r="AA101" s="34"/>
      <c r="AB101" s="34"/>
      <c r="AC101" s="34"/>
      <c r="AD101" s="34"/>
      <c r="AE101" s="36"/>
      <c r="AF101" s="36"/>
      <c r="AG101" s="36"/>
      <c r="AH101" s="36"/>
    </row>
    <row r="102" spans="1:34" ht="40" customHeight="1" x14ac:dyDescent="0.35">
      <c r="A102" s="204"/>
      <c r="B102" s="50">
        <v>99</v>
      </c>
      <c r="C102" s="200"/>
      <c r="D102" s="56" t="s">
        <v>166</v>
      </c>
      <c r="E102" s="57" t="s">
        <v>39</v>
      </c>
      <c r="F102" s="57" t="s">
        <v>11</v>
      </c>
      <c r="G102" s="57" t="s">
        <v>13</v>
      </c>
      <c r="H102" s="55">
        <v>6.15</v>
      </c>
      <c r="I102" s="16">
        <v>1</v>
      </c>
      <c r="J102" s="144">
        <f t="shared" si="5"/>
        <v>0</v>
      </c>
      <c r="K102" s="145">
        <f t="shared" si="6"/>
        <v>0</v>
      </c>
      <c r="L102" s="146"/>
      <c r="M102" s="147">
        <f t="shared" si="7"/>
        <v>0</v>
      </c>
      <c r="N102" s="146"/>
      <c r="O102" s="146"/>
      <c r="P102" s="146"/>
      <c r="Q102" s="148">
        <f t="shared" si="8"/>
        <v>1</v>
      </c>
      <c r="R102" s="18" t="str">
        <f t="shared" si="9"/>
        <v>OK</v>
      </c>
      <c r="S102" s="47"/>
      <c r="T102" s="47"/>
      <c r="U102" s="47"/>
      <c r="V102" s="47"/>
      <c r="W102" s="47"/>
      <c r="X102" s="34"/>
      <c r="Y102" s="34"/>
      <c r="Z102" s="34"/>
      <c r="AA102" s="34"/>
      <c r="AB102" s="34"/>
      <c r="AC102" s="34"/>
      <c r="AD102" s="34"/>
      <c r="AE102" s="36"/>
      <c r="AF102" s="36"/>
      <c r="AG102" s="36"/>
      <c r="AH102" s="36"/>
    </row>
    <row r="103" spans="1:34" ht="40" customHeight="1" x14ac:dyDescent="0.35">
      <c r="A103" s="204"/>
      <c r="B103" s="50">
        <v>100</v>
      </c>
      <c r="C103" s="200"/>
      <c r="D103" s="56" t="s">
        <v>167</v>
      </c>
      <c r="E103" s="57" t="s">
        <v>39</v>
      </c>
      <c r="F103" s="57" t="s">
        <v>11</v>
      </c>
      <c r="G103" s="57" t="s">
        <v>13</v>
      </c>
      <c r="H103" s="55">
        <v>6</v>
      </c>
      <c r="I103" s="16">
        <v>1</v>
      </c>
      <c r="J103" s="144">
        <f t="shared" si="5"/>
        <v>0</v>
      </c>
      <c r="K103" s="145">
        <f t="shared" si="6"/>
        <v>0</v>
      </c>
      <c r="L103" s="146"/>
      <c r="M103" s="147">
        <f t="shared" si="7"/>
        <v>0</v>
      </c>
      <c r="N103" s="146"/>
      <c r="O103" s="146"/>
      <c r="P103" s="146"/>
      <c r="Q103" s="148">
        <f t="shared" si="8"/>
        <v>1</v>
      </c>
      <c r="R103" s="18" t="str">
        <f t="shared" si="9"/>
        <v>OK</v>
      </c>
      <c r="S103" s="47"/>
      <c r="T103" s="47"/>
      <c r="U103" s="47"/>
      <c r="V103" s="47"/>
      <c r="W103" s="47"/>
      <c r="X103" s="34"/>
      <c r="Y103" s="34"/>
      <c r="Z103" s="34"/>
      <c r="AA103" s="34"/>
      <c r="AB103" s="34"/>
      <c r="AC103" s="34"/>
      <c r="AD103" s="34"/>
      <c r="AE103" s="36"/>
      <c r="AF103" s="36"/>
      <c r="AG103" s="36"/>
      <c r="AH103" s="36"/>
    </row>
    <row r="104" spans="1:34" ht="40" customHeight="1" x14ac:dyDescent="0.35">
      <c r="A104" s="204"/>
      <c r="B104" s="50">
        <v>101</v>
      </c>
      <c r="C104" s="200"/>
      <c r="D104" s="56" t="s">
        <v>168</v>
      </c>
      <c r="E104" s="57" t="s">
        <v>39</v>
      </c>
      <c r="F104" s="57" t="s">
        <v>11</v>
      </c>
      <c r="G104" s="57" t="s">
        <v>13</v>
      </c>
      <c r="H104" s="55">
        <v>12.74</v>
      </c>
      <c r="I104" s="16">
        <v>0</v>
      </c>
      <c r="J104" s="144">
        <f t="shared" si="5"/>
        <v>0</v>
      </c>
      <c r="K104" s="145">
        <f t="shared" si="6"/>
        <v>0</v>
      </c>
      <c r="L104" s="146"/>
      <c r="M104" s="147">
        <f t="shared" si="7"/>
        <v>0</v>
      </c>
      <c r="N104" s="146"/>
      <c r="O104" s="146"/>
      <c r="P104" s="146"/>
      <c r="Q104" s="148">
        <f t="shared" si="8"/>
        <v>0</v>
      </c>
      <c r="R104" s="18" t="str">
        <f t="shared" si="9"/>
        <v>OK</v>
      </c>
      <c r="S104" s="47"/>
      <c r="T104" s="47"/>
      <c r="U104" s="47"/>
      <c r="V104" s="47"/>
      <c r="W104" s="47"/>
      <c r="X104" s="34"/>
      <c r="Y104" s="34"/>
      <c r="Z104" s="34"/>
      <c r="AA104" s="34"/>
      <c r="AB104" s="34"/>
      <c r="AC104" s="34"/>
      <c r="AD104" s="34"/>
      <c r="AE104" s="36"/>
      <c r="AF104" s="36"/>
      <c r="AG104" s="36"/>
      <c r="AH104" s="36"/>
    </row>
    <row r="105" spans="1:34" ht="40" customHeight="1" x14ac:dyDescent="0.35">
      <c r="A105" s="204"/>
      <c r="B105" s="50">
        <v>102</v>
      </c>
      <c r="C105" s="200"/>
      <c r="D105" s="56" t="s">
        <v>169</v>
      </c>
      <c r="E105" s="57" t="s">
        <v>39</v>
      </c>
      <c r="F105" s="57" t="s">
        <v>11</v>
      </c>
      <c r="G105" s="57" t="s">
        <v>13</v>
      </c>
      <c r="H105" s="55">
        <v>12.6</v>
      </c>
      <c r="I105" s="16">
        <v>1</v>
      </c>
      <c r="J105" s="144">
        <f t="shared" si="5"/>
        <v>0</v>
      </c>
      <c r="K105" s="145">
        <f t="shared" si="6"/>
        <v>0</v>
      </c>
      <c r="L105" s="146"/>
      <c r="M105" s="147">
        <f t="shared" si="7"/>
        <v>0</v>
      </c>
      <c r="N105" s="146"/>
      <c r="O105" s="146"/>
      <c r="P105" s="146"/>
      <c r="Q105" s="148">
        <f t="shared" si="8"/>
        <v>1</v>
      </c>
      <c r="R105" s="18" t="str">
        <f t="shared" si="9"/>
        <v>OK</v>
      </c>
      <c r="S105" s="47"/>
      <c r="T105" s="47"/>
      <c r="U105" s="47"/>
      <c r="V105" s="47"/>
      <c r="W105" s="47"/>
      <c r="X105" s="34"/>
      <c r="Y105" s="34"/>
      <c r="Z105" s="34"/>
      <c r="AA105" s="34"/>
      <c r="AB105" s="34"/>
      <c r="AC105" s="34"/>
      <c r="AD105" s="34"/>
      <c r="AE105" s="36"/>
      <c r="AF105" s="36"/>
      <c r="AG105" s="36"/>
      <c r="AH105" s="36"/>
    </row>
    <row r="106" spans="1:34" ht="40" customHeight="1" x14ac:dyDescent="0.35">
      <c r="A106" s="204"/>
      <c r="B106" s="50">
        <v>103</v>
      </c>
      <c r="C106" s="200"/>
      <c r="D106" s="56" t="s">
        <v>170</v>
      </c>
      <c r="E106" s="57" t="s">
        <v>39</v>
      </c>
      <c r="F106" s="57" t="s">
        <v>11</v>
      </c>
      <c r="G106" s="57" t="s">
        <v>13</v>
      </c>
      <c r="H106" s="55">
        <v>2.66</v>
      </c>
      <c r="I106" s="16">
        <v>0</v>
      </c>
      <c r="J106" s="144">
        <f t="shared" si="5"/>
        <v>0</v>
      </c>
      <c r="K106" s="145">
        <f t="shared" si="6"/>
        <v>0</v>
      </c>
      <c r="L106" s="146"/>
      <c r="M106" s="147">
        <f t="shared" si="7"/>
        <v>0</v>
      </c>
      <c r="N106" s="146"/>
      <c r="O106" s="146"/>
      <c r="P106" s="146"/>
      <c r="Q106" s="148">
        <f t="shared" si="8"/>
        <v>0</v>
      </c>
      <c r="R106" s="18" t="str">
        <f t="shared" si="9"/>
        <v>OK</v>
      </c>
      <c r="S106" s="47"/>
      <c r="T106" s="47"/>
      <c r="U106" s="47"/>
      <c r="V106" s="47"/>
      <c r="W106" s="47"/>
      <c r="X106" s="34"/>
      <c r="Y106" s="34"/>
      <c r="Z106" s="34"/>
      <c r="AA106" s="34"/>
      <c r="AB106" s="34"/>
      <c r="AC106" s="34"/>
      <c r="AD106" s="34"/>
      <c r="AE106" s="36"/>
      <c r="AF106" s="36"/>
      <c r="AG106" s="36"/>
      <c r="AH106" s="36"/>
    </row>
    <row r="107" spans="1:34" ht="40" customHeight="1" x14ac:dyDescent="0.35">
      <c r="A107" s="204"/>
      <c r="B107" s="50">
        <v>104</v>
      </c>
      <c r="C107" s="200"/>
      <c r="D107" s="56" t="s">
        <v>171</v>
      </c>
      <c r="E107" s="57" t="s">
        <v>39</v>
      </c>
      <c r="F107" s="57" t="s">
        <v>11</v>
      </c>
      <c r="G107" s="57" t="s">
        <v>13</v>
      </c>
      <c r="H107" s="55">
        <v>3.24</v>
      </c>
      <c r="I107" s="16">
        <v>0</v>
      </c>
      <c r="J107" s="144">
        <f t="shared" si="5"/>
        <v>0</v>
      </c>
      <c r="K107" s="145">
        <f t="shared" si="6"/>
        <v>0</v>
      </c>
      <c r="L107" s="146"/>
      <c r="M107" s="147">
        <f t="shared" si="7"/>
        <v>0</v>
      </c>
      <c r="N107" s="146"/>
      <c r="O107" s="146"/>
      <c r="P107" s="146"/>
      <c r="Q107" s="148">
        <f t="shared" si="8"/>
        <v>0</v>
      </c>
      <c r="R107" s="18" t="str">
        <f t="shared" si="9"/>
        <v>OK</v>
      </c>
      <c r="S107" s="47"/>
      <c r="T107" s="47"/>
      <c r="U107" s="47"/>
      <c r="V107" s="47"/>
      <c r="W107" s="47"/>
      <c r="X107" s="34"/>
      <c r="Y107" s="34"/>
      <c r="Z107" s="34"/>
      <c r="AA107" s="34"/>
      <c r="AB107" s="34"/>
      <c r="AC107" s="34"/>
      <c r="AD107" s="34"/>
      <c r="AE107" s="36"/>
      <c r="AF107" s="36"/>
      <c r="AG107" s="36"/>
      <c r="AH107" s="36"/>
    </row>
    <row r="108" spans="1:34" ht="40" customHeight="1" x14ac:dyDescent="0.35">
      <c r="A108" s="204"/>
      <c r="B108" s="50">
        <v>105</v>
      </c>
      <c r="C108" s="200"/>
      <c r="D108" s="56" t="s">
        <v>172</v>
      </c>
      <c r="E108" s="57" t="s">
        <v>39</v>
      </c>
      <c r="F108" s="57" t="s">
        <v>11</v>
      </c>
      <c r="G108" s="57" t="s">
        <v>13</v>
      </c>
      <c r="H108" s="55">
        <v>6.66</v>
      </c>
      <c r="I108" s="16">
        <v>0</v>
      </c>
      <c r="J108" s="144">
        <f t="shared" si="5"/>
        <v>0</v>
      </c>
      <c r="K108" s="145">
        <f t="shared" si="6"/>
        <v>0</v>
      </c>
      <c r="L108" s="146"/>
      <c r="M108" s="147">
        <f t="shared" si="7"/>
        <v>0</v>
      </c>
      <c r="N108" s="146"/>
      <c r="O108" s="146"/>
      <c r="P108" s="146"/>
      <c r="Q108" s="148">
        <f t="shared" si="8"/>
        <v>0</v>
      </c>
      <c r="R108" s="18" t="str">
        <f t="shared" si="9"/>
        <v>OK</v>
      </c>
      <c r="S108" s="47"/>
      <c r="T108" s="47"/>
      <c r="U108" s="47"/>
      <c r="V108" s="47"/>
      <c r="W108" s="47"/>
      <c r="X108" s="34"/>
      <c r="Y108" s="34"/>
      <c r="Z108" s="34"/>
      <c r="AA108" s="34"/>
      <c r="AB108" s="34"/>
      <c r="AC108" s="34"/>
      <c r="AD108" s="34"/>
      <c r="AE108" s="36"/>
      <c r="AF108" s="36"/>
      <c r="AG108" s="36"/>
      <c r="AH108" s="36"/>
    </row>
    <row r="109" spans="1:34" ht="40" customHeight="1" x14ac:dyDescent="0.35">
      <c r="A109" s="204"/>
      <c r="B109" s="50">
        <v>106</v>
      </c>
      <c r="C109" s="200"/>
      <c r="D109" s="56" t="s">
        <v>173</v>
      </c>
      <c r="E109" s="57" t="s">
        <v>39</v>
      </c>
      <c r="F109" s="57" t="s">
        <v>11</v>
      </c>
      <c r="G109" s="57" t="s">
        <v>13</v>
      </c>
      <c r="H109" s="55">
        <v>10.99</v>
      </c>
      <c r="I109" s="16">
        <v>0</v>
      </c>
      <c r="J109" s="144">
        <f t="shared" si="5"/>
        <v>0</v>
      </c>
      <c r="K109" s="145">
        <f t="shared" si="6"/>
        <v>0</v>
      </c>
      <c r="L109" s="146"/>
      <c r="M109" s="147">
        <f t="shared" si="7"/>
        <v>0</v>
      </c>
      <c r="N109" s="146"/>
      <c r="O109" s="146"/>
      <c r="P109" s="146"/>
      <c r="Q109" s="148">
        <f t="shared" si="8"/>
        <v>0</v>
      </c>
      <c r="R109" s="18" t="str">
        <f t="shared" si="9"/>
        <v>OK</v>
      </c>
      <c r="S109" s="47"/>
      <c r="T109" s="47"/>
      <c r="U109" s="47"/>
      <c r="V109" s="47"/>
      <c r="W109" s="47"/>
      <c r="X109" s="34"/>
      <c r="Y109" s="34"/>
      <c r="Z109" s="34"/>
      <c r="AA109" s="34"/>
      <c r="AB109" s="34"/>
      <c r="AC109" s="34"/>
      <c r="AD109" s="34"/>
      <c r="AE109" s="36"/>
      <c r="AF109" s="36"/>
      <c r="AG109" s="36"/>
      <c r="AH109" s="36"/>
    </row>
    <row r="110" spans="1:34" ht="40" customHeight="1" x14ac:dyDescent="0.35">
      <c r="A110" s="204"/>
      <c r="B110" s="50">
        <v>107</v>
      </c>
      <c r="C110" s="200"/>
      <c r="D110" s="56" t="s">
        <v>174</v>
      </c>
      <c r="E110" s="57" t="s">
        <v>39</v>
      </c>
      <c r="F110" s="57" t="s">
        <v>11</v>
      </c>
      <c r="G110" s="57" t="s">
        <v>13</v>
      </c>
      <c r="H110" s="55">
        <v>7</v>
      </c>
      <c r="I110" s="16">
        <v>0</v>
      </c>
      <c r="J110" s="144">
        <f t="shared" si="5"/>
        <v>0</v>
      </c>
      <c r="K110" s="145">
        <f t="shared" si="6"/>
        <v>0</v>
      </c>
      <c r="L110" s="146"/>
      <c r="M110" s="147">
        <f t="shared" si="7"/>
        <v>0</v>
      </c>
      <c r="N110" s="146"/>
      <c r="O110" s="146"/>
      <c r="P110" s="146"/>
      <c r="Q110" s="148">
        <f t="shared" si="8"/>
        <v>0</v>
      </c>
      <c r="R110" s="18" t="str">
        <f t="shared" si="9"/>
        <v>OK</v>
      </c>
      <c r="S110" s="47"/>
      <c r="T110" s="47"/>
      <c r="U110" s="47"/>
      <c r="V110" s="47"/>
      <c r="W110" s="47"/>
      <c r="X110" s="34"/>
      <c r="Y110" s="34"/>
      <c r="Z110" s="34"/>
      <c r="AA110" s="34"/>
      <c r="AB110" s="34"/>
      <c r="AC110" s="34"/>
      <c r="AD110" s="34"/>
      <c r="AE110" s="36"/>
      <c r="AF110" s="36"/>
      <c r="AG110" s="36"/>
      <c r="AH110" s="36"/>
    </row>
    <row r="111" spans="1:34" ht="40" customHeight="1" x14ac:dyDescent="0.35">
      <c r="A111" s="204"/>
      <c r="B111" s="50">
        <v>108</v>
      </c>
      <c r="C111" s="200"/>
      <c r="D111" s="56" t="s">
        <v>175</v>
      </c>
      <c r="E111" s="57" t="s">
        <v>39</v>
      </c>
      <c r="F111" s="57" t="s">
        <v>11</v>
      </c>
      <c r="G111" s="57" t="s">
        <v>13</v>
      </c>
      <c r="H111" s="55">
        <v>15.83</v>
      </c>
      <c r="I111" s="16">
        <v>0</v>
      </c>
      <c r="J111" s="144">
        <f t="shared" si="5"/>
        <v>0</v>
      </c>
      <c r="K111" s="145">
        <f t="shared" si="6"/>
        <v>0</v>
      </c>
      <c r="L111" s="146"/>
      <c r="M111" s="147">
        <f t="shared" si="7"/>
        <v>0</v>
      </c>
      <c r="N111" s="146"/>
      <c r="O111" s="146"/>
      <c r="P111" s="146"/>
      <c r="Q111" s="148">
        <f t="shared" si="8"/>
        <v>0</v>
      </c>
      <c r="R111" s="18" t="str">
        <f t="shared" si="9"/>
        <v>OK</v>
      </c>
      <c r="S111" s="47"/>
      <c r="T111" s="47"/>
      <c r="U111" s="47"/>
      <c r="V111" s="47"/>
      <c r="W111" s="47"/>
      <c r="X111" s="34"/>
      <c r="Y111" s="34"/>
      <c r="Z111" s="34"/>
      <c r="AA111" s="34"/>
      <c r="AB111" s="34"/>
      <c r="AC111" s="34"/>
      <c r="AD111" s="34"/>
      <c r="AE111" s="36"/>
      <c r="AF111" s="36"/>
      <c r="AG111" s="36"/>
      <c r="AH111" s="36"/>
    </row>
    <row r="112" spans="1:34" ht="40" customHeight="1" x14ac:dyDescent="0.35">
      <c r="A112" s="204"/>
      <c r="B112" s="50">
        <v>109</v>
      </c>
      <c r="C112" s="200"/>
      <c r="D112" s="56" t="s">
        <v>176</v>
      </c>
      <c r="E112" s="57" t="s">
        <v>39</v>
      </c>
      <c r="F112" s="57" t="s">
        <v>11</v>
      </c>
      <c r="G112" s="57" t="s">
        <v>13</v>
      </c>
      <c r="H112" s="55">
        <v>7.99</v>
      </c>
      <c r="I112" s="16">
        <v>0</v>
      </c>
      <c r="J112" s="144">
        <f t="shared" si="5"/>
        <v>0</v>
      </c>
      <c r="K112" s="145">
        <f t="shared" si="6"/>
        <v>0</v>
      </c>
      <c r="L112" s="146"/>
      <c r="M112" s="147">
        <f t="shared" si="7"/>
        <v>0</v>
      </c>
      <c r="N112" s="146"/>
      <c r="O112" s="146"/>
      <c r="P112" s="146"/>
      <c r="Q112" s="148">
        <f t="shared" si="8"/>
        <v>0</v>
      </c>
      <c r="R112" s="18" t="str">
        <f t="shared" si="9"/>
        <v>OK</v>
      </c>
      <c r="S112" s="47"/>
      <c r="T112" s="47"/>
      <c r="U112" s="47"/>
      <c r="V112" s="47"/>
      <c r="W112" s="47"/>
      <c r="X112" s="34"/>
      <c r="Y112" s="34"/>
      <c r="Z112" s="34"/>
      <c r="AA112" s="34"/>
      <c r="AB112" s="34"/>
      <c r="AC112" s="34"/>
      <c r="AD112" s="34"/>
      <c r="AE112" s="36"/>
      <c r="AF112" s="36"/>
      <c r="AG112" s="36"/>
      <c r="AH112" s="36"/>
    </row>
    <row r="113" spans="1:34" ht="40" customHeight="1" x14ac:dyDescent="0.35">
      <c r="A113" s="204"/>
      <c r="B113" s="50">
        <v>110</v>
      </c>
      <c r="C113" s="200"/>
      <c r="D113" s="56" t="s">
        <v>177</v>
      </c>
      <c r="E113" s="57" t="s">
        <v>39</v>
      </c>
      <c r="F113" s="57" t="s">
        <v>11</v>
      </c>
      <c r="G113" s="57" t="s">
        <v>13</v>
      </c>
      <c r="H113" s="55">
        <v>25.63</v>
      </c>
      <c r="I113" s="16">
        <v>0</v>
      </c>
      <c r="J113" s="144">
        <f t="shared" si="5"/>
        <v>0</v>
      </c>
      <c r="K113" s="145">
        <f t="shared" si="6"/>
        <v>0</v>
      </c>
      <c r="L113" s="146"/>
      <c r="M113" s="147">
        <f t="shared" si="7"/>
        <v>0</v>
      </c>
      <c r="N113" s="146"/>
      <c r="O113" s="146"/>
      <c r="P113" s="146"/>
      <c r="Q113" s="148">
        <f t="shared" si="8"/>
        <v>0</v>
      </c>
      <c r="R113" s="18" t="str">
        <f t="shared" si="9"/>
        <v>OK</v>
      </c>
      <c r="S113" s="47"/>
      <c r="T113" s="47"/>
      <c r="U113" s="47"/>
      <c r="V113" s="47"/>
      <c r="W113" s="47"/>
      <c r="X113" s="34"/>
      <c r="Y113" s="34"/>
      <c r="Z113" s="34"/>
      <c r="AA113" s="34"/>
      <c r="AB113" s="34"/>
      <c r="AC113" s="34"/>
      <c r="AD113" s="34"/>
      <c r="AE113" s="36"/>
      <c r="AF113" s="36"/>
      <c r="AG113" s="36"/>
      <c r="AH113" s="36"/>
    </row>
    <row r="114" spans="1:34" ht="40" customHeight="1" x14ac:dyDescent="0.35">
      <c r="A114" s="204"/>
      <c r="B114" s="50">
        <v>111</v>
      </c>
      <c r="C114" s="200"/>
      <c r="D114" s="56" t="s">
        <v>178</v>
      </c>
      <c r="E114" s="57" t="s">
        <v>39</v>
      </c>
      <c r="F114" s="57" t="s">
        <v>11</v>
      </c>
      <c r="G114" s="57" t="s">
        <v>13</v>
      </c>
      <c r="H114" s="55">
        <v>23.19</v>
      </c>
      <c r="I114" s="16">
        <v>0</v>
      </c>
      <c r="J114" s="144">
        <f t="shared" si="5"/>
        <v>0</v>
      </c>
      <c r="K114" s="145">
        <f t="shared" si="6"/>
        <v>0</v>
      </c>
      <c r="L114" s="146"/>
      <c r="M114" s="147">
        <f t="shared" si="7"/>
        <v>0</v>
      </c>
      <c r="N114" s="146"/>
      <c r="O114" s="146"/>
      <c r="P114" s="146"/>
      <c r="Q114" s="148">
        <f t="shared" si="8"/>
        <v>0</v>
      </c>
      <c r="R114" s="18" t="str">
        <f t="shared" si="9"/>
        <v>OK</v>
      </c>
      <c r="S114" s="47"/>
      <c r="T114" s="47"/>
      <c r="U114" s="47"/>
      <c r="V114" s="47"/>
      <c r="W114" s="47"/>
      <c r="X114" s="34"/>
      <c r="Y114" s="34"/>
      <c r="Z114" s="34"/>
      <c r="AA114" s="34"/>
      <c r="AB114" s="34"/>
      <c r="AC114" s="34"/>
      <c r="AD114" s="34"/>
      <c r="AE114" s="36"/>
      <c r="AF114" s="36"/>
      <c r="AG114" s="36"/>
      <c r="AH114" s="36"/>
    </row>
    <row r="115" spans="1:34" ht="40" customHeight="1" x14ac:dyDescent="0.35">
      <c r="A115" s="204"/>
      <c r="B115" s="50">
        <v>112</v>
      </c>
      <c r="C115" s="200"/>
      <c r="D115" s="56" t="s">
        <v>179</v>
      </c>
      <c r="E115" s="57" t="s">
        <v>39</v>
      </c>
      <c r="F115" s="57" t="s">
        <v>11</v>
      </c>
      <c r="G115" s="57" t="s">
        <v>13</v>
      </c>
      <c r="H115" s="55">
        <v>37.49</v>
      </c>
      <c r="I115" s="16">
        <v>0</v>
      </c>
      <c r="J115" s="144">
        <f t="shared" si="5"/>
        <v>0</v>
      </c>
      <c r="K115" s="145">
        <f t="shared" si="6"/>
        <v>0</v>
      </c>
      <c r="L115" s="146"/>
      <c r="M115" s="147">
        <f t="shared" si="7"/>
        <v>0</v>
      </c>
      <c r="N115" s="146"/>
      <c r="O115" s="146"/>
      <c r="P115" s="146"/>
      <c r="Q115" s="148">
        <f t="shared" si="8"/>
        <v>0</v>
      </c>
      <c r="R115" s="18" t="str">
        <f t="shared" si="9"/>
        <v>OK</v>
      </c>
      <c r="S115" s="47"/>
      <c r="T115" s="47"/>
      <c r="U115" s="47"/>
      <c r="V115" s="47"/>
      <c r="W115" s="47"/>
      <c r="X115" s="34"/>
      <c r="Y115" s="34"/>
      <c r="Z115" s="34"/>
      <c r="AA115" s="34"/>
      <c r="AB115" s="34"/>
      <c r="AC115" s="34"/>
      <c r="AD115" s="34"/>
      <c r="AE115" s="36"/>
      <c r="AF115" s="36"/>
      <c r="AG115" s="36"/>
      <c r="AH115" s="36"/>
    </row>
    <row r="116" spans="1:34" ht="40" customHeight="1" x14ac:dyDescent="0.35">
      <c r="A116" s="204"/>
      <c r="B116" s="50">
        <v>113</v>
      </c>
      <c r="C116" s="200"/>
      <c r="D116" s="56" t="s">
        <v>180</v>
      </c>
      <c r="E116" s="57" t="s">
        <v>39</v>
      </c>
      <c r="F116" s="57" t="s">
        <v>11</v>
      </c>
      <c r="G116" s="57" t="s">
        <v>13</v>
      </c>
      <c r="H116" s="55">
        <v>27.53</v>
      </c>
      <c r="I116" s="16">
        <v>0</v>
      </c>
      <c r="J116" s="144">
        <f t="shared" si="5"/>
        <v>0</v>
      </c>
      <c r="K116" s="145">
        <f t="shared" si="6"/>
        <v>0</v>
      </c>
      <c r="L116" s="146"/>
      <c r="M116" s="147">
        <f t="shared" si="7"/>
        <v>0</v>
      </c>
      <c r="N116" s="146"/>
      <c r="O116" s="146"/>
      <c r="P116" s="146"/>
      <c r="Q116" s="148">
        <f t="shared" si="8"/>
        <v>0</v>
      </c>
      <c r="R116" s="18" t="str">
        <f t="shared" si="9"/>
        <v>OK</v>
      </c>
      <c r="S116" s="47"/>
      <c r="T116" s="47"/>
      <c r="U116" s="47"/>
      <c r="V116" s="47"/>
      <c r="W116" s="47"/>
      <c r="X116" s="34"/>
      <c r="Y116" s="34"/>
      <c r="Z116" s="34"/>
      <c r="AA116" s="34"/>
      <c r="AB116" s="34"/>
      <c r="AC116" s="34"/>
      <c r="AD116" s="34"/>
      <c r="AE116" s="36"/>
      <c r="AF116" s="36"/>
      <c r="AG116" s="36"/>
      <c r="AH116" s="36"/>
    </row>
    <row r="117" spans="1:34" ht="40" customHeight="1" x14ac:dyDescent="0.35">
      <c r="A117" s="204"/>
      <c r="B117" s="50">
        <v>114</v>
      </c>
      <c r="C117" s="200"/>
      <c r="D117" s="56" t="s">
        <v>181</v>
      </c>
      <c r="E117" s="57" t="s">
        <v>39</v>
      </c>
      <c r="F117" s="57" t="s">
        <v>14</v>
      </c>
      <c r="G117" s="57" t="s">
        <v>13</v>
      </c>
      <c r="H117" s="55">
        <v>42.99</v>
      </c>
      <c r="I117" s="16">
        <v>0</v>
      </c>
      <c r="J117" s="144">
        <f t="shared" si="5"/>
        <v>0</v>
      </c>
      <c r="K117" s="145">
        <f t="shared" si="6"/>
        <v>0</v>
      </c>
      <c r="L117" s="146"/>
      <c r="M117" s="147">
        <f t="shared" si="7"/>
        <v>0</v>
      </c>
      <c r="N117" s="146"/>
      <c r="O117" s="146"/>
      <c r="P117" s="146"/>
      <c r="Q117" s="148">
        <f t="shared" si="8"/>
        <v>0</v>
      </c>
      <c r="R117" s="18" t="str">
        <f t="shared" si="9"/>
        <v>OK</v>
      </c>
      <c r="S117" s="47"/>
      <c r="T117" s="47"/>
      <c r="U117" s="47"/>
      <c r="V117" s="47"/>
      <c r="W117" s="47"/>
      <c r="X117" s="34"/>
      <c r="Y117" s="34"/>
      <c r="Z117" s="34"/>
      <c r="AA117" s="34"/>
      <c r="AB117" s="34"/>
      <c r="AC117" s="34"/>
      <c r="AD117" s="34"/>
      <c r="AE117" s="36"/>
      <c r="AF117" s="36"/>
      <c r="AG117" s="36"/>
      <c r="AH117" s="36"/>
    </row>
    <row r="118" spans="1:34" ht="40" customHeight="1" x14ac:dyDescent="0.35">
      <c r="A118" s="204"/>
      <c r="B118" s="50">
        <v>115</v>
      </c>
      <c r="C118" s="200"/>
      <c r="D118" s="56" t="s">
        <v>182</v>
      </c>
      <c r="E118" s="57" t="s">
        <v>39</v>
      </c>
      <c r="F118" s="57" t="s">
        <v>11</v>
      </c>
      <c r="G118" s="57" t="s">
        <v>13</v>
      </c>
      <c r="H118" s="55">
        <v>2.2000000000000002</v>
      </c>
      <c r="I118" s="16">
        <v>0</v>
      </c>
      <c r="J118" s="144">
        <f t="shared" si="5"/>
        <v>0</v>
      </c>
      <c r="K118" s="145">
        <f t="shared" si="6"/>
        <v>0</v>
      </c>
      <c r="L118" s="146"/>
      <c r="M118" s="147">
        <f t="shared" si="7"/>
        <v>0</v>
      </c>
      <c r="N118" s="146"/>
      <c r="O118" s="146"/>
      <c r="P118" s="146"/>
      <c r="Q118" s="148">
        <f t="shared" si="8"/>
        <v>0</v>
      </c>
      <c r="R118" s="18" t="str">
        <f t="shared" si="9"/>
        <v>OK</v>
      </c>
      <c r="S118" s="47"/>
      <c r="T118" s="47"/>
      <c r="U118" s="47"/>
      <c r="V118" s="47"/>
      <c r="W118" s="47"/>
      <c r="X118" s="34"/>
      <c r="Y118" s="34"/>
      <c r="Z118" s="34"/>
      <c r="AA118" s="34"/>
      <c r="AB118" s="34"/>
      <c r="AC118" s="34"/>
      <c r="AD118" s="34"/>
      <c r="AE118" s="36"/>
      <c r="AF118" s="36"/>
      <c r="AG118" s="36"/>
      <c r="AH118" s="36"/>
    </row>
    <row r="119" spans="1:34" ht="40" customHeight="1" x14ac:dyDescent="0.35">
      <c r="A119" s="204"/>
      <c r="B119" s="50">
        <v>116</v>
      </c>
      <c r="C119" s="200"/>
      <c r="D119" s="56" t="s">
        <v>183</v>
      </c>
      <c r="E119" s="57" t="s">
        <v>39</v>
      </c>
      <c r="F119" s="57" t="s">
        <v>11</v>
      </c>
      <c r="G119" s="57" t="s">
        <v>13</v>
      </c>
      <c r="H119" s="55">
        <v>1.31</v>
      </c>
      <c r="I119" s="16">
        <v>0</v>
      </c>
      <c r="J119" s="144">
        <f t="shared" si="5"/>
        <v>0</v>
      </c>
      <c r="K119" s="145">
        <f t="shared" si="6"/>
        <v>0</v>
      </c>
      <c r="L119" s="146"/>
      <c r="M119" s="147">
        <f t="shared" si="7"/>
        <v>0</v>
      </c>
      <c r="N119" s="146"/>
      <c r="O119" s="146"/>
      <c r="P119" s="146"/>
      <c r="Q119" s="148">
        <f t="shared" si="8"/>
        <v>0</v>
      </c>
      <c r="R119" s="18" t="str">
        <f t="shared" si="9"/>
        <v>OK</v>
      </c>
      <c r="S119" s="47"/>
      <c r="T119" s="47"/>
      <c r="U119" s="47"/>
      <c r="V119" s="47"/>
      <c r="W119" s="47"/>
      <c r="X119" s="34"/>
      <c r="Y119" s="34"/>
      <c r="Z119" s="34"/>
      <c r="AA119" s="34"/>
      <c r="AB119" s="34"/>
      <c r="AC119" s="34"/>
      <c r="AD119" s="34"/>
      <c r="AE119" s="36"/>
      <c r="AF119" s="36"/>
      <c r="AG119" s="36"/>
      <c r="AH119" s="36"/>
    </row>
    <row r="120" spans="1:34" ht="40" customHeight="1" x14ac:dyDescent="0.35">
      <c r="A120" s="204"/>
      <c r="B120" s="50">
        <v>117</v>
      </c>
      <c r="C120" s="200"/>
      <c r="D120" s="56" t="s">
        <v>184</v>
      </c>
      <c r="E120" s="57" t="s">
        <v>39</v>
      </c>
      <c r="F120" s="57" t="s">
        <v>11</v>
      </c>
      <c r="G120" s="57" t="s">
        <v>13</v>
      </c>
      <c r="H120" s="55">
        <v>1.53</v>
      </c>
      <c r="I120" s="16">
        <v>0</v>
      </c>
      <c r="J120" s="144">
        <f t="shared" si="5"/>
        <v>0</v>
      </c>
      <c r="K120" s="145">
        <f t="shared" si="6"/>
        <v>0</v>
      </c>
      <c r="L120" s="146"/>
      <c r="M120" s="147">
        <f t="shared" si="7"/>
        <v>0</v>
      </c>
      <c r="N120" s="146"/>
      <c r="O120" s="146"/>
      <c r="P120" s="146"/>
      <c r="Q120" s="148">
        <f t="shared" si="8"/>
        <v>0</v>
      </c>
      <c r="R120" s="18" t="str">
        <f t="shared" si="9"/>
        <v>OK</v>
      </c>
      <c r="S120" s="47"/>
      <c r="T120" s="47"/>
      <c r="U120" s="47"/>
      <c r="V120" s="47"/>
      <c r="W120" s="47"/>
      <c r="X120" s="34"/>
      <c r="Y120" s="34"/>
      <c r="Z120" s="34"/>
      <c r="AA120" s="34"/>
      <c r="AB120" s="34"/>
      <c r="AC120" s="34"/>
      <c r="AD120" s="34"/>
      <c r="AE120" s="36"/>
      <c r="AF120" s="36"/>
      <c r="AG120" s="36"/>
      <c r="AH120" s="36"/>
    </row>
    <row r="121" spans="1:34" ht="40" customHeight="1" x14ac:dyDescent="0.35">
      <c r="A121" s="204"/>
      <c r="B121" s="50">
        <v>118</v>
      </c>
      <c r="C121" s="200"/>
      <c r="D121" s="56" t="s">
        <v>185</v>
      </c>
      <c r="E121" s="57" t="s">
        <v>39</v>
      </c>
      <c r="F121" s="57" t="s">
        <v>11</v>
      </c>
      <c r="G121" s="57" t="s">
        <v>13</v>
      </c>
      <c r="H121" s="55">
        <v>1.45</v>
      </c>
      <c r="I121" s="16">
        <v>0</v>
      </c>
      <c r="J121" s="144">
        <f t="shared" si="5"/>
        <v>0</v>
      </c>
      <c r="K121" s="145">
        <f t="shared" si="6"/>
        <v>0</v>
      </c>
      <c r="L121" s="146"/>
      <c r="M121" s="147">
        <f t="shared" si="7"/>
        <v>0</v>
      </c>
      <c r="N121" s="146"/>
      <c r="O121" s="146"/>
      <c r="P121" s="146"/>
      <c r="Q121" s="148">
        <f t="shared" si="8"/>
        <v>0</v>
      </c>
      <c r="R121" s="18" t="str">
        <f t="shared" si="9"/>
        <v>OK</v>
      </c>
      <c r="S121" s="47"/>
      <c r="T121" s="47"/>
      <c r="U121" s="47"/>
      <c r="V121" s="47"/>
      <c r="W121" s="47"/>
      <c r="X121" s="34"/>
      <c r="Y121" s="34"/>
      <c r="Z121" s="34"/>
      <c r="AA121" s="34"/>
      <c r="AB121" s="34"/>
      <c r="AC121" s="34"/>
      <c r="AD121" s="34"/>
      <c r="AE121" s="36"/>
      <c r="AF121" s="36"/>
      <c r="AG121" s="36"/>
      <c r="AH121" s="36"/>
    </row>
    <row r="122" spans="1:34" ht="40" customHeight="1" x14ac:dyDescent="0.35">
      <c r="A122" s="204"/>
      <c r="B122" s="50">
        <v>119</v>
      </c>
      <c r="C122" s="200"/>
      <c r="D122" s="56" t="s">
        <v>186</v>
      </c>
      <c r="E122" s="57" t="s">
        <v>39</v>
      </c>
      <c r="F122" s="57" t="s">
        <v>11</v>
      </c>
      <c r="G122" s="57" t="s">
        <v>13</v>
      </c>
      <c r="H122" s="55">
        <v>62.21</v>
      </c>
      <c r="I122" s="16">
        <v>0</v>
      </c>
      <c r="J122" s="144">
        <f t="shared" si="5"/>
        <v>0</v>
      </c>
      <c r="K122" s="145">
        <f t="shared" si="6"/>
        <v>0</v>
      </c>
      <c r="L122" s="146"/>
      <c r="M122" s="147">
        <f t="shared" si="7"/>
        <v>0</v>
      </c>
      <c r="N122" s="146"/>
      <c r="O122" s="146"/>
      <c r="P122" s="146"/>
      <c r="Q122" s="148">
        <f t="shared" si="8"/>
        <v>0</v>
      </c>
      <c r="R122" s="18" t="str">
        <f t="shared" si="9"/>
        <v>OK</v>
      </c>
      <c r="S122" s="47"/>
      <c r="T122" s="47"/>
      <c r="U122" s="47"/>
      <c r="V122" s="47"/>
      <c r="W122" s="47"/>
      <c r="X122" s="34"/>
      <c r="Y122" s="34"/>
      <c r="Z122" s="34"/>
      <c r="AA122" s="34"/>
      <c r="AB122" s="34"/>
      <c r="AC122" s="34"/>
      <c r="AD122" s="34"/>
      <c r="AE122" s="36"/>
      <c r="AF122" s="36"/>
      <c r="AG122" s="36"/>
      <c r="AH122" s="36"/>
    </row>
    <row r="123" spans="1:34" ht="40" customHeight="1" x14ac:dyDescent="0.35">
      <c r="A123" s="204"/>
      <c r="B123" s="50">
        <v>120</v>
      </c>
      <c r="C123" s="200"/>
      <c r="D123" s="56" t="s">
        <v>187</v>
      </c>
      <c r="E123" s="57" t="s">
        <v>39</v>
      </c>
      <c r="F123" s="57" t="s">
        <v>11</v>
      </c>
      <c r="G123" s="57" t="s">
        <v>13</v>
      </c>
      <c r="H123" s="55">
        <v>34.6</v>
      </c>
      <c r="I123" s="16">
        <v>0</v>
      </c>
      <c r="J123" s="144">
        <f t="shared" si="5"/>
        <v>0</v>
      </c>
      <c r="K123" s="145">
        <f t="shared" si="6"/>
        <v>0</v>
      </c>
      <c r="L123" s="146"/>
      <c r="M123" s="147">
        <f t="shared" si="7"/>
        <v>0</v>
      </c>
      <c r="N123" s="146"/>
      <c r="O123" s="146"/>
      <c r="P123" s="146"/>
      <c r="Q123" s="148">
        <f t="shared" si="8"/>
        <v>0</v>
      </c>
      <c r="R123" s="18" t="str">
        <f t="shared" si="9"/>
        <v>OK</v>
      </c>
      <c r="S123" s="47"/>
      <c r="T123" s="47"/>
      <c r="U123" s="47"/>
      <c r="V123" s="47"/>
      <c r="W123" s="47"/>
      <c r="X123" s="34"/>
      <c r="Y123" s="34"/>
      <c r="Z123" s="34"/>
      <c r="AA123" s="34"/>
      <c r="AB123" s="34"/>
      <c r="AC123" s="34"/>
      <c r="AD123" s="34"/>
      <c r="AE123" s="36"/>
      <c r="AF123" s="36"/>
      <c r="AG123" s="36"/>
      <c r="AH123" s="36"/>
    </row>
    <row r="124" spans="1:34" ht="40" customHeight="1" x14ac:dyDescent="0.35">
      <c r="A124" s="204"/>
      <c r="B124" s="50">
        <v>121</v>
      </c>
      <c r="C124" s="200"/>
      <c r="D124" s="56" t="s">
        <v>188</v>
      </c>
      <c r="E124" s="57" t="s">
        <v>189</v>
      </c>
      <c r="F124" s="57" t="s">
        <v>190</v>
      </c>
      <c r="G124" s="57" t="s">
        <v>13</v>
      </c>
      <c r="H124" s="55">
        <v>18.2</v>
      </c>
      <c r="I124" s="16">
        <v>0</v>
      </c>
      <c r="J124" s="144">
        <f t="shared" si="5"/>
        <v>0</v>
      </c>
      <c r="K124" s="145">
        <f t="shared" si="6"/>
        <v>0</v>
      </c>
      <c r="L124" s="146"/>
      <c r="M124" s="147">
        <f t="shared" si="7"/>
        <v>0</v>
      </c>
      <c r="N124" s="146"/>
      <c r="O124" s="146"/>
      <c r="P124" s="146"/>
      <c r="Q124" s="148">
        <f t="shared" si="8"/>
        <v>0</v>
      </c>
      <c r="R124" s="18" t="str">
        <f t="shared" si="9"/>
        <v>OK</v>
      </c>
      <c r="S124" s="47"/>
      <c r="T124" s="47"/>
      <c r="U124" s="47"/>
      <c r="V124" s="47"/>
      <c r="W124" s="47"/>
      <c r="X124" s="34"/>
      <c r="Y124" s="34"/>
      <c r="Z124" s="34"/>
      <c r="AA124" s="34"/>
      <c r="AB124" s="34"/>
      <c r="AC124" s="34"/>
      <c r="AD124" s="34"/>
      <c r="AE124" s="36"/>
      <c r="AF124" s="36"/>
      <c r="AG124" s="36"/>
      <c r="AH124" s="36"/>
    </row>
    <row r="125" spans="1:34" ht="40" customHeight="1" x14ac:dyDescent="0.35">
      <c r="A125" s="204"/>
      <c r="B125" s="50">
        <v>122</v>
      </c>
      <c r="C125" s="200"/>
      <c r="D125" s="56" t="s">
        <v>191</v>
      </c>
      <c r="E125" s="57" t="s">
        <v>189</v>
      </c>
      <c r="F125" s="57" t="s">
        <v>190</v>
      </c>
      <c r="G125" s="57" t="s">
        <v>13</v>
      </c>
      <c r="H125" s="55">
        <v>18.52</v>
      </c>
      <c r="I125" s="16">
        <v>0</v>
      </c>
      <c r="J125" s="144">
        <f t="shared" si="5"/>
        <v>0</v>
      </c>
      <c r="K125" s="145">
        <f t="shared" si="6"/>
        <v>0</v>
      </c>
      <c r="L125" s="146"/>
      <c r="M125" s="147">
        <f t="shared" si="7"/>
        <v>0</v>
      </c>
      <c r="N125" s="146"/>
      <c r="O125" s="146"/>
      <c r="P125" s="146"/>
      <c r="Q125" s="148">
        <f t="shared" si="8"/>
        <v>0</v>
      </c>
      <c r="R125" s="18" t="str">
        <f t="shared" si="9"/>
        <v>OK</v>
      </c>
      <c r="S125" s="47"/>
      <c r="T125" s="47"/>
      <c r="U125" s="47"/>
      <c r="V125" s="47"/>
      <c r="W125" s="47"/>
      <c r="X125" s="34"/>
      <c r="Y125" s="34"/>
      <c r="Z125" s="34"/>
      <c r="AA125" s="34"/>
      <c r="AB125" s="34"/>
      <c r="AC125" s="34"/>
      <c r="AD125" s="34"/>
      <c r="AE125" s="36"/>
      <c r="AF125" s="36"/>
      <c r="AG125" s="36"/>
      <c r="AH125" s="36"/>
    </row>
    <row r="126" spans="1:34" ht="40" customHeight="1" x14ac:dyDescent="0.35">
      <c r="A126" s="204"/>
      <c r="B126" s="50">
        <v>123</v>
      </c>
      <c r="C126" s="200"/>
      <c r="D126" s="56" t="s">
        <v>192</v>
      </c>
      <c r="E126" s="57" t="s">
        <v>39</v>
      </c>
      <c r="F126" s="57" t="s">
        <v>23</v>
      </c>
      <c r="G126" s="57" t="s">
        <v>13</v>
      </c>
      <c r="H126" s="55">
        <v>84.13</v>
      </c>
      <c r="I126" s="16">
        <v>0</v>
      </c>
      <c r="J126" s="144">
        <f t="shared" si="5"/>
        <v>0</v>
      </c>
      <c r="K126" s="145">
        <f t="shared" si="6"/>
        <v>0</v>
      </c>
      <c r="L126" s="146"/>
      <c r="M126" s="147">
        <f t="shared" si="7"/>
        <v>0</v>
      </c>
      <c r="N126" s="146"/>
      <c r="O126" s="146"/>
      <c r="P126" s="146"/>
      <c r="Q126" s="148">
        <f t="shared" si="8"/>
        <v>0</v>
      </c>
      <c r="R126" s="18" t="str">
        <f t="shared" si="9"/>
        <v>OK</v>
      </c>
      <c r="S126" s="47"/>
      <c r="T126" s="47"/>
      <c r="U126" s="47"/>
      <c r="V126" s="47"/>
      <c r="W126" s="47"/>
      <c r="X126" s="34"/>
      <c r="Y126" s="34"/>
      <c r="Z126" s="34"/>
      <c r="AA126" s="34"/>
      <c r="AB126" s="34"/>
      <c r="AC126" s="34"/>
      <c r="AD126" s="34"/>
      <c r="AE126" s="36"/>
      <c r="AF126" s="36"/>
      <c r="AG126" s="36"/>
      <c r="AH126" s="36"/>
    </row>
    <row r="127" spans="1:34" ht="40" customHeight="1" x14ac:dyDescent="0.35">
      <c r="A127" s="204"/>
      <c r="B127" s="50">
        <v>124</v>
      </c>
      <c r="C127" s="200"/>
      <c r="D127" s="56" t="s">
        <v>193</v>
      </c>
      <c r="E127" s="57" t="s">
        <v>194</v>
      </c>
      <c r="F127" s="57" t="s">
        <v>195</v>
      </c>
      <c r="G127" s="57" t="s">
        <v>13</v>
      </c>
      <c r="H127" s="55">
        <v>67.680000000000007</v>
      </c>
      <c r="I127" s="16">
        <v>0</v>
      </c>
      <c r="J127" s="144">
        <f t="shared" si="5"/>
        <v>0</v>
      </c>
      <c r="K127" s="145">
        <f t="shared" si="6"/>
        <v>0</v>
      </c>
      <c r="L127" s="146"/>
      <c r="M127" s="147">
        <f t="shared" si="7"/>
        <v>0</v>
      </c>
      <c r="N127" s="146"/>
      <c r="O127" s="146"/>
      <c r="P127" s="146"/>
      <c r="Q127" s="148">
        <f t="shared" si="8"/>
        <v>0</v>
      </c>
      <c r="R127" s="18" t="str">
        <f t="shared" si="9"/>
        <v>OK</v>
      </c>
      <c r="S127" s="47"/>
      <c r="T127" s="47"/>
      <c r="U127" s="47"/>
      <c r="V127" s="47"/>
      <c r="W127" s="47"/>
      <c r="X127" s="34"/>
      <c r="Y127" s="34"/>
      <c r="Z127" s="34"/>
      <c r="AA127" s="34"/>
      <c r="AB127" s="34"/>
      <c r="AC127" s="34"/>
      <c r="AD127" s="34"/>
      <c r="AE127" s="36"/>
      <c r="AF127" s="36"/>
      <c r="AG127" s="36"/>
      <c r="AH127" s="36"/>
    </row>
    <row r="128" spans="1:34" ht="40" customHeight="1" x14ac:dyDescent="0.35">
      <c r="A128" s="204"/>
      <c r="B128" s="50">
        <v>125</v>
      </c>
      <c r="C128" s="200"/>
      <c r="D128" s="56" t="s">
        <v>196</v>
      </c>
      <c r="E128" s="57" t="s">
        <v>39</v>
      </c>
      <c r="F128" s="57" t="s">
        <v>190</v>
      </c>
      <c r="G128" s="57" t="s">
        <v>13</v>
      </c>
      <c r="H128" s="55">
        <v>43.98</v>
      </c>
      <c r="I128" s="16">
        <v>0</v>
      </c>
      <c r="J128" s="144">
        <f t="shared" si="5"/>
        <v>0</v>
      </c>
      <c r="K128" s="145">
        <f t="shared" si="6"/>
        <v>0</v>
      </c>
      <c r="L128" s="146"/>
      <c r="M128" s="147">
        <f t="shared" si="7"/>
        <v>0</v>
      </c>
      <c r="N128" s="146"/>
      <c r="O128" s="146"/>
      <c r="P128" s="146"/>
      <c r="Q128" s="148">
        <f t="shared" si="8"/>
        <v>0</v>
      </c>
      <c r="R128" s="18" t="str">
        <f t="shared" si="9"/>
        <v>OK</v>
      </c>
      <c r="S128" s="47"/>
      <c r="T128" s="47"/>
      <c r="U128" s="47"/>
      <c r="V128" s="47"/>
      <c r="W128" s="47"/>
      <c r="X128" s="34"/>
      <c r="Y128" s="34"/>
      <c r="Z128" s="34"/>
      <c r="AA128" s="34"/>
      <c r="AB128" s="34"/>
      <c r="AC128" s="34"/>
      <c r="AD128" s="34"/>
      <c r="AE128" s="36"/>
      <c r="AF128" s="36"/>
      <c r="AG128" s="36"/>
      <c r="AH128" s="36"/>
    </row>
    <row r="129" spans="1:34" ht="40" customHeight="1" x14ac:dyDescent="0.35">
      <c r="A129" s="204"/>
      <c r="B129" s="50">
        <v>126</v>
      </c>
      <c r="C129" s="200"/>
      <c r="D129" s="56" t="s">
        <v>197</v>
      </c>
      <c r="E129" s="57" t="s">
        <v>198</v>
      </c>
      <c r="F129" s="57" t="s">
        <v>11</v>
      </c>
      <c r="G129" s="57" t="s">
        <v>13</v>
      </c>
      <c r="H129" s="55">
        <v>185.79</v>
      </c>
      <c r="I129" s="16">
        <v>0</v>
      </c>
      <c r="J129" s="144">
        <f t="shared" si="5"/>
        <v>0</v>
      </c>
      <c r="K129" s="145">
        <f t="shared" si="6"/>
        <v>0</v>
      </c>
      <c r="L129" s="146"/>
      <c r="M129" s="147">
        <f t="shared" si="7"/>
        <v>0</v>
      </c>
      <c r="N129" s="146"/>
      <c r="O129" s="146"/>
      <c r="P129" s="146"/>
      <c r="Q129" s="148">
        <f t="shared" si="8"/>
        <v>0</v>
      </c>
      <c r="R129" s="18" t="str">
        <f t="shared" si="9"/>
        <v>OK</v>
      </c>
      <c r="S129" s="47"/>
      <c r="T129" s="47"/>
      <c r="U129" s="47"/>
      <c r="V129" s="47"/>
      <c r="W129" s="47"/>
      <c r="X129" s="34"/>
      <c r="Y129" s="34"/>
      <c r="Z129" s="34"/>
      <c r="AA129" s="34"/>
      <c r="AB129" s="34"/>
      <c r="AC129" s="34"/>
      <c r="AD129" s="34"/>
      <c r="AE129" s="36"/>
      <c r="AF129" s="36"/>
      <c r="AG129" s="36"/>
      <c r="AH129" s="36"/>
    </row>
    <row r="130" spans="1:34" ht="40" customHeight="1" x14ac:dyDescent="0.35">
      <c r="A130" s="204"/>
      <c r="B130" s="50">
        <v>127</v>
      </c>
      <c r="C130" s="200"/>
      <c r="D130" s="56" t="s">
        <v>199</v>
      </c>
      <c r="E130" s="57" t="s">
        <v>198</v>
      </c>
      <c r="F130" s="57" t="s">
        <v>11</v>
      </c>
      <c r="G130" s="57" t="s">
        <v>13</v>
      </c>
      <c r="H130" s="55">
        <v>209.4</v>
      </c>
      <c r="I130" s="16">
        <v>0</v>
      </c>
      <c r="J130" s="144">
        <f t="shared" si="5"/>
        <v>0</v>
      </c>
      <c r="K130" s="145">
        <f t="shared" si="6"/>
        <v>0</v>
      </c>
      <c r="L130" s="146"/>
      <c r="M130" s="147">
        <f t="shared" si="7"/>
        <v>0</v>
      </c>
      <c r="N130" s="146"/>
      <c r="O130" s="146"/>
      <c r="P130" s="146"/>
      <c r="Q130" s="148">
        <f t="shared" si="8"/>
        <v>0</v>
      </c>
      <c r="R130" s="18" t="str">
        <f t="shared" si="9"/>
        <v>OK</v>
      </c>
      <c r="S130" s="47"/>
      <c r="T130" s="47"/>
      <c r="U130" s="47"/>
      <c r="V130" s="47"/>
      <c r="W130" s="47"/>
      <c r="X130" s="34"/>
      <c r="Y130" s="34"/>
      <c r="Z130" s="34"/>
      <c r="AA130" s="34"/>
      <c r="AB130" s="34"/>
      <c r="AC130" s="34"/>
      <c r="AD130" s="34"/>
      <c r="AE130" s="36"/>
      <c r="AF130" s="36"/>
      <c r="AG130" s="36"/>
      <c r="AH130" s="36"/>
    </row>
    <row r="131" spans="1:34" ht="40" customHeight="1" x14ac:dyDescent="0.35">
      <c r="A131" s="204"/>
      <c r="B131" s="50">
        <v>128</v>
      </c>
      <c r="C131" s="200"/>
      <c r="D131" s="56" t="s">
        <v>200</v>
      </c>
      <c r="E131" s="57" t="s">
        <v>201</v>
      </c>
      <c r="F131" s="57" t="s">
        <v>202</v>
      </c>
      <c r="G131" s="57" t="s">
        <v>13</v>
      </c>
      <c r="H131" s="55">
        <v>265.74</v>
      </c>
      <c r="I131" s="16">
        <v>0</v>
      </c>
      <c r="J131" s="144">
        <f t="shared" si="5"/>
        <v>0</v>
      </c>
      <c r="K131" s="145">
        <f t="shared" si="6"/>
        <v>0</v>
      </c>
      <c r="L131" s="146"/>
      <c r="M131" s="147">
        <f t="shared" si="7"/>
        <v>0</v>
      </c>
      <c r="N131" s="146"/>
      <c r="O131" s="146"/>
      <c r="P131" s="146"/>
      <c r="Q131" s="148">
        <f t="shared" si="8"/>
        <v>0</v>
      </c>
      <c r="R131" s="18" t="str">
        <f t="shared" si="9"/>
        <v>OK</v>
      </c>
      <c r="S131" s="47"/>
      <c r="T131" s="47"/>
      <c r="U131" s="47"/>
      <c r="V131" s="47"/>
      <c r="W131" s="47"/>
      <c r="X131" s="34"/>
      <c r="Y131" s="34"/>
      <c r="Z131" s="34"/>
      <c r="AA131" s="34"/>
      <c r="AB131" s="34"/>
      <c r="AC131" s="34"/>
      <c r="AD131" s="34"/>
      <c r="AE131" s="36"/>
      <c r="AF131" s="36"/>
      <c r="AG131" s="36"/>
      <c r="AH131" s="36"/>
    </row>
    <row r="132" spans="1:34" ht="40" customHeight="1" x14ac:dyDescent="0.35">
      <c r="A132" s="204"/>
      <c r="B132" s="50">
        <v>129</v>
      </c>
      <c r="C132" s="200"/>
      <c r="D132" s="56" t="s">
        <v>203</v>
      </c>
      <c r="E132" s="57" t="s">
        <v>39</v>
      </c>
      <c r="F132" s="57" t="s">
        <v>11</v>
      </c>
      <c r="G132" s="57" t="s">
        <v>13</v>
      </c>
      <c r="H132" s="55">
        <v>35</v>
      </c>
      <c r="I132" s="16">
        <v>0</v>
      </c>
      <c r="J132" s="144">
        <f t="shared" si="5"/>
        <v>0</v>
      </c>
      <c r="K132" s="145">
        <f t="shared" si="6"/>
        <v>0</v>
      </c>
      <c r="L132" s="146"/>
      <c r="M132" s="147">
        <f t="shared" si="7"/>
        <v>0</v>
      </c>
      <c r="N132" s="146"/>
      <c r="O132" s="146"/>
      <c r="P132" s="146"/>
      <c r="Q132" s="148">
        <f t="shared" si="8"/>
        <v>0</v>
      </c>
      <c r="R132" s="18" t="str">
        <f t="shared" si="9"/>
        <v>OK</v>
      </c>
      <c r="S132" s="47"/>
      <c r="T132" s="47"/>
      <c r="U132" s="47"/>
      <c r="V132" s="47"/>
      <c r="W132" s="47"/>
      <c r="X132" s="34"/>
      <c r="Y132" s="34"/>
      <c r="Z132" s="34"/>
      <c r="AA132" s="34"/>
      <c r="AB132" s="34"/>
      <c r="AC132" s="34"/>
      <c r="AD132" s="34"/>
      <c r="AE132" s="36"/>
      <c r="AF132" s="36"/>
      <c r="AG132" s="36"/>
      <c r="AH132" s="36"/>
    </row>
    <row r="133" spans="1:34" ht="40" customHeight="1" x14ac:dyDescent="0.35">
      <c r="A133" s="204"/>
      <c r="B133" s="50">
        <v>130</v>
      </c>
      <c r="C133" s="199"/>
      <c r="D133" s="56" t="s">
        <v>204</v>
      </c>
      <c r="E133" s="57" t="s">
        <v>39</v>
      </c>
      <c r="F133" s="57" t="s">
        <v>23</v>
      </c>
      <c r="G133" s="57" t="s">
        <v>13</v>
      </c>
      <c r="H133" s="55">
        <v>151.36000000000001</v>
      </c>
      <c r="I133" s="16">
        <v>0</v>
      </c>
      <c r="J133" s="144">
        <f t="shared" ref="J133:J196" si="10">IF(SUM(S133:AJ133)&gt;I133+L133,I133+L133,SUM(S133:AJ133))</f>
        <v>0</v>
      </c>
      <c r="K133" s="145">
        <f t="shared" ref="K133:K196" si="11">(SUM(S133:AJ133))</f>
        <v>0</v>
      </c>
      <c r="L133" s="146"/>
      <c r="M133" s="147">
        <f t="shared" ref="M133:M196" si="12">ROUND(IF(I133*0.25-0.5&lt;0,0,I133*0.25-0.5),0)-P133-N133</f>
        <v>0</v>
      </c>
      <c r="N133" s="146"/>
      <c r="O133" s="146"/>
      <c r="P133" s="146"/>
      <c r="Q133" s="148">
        <f t="shared" ref="Q133:Q196" si="13">I133-(SUM(S133:AB133))+L133</f>
        <v>0</v>
      </c>
      <c r="R133" s="18" t="str">
        <f t="shared" si="9"/>
        <v>OK</v>
      </c>
      <c r="S133" s="47"/>
      <c r="T133" s="47"/>
      <c r="U133" s="47"/>
      <c r="V133" s="47"/>
      <c r="W133" s="47"/>
      <c r="X133" s="34"/>
      <c r="Y133" s="34"/>
      <c r="Z133" s="34"/>
      <c r="AA133" s="34"/>
      <c r="AB133" s="34"/>
      <c r="AC133" s="34"/>
      <c r="AD133" s="34"/>
      <c r="AE133" s="36"/>
      <c r="AF133" s="36"/>
      <c r="AG133" s="36"/>
      <c r="AH133" s="36"/>
    </row>
    <row r="134" spans="1:34" ht="40" customHeight="1" x14ac:dyDescent="0.35">
      <c r="A134" s="204">
        <v>7</v>
      </c>
      <c r="B134" s="50">
        <v>131</v>
      </c>
      <c r="C134" s="198" t="s">
        <v>635</v>
      </c>
      <c r="D134" s="56" t="s">
        <v>205</v>
      </c>
      <c r="E134" s="57" t="s">
        <v>206</v>
      </c>
      <c r="F134" s="57" t="s">
        <v>23</v>
      </c>
      <c r="G134" s="57" t="s">
        <v>13</v>
      </c>
      <c r="H134" s="55">
        <v>40</v>
      </c>
      <c r="I134" s="16">
        <v>1</v>
      </c>
      <c r="J134" s="144">
        <f t="shared" si="10"/>
        <v>0</v>
      </c>
      <c r="K134" s="145">
        <f t="shared" si="11"/>
        <v>0</v>
      </c>
      <c r="L134" s="146"/>
      <c r="M134" s="147">
        <f t="shared" si="12"/>
        <v>0</v>
      </c>
      <c r="N134" s="146"/>
      <c r="O134" s="146"/>
      <c r="P134" s="146"/>
      <c r="Q134" s="148">
        <f t="shared" si="13"/>
        <v>1</v>
      </c>
      <c r="R134" s="18" t="str">
        <f t="shared" si="9"/>
        <v>OK</v>
      </c>
      <c r="S134" s="47"/>
      <c r="T134" s="47"/>
      <c r="U134" s="47"/>
      <c r="V134" s="47"/>
      <c r="W134" s="47"/>
      <c r="X134" s="34"/>
      <c r="Y134" s="34"/>
      <c r="Z134" s="34"/>
      <c r="AA134" s="34"/>
      <c r="AB134" s="34"/>
      <c r="AC134" s="34"/>
      <c r="AD134" s="34"/>
      <c r="AE134" s="36"/>
      <c r="AF134" s="36"/>
      <c r="AG134" s="36"/>
      <c r="AH134" s="36"/>
    </row>
    <row r="135" spans="1:34" ht="40" customHeight="1" x14ac:dyDescent="0.35">
      <c r="A135" s="204"/>
      <c r="B135" s="50">
        <v>132</v>
      </c>
      <c r="C135" s="200"/>
      <c r="D135" s="56" t="s">
        <v>207</v>
      </c>
      <c r="E135" s="57" t="s">
        <v>208</v>
      </c>
      <c r="F135" s="57" t="s">
        <v>23</v>
      </c>
      <c r="G135" s="57" t="s">
        <v>13</v>
      </c>
      <c r="H135" s="55">
        <v>139.80000000000001</v>
      </c>
      <c r="I135" s="16">
        <v>0</v>
      </c>
      <c r="J135" s="144">
        <f t="shared" si="10"/>
        <v>0</v>
      </c>
      <c r="K135" s="145">
        <f t="shared" si="11"/>
        <v>0</v>
      </c>
      <c r="L135" s="146"/>
      <c r="M135" s="147">
        <f t="shared" si="12"/>
        <v>0</v>
      </c>
      <c r="N135" s="146"/>
      <c r="O135" s="146"/>
      <c r="P135" s="146"/>
      <c r="Q135" s="148">
        <f t="shared" si="13"/>
        <v>0</v>
      </c>
      <c r="R135" s="18" t="str">
        <f t="shared" si="9"/>
        <v>OK</v>
      </c>
      <c r="S135" s="47"/>
      <c r="T135" s="47"/>
      <c r="U135" s="47"/>
      <c r="V135" s="47"/>
      <c r="W135" s="47"/>
      <c r="X135" s="34"/>
      <c r="Y135" s="34"/>
      <c r="Z135" s="34"/>
      <c r="AA135" s="34"/>
      <c r="AB135" s="34"/>
      <c r="AC135" s="34"/>
      <c r="AD135" s="34"/>
      <c r="AE135" s="36"/>
      <c r="AF135" s="36"/>
      <c r="AG135" s="36"/>
      <c r="AH135" s="36"/>
    </row>
    <row r="136" spans="1:34" ht="40" customHeight="1" x14ac:dyDescent="0.35">
      <c r="A136" s="204"/>
      <c r="B136" s="50">
        <v>133</v>
      </c>
      <c r="C136" s="200"/>
      <c r="D136" s="56" t="s">
        <v>209</v>
      </c>
      <c r="E136" s="57" t="s">
        <v>210</v>
      </c>
      <c r="F136" s="57" t="s">
        <v>23</v>
      </c>
      <c r="G136" s="57" t="s">
        <v>13</v>
      </c>
      <c r="H136" s="55">
        <v>67.09</v>
      </c>
      <c r="I136" s="16">
        <v>0</v>
      </c>
      <c r="J136" s="144">
        <f t="shared" si="10"/>
        <v>0</v>
      </c>
      <c r="K136" s="145">
        <f t="shared" si="11"/>
        <v>0</v>
      </c>
      <c r="L136" s="146"/>
      <c r="M136" s="147">
        <f t="shared" si="12"/>
        <v>0</v>
      </c>
      <c r="N136" s="146"/>
      <c r="O136" s="146"/>
      <c r="P136" s="146"/>
      <c r="Q136" s="148">
        <f t="shared" si="13"/>
        <v>0</v>
      </c>
      <c r="R136" s="18" t="str">
        <f t="shared" si="9"/>
        <v>OK</v>
      </c>
      <c r="S136" s="47"/>
      <c r="T136" s="47"/>
      <c r="U136" s="47"/>
      <c r="V136" s="47"/>
      <c r="W136" s="47"/>
      <c r="X136" s="34"/>
      <c r="Y136" s="34"/>
      <c r="Z136" s="34"/>
      <c r="AA136" s="34"/>
      <c r="AB136" s="34"/>
      <c r="AC136" s="34"/>
      <c r="AD136" s="34"/>
      <c r="AE136" s="36"/>
      <c r="AF136" s="36"/>
      <c r="AG136" s="36"/>
      <c r="AH136" s="36"/>
    </row>
    <row r="137" spans="1:34" ht="40" customHeight="1" x14ac:dyDescent="0.35">
      <c r="A137" s="204"/>
      <c r="B137" s="50">
        <v>134</v>
      </c>
      <c r="C137" s="200"/>
      <c r="D137" s="56" t="s">
        <v>211</v>
      </c>
      <c r="E137" s="57" t="s">
        <v>212</v>
      </c>
      <c r="F137" s="57" t="s">
        <v>23</v>
      </c>
      <c r="G137" s="57" t="s">
        <v>13</v>
      </c>
      <c r="H137" s="55">
        <v>168</v>
      </c>
      <c r="I137" s="16">
        <v>0</v>
      </c>
      <c r="J137" s="144">
        <f t="shared" si="10"/>
        <v>0</v>
      </c>
      <c r="K137" s="145">
        <f t="shared" si="11"/>
        <v>0</v>
      </c>
      <c r="L137" s="146"/>
      <c r="M137" s="147">
        <f t="shared" si="12"/>
        <v>0</v>
      </c>
      <c r="N137" s="146"/>
      <c r="O137" s="146"/>
      <c r="P137" s="146"/>
      <c r="Q137" s="148">
        <f t="shared" si="13"/>
        <v>0</v>
      </c>
      <c r="R137" s="18" t="str">
        <f t="shared" si="9"/>
        <v>OK</v>
      </c>
      <c r="S137" s="47"/>
      <c r="T137" s="47"/>
      <c r="U137" s="47"/>
      <c r="V137" s="47"/>
      <c r="W137" s="47"/>
      <c r="X137" s="34"/>
      <c r="Y137" s="34"/>
      <c r="Z137" s="34"/>
      <c r="AA137" s="34"/>
      <c r="AB137" s="34"/>
      <c r="AC137" s="34"/>
      <c r="AD137" s="34"/>
      <c r="AE137" s="36"/>
      <c r="AF137" s="36"/>
      <c r="AG137" s="36"/>
      <c r="AH137" s="36"/>
    </row>
    <row r="138" spans="1:34" ht="40" customHeight="1" x14ac:dyDescent="0.35">
      <c r="A138" s="204"/>
      <c r="B138" s="50">
        <v>135</v>
      </c>
      <c r="C138" s="200"/>
      <c r="D138" s="56" t="s">
        <v>213</v>
      </c>
      <c r="E138" s="57" t="s">
        <v>214</v>
      </c>
      <c r="F138" s="57" t="s">
        <v>23</v>
      </c>
      <c r="G138" s="57" t="s">
        <v>13</v>
      </c>
      <c r="H138" s="55">
        <v>660</v>
      </c>
      <c r="I138" s="16">
        <v>0</v>
      </c>
      <c r="J138" s="144">
        <f t="shared" si="10"/>
        <v>0</v>
      </c>
      <c r="K138" s="145">
        <f t="shared" si="11"/>
        <v>0</v>
      </c>
      <c r="L138" s="146"/>
      <c r="M138" s="147">
        <f t="shared" si="12"/>
        <v>0</v>
      </c>
      <c r="N138" s="146"/>
      <c r="O138" s="146"/>
      <c r="P138" s="146"/>
      <c r="Q138" s="148">
        <f t="shared" si="13"/>
        <v>0</v>
      </c>
      <c r="R138" s="18" t="str">
        <f t="shared" si="9"/>
        <v>OK</v>
      </c>
      <c r="S138" s="47"/>
      <c r="T138" s="47"/>
      <c r="U138" s="47"/>
      <c r="V138" s="47"/>
      <c r="W138" s="47"/>
      <c r="X138" s="34"/>
      <c r="Y138" s="34"/>
      <c r="Z138" s="34"/>
      <c r="AA138" s="34"/>
      <c r="AB138" s="34"/>
      <c r="AC138" s="34"/>
      <c r="AD138" s="34"/>
      <c r="AE138" s="36"/>
      <c r="AF138" s="36"/>
      <c r="AG138" s="36"/>
      <c r="AH138" s="36"/>
    </row>
    <row r="139" spans="1:34" ht="40" customHeight="1" x14ac:dyDescent="0.35">
      <c r="A139" s="204"/>
      <c r="B139" s="50">
        <v>136</v>
      </c>
      <c r="C139" s="200"/>
      <c r="D139" s="56" t="s">
        <v>215</v>
      </c>
      <c r="E139" s="57" t="s">
        <v>216</v>
      </c>
      <c r="F139" s="57" t="s">
        <v>23</v>
      </c>
      <c r="G139" s="57" t="s">
        <v>13</v>
      </c>
      <c r="H139" s="55">
        <v>422</v>
      </c>
      <c r="I139" s="16">
        <v>0</v>
      </c>
      <c r="J139" s="144">
        <f t="shared" si="10"/>
        <v>0</v>
      </c>
      <c r="K139" s="145">
        <f t="shared" si="11"/>
        <v>0</v>
      </c>
      <c r="L139" s="146"/>
      <c r="M139" s="147">
        <f t="shared" si="12"/>
        <v>0</v>
      </c>
      <c r="N139" s="146"/>
      <c r="O139" s="146"/>
      <c r="P139" s="146"/>
      <c r="Q139" s="148">
        <f t="shared" si="13"/>
        <v>0</v>
      </c>
      <c r="R139" s="18" t="str">
        <f t="shared" si="9"/>
        <v>OK</v>
      </c>
      <c r="S139" s="47"/>
      <c r="T139" s="47"/>
      <c r="U139" s="47"/>
      <c r="V139" s="47"/>
      <c r="W139" s="47"/>
      <c r="X139" s="34"/>
      <c r="Y139" s="34"/>
      <c r="Z139" s="34"/>
      <c r="AA139" s="34"/>
      <c r="AB139" s="34"/>
      <c r="AC139" s="34"/>
      <c r="AD139" s="34"/>
      <c r="AE139" s="36"/>
      <c r="AF139" s="36"/>
      <c r="AG139" s="36"/>
      <c r="AH139" s="36"/>
    </row>
    <row r="140" spans="1:34" ht="40" customHeight="1" x14ac:dyDescent="0.35">
      <c r="A140" s="204"/>
      <c r="B140" s="50">
        <v>137</v>
      </c>
      <c r="C140" s="200"/>
      <c r="D140" s="56" t="s">
        <v>217</v>
      </c>
      <c r="E140" s="57" t="s">
        <v>218</v>
      </c>
      <c r="F140" s="57" t="s">
        <v>14</v>
      </c>
      <c r="G140" s="57" t="s">
        <v>13</v>
      </c>
      <c r="H140" s="55">
        <v>33.6</v>
      </c>
      <c r="I140" s="16">
        <v>1</v>
      </c>
      <c r="J140" s="144">
        <f t="shared" si="10"/>
        <v>0</v>
      </c>
      <c r="K140" s="145">
        <f t="shared" si="11"/>
        <v>0</v>
      </c>
      <c r="L140" s="146"/>
      <c r="M140" s="147">
        <f t="shared" si="12"/>
        <v>0</v>
      </c>
      <c r="N140" s="146"/>
      <c r="O140" s="146"/>
      <c r="P140" s="146"/>
      <c r="Q140" s="148">
        <f t="shared" si="13"/>
        <v>1</v>
      </c>
      <c r="R140" s="18" t="str">
        <f t="shared" si="9"/>
        <v>OK</v>
      </c>
      <c r="S140" s="47"/>
      <c r="T140" s="47"/>
      <c r="U140" s="47"/>
      <c r="V140" s="47"/>
      <c r="W140" s="47"/>
      <c r="X140" s="34"/>
      <c r="Y140" s="34"/>
      <c r="Z140" s="34"/>
      <c r="AA140" s="34"/>
      <c r="AB140" s="34"/>
      <c r="AC140" s="34"/>
      <c r="AD140" s="34"/>
      <c r="AE140" s="36"/>
      <c r="AF140" s="36"/>
      <c r="AG140" s="36"/>
      <c r="AH140" s="36"/>
    </row>
    <row r="141" spans="1:34" ht="40" customHeight="1" x14ac:dyDescent="0.35">
      <c r="A141" s="204"/>
      <c r="B141" s="50">
        <v>138</v>
      </c>
      <c r="C141" s="200"/>
      <c r="D141" s="56" t="s">
        <v>219</v>
      </c>
      <c r="E141" s="57" t="s">
        <v>220</v>
      </c>
      <c r="F141" s="57" t="s">
        <v>11</v>
      </c>
      <c r="G141" s="57" t="s">
        <v>13</v>
      </c>
      <c r="H141" s="55">
        <v>37.200000000000003</v>
      </c>
      <c r="I141" s="16">
        <v>0</v>
      </c>
      <c r="J141" s="144">
        <f t="shared" si="10"/>
        <v>0</v>
      </c>
      <c r="K141" s="145">
        <f t="shared" si="11"/>
        <v>0</v>
      </c>
      <c r="L141" s="146"/>
      <c r="M141" s="147">
        <f t="shared" si="12"/>
        <v>0</v>
      </c>
      <c r="N141" s="146"/>
      <c r="O141" s="146"/>
      <c r="P141" s="146"/>
      <c r="Q141" s="148">
        <f t="shared" si="13"/>
        <v>0</v>
      </c>
      <c r="R141" s="18" t="str">
        <f t="shared" si="9"/>
        <v>OK</v>
      </c>
      <c r="S141" s="47"/>
      <c r="T141" s="47"/>
      <c r="U141" s="47"/>
      <c r="V141" s="47"/>
      <c r="W141" s="47"/>
      <c r="X141" s="34"/>
      <c r="Y141" s="34"/>
      <c r="Z141" s="34"/>
      <c r="AA141" s="34"/>
      <c r="AB141" s="34"/>
      <c r="AC141" s="34"/>
      <c r="AD141" s="34"/>
      <c r="AE141" s="36"/>
      <c r="AF141" s="36"/>
      <c r="AG141" s="36"/>
      <c r="AH141" s="36"/>
    </row>
    <row r="142" spans="1:34" ht="40" customHeight="1" x14ac:dyDescent="0.35">
      <c r="A142" s="204"/>
      <c r="B142" s="50">
        <v>139</v>
      </c>
      <c r="C142" s="200"/>
      <c r="D142" s="56" t="s">
        <v>221</v>
      </c>
      <c r="E142" s="57" t="s">
        <v>222</v>
      </c>
      <c r="F142" s="57" t="s">
        <v>23</v>
      </c>
      <c r="G142" s="57" t="s">
        <v>13</v>
      </c>
      <c r="H142" s="55">
        <v>93.6</v>
      </c>
      <c r="I142" s="16">
        <v>0</v>
      </c>
      <c r="J142" s="144">
        <f t="shared" si="10"/>
        <v>0</v>
      </c>
      <c r="K142" s="145">
        <f t="shared" si="11"/>
        <v>0</v>
      </c>
      <c r="L142" s="146"/>
      <c r="M142" s="147">
        <f t="shared" si="12"/>
        <v>0</v>
      </c>
      <c r="N142" s="146"/>
      <c r="O142" s="146"/>
      <c r="P142" s="146"/>
      <c r="Q142" s="148">
        <f t="shared" si="13"/>
        <v>0</v>
      </c>
      <c r="R142" s="18" t="str">
        <f t="shared" si="9"/>
        <v>OK</v>
      </c>
      <c r="S142" s="47"/>
      <c r="T142" s="47"/>
      <c r="U142" s="47"/>
      <c r="V142" s="47"/>
      <c r="W142" s="47"/>
      <c r="X142" s="34"/>
      <c r="Y142" s="34"/>
      <c r="Z142" s="34"/>
      <c r="AA142" s="34"/>
      <c r="AB142" s="34"/>
      <c r="AC142" s="34"/>
      <c r="AD142" s="34"/>
      <c r="AE142" s="36"/>
      <c r="AF142" s="36"/>
      <c r="AG142" s="36"/>
      <c r="AH142" s="36"/>
    </row>
    <row r="143" spans="1:34" ht="40" customHeight="1" x14ac:dyDescent="0.35">
      <c r="A143" s="204"/>
      <c r="B143" s="50">
        <v>140</v>
      </c>
      <c r="C143" s="200"/>
      <c r="D143" s="56" t="s">
        <v>223</v>
      </c>
      <c r="E143" s="57" t="s">
        <v>224</v>
      </c>
      <c r="F143" s="57" t="s">
        <v>14</v>
      </c>
      <c r="G143" s="57" t="s">
        <v>13</v>
      </c>
      <c r="H143" s="55">
        <v>26.82</v>
      </c>
      <c r="I143" s="16">
        <v>0</v>
      </c>
      <c r="J143" s="144">
        <f t="shared" si="10"/>
        <v>0</v>
      </c>
      <c r="K143" s="145">
        <f t="shared" si="11"/>
        <v>0</v>
      </c>
      <c r="L143" s="146"/>
      <c r="M143" s="147">
        <f t="shared" si="12"/>
        <v>0</v>
      </c>
      <c r="N143" s="146"/>
      <c r="O143" s="146"/>
      <c r="P143" s="146"/>
      <c r="Q143" s="148">
        <f t="shared" si="13"/>
        <v>0</v>
      </c>
      <c r="R143" s="18" t="str">
        <f t="shared" si="9"/>
        <v>OK</v>
      </c>
      <c r="S143" s="47"/>
      <c r="T143" s="47"/>
      <c r="U143" s="47"/>
      <c r="V143" s="47"/>
      <c r="W143" s="47"/>
      <c r="X143" s="34"/>
      <c r="Y143" s="34"/>
      <c r="Z143" s="34"/>
      <c r="AA143" s="34"/>
      <c r="AB143" s="34"/>
      <c r="AC143" s="34"/>
      <c r="AD143" s="34"/>
      <c r="AE143" s="36"/>
      <c r="AF143" s="36"/>
      <c r="AG143" s="36"/>
      <c r="AH143" s="36"/>
    </row>
    <row r="144" spans="1:34" ht="40" customHeight="1" x14ac:dyDescent="0.35">
      <c r="A144" s="204"/>
      <c r="B144" s="50">
        <v>141</v>
      </c>
      <c r="C144" s="200"/>
      <c r="D144" s="56" t="s">
        <v>225</v>
      </c>
      <c r="E144" s="57" t="s">
        <v>226</v>
      </c>
      <c r="F144" s="57" t="s">
        <v>202</v>
      </c>
      <c r="G144" s="57" t="s">
        <v>13</v>
      </c>
      <c r="H144" s="55">
        <v>180</v>
      </c>
      <c r="I144" s="16">
        <v>0</v>
      </c>
      <c r="J144" s="144">
        <f t="shared" si="10"/>
        <v>0</v>
      </c>
      <c r="K144" s="145">
        <f t="shared" si="11"/>
        <v>0</v>
      </c>
      <c r="L144" s="146"/>
      <c r="M144" s="147">
        <f t="shared" si="12"/>
        <v>0</v>
      </c>
      <c r="N144" s="146"/>
      <c r="O144" s="146"/>
      <c r="P144" s="146"/>
      <c r="Q144" s="148">
        <f t="shared" si="13"/>
        <v>0</v>
      </c>
      <c r="R144" s="18" t="str">
        <f t="shared" si="9"/>
        <v>OK</v>
      </c>
      <c r="S144" s="47"/>
      <c r="T144" s="47"/>
      <c r="U144" s="47"/>
      <c r="V144" s="47"/>
      <c r="W144" s="47"/>
      <c r="X144" s="34"/>
      <c r="Y144" s="34"/>
      <c r="Z144" s="34"/>
      <c r="AA144" s="34"/>
      <c r="AB144" s="34"/>
      <c r="AC144" s="34"/>
      <c r="AD144" s="34"/>
      <c r="AE144" s="36"/>
      <c r="AF144" s="36"/>
      <c r="AG144" s="36"/>
      <c r="AH144" s="36"/>
    </row>
    <row r="145" spans="1:34" ht="40" customHeight="1" x14ac:dyDescent="0.35">
      <c r="A145" s="204"/>
      <c r="B145" s="50">
        <v>142</v>
      </c>
      <c r="C145" s="200"/>
      <c r="D145" s="56" t="s">
        <v>227</v>
      </c>
      <c r="E145" s="57" t="s">
        <v>228</v>
      </c>
      <c r="F145" s="57" t="s">
        <v>202</v>
      </c>
      <c r="G145" s="57" t="s">
        <v>13</v>
      </c>
      <c r="H145" s="55">
        <v>115.2</v>
      </c>
      <c r="I145" s="16">
        <v>0</v>
      </c>
      <c r="J145" s="144">
        <f t="shared" si="10"/>
        <v>0</v>
      </c>
      <c r="K145" s="145">
        <f t="shared" si="11"/>
        <v>0</v>
      </c>
      <c r="L145" s="146"/>
      <c r="M145" s="147">
        <f t="shared" si="12"/>
        <v>0</v>
      </c>
      <c r="N145" s="146"/>
      <c r="O145" s="146"/>
      <c r="P145" s="146"/>
      <c r="Q145" s="148">
        <f t="shared" si="13"/>
        <v>0</v>
      </c>
      <c r="R145" s="18" t="str">
        <f t="shared" si="9"/>
        <v>OK</v>
      </c>
      <c r="S145" s="47"/>
      <c r="T145" s="47"/>
      <c r="U145" s="47"/>
      <c r="V145" s="47"/>
      <c r="W145" s="47"/>
      <c r="X145" s="34"/>
      <c r="Y145" s="34"/>
      <c r="Z145" s="34"/>
      <c r="AA145" s="34"/>
      <c r="AB145" s="34"/>
      <c r="AC145" s="34"/>
      <c r="AD145" s="34"/>
      <c r="AE145" s="36"/>
      <c r="AF145" s="36"/>
      <c r="AG145" s="36"/>
      <c r="AH145" s="36"/>
    </row>
    <row r="146" spans="1:34" ht="40" customHeight="1" x14ac:dyDescent="0.35">
      <c r="A146" s="204"/>
      <c r="B146" s="50">
        <v>143</v>
      </c>
      <c r="C146" s="200"/>
      <c r="D146" s="56" t="s">
        <v>229</v>
      </c>
      <c r="E146" s="57" t="s">
        <v>230</v>
      </c>
      <c r="F146" s="57" t="s">
        <v>3</v>
      </c>
      <c r="G146" s="57" t="s">
        <v>13</v>
      </c>
      <c r="H146" s="55">
        <v>9</v>
      </c>
      <c r="I146" s="16">
        <v>0</v>
      </c>
      <c r="J146" s="144">
        <f t="shared" si="10"/>
        <v>0</v>
      </c>
      <c r="K146" s="145">
        <f t="shared" si="11"/>
        <v>0</v>
      </c>
      <c r="L146" s="146"/>
      <c r="M146" s="147">
        <f t="shared" si="12"/>
        <v>0</v>
      </c>
      <c r="N146" s="146"/>
      <c r="O146" s="146"/>
      <c r="P146" s="146"/>
      <c r="Q146" s="148">
        <f t="shared" si="13"/>
        <v>0</v>
      </c>
      <c r="R146" s="18" t="str">
        <f t="shared" si="9"/>
        <v>OK</v>
      </c>
      <c r="S146" s="47"/>
      <c r="T146" s="47"/>
      <c r="U146" s="47"/>
      <c r="V146" s="47"/>
      <c r="W146" s="47"/>
      <c r="X146" s="34"/>
      <c r="Y146" s="34"/>
      <c r="Z146" s="34"/>
      <c r="AA146" s="34"/>
      <c r="AB146" s="34"/>
      <c r="AC146" s="34"/>
      <c r="AD146" s="34"/>
      <c r="AE146" s="36"/>
      <c r="AF146" s="36"/>
      <c r="AG146" s="36"/>
      <c r="AH146" s="36"/>
    </row>
    <row r="147" spans="1:34" ht="40" customHeight="1" x14ac:dyDescent="0.35">
      <c r="A147" s="204"/>
      <c r="B147" s="50">
        <v>144</v>
      </c>
      <c r="C147" s="200"/>
      <c r="D147" s="56" t="s">
        <v>231</v>
      </c>
      <c r="E147" s="57" t="s">
        <v>232</v>
      </c>
      <c r="F147" s="57" t="s">
        <v>233</v>
      </c>
      <c r="G147" s="57" t="s">
        <v>13</v>
      </c>
      <c r="H147" s="55">
        <v>4.2</v>
      </c>
      <c r="I147" s="16">
        <v>1</v>
      </c>
      <c r="J147" s="144">
        <f t="shared" si="10"/>
        <v>0</v>
      </c>
      <c r="K147" s="145">
        <f t="shared" si="11"/>
        <v>0</v>
      </c>
      <c r="L147" s="146"/>
      <c r="M147" s="147">
        <f t="shared" si="12"/>
        <v>0</v>
      </c>
      <c r="N147" s="146"/>
      <c r="O147" s="146"/>
      <c r="P147" s="146"/>
      <c r="Q147" s="148">
        <f t="shared" si="13"/>
        <v>1</v>
      </c>
      <c r="R147" s="18" t="str">
        <f t="shared" si="9"/>
        <v>OK</v>
      </c>
      <c r="S147" s="47"/>
      <c r="T147" s="47"/>
      <c r="U147" s="47"/>
      <c r="V147" s="47"/>
      <c r="W147" s="47"/>
      <c r="X147" s="34"/>
      <c r="Y147" s="34"/>
      <c r="Z147" s="34"/>
      <c r="AA147" s="34"/>
      <c r="AB147" s="34"/>
      <c r="AC147" s="34"/>
      <c r="AD147" s="34"/>
      <c r="AE147" s="36"/>
      <c r="AF147" s="36"/>
      <c r="AG147" s="36"/>
      <c r="AH147" s="36"/>
    </row>
    <row r="148" spans="1:34" ht="40" customHeight="1" x14ac:dyDescent="0.35">
      <c r="A148" s="204"/>
      <c r="B148" s="50">
        <v>145</v>
      </c>
      <c r="C148" s="200"/>
      <c r="D148" s="56" t="s">
        <v>234</v>
      </c>
      <c r="E148" s="57" t="s">
        <v>235</v>
      </c>
      <c r="F148" s="57" t="s">
        <v>233</v>
      </c>
      <c r="G148" s="57" t="s">
        <v>13</v>
      </c>
      <c r="H148" s="55">
        <v>3.24</v>
      </c>
      <c r="I148" s="16">
        <v>1</v>
      </c>
      <c r="J148" s="144">
        <f t="shared" si="10"/>
        <v>0</v>
      </c>
      <c r="K148" s="145">
        <f t="shared" si="11"/>
        <v>0</v>
      </c>
      <c r="L148" s="146"/>
      <c r="M148" s="147">
        <f t="shared" si="12"/>
        <v>0</v>
      </c>
      <c r="N148" s="146"/>
      <c r="O148" s="146"/>
      <c r="P148" s="146"/>
      <c r="Q148" s="148">
        <f t="shared" si="13"/>
        <v>1</v>
      </c>
      <c r="R148" s="18" t="str">
        <f t="shared" si="9"/>
        <v>OK</v>
      </c>
      <c r="S148" s="47"/>
      <c r="T148" s="47"/>
      <c r="U148" s="47"/>
      <c r="V148" s="47"/>
      <c r="W148" s="47"/>
      <c r="X148" s="34"/>
      <c r="Y148" s="34"/>
      <c r="Z148" s="34"/>
      <c r="AA148" s="34"/>
      <c r="AB148" s="34"/>
      <c r="AC148" s="34"/>
      <c r="AD148" s="34"/>
      <c r="AE148" s="36"/>
      <c r="AF148" s="36"/>
      <c r="AG148" s="36"/>
      <c r="AH148" s="36"/>
    </row>
    <row r="149" spans="1:34" ht="40" customHeight="1" x14ac:dyDescent="0.35">
      <c r="A149" s="204"/>
      <c r="B149" s="50">
        <v>146</v>
      </c>
      <c r="C149" s="200"/>
      <c r="D149" s="56" t="s">
        <v>236</v>
      </c>
      <c r="E149" s="57" t="s">
        <v>237</v>
      </c>
      <c r="F149" s="57" t="s">
        <v>233</v>
      </c>
      <c r="G149" s="57" t="s">
        <v>13</v>
      </c>
      <c r="H149" s="55">
        <v>1.92</v>
      </c>
      <c r="I149" s="16">
        <v>1</v>
      </c>
      <c r="J149" s="144">
        <f t="shared" si="10"/>
        <v>0</v>
      </c>
      <c r="K149" s="145">
        <f t="shared" si="11"/>
        <v>0</v>
      </c>
      <c r="L149" s="146"/>
      <c r="M149" s="147">
        <f t="shared" si="12"/>
        <v>0</v>
      </c>
      <c r="N149" s="146"/>
      <c r="O149" s="146"/>
      <c r="P149" s="146"/>
      <c r="Q149" s="148">
        <f t="shared" si="13"/>
        <v>1</v>
      </c>
      <c r="R149" s="18" t="str">
        <f t="shared" si="9"/>
        <v>OK</v>
      </c>
      <c r="S149" s="47"/>
      <c r="T149" s="47"/>
      <c r="U149" s="47"/>
      <c r="V149" s="47"/>
      <c r="W149" s="47"/>
      <c r="X149" s="34"/>
      <c r="Y149" s="34"/>
      <c r="Z149" s="34"/>
      <c r="AA149" s="34"/>
      <c r="AB149" s="34"/>
      <c r="AC149" s="34"/>
      <c r="AD149" s="34"/>
      <c r="AE149" s="36"/>
      <c r="AF149" s="36"/>
      <c r="AG149" s="36"/>
      <c r="AH149" s="36"/>
    </row>
    <row r="150" spans="1:34" ht="40" customHeight="1" x14ac:dyDescent="0.35">
      <c r="A150" s="204"/>
      <c r="B150" s="50">
        <v>147</v>
      </c>
      <c r="C150" s="200"/>
      <c r="D150" s="56" t="s">
        <v>238</v>
      </c>
      <c r="E150" s="57" t="s">
        <v>239</v>
      </c>
      <c r="F150" s="57" t="s">
        <v>233</v>
      </c>
      <c r="G150" s="57" t="s">
        <v>13</v>
      </c>
      <c r="H150" s="55">
        <v>3.24</v>
      </c>
      <c r="I150" s="16">
        <v>1</v>
      </c>
      <c r="J150" s="144">
        <f t="shared" si="10"/>
        <v>0</v>
      </c>
      <c r="K150" s="145">
        <f t="shared" si="11"/>
        <v>0</v>
      </c>
      <c r="L150" s="146"/>
      <c r="M150" s="147">
        <f t="shared" si="12"/>
        <v>0</v>
      </c>
      <c r="N150" s="146"/>
      <c r="O150" s="146"/>
      <c r="P150" s="146"/>
      <c r="Q150" s="148">
        <f t="shared" si="13"/>
        <v>1</v>
      </c>
      <c r="R150" s="18" t="str">
        <f t="shared" si="9"/>
        <v>OK</v>
      </c>
      <c r="S150" s="47"/>
      <c r="T150" s="47"/>
      <c r="U150" s="47"/>
      <c r="V150" s="47"/>
      <c r="W150" s="47"/>
      <c r="X150" s="34"/>
      <c r="Y150" s="34"/>
      <c r="Z150" s="34"/>
      <c r="AA150" s="34"/>
      <c r="AB150" s="34"/>
      <c r="AC150" s="34"/>
      <c r="AD150" s="34"/>
      <c r="AE150" s="36"/>
      <c r="AF150" s="36"/>
      <c r="AG150" s="36"/>
      <c r="AH150" s="36"/>
    </row>
    <row r="151" spans="1:34" ht="40" customHeight="1" x14ac:dyDescent="0.35">
      <c r="A151" s="204"/>
      <c r="B151" s="50">
        <v>148</v>
      </c>
      <c r="C151" s="200"/>
      <c r="D151" s="56" t="s">
        <v>240</v>
      </c>
      <c r="E151" s="57" t="s">
        <v>241</v>
      </c>
      <c r="F151" s="57" t="s">
        <v>11</v>
      </c>
      <c r="G151" s="57" t="s">
        <v>13</v>
      </c>
      <c r="H151" s="55">
        <v>9.6</v>
      </c>
      <c r="I151" s="16">
        <v>0</v>
      </c>
      <c r="J151" s="144">
        <f t="shared" si="10"/>
        <v>0</v>
      </c>
      <c r="K151" s="145">
        <f t="shared" si="11"/>
        <v>0</v>
      </c>
      <c r="L151" s="146"/>
      <c r="M151" s="147">
        <f t="shared" si="12"/>
        <v>0</v>
      </c>
      <c r="N151" s="146"/>
      <c r="O151" s="146"/>
      <c r="P151" s="146"/>
      <c r="Q151" s="148">
        <f t="shared" si="13"/>
        <v>0</v>
      </c>
      <c r="R151" s="18" t="str">
        <f t="shared" si="9"/>
        <v>OK</v>
      </c>
      <c r="S151" s="47"/>
      <c r="T151" s="47"/>
      <c r="U151" s="47"/>
      <c r="V151" s="47"/>
      <c r="W151" s="47"/>
      <c r="X151" s="34"/>
      <c r="Y151" s="34"/>
      <c r="Z151" s="34"/>
      <c r="AA151" s="34"/>
      <c r="AB151" s="34"/>
      <c r="AC151" s="34"/>
      <c r="AD151" s="34"/>
      <c r="AE151" s="36"/>
      <c r="AF151" s="36"/>
      <c r="AG151" s="36"/>
      <c r="AH151" s="36"/>
    </row>
    <row r="152" spans="1:34" ht="40" customHeight="1" x14ac:dyDescent="0.35">
      <c r="A152" s="204"/>
      <c r="B152" s="50">
        <v>149</v>
      </c>
      <c r="C152" s="200"/>
      <c r="D152" s="56" t="s">
        <v>242</v>
      </c>
      <c r="E152" s="57" t="s">
        <v>243</v>
      </c>
      <c r="F152" s="57" t="s">
        <v>233</v>
      </c>
      <c r="G152" s="57" t="s">
        <v>13</v>
      </c>
      <c r="H152" s="55">
        <v>5</v>
      </c>
      <c r="I152" s="16">
        <v>1</v>
      </c>
      <c r="J152" s="144">
        <f t="shared" si="10"/>
        <v>0</v>
      </c>
      <c r="K152" s="145">
        <f t="shared" si="11"/>
        <v>0</v>
      </c>
      <c r="L152" s="146"/>
      <c r="M152" s="147">
        <f t="shared" si="12"/>
        <v>0</v>
      </c>
      <c r="N152" s="146"/>
      <c r="O152" s="146"/>
      <c r="P152" s="146"/>
      <c r="Q152" s="148">
        <f t="shared" si="13"/>
        <v>1</v>
      </c>
      <c r="R152" s="18" t="str">
        <f t="shared" si="9"/>
        <v>OK</v>
      </c>
      <c r="S152" s="47"/>
      <c r="T152" s="47"/>
      <c r="U152" s="47"/>
      <c r="V152" s="47"/>
      <c r="W152" s="47"/>
      <c r="X152" s="34"/>
      <c r="Y152" s="34"/>
      <c r="Z152" s="34"/>
      <c r="AA152" s="34"/>
      <c r="AB152" s="34"/>
      <c r="AC152" s="34"/>
      <c r="AD152" s="34"/>
      <c r="AE152" s="36"/>
      <c r="AF152" s="36"/>
      <c r="AG152" s="36"/>
      <c r="AH152" s="36"/>
    </row>
    <row r="153" spans="1:34" ht="40" customHeight="1" x14ac:dyDescent="0.35">
      <c r="A153" s="204"/>
      <c r="B153" s="50">
        <v>150</v>
      </c>
      <c r="C153" s="200"/>
      <c r="D153" s="56" t="s">
        <v>244</v>
      </c>
      <c r="E153" s="57" t="s">
        <v>245</v>
      </c>
      <c r="F153" s="57" t="s">
        <v>233</v>
      </c>
      <c r="G153" s="57" t="s">
        <v>13</v>
      </c>
      <c r="H153" s="55">
        <v>4.2</v>
      </c>
      <c r="I153" s="16">
        <v>1</v>
      </c>
      <c r="J153" s="144">
        <f t="shared" si="10"/>
        <v>0</v>
      </c>
      <c r="K153" s="145">
        <f t="shared" si="11"/>
        <v>0</v>
      </c>
      <c r="L153" s="146"/>
      <c r="M153" s="147">
        <f t="shared" si="12"/>
        <v>0</v>
      </c>
      <c r="N153" s="146"/>
      <c r="O153" s="146"/>
      <c r="P153" s="146"/>
      <c r="Q153" s="148">
        <f t="shared" si="13"/>
        <v>1</v>
      </c>
      <c r="R153" s="18" t="str">
        <f t="shared" si="9"/>
        <v>OK</v>
      </c>
      <c r="S153" s="47"/>
      <c r="T153" s="47"/>
      <c r="U153" s="47"/>
      <c r="V153" s="47"/>
      <c r="W153" s="47"/>
      <c r="X153" s="34"/>
      <c r="Y153" s="34"/>
      <c r="Z153" s="34"/>
      <c r="AA153" s="34"/>
      <c r="AB153" s="34"/>
      <c r="AC153" s="34"/>
      <c r="AD153" s="34"/>
      <c r="AE153" s="36"/>
      <c r="AF153" s="36"/>
      <c r="AG153" s="36"/>
      <c r="AH153" s="36"/>
    </row>
    <row r="154" spans="1:34" ht="40" customHeight="1" x14ac:dyDescent="0.35">
      <c r="A154" s="204"/>
      <c r="B154" s="50">
        <v>151</v>
      </c>
      <c r="C154" s="200"/>
      <c r="D154" s="56" t="s">
        <v>246</v>
      </c>
      <c r="E154" s="57" t="s">
        <v>247</v>
      </c>
      <c r="F154" s="57" t="s">
        <v>233</v>
      </c>
      <c r="G154" s="57" t="s">
        <v>13</v>
      </c>
      <c r="H154" s="55">
        <v>49.2</v>
      </c>
      <c r="I154" s="16">
        <v>0</v>
      </c>
      <c r="J154" s="144">
        <f t="shared" si="10"/>
        <v>0</v>
      </c>
      <c r="K154" s="145">
        <f t="shared" si="11"/>
        <v>0</v>
      </c>
      <c r="L154" s="146"/>
      <c r="M154" s="147">
        <f t="shared" si="12"/>
        <v>0</v>
      </c>
      <c r="N154" s="146"/>
      <c r="O154" s="146"/>
      <c r="P154" s="146"/>
      <c r="Q154" s="148">
        <f t="shared" si="13"/>
        <v>0</v>
      </c>
      <c r="R154" s="18" t="str">
        <f t="shared" si="9"/>
        <v>OK</v>
      </c>
      <c r="S154" s="47"/>
      <c r="T154" s="47"/>
      <c r="U154" s="47"/>
      <c r="V154" s="47"/>
      <c r="W154" s="47"/>
      <c r="X154" s="34"/>
      <c r="Y154" s="34"/>
      <c r="Z154" s="34"/>
      <c r="AA154" s="34"/>
      <c r="AB154" s="34"/>
      <c r="AC154" s="34"/>
      <c r="AD154" s="34"/>
      <c r="AE154" s="36"/>
      <c r="AF154" s="36"/>
      <c r="AG154" s="36"/>
      <c r="AH154" s="36"/>
    </row>
    <row r="155" spans="1:34" ht="40" customHeight="1" x14ac:dyDescent="0.35">
      <c r="A155" s="204"/>
      <c r="B155" s="50">
        <v>152</v>
      </c>
      <c r="C155" s="200"/>
      <c r="D155" s="56" t="s">
        <v>248</v>
      </c>
      <c r="E155" s="57" t="s">
        <v>249</v>
      </c>
      <c r="F155" s="57" t="s">
        <v>250</v>
      </c>
      <c r="G155" s="57" t="s">
        <v>12</v>
      </c>
      <c r="H155" s="55">
        <v>33.6</v>
      </c>
      <c r="I155" s="16">
        <v>0</v>
      </c>
      <c r="J155" s="144">
        <f t="shared" si="10"/>
        <v>0</v>
      </c>
      <c r="K155" s="145">
        <f t="shared" si="11"/>
        <v>0</v>
      </c>
      <c r="L155" s="146"/>
      <c r="M155" s="147">
        <f t="shared" si="12"/>
        <v>0</v>
      </c>
      <c r="N155" s="146"/>
      <c r="O155" s="146"/>
      <c r="P155" s="146"/>
      <c r="Q155" s="148">
        <f t="shared" si="13"/>
        <v>0</v>
      </c>
      <c r="R155" s="18" t="str">
        <f t="shared" si="9"/>
        <v>OK</v>
      </c>
      <c r="S155" s="47"/>
      <c r="T155" s="47"/>
      <c r="U155" s="47"/>
      <c r="V155" s="47"/>
      <c r="W155" s="47"/>
      <c r="X155" s="34"/>
      <c r="Y155" s="34"/>
      <c r="Z155" s="34"/>
      <c r="AA155" s="34"/>
      <c r="AB155" s="34"/>
      <c r="AC155" s="34"/>
      <c r="AD155" s="34"/>
      <c r="AE155" s="36"/>
      <c r="AF155" s="36"/>
      <c r="AG155" s="36"/>
      <c r="AH155" s="36"/>
    </row>
    <row r="156" spans="1:34" ht="40" customHeight="1" x14ac:dyDescent="0.35">
      <c r="A156" s="204"/>
      <c r="B156" s="50">
        <v>153</v>
      </c>
      <c r="C156" s="200"/>
      <c r="D156" s="56" t="s">
        <v>251</v>
      </c>
      <c r="E156" s="57" t="s">
        <v>252</v>
      </c>
      <c r="F156" s="57" t="s">
        <v>250</v>
      </c>
      <c r="G156" s="57" t="s">
        <v>12</v>
      </c>
      <c r="H156" s="55">
        <v>39.6</v>
      </c>
      <c r="I156" s="16">
        <v>0</v>
      </c>
      <c r="J156" s="144">
        <f t="shared" si="10"/>
        <v>0</v>
      </c>
      <c r="K156" s="145">
        <f t="shared" si="11"/>
        <v>0</v>
      </c>
      <c r="L156" s="146"/>
      <c r="M156" s="147">
        <f t="shared" si="12"/>
        <v>0</v>
      </c>
      <c r="N156" s="146"/>
      <c r="O156" s="146"/>
      <c r="P156" s="146"/>
      <c r="Q156" s="148">
        <f t="shared" si="13"/>
        <v>0</v>
      </c>
      <c r="R156" s="18" t="str">
        <f t="shared" si="9"/>
        <v>OK</v>
      </c>
      <c r="S156" s="47"/>
      <c r="T156" s="47"/>
      <c r="U156" s="47"/>
      <c r="V156" s="47"/>
      <c r="W156" s="47"/>
      <c r="X156" s="34"/>
      <c r="Y156" s="34"/>
      <c r="Z156" s="34"/>
      <c r="AA156" s="34"/>
      <c r="AB156" s="34"/>
      <c r="AC156" s="34"/>
      <c r="AD156" s="34"/>
      <c r="AE156" s="36"/>
      <c r="AF156" s="36"/>
      <c r="AG156" s="36"/>
      <c r="AH156" s="36"/>
    </row>
    <row r="157" spans="1:34" ht="40" customHeight="1" x14ac:dyDescent="0.35">
      <c r="A157" s="204"/>
      <c r="B157" s="50">
        <v>154</v>
      </c>
      <c r="C157" s="200"/>
      <c r="D157" s="56" t="s">
        <v>253</v>
      </c>
      <c r="E157" s="57" t="s">
        <v>254</v>
      </c>
      <c r="F157" s="57" t="s">
        <v>250</v>
      </c>
      <c r="G157" s="57" t="s">
        <v>12</v>
      </c>
      <c r="H157" s="55">
        <v>38.4</v>
      </c>
      <c r="I157" s="16">
        <v>0</v>
      </c>
      <c r="J157" s="144">
        <f t="shared" si="10"/>
        <v>0</v>
      </c>
      <c r="K157" s="145">
        <f t="shared" si="11"/>
        <v>0</v>
      </c>
      <c r="L157" s="146"/>
      <c r="M157" s="147">
        <f t="shared" si="12"/>
        <v>0</v>
      </c>
      <c r="N157" s="146"/>
      <c r="O157" s="146"/>
      <c r="P157" s="146"/>
      <c r="Q157" s="148">
        <f t="shared" si="13"/>
        <v>0</v>
      </c>
      <c r="R157" s="18" t="str">
        <f t="shared" si="9"/>
        <v>OK</v>
      </c>
      <c r="S157" s="47"/>
      <c r="T157" s="47"/>
      <c r="U157" s="47"/>
      <c r="V157" s="47"/>
      <c r="W157" s="47"/>
      <c r="X157" s="34"/>
      <c r="Y157" s="34"/>
      <c r="Z157" s="34"/>
      <c r="AA157" s="34"/>
      <c r="AB157" s="34"/>
      <c r="AC157" s="34"/>
      <c r="AD157" s="34"/>
      <c r="AE157" s="36"/>
      <c r="AF157" s="36"/>
      <c r="AG157" s="36"/>
      <c r="AH157" s="36"/>
    </row>
    <row r="158" spans="1:34" ht="40" customHeight="1" x14ac:dyDescent="0.35">
      <c r="A158" s="204"/>
      <c r="B158" s="50">
        <v>155</v>
      </c>
      <c r="C158" s="200"/>
      <c r="D158" s="56" t="s">
        <v>255</v>
      </c>
      <c r="E158" s="57" t="s">
        <v>256</v>
      </c>
      <c r="F158" s="57" t="s">
        <v>21</v>
      </c>
      <c r="G158" s="57" t="s">
        <v>12</v>
      </c>
      <c r="H158" s="55">
        <v>3.6</v>
      </c>
      <c r="I158" s="16">
        <v>0</v>
      </c>
      <c r="J158" s="144">
        <f t="shared" si="10"/>
        <v>0</v>
      </c>
      <c r="K158" s="145">
        <f t="shared" si="11"/>
        <v>0</v>
      </c>
      <c r="L158" s="146"/>
      <c r="M158" s="147">
        <f t="shared" si="12"/>
        <v>0</v>
      </c>
      <c r="N158" s="146"/>
      <c r="O158" s="146"/>
      <c r="P158" s="146"/>
      <c r="Q158" s="148">
        <f t="shared" si="13"/>
        <v>0</v>
      </c>
      <c r="R158" s="18" t="str">
        <f t="shared" si="9"/>
        <v>OK</v>
      </c>
      <c r="S158" s="47"/>
      <c r="T158" s="47"/>
      <c r="U158" s="47"/>
      <c r="V158" s="47"/>
      <c r="W158" s="47"/>
      <c r="X158" s="34"/>
      <c r="Y158" s="34"/>
      <c r="Z158" s="34"/>
      <c r="AA158" s="34"/>
      <c r="AB158" s="34"/>
      <c r="AC158" s="34"/>
      <c r="AD158" s="34"/>
      <c r="AE158" s="36"/>
      <c r="AF158" s="36"/>
      <c r="AG158" s="36"/>
      <c r="AH158" s="36"/>
    </row>
    <row r="159" spans="1:34" ht="40" customHeight="1" x14ac:dyDescent="0.35">
      <c r="A159" s="204"/>
      <c r="B159" s="50">
        <v>156</v>
      </c>
      <c r="C159" s="200"/>
      <c r="D159" s="56" t="s">
        <v>257</v>
      </c>
      <c r="E159" s="57" t="s">
        <v>258</v>
      </c>
      <c r="F159" s="57" t="s">
        <v>21</v>
      </c>
      <c r="G159" s="57" t="s">
        <v>12</v>
      </c>
      <c r="H159" s="55">
        <v>4.4400000000000004</v>
      </c>
      <c r="I159" s="16">
        <v>0</v>
      </c>
      <c r="J159" s="144">
        <f t="shared" si="10"/>
        <v>0</v>
      </c>
      <c r="K159" s="145">
        <f t="shared" si="11"/>
        <v>0</v>
      </c>
      <c r="L159" s="146"/>
      <c r="M159" s="147">
        <f t="shared" si="12"/>
        <v>0</v>
      </c>
      <c r="N159" s="146"/>
      <c r="O159" s="146"/>
      <c r="P159" s="146"/>
      <c r="Q159" s="148">
        <f t="shared" si="13"/>
        <v>0</v>
      </c>
      <c r="R159" s="18" t="str">
        <f t="shared" si="9"/>
        <v>OK</v>
      </c>
      <c r="S159" s="47"/>
      <c r="T159" s="47"/>
      <c r="U159" s="47"/>
      <c r="V159" s="47"/>
      <c r="W159" s="47"/>
      <c r="X159" s="34"/>
      <c r="Y159" s="34"/>
      <c r="Z159" s="34"/>
      <c r="AA159" s="34"/>
      <c r="AB159" s="34"/>
      <c r="AC159" s="34"/>
      <c r="AD159" s="34"/>
      <c r="AE159" s="36"/>
      <c r="AF159" s="36"/>
      <c r="AG159" s="36"/>
      <c r="AH159" s="36"/>
    </row>
    <row r="160" spans="1:34" ht="40" customHeight="1" x14ac:dyDescent="0.35">
      <c r="A160" s="204"/>
      <c r="B160" s="50">
        <v>157</v>
      </c>
      <c r="C160" s="200"/>
      <c r="D160" s="56" t="s">
        <v>259</v>
      </c>
      <c r="E160" s="57" t="s">
        <v>260</v>
      </c>
      <c r="F160" s="57" t="s">
        <v>261</v>
      </c>
      <c r="G160" s="57" t="s">
        <v>12</v>
      </c>
      <c r="H160" s="55">
        <v>13.2</v>
      </c>
      <c r="I160" s="16">
        <v>0</v>
      </c>
      <c r="J160" s="144">
        <f t="shared" si="10"/>
        <v>0</v>
      </c>
      <c r="K160" s="145">
        <f t="shared" si="11"/>
        <v>0</v>
      </c>
      <c r="L160" s="146"/>
      <c r="M160" s="147">
        <f t="shared" si="12"/>
        <v>0</v>
      </c>
      <c r="N160" s="146"/>
      <c r="O160" s="146"/>
      <c r="P160" s="146"/>
      <c r="Q160" s="148">
        <f t="shared" si="13"/>
        <v>0</v>
      </c>
      <c r="R160" s="18" t="str">
        <f t="shared" si="9"/>
        <v>OK</v>
      </c>
      <c r="S160" s="47"/>
      <c r="T160" s="47"/>
      <c r="U160" s="47"/>
      <c r="V160" s="47"/>
      <c r="W160" s="47"/>
      <c r="X160" s="34"/>
      <c r="Y160" s="34"/>
      <c r="Z160" s="34"/>
      <c r="AA160" s="34"/>
      <c r="AB160" s="34"/>
      <c r="AC160" s="34"/>
      <c r="AD160" s="34"/>
      <c r="AE160" s="36"/>
      <c r="AF160" s="36"/>
      <c r="AG160" s="36"/>
      <c r="AH160" s="36"/>
    </row>
    <row r="161" spans="1:34" ht="40" customHeight="1" x14ac:dyDescent="0.35">
      <c r="A161" s="204"/>
      <c r="B161" s="50">
        <v>158</v>
      </c>
      <c r="C161" s="200"/>
      <c r="D161" s="56" t="s">
        <v>262</v>
      </c>
      <c r="E161" s="57" t="s">
        <v>263</v>
      </c>
      <c r="F161" s="57" t="s">
        <v>264</v>
      </c>
      <c r="G161" s="57" t="s">
        <v>12</v>
      </c>
      <c r="H161" s="55">
        <v>6.48</v>
      </c>
      <c r="I161" s="16">
        <v>0</v>
      </c>
      <c r="J161" s="144">
        <f t="shared" si="10"/>
        <v>0</v>
      </c>
      <c r="K161" s="145">
        <f t="shared" si="11"/>
        <v>0</v>
      </c>
      <c r="L161" s="146"/>
      <c r="M161" s="147">
        <f t="shared" si="12"/>
        <v>0</v>
      </c>
      <c r="N161" s="146"/>
      <c r="O161" s="146"/>
      <c r="P161" s="146"/>
      <c r="Q161" s="148">
        <f t="shared" si="13"/>
        <v>0</v>
      </c>
      <c r="R161" s="18" t="str">
        <f t="shared" si="9"/>
        <v>OK</v>
      </c>
      <c r="S161" s="47"/>
      <c r="T161" s="47"/>
      <c r="U161" s="47"/>
      <c r="V161" s="47"/>
      <c r="W161" s="47"/>
      <c r="X161" s="34"/>
      <c r="Y161" s="34"/>
      <c r="Z161" s="34"/>
      <c r="AA161" s="34"/>
      <c r="AB161" s="34"/>
      <c r="AC161" s="34"/>
      <c r="AD161" s="34"/>
      <c r="AE161" s="36"/>
      <c r="AF161" s="36"/>
      <c r="AG161" s="36"/>
      <c r="AH161" s="36"/>
    </row>
    <row r="162" spans="1:34" ht="40" customHeight="1" x14ac:dyDescent="0.35">
      <c r="A162" s="204"/>
      <c r="B162" s="50">
        <v>159</v>
      </c>
      <c r="C162" s="200"/>
      <c r="D162" s="56" t="s">
        <v>265</v>
      </c>
      <c r="E162" s="57" t="s">
        <v>266</v>
      </c>
      <c r="F162" s="57" t="s">
        <v>267</v>
      </c>
      <c r="G162" s="57" t="s">
        <v>12</v>
      </c>
      <c r="H162" s="55">
        <v>7.92</v>
      </c>
      <c r="I162" s="16">
        <v>0</v>
      </c>
      <c r="J162" s="144">
        <f t="shared" si="10"/>
        <v>0</v>
      </c>
      <c r="K162" s="145">
        <f t="shared" si="11"/>
        <v>0</v>
      </c>
      <c r="L162" s="146"/>
      <c r="M162" s="147">
        <f t="shared" si="12"/>
        <v>0</v>
      </c>
      <c r="N162" s="146"/>
      <c r="O162" s="146"/>
      <c r="P162" s="146"/>
      <c r="Q162" s="148">
        <f t="shared" si="13"/>
        <v>0</v>
      </c>
      <c r="R162" s="18" t="str">
        <f t="shared" si="9"/>
        <v>OK</v>
      </c>
      <c r="S162" s="47"/>
      <c r="T162" s="47"/>
      <c r="U162" s="47"/>
      <c r="V162" s="47"/>
      <c r="W162" s="47"/>
      <c r="X162" s="34"/>
      <c r="Y162" s="34"/>
      <c r="Z162" s="34"/>
      <c r="AA162" s="34"/>
      <c r="AB162" s="34"/>
      <c r="AC162" s="34"/>
      <c r="AD162" s="34"/>
      <c r="AE162" s="36"/>
      <c r="AF162" s="36"/>
      <c r="AG162" s="36"/>
      <c r="AH162" s="36"/>
    </row>
    <row r="163" spans="1:34" ht="40" customHeight="1" x14ac:dyDescent="0.35">
      <c r="A163" s="204"/>
      <c r="B163" s="50">
        <v>160</v>
      </c>
      <c r="C163" s="200"/>
      <c r="D163" s="56" t="s">
        <v>268</v>
      </c>
      <c r="E163" s="57" t="s">
        <v>269</v>
      </c>
      <c r="F163" s="57" t="s">
        <v>53</v>
      </c>
      <c r="G163" s="57" t="s">
        <v>12</v>
      </c>
      <c r="H163" s="55">
        <v>28.72</v>
      </c>
      <c r="I163" s="16">
        <v>0</v>
      </c>
      <c r="J163" s="144">
        <f t="shared" si="10"/>
        <v>0</v>
      </c>
      <c r="K163" s="145">
        <f t="shared" si="11"/>
        <v>0</v>
      </c>
      <c r="L163" s="146"/>
      <c r="M163" s="147">
        <f t="shared" si="12"/>
        <v>0</v>
      </c>
      <c r="N163" s="146"/>
      <c r="O163" s="146"/>
      <c r="P163" s="146"/>
      <c r="Q163" s="148">
        <f t="shared" si="13"/>
        <v>0</v>
      </c>
      <c r="R163" s="18" t="str">
        <f t="shared" si="9"/>
        <v>OK</v>
      </c>
      <c r="S163" s="47"/>
      <c r="T163" s="47"/>
      <c r="U163" s="47"/>
      <c r="V163" s="47"/>
      <c r="W163" s="47"/>
      <c r="X163" s="34"/>
      <c r="Y163" s="34"/>
      <c r="Z163" s="34"/>
      <c r="AA163" s="34"/>
      <c r="AB163" s="34"/>
      <c r="AC163" s="34"/>
      <c r="AD163" s="34"/>
      <c r="AE163" s="36"/>
      <c r="AF163" s="36"/>
      <c r="AG163" s="36"/>
      <c r="AH163" s="36"/>
    </row>
    <row r="164" spans="1:34" ht="40" customHeight="1" x14ac:dyDescent="0.35">
      <c r="A164" s="204"/>
      <c r="B164" s="50">
        <v>161</v>
      </c>
      <c r="C164" s="200"/>
      <c r="D164" s="56" t="s">
        <v>270</v>
      </c>
      <c r="E164" s="57" t="s">
        <v>271</v>
      </c>
      <c r="F164" s="57" t="s">
        <v>53</v>
      </c>
      <c r="G164" s="57" t="s">
        <v>12</v>
      </c>
      <c r="H164" s="55">
        <v>17.95</v>
      </c>
      <c r="I164" s="16">
        <v>0</v>
      </c>
      <c r="J164" s="144">
        <f t="shared" si="10"/>
        <v>0</v>
      </c>
      <c r="K164" s="145">
        <f t="shared" si="11"/>
        <v>0</v>
      </c>
      <c r="L164" s="146"/>
      <c r="M164" s="147">
        <f t="shared" si="12"/>
        <v>0</v>
      </c>
      <c r="N164" s="146"/>
      <c r="O164" s="146"/>
      <c r="P164" s="146"/>
      <c r="Q164" s="148">
        <f t="shared" si="13"/>
        <v>0</v>
      </c>
      <c r="R164" s="18" t="str">
        <f t="shared" si="9"/>
        <v>OK</v>
      </c>
      <c r="S164" s="47"/>
      <c r="T164" s="47"/>
      <c r="U164" s="47"/>
      <c r="V164" s="47"/>
      <c r="W164" s="47"/>
      <c r="X164" s="34"/>
      <c r="Y164" s="34"/>
      <c r="Z164" s="34"/>
      <c r="AA164" s="34"/>
      <c r="AB164" s="34"/>
      <c r="AC164" s="34"/>
      <c r="AD164" s="34"/>
      <c r="AE164" s="36"/>
      <c r="AF164" s="36"/>
      <c r="AG164" s="36"/>
      <c r="AH164" s="36"/>
    </row>
    <row r="165" spans="1:34" ht="40" customHeight="1" x14ac:dyDescent="0.35">
      <c r="A165" s="204"/>
      <c r="B165" s="50">
        <v>162</v>
      </c>
      <c r="C165" s="199"/>
      <c r="D165" s="56" t="s">
        <v>272</v>
      </c>
      <c r="E165" s="57" t="s">
        <v>273</v>
      </c>
      <c r="F165" s="57" t="s">
        <v>274</v>
      </c>
      <c r="G165" s="57" t="s">
        <v>13</v>
      </c>
      <c r="H165" s="55">
        <v>160</v>
      </c>
      <c r="I165" s="16">
        <v>0</v>
      </c>
      <c r="J165" s="144">
        <f t="shared" si="10"/>
        <v>0</v>
      </c>
      <c r="K165" s="145">
        <f t="shared" si="11"/>
        <v>0</v>
      </c>
      <c r="L165" s="146"/>
      <c r="M165" s="147">
        <f t="shared" si="12"/>
        <v>0</v>
      </c>
      <c r="N165" s="146"/>
      <c r="O165" s="146"/>
      <c r="P165" s="146"/>
      <c r="Q165" s="148">
        <f t="shared" si="13"/>
        <v>0</v>
      </c>
      <c r="R165" s="18" t="str">
        <f t="shared" si="9"/>
        <v>OK</v>
      </c>
      <c r="S165" s="47"/>
      <c r="T165" s="47"/>
      <c r="U165" s="47"/>
      <c r="V165" s="47"/>
      <c r="W165" s="47"/>
      <c r="X165" s="34"/>
      <c r="Y165" s="34"/>
      <c r="Z165" s="34"/>
      <c r="AA165" s="34"/>
      <c r="AB165" s="34"/>
      <c r="AC165" s="34"/>
      <c r="AD165" s="34"/>
      <c r="AE165" s="36"/>
      <c r="AF165" s="36"/>
      <c r="AG165" s="36"/>
      <c r="AH165" s="36"/>
    </row>
    <row r="166" spans="1:34" ht="40" customHeight="1" x14ac:dyDescent="0.35">
      <c r="A166" s="204">
        <v>8</v>
      </c>
      <c r="B166" s="50">
        <v>163</v>
      </c>
      <c r="C166" s="198" t="s">
        <v>637</v>
      </c>
      <c r="D166" s="56" t="s">
        <v>275</v>
      </c>
      <c r="E166" s="57" t="s">
        <v>276</v>
      </c>
      <c r="F166" s="57" t="s">
        <v>11</v>
      </c>
      <c r="G166" s="57" t="s">
        <v>277</v>
      </c>
      <c r="H166" s="55">
        <v>100</v>
      </c>
      <c r="I166" s="16">
        <v>2</v>
      </c>
      <c r="J166" s="144">
        <f t="shared" si="10"/>
        <v>0</v>
      </c>
      <c r="K166" s="145">
        <f t="shared" si="11"/>
        <v>0</v>
      </c>
      <c r="L166" s="146"/>
      <c r="M166" s="147">
        <f t="shared" si="12"/>
        <v>0</v>
      </c>
      <c r="N166" s="146"/>
      <c r="O166" s="146"/>
      <c r="P166" s="146"/>
      <c r="Q166" s="148">
        <f t="shared" si="13"/>
        <v>2</v>
      </c>
      <c r="R166" s="18" t="str">
        <f t="shared" si="9"/>
        <v>OK</v>
      </c>
      <c r="S166" s="47"/>
      <c r="T166" s="47"/>
      <c r="U166" s="47"/>
      <c r="V166" s="47"/>
      <c r="W166" s="47"/>
      <c r="X166" s="34"/>
      <c r="Y166" s="34"/>
      <c r="Z166" s="34"/>
      <c r="AA166" s="34"/>
      <c r="AB166" s="34"/>
      <c r="AC166" s="34"/>
      <c r="AD166" s="34"/>
      <c r="AE166" s="36"/>
      <c r="AF166" s="36"/>
      <c r="AG166" s="36"/>
      <c r="AH166" s="36"/>
    </row>
    <row r="167" spans="1:34" ht="40" customHeight="1" x14ac:dyDescent="0.35">
      <c r="A167" s="204"/>
      <c r="B167" s="50">
        <v>164</v>
      </c>
      <c r="C167" s="200"/>
      <c r="D167" s="56" t="s">
        <v>278</v>
      </c>
      <c r="E167" s="57" t="s">
        <v>279</v>
      </c>
      <c r="F167" s="57" t="s">
        <v>233</v>
      </c>
      <c r="G167" s="57" t="s">
        <v>277</v>
      </c>
      <c r="H167" s="55">
        <v>22.5</v>
      </c>
      <c r="I167" s="16">
        <v>2</v>
      </c>
      <c r="J167" s="144">
        <f t="shared" si="10"/>
        <v>0</v>
      </c>
      <c r="K167" s="145">
        <f t="shared" si="11"/>
        <v>0</v>
      </c>
      <c r="L167" s="146"/>
      <c r="M167" s="147">
        <f t="shared" si="12"/>
        <v>0</v>
      </c>
      <c r="N167" s="146"/>
      <c r="O167" s="146"/>
      <c r="P167" s="146"/>
      <c r="Q167" s="148">
        <f t="shared" si="13"/>
        <v>2</v>
      </c>
      <c r="R167" s="18" t="str">
        <f t="shared" si="9"/>
        <v>OK</v>
      </c>
      <c r="S167" s="47"/>
      <c r="T167" s="47"/>
      <c r="U167" s="47"/>
      <c r="V167" s="47"/>
      <c r="W167" s="47"/>
      <c r="X167" s="34"/>
      <c r="Y167" s="34"/>
      <c r="Z167" s="34"/>
      <c r="AA167" s="34"/>
      <c r="AB167" s="34"/>
      <c r="AC167" s="34"/>
      <c r="AD167" s="34"/>
      <c r="AE167" s="36"/>
      <c r="AF167" s="36"/>
      <c r="AG167" s="36"/>
      <c r="AH167" s="36"/>
    </row>
    <row r="168" spans="1:34" ht="40" customHeight="1" x14ac:dyDescent="0.35">
      <c r="A168" s="204"/>
      <c r="B168" s="50">
        <v>165</v>
      </c>
      <c r="C168" s="200"/>
      <c r="D168" s="56" t="s">
        <v>280</v>
      </c>
      <c r="E168" s="57" t="s">
        <v>281</v>
      </c>
      <c r="F168" s="57" t="s">
        <v>3</v>
      </c>
      <c r="G168" s="57" t="s">
        <v>13</v>
      </c>
      <c r="H168" s="55">
        <v>178</v>
      </c>
      <c r="I168" s="16">
        <v>0</v>
      </c>
      <c r="J168" s="144">
        <f t="shared" si="10"/>
        <v>0</v>
      </c>
      <c r="K168" s="145">
        <f t="shared" si="11"/>
        <v>0</v>
      </c>
      <c r="L168" s="146"/>
      <c r="M168" s="147">
        <f t="shared" si="12"/>
        <v>0</v>
      </c>
      <c r="N168" s="146"/>
      <c r="O168" s="146"/>
      <c r="P168" s="146"/>
      <c r="Q168" s="148">
        <f t="shared" si="13"/>
        <v>0</v>
      </c>
      <c r="R168" s="18" t="str">
        <f t="shared" si="9"/>
        <v>OK</v>
      </c>
      <c r="S168" s="47"/>
      <c r="T168" s="47"/>
      <c r="U168" s="47"/>
      <c r="V168" s="47"/>
      <c r="W168" s="47"/>
      <c r="X168" s="34"/>
      <c r="Y168" s="34"/>
      <c r="Z168" s="34"/>
      <c r="AA168" s="34"/>
      <c r="AB168" s="34"/>
      <c r="AC168" s="34"/>
      <c r="AD168" s="34"/>
      <c r="AE168" s="36"/>
      <c r="AF168" s="36"/>
      <c r="AG168" s="36"/>
      <c r="AH168" s="36"/>
    </row>
    <row r="169" spans="1:34" ht="40" customHeight="1" x14ac:dyDescent="0.35">
      <c r="A169" s="204"/>
      <c r="B169" s="50">
        <v>166</v>
      </c>
      <c r="C169" s="200"/>
      <c r="D169" s="56" t="s">
        <v>282</v>
      </c>
      <c r="E169" s="57" t="s">
        <v>283</v>
      </c>
      <c r="F169" s="57" t="s">
        <v>233</v>
      </c>
      <c r="G169" s="57" t="s">
        <v>277</v>
      </c>
      <c r="H169" s="55">
        <v>119</v>
      </c>
      <c r="I169" s="16">
        <v>0</v>
      </c>
      <c r="J169" s="144">
        <f t="shared" si="10"/>
        <v>0</v>
      </c>
      <c r="K169" s="145">
        <f t="shared" si="11"/>
        <v>0</v>
      </c>
      <c r="L169" s="146"/>
      <c r="M169" s="147">
        <f t="shared" si="12"/>
        <v>0</v>
      </c>
      <c r="N169" s="146"/>
      <c r="O169" s="146"/>
      <c r="P169" s="146"/>
      <c r="Q169" s="148">
        <f t="shared" si="13"/>
        <v>0</v>
      </c>
      <c r="R169" s="18" t="str">
        <f t="shared" si="9"/>
        <v>OK</v>
      </c>
      <c r="S169" s="47"/>
      <c r="T169" s="47"/>
      <c r="U169" s="47"/>
      <c r="V169" s="47"/>
      <c r="W169" s="47"/>
      <c r="X169" s="34"/>
      <c r="Y169" s="34"/>
      <c r="Z169" s="34"/>
      <c r="AA169" s="34"/>
      <c r="AB169" s="34"/>
      <c r="AC169" s="34"/>
      <c r="AD169" s="34"/>
      <c r="AE169" s="36"/>
      <c r="AF169" s="36"/>
      <c r="AG169" s="36"/>
      <c r="AH169" s="36"/>
    </row>
    <row r="170" spans="1:34" ht="40" customHeight="1" x14ac:dyDescent="0.35">
      <c r="A170" s="204"/>
      <c r="B170" s="50">
        <v>167</v>
      </c>
      <c r="C170" s="200"/>
      <c r="D170" s="56" t="s">
        <v>284</v>
      </c>
      <c r="E170" s="57" t="s">
        <v>285</v>
      </c>
      <c r="F170" s="57" t="s">
        <v>11</v>
      </c>
      <c r="G170" s="57" t="s">
        <v>277</v>
      </c>
      <c r="H170" s="55">
        <v>119</v>
      </c>
      <c r="I170" s="16">
        <v>0</v>
      </c>
      <c r="J170" s="144">
        <f t="shared" si="10"/>
        <v>0</v>
      </c>
      <c r="K170" s="145">
        <f t="shared" si="11"/>
        <v>0</v>
      </c>
      <c r="L170" s="146"/>
      <c r="M170" s="147">
        <f t="shared" si="12"/>
        <v>0</v>
      </c>
      <c r="N170" s="146"/>
      <c r="O170" s="146"/>
      <c r="P170" s="146"/>
      <c r="Q170" s="148">
        <f t="shared" si="13"/>
        <v>0</v>
      </c>
      <c r="R170" s="18" t="str">
        <f t="shared" si="9"/>
        <v>OK</v>
      </c>
      <c r="S170" s="47"/>
      <c r="T170" s="47"/>
      <c r="U170" s="47"/>
      <c r="V170" s="47"/>
      <c r="W170" s="47"/>
      <c r="X170" s="34"/>
      <c r="Y170" s="34"/>
      <c r="Z170" s="34"/>
      <c r="AA170" s="34"/>
      <c r="AB170" s="34"/>
      <c r="AC170" s="34"/>
      <c r="AD170" s="34"/>
      <c r="AE170" s="36"/>
      <c r="AF170" s="36"/>
      <c r="AG170" s="36"/>
      <c r="AH170" s="36"/>
    </row>
    <row r="171" spans="1:34" ht="40" customHeight="1" x14ac:dyDescent="0.35">
      <c r="A171" s="204"/>
      <c r="B171" s="50">
        <v>168</v>
      </c>
      <c r="C171" s="200"/>
      <c r="D171" s="56" t="s">
        <v>286</v>
      </c>
      <c r="E171" s="57" t="s">
        <v>287</v>
      </c>
      <c r="F171" s="57" t="s">
        <v>11</v>
      </c>
      <c r="G171" s="57" t="s">
        <v>288</v>
      </c>
      <c r="H171" s="55">
        <v>47.2</v>
      </c>
      <c r="I171" s="16">
        <v>1</v>
      </c>
      <c r="J171" s="144">
        <f t="shared" si="10"/>
        <v>0</v>
      </c>
      <c r="K171" s="145">
        <f t="shared" si="11"/>
        <v>0</v>
      </c>
      <c r="L171" s="146"/>
      <c r="M171" s="147">
        <f t="shared" si="12"/>
        <v>0</v>
      </c>
      <c r="N171" s="146"/>
      <c r="O171" s="146"/>
      <c r="P171" s="146"/>
      <c r="Q171" s="148">
        <f t="shared" si="13"/>
        <v>1</v>
      </c>
      <c r="R171" s="18" t="str">
        <f t="shared" si="9"/>
        <v>OK</v>
      </c>
      <c r="S171" s="47"/>
      <c r="T171" s="47"/>
      <c r="U171" s="47"/>
      <c r="V171" s="47"/>
      <c r="W171" s="47"/>
      <c r="X171" s="34"/>
      <c r="Y171" s="34"/>
      <c r="Z171" s="34"/>
      <c r="AA171" s="34"/>
      <c r="AB171" s="34"/>
      <c r="AC171" s="34"/>
      <c r="AD171" s="34"/>
      <c r="AE171" s="36"/>
      <c r="AF171" s="36"/>
      <c r="AG171" s="36"/>
      <c r="AH171" s="36"/>
    </row>
    <row r="172" spans="1:34" ht="40" customHeight="1" x14ac:dyDescent="0.35">
      <c r="A172" s="204"/>
      <c r="B172" s="50">
        <v>169</v>
      </c>
      <c r="C172" s="199"/>
      <c r="D172" s="56" t="s">
        <v>289</v>
      </c>
      <c r="E172" s="57" t="s">
        <v>290</v>
      </c>
      <c r="F172" s="57" t="s">
        <v>11</v>
      </c>
      <c r="G172" s="57" t="s">
        <v>13</v>
      </c>
      <c r="H172" s="55">
        <v>65</v>
      </c>
      <c r="I172" s="16">
        <v>0</v>
      </c>
      <c r="J172" s="144">
        <f t="shared" si="10"/>
        <v>0</v>
      </c>
      <c r="K172" s="145">
        <f t="shared" si="11"/>
        <v>0</v>
      </c>
      <c r="L172" s="146"/>
      <c r="M172" s="147">
        <f t="shared" si="12"/>
        <v>0</v>
      </c>
      <c r="N172" s="146"/>
      <c r="O172" s="146"/>
      <c r="P172" s="146"/>
      <c r="Q172" s="148">
        <f t="shared" si="13"/>
        <v>0</v>
      </c>
      <c r="R172" s="18" t="str">
        <f t="shared" si="9"/>
        <v>OK</v>
      </c>
      <c r="S172" s="47"/>
      <c r="T172" s="47"/>
      <c r="U172" s="47"/>
      <c r="V172" s="47"/>
      <c r="W172" s="47"/>
      <c r="X172" s="34"/>
      <c r="Y172" s="34"/>
      <c r="Z172" s="34"/>
      <c r="AA172" s="34"/>
      <c r="AB172" s="34"/>
      <c r="AC172" s="34"/>
      <c r="AD172" s="34"/>
      <c r="AE172" s="36"/>
      <c r="AF172" s="36"/>
      <c r="AG172" s="36"/>
      <c r="AH172" s="36"/>
    </row>
    <row r="173" spans="1:34" ht="40" customHeight="1" x14ac:dyDescent="0.35">
      <c r="A173" s="204">
        <v>9</v>
      </c>
      <c r="B173" s="50">
        <v>170</v>
      </c>
      <c r="C173" s="198" t="s">
        <v>637</v>
      </c>
      <c r="D173" s="56" t="s">
        <v>291</v>
      </c>
      <c r="E173" s="57" t="s">
        <v>292</v>
      </c>
      <c r="F173" s="57" t="s">
        <v>11</v>
      </c>
      <c r="G173" s="57" t="s">
        <v>12</v>
      </c>
      <c r="H173" s="55">
        <v>50</v>
      </c>
      <c r="I173" s="16">
        <v>0</v>
      </c>
      <c r="J173" s="144">
        <f t="shared" si="10"/>
        <v>0</v>
      </c>
      <c r="K173" s="145">
        <f t="shared" si="11"/>
        <v>0</v>
      </c>
      <c r="L173" s="146"/>
      <c r="M173" s="147">
        <f t="shared" si="12"/>
        <v>0</v>
      </c>
      <c r="N173" s="146"/>
      <c r="O173" s="146"/>
      <c r="P173" s="146"/>
      <c r="Q173" s="148">
        <f t="shared" si="13"/>
        <v>0</v>
      </c>
      <c r="R173" s="18" t="str">
        <f t="shared" si="9"/>
        <v>OK</v>
      </c>
      <c r="S173" s="47"/>
      <c r="T173" s="47"/>
      <c r="U173" s="47"/>
      <c r="V173" s="47"/>
      <c r="W173" s="47"/>
      <c r="X173" s="34"/>
      <c r="Y173" s="34"/>
      <c r="Z173" s="34"/>
      <c r="AA173" s="34"/>
      <c r="AB173" s="34"/>
      <c r="AC173" s="34"/>
      <c r="AD173" s="34"/>
      <c r="AE173" s="36"/>
      <c r="AF173" s="36"/>
      <c r="AG173" s="36"/>
      <c r="AH173" s="36"/>
    </row>
    <row r="174" spans="1:34" ht="40" customHeight="1" x14ac:dyDescent="0.35">
      <c r="A174" s="204"/>
      <c r="B174" s="50">
        <v>171</v>
      </c>
      <c r="C174" s="200"/>
      <c r="D174" s="56" t="s">
        <v>293</v>
      </c>
      <c r="E174" s="57" t="s">
        <v>294</v>
      </c>
      <c r="F174" s="57" t="s">
        <v>233</v>
      </c>
      <c r="G174" s="57" t="s">
        <v>12</v>
      </c>
      <c r="H174" s="55">
        <v>51.94</v>
      </c>
      <c r="I174" s="16">
        <v>2</v>
      </c>
      <c r="J174" s="144">
        <f t="shared" si="10"/>
        <v>0</v>
      </c>
      <c r="K174" s="145">
        <f t="shared" si="11"/>
        <v>0</v>
      </c>
      <c r="L174" s="146"/>
      <c r="M174" s="147">
        <f t="shared" si="12"/>
        <v>0</v>
      </c>
      <c r="N174" s="146"/>
      <c r="O174" s="146"/>
      <c r="P174" s="146"/>
      <c r="Q174" s="148">
        <f t="shared" si="13"/>
        <v>2</v>
      </c>
      <c r="R174" s="18" t="str">
        <f t="shared" si="9"/>
        <v>OK</v>
      </c>
      <c r="S174" s="47"/>
      <c r="T174" s="47"/>
      <c r="U174" s="47"/>
      <c r="V174" s="47"/>
      <c r="W174" s="47"/>
      <c r="X174" s="34"/>
      <c r="Y174" s="34"/>
      <c r="Z174" s="34"/>
      <c r="AA174" s="34"/>
      <c r="AB174" s="34"/>
      <c r="AC174" s="34"/>
      <c r="AD174" s="34"/>
      <c r="AE174" s="36"/>
      <c r="AF174" s="36"/>
      <c r="AG174" s="36"/>
      <c r="AH174" s="36"/>
    </row>
    <row r="175" spans="1:34" ht="40" customHeight="1" x14ac:dyDescent="0.35">
      <c r="A175" s="204"/>
      <c r="B175" s="50">
        <v>172</v>
      </c>
      <c r="C175" s="200"/>
      <c r="D175" s="56" t="s">
        <v>295</v>
      </c>
      <c r="E175" s="57" t="s">
        <v>296</v>
      </c>
      <c r="F175" s="57" t="s">
        <v>11</v>
      </c>
      <c r="G175" s="57" t="s">
        <v>297</v>
      </c>
      <c r="H175" s="55">
        <v>30.89</v>
      </c>
      <c r="I175" s="16">
        <v>0</v>
      </c>
      <c r="J175" s="144">
        <f t="shared" si="10"/>
        <v>0</v>
      </c>
      <c r="K175" s="145">
        <f t="shared" si="11"/>
        <v>0</v>
      </c>
      <c r="L175" s="146"/>
      <c r="M175" s="147">
        <f t="shared" si="12"/>
        <v>0</v>
      </c>
      <c r="N175" s="146"/>
      <c r="O175" s="146"/>
      <c r="P175" s="146"/>
      <c r="Q175" s="148">
        <f t="shared" si="13"/>
        <v>0</v>
      </c>
      <c r="R175" s="18" t="str">
        <f t="shared" si="9"/>
        <v>OK</v>
      </c>
      <c r="S175" s="47"/>
      <c r="T175" s="47"/>
      <c r="U175" s="47"/>
      <c r="V175" s="47"/>
      <c r="W175" s="47"/>
      <c r="X175" s="34"/>
      <c r="Y175" s="34"/>
      <c r="Z175" s="34"/>
      <c r="AA175" s="34"/>
      <c r="AB175" s="34"/>
      <c r="AC175" s="34"/>
      <c r="AD175" s="34"/>
      <c r="AE175" s="36"/>
      <c r="AF175" s="36"/>
      <c r="AG175" s="36"/>
      <c r="AH175" s="36"/>
    </row>
    <row r="176" spans="1:34" ht="40" customHeight="1" x14ac:dyDescent="0.35">
      <c r="A176" s="204"/>
      <c r="B176" s="50">
        <v>173</v>
      </c>
      <c r="C176" s="200"/>
      <c r="D176" s="56" t="s">
        <v>298</v>
      </c>
      <c r="E176" s="57" t="s">
        <v>299</v>
      </c>
      <c r="F176" s="57" t="s">
        <v>233</v>
      </c>
      <c r="G176" s="57" t="s">
        <v>297</v>
      </c>
      <c r="H176" s="55">
        <v>20.9</v>
      </c>
      <c r="I176" s="16">
        <v>3</v>
      </c>
      <c r="J176" s="144">
        <f t="shared" si="10"/>
        <v>0</v>
      </c>
      <c r="K176" s="145">
        <f t="shared" si="11"/>
        <v>0</v>
      </c>
      <c r="L176" s="146"/>
      <c r="M176" s="147">
        <f t="shared" si="12"/>
        <v>0</v>
      </c>
      <c r="N176" s="146"/>
      <c r="O176" s="146"/>
      <c r="P176" s="146"/>
      <c r="Q176" s="148">
        <f t="shared" si="13"/>
        <v>3</v>
      </c>
      <c r="R176" s="18" t="str">
        <f t="shared" si="9"/>
        <v>OK</v>
      </c>
      <c r="S176" s="47"/>
      <c r="T176" s="47"/>
      <c r="U176" s="47"/>
      <c r="V176" s="47"/>
      <c r="W176" s="47"/>
      <c r="X176" s="34"/>
      <c r="Y176" s="34"/>
      <c r="Z176" s="34"/>
      <c r="AA176" s="34"/>
      <c r="AB176" s="34"/>
      <c r="AC176" s="34"/>
      <c r="AD176" s="34"/>
      <c r="AE176" s="36"/>
      <c r="AF176" s="36"/>
      <c r="AG176" s="36"/>
      <c r="AH176" s="36"/>
    </row>
    <row r="177" spans="1:34" ht="40" customHeight="1" x14ac:dyDescent="0.35">
      <c r="A177" s="204"/>
      <c r="B177" s="50">
        <v>174</v>
      </c>
      <c r="C177" s="200"/>
      <c r="D177" s="56" t="s">
        <v>300</v>
      </c>
      <c r="E177" s="57" t="s">
        <v>301</v>
      </c>
      <c r="F177" s="57" t="s">
        <v>233</v>
      </c>
      <c r="G177" s="57" t="s">
        <v>12</v>
      </c>
      <c r="H177" s="55">
        <v>7.63</v>
      </c>
      <c r="I177" s="16">
        <v>3</v>
      </c>
      <c r="J177" s="144">
        <f t="shared" si="10"/>
        <v>0</v>
      </c>
      <c r="K177" s="145">
        <f t="shared" si="11"/>
        <v>0</v>
      </c>
      <c r="L177" s="146"/>
      <c r="M177" s="147">
        <f t="shared" si="12"/>
        <v>0</v>
      </c>
      <c r="N177" s="146"/>
      <c r="O177" s="146"/>
      <c r="P177" s="146"/>
      <c r="Q177" s="148">
        <f t="shared" si="13"/>
        <v>3</v>
      </c>
      <c r="R177" s="18" t="str">
        <f t="shared" si="9"/>
        <v>OK</v>
      </c>
      <c r="S177" s="47"/>
      <c r="T177" s="47"/>
      <c r="U177" s="47"/>
      <c r="V177" s="47"/>
      <c r="W177" s="47"/>
      <c r="X177" s="34"/>
      <c r="Y177" s="34"/>
      <c r="Z177" s="34"/>
      <c r="AA177" s="34"/>
      <c r="AB177" s="34"/>
      <c r="AC177" s="34"/>
      <c r="AD177" s="34"/>
      <c r="AE177" s="36"/>
      <c r="AF177" s="36"/>
      <c r="AG177" s="36"/>
      <c r="AH177" s="36"/>
    </row>
    <row r="178" spans="1:34" ht="40" customHeight="1" x14ac:dyDescent="0.35">
      <c r="A178" s="204"/>
      <c r="B178" s="50">
        <v>175</v>
      </c>
      <c r="C178" s="200"/>
      <c r="D178" s="56" t="s">
        <v>302</v>
      </c>
      <c r="E178" s="57" t="s">
        <v>303</v>
      </c>
      <c r="F178" s="57" t="s">
        <v>11</v>
      </c>
      <c r="G178" s="57" t="s">
        <v>12</v>
      </c>
      <c r="H178" s="55">
        <v>50.87</v>
      </c>
      <c r="I178" s="16">
        <v>0</v>
      </c>
      <c r="J178" s="144">
        <f t="shared" si="10"/>
        <v>0</v>
      </c>
      <c r="K178" s="145">
        <f t="shared" si="11"/>
        <v>0</v>
      </c>
      <c r="L178" s="146"/>
      <c r="M178" s="147">
        <f t="shared" si="12"/>
        <v>0</v>
      </c>
      <c r="N178" s="146"/>
      <c r="O178" s="146"/>
      <c r="P178" s="146"/>
      <c r="Q178" s="148">
        <f t="shared" si="13"/>
        <v>0</v>
      </c>
      <c r="R178" s="18" t="str">
        <f t="shared" si="9"/>
        <v>OK</v>
      </c>
      <c r="S178" s="47"/>
      <c r="T178" s="47"/>
      <c r="U178" s="47"/>
      <c r="V178" s="47"/>
      <c r="W178" s="47"/>
      <c r="X178" s="34"/>
      <c r="Y178" s="34"/>
      <c r="Z178" s="34"/>
      <c r="AA178" s="34"/>
      <c r="AB178" s="34"/>
      <c r="AC178" s="34"/>
      <c r="AD178" s="34"/>
      <c r="AE178" s="36"/>
      <c r="AF178" s="36"/>
      <c r="AG178" s="36"/>
      <c r="AH178" s="36"/>
    </row>
    <row r="179" spans="1:34" ht="40" customHeight="1" x14ac:dyDescent="0.35">
      <c r="A179" s="204"/>
      <c r="B179" s="50">
        <v>176</v>
      </c>
      <c r="C179" s="199"/>
      <c r="D179" s="56" t="s">
        <v>304</v>
      </c>
      <c r="E179" s="57" t="s">
        <v>305</v>
      </c>
      <c r="F179" s="57" t="s">
        <v>11</v>
      </c>
      <c r="G179" s="57" t="s">
        <v>12</v>
      </c>
      <c r="H179" s="55">
        <v>4.78</v>
      </c>
      <c r="I179" s="16">
        <v>8</v>
      </c>
      <c r="J179" s="144">
        <f t="shared" si="10"/>
        <v>0</v>
      </c>
      <c r="K179" s="145">
        <f t="shared" si="11"/>
        <v>0</v>
      </c>
      <c r="L179" s="146"/>
      <c r="M179" s="147">
        <f t="shared" si="12"/>
        <v>2</v>
      </c>
      <c r="N179" s="146"/>
      <c r="O179" s="146"/>
      <c r="P179" s="146"/>
      <c r="Q179" s="148">
        <f t="shared" si="13"/>
        <v>8</v>
      </c>
      <c r="R179" s="18" t="str">
        <f t="shared" si="9"/>
        <v>OK</v>
      </c>
      <c r="S179" s="47"/>
      <c r="T179" s="47"/>
      <c r="U179" s="47"/>
      <c r="V179" s="47"/>
      <c r="W179" s="47"/>
      <c r="X179" s="34"/>
      <c r="Y179" s="34"/>
      <c r="Z179" s="34"/>
      <c r="AA179" s="34"/>
      <c r="AB179" s="34"/>
      <c r="AC179" s="34"/>
      <c r="AD179" s="34"/>
      <c r="AE179" s="36"/>
      <c r="AF179" s="36"/>
      <c r="AG179" s="36"/>
      <c r="AH179" s="36"/>
    </row>
    <row r="180" spans="1:34" ht="40" customHeight="1" x14ac:dyDescent="0.35">
      <c r="A180" s="204">
        <v>10</v>
      </c>
      <c r="B180" s="50">
        <v>177</v>
      </c>
      <c r="C180" s="198" t="s">
        <v>635</v>
      </c>
      <c r="D180" s="56" t="s">
        <v>306</v>
      </c>
      <c r="E180" s="57" t="s">
        <v>307</v>
      </c>
      <c r="F180" s="57" t="s">
        <v>11</v>
      </c>
      <c r="G180" s="57" t="s">
        <v>308</v>
      </c>
      <c r="H180" s="55">
        <v>16</v>
      </c>
      <c r="I180" s="16">
        <v>0</v>
      </c>
      <c r="J180" s="144">
        <f t="shared" si="10"/>
        <v>0</v>
      </c>
      <c r="K180" s="145">
        <f t="shared" si="11"/>
        <v>0</v>
      </c>
      <c r="L180" s="146"/>
      <c r="M180" s="147">
        <f t="shared" si="12"/>
        <v>0</v>
      </c>
      <c r="N180" s="146"/>
      <c r="O180" s="146"/>
      <c r="P180" s="146"/>
      <c r="Q180" s="148">
        <f t="shared" si="13"/>
        <v>0</v>
      </c>
      <c r="R180" s="18" t="str">
        <f t="shared" si="9"/>
        <v>OK</v>
      </c>
      <c r="S180" s="47"/>
      <c r="T180" s="47"/>
      <c r="U180" s="47"/>
      <c r="V180" s="47"/>
      <c r="W180" s="47"/>
      <c r="X180" s="34"/>
      <c r="Y180" s="34"/>
      <c r="Z180" s="34"/>
      <c r="AA180" s="34"/>
      <c r="AB180" s="34"/>
      <c r="AC180" s="34"/>
      <c r="AD180" s="34"/>
      <c r="AE180" s="36"/>
      <c r="AF180" s="36"/>
      <c r="AG180" s="36"/>
      <c r="AH180" s="36"/>
    </row>
    <row r="181" spans="1:34" ht="40" customHeight="1" x14ac:dyDescent="0.35">
      <c r="A181" s="204"/>
      <c r="B181" s="50">
        <v>178</v>
      </c>
      <c r="C181" s="200"/>
      <c r="D181" s="56" t="s">
        <v>309</v>
      </c>
      <c r="E181" s="57" t="s">
        <v>310</v>
      </c>
      <c r="F181" s="57" t="s">
        <v>11</v>
      </c>
      <c r="G181" s="57" t="s">
        <v>13</v>
      </c>
      <c r="H181" s="55">
        <v>15.62</v>
      </c>
      <c r="I181" s="16">
        <v>2</v>
      </c>
      <c r="J181" s="144">
        <f t="shared" si="10"/>
        <v>0</v>
      </c>
      <c r="K181" s="145">
        <f t="shared" si="11"/>
        <v>0</v>
      </c>
      <c r="L181" s="146"/>
      <c r="M181" s="147">
        <f t="shared" si="12"/>
        <v>0</v>
      </c>
      <c r="N181" s="146"/>
      <c r="O181" s="146"/>
      <c r="P181" s="146"/>
      <c r="Q181" s="148">
        <f t="shared" si="13"/>
        <v>2</v>
      </c>
      <c r="R181" s="18" t="str">
        <f t="shared" si="9"/>
        <v>OK</v>
      </c>
      <c r="S181" s="47"/>
      <c r="T181" s="47"/>
      <c r="U181" s="47"/>
      <c r="V181" s="47"/>
      <c r="W181" s="47"/>
      <c r="X181" s="34"/>
      <c r="Y181" s="34"/>
      <c r="Z181" s="34"/>
      <c r="AA181" s="34"/>
      <c r="AB181" s="34"/>
      <c r="AC181" s="34"/>
      <c r="AD181" s="34"/>
      <c r="AE181" s="36"/>
      <c r="AF181" s="36"/>
      <c r="AG181" s="36"/>
      <c r="AH181" s="36"/>
    </row>
    <row r="182" spans="1:34" ht="40" customHeight="1" x14ac:dyDescent="0.35">
      <c r="A182" s="204"/>
      <c r="B182" s="50">
        <v>179</v>
      </c>
      <c r="C182" s="200"/>
      <c r="D182" s="56" t="s">
        <v>311</v>
      </c>
      <c r="E182" s="57" t="s">
        <v>312</v>
      </c>
      <c r="F182" s="57" t="s">
        <v>233</v>
      </c>
      <c r="G182" s="57" t="s">
        <v>12</v>
      </c>
      <c r="H182" s="55">
        <v>4.9400000000000004</v>
      </c>
      <c r="I182" s="16">
        <v>2</v>
      </c>
      <c r="J182" s="144">
        <f t="shared" si="10"/>
        <v>0</v>
      </c>
      <c r="K182" s="145">
        <f t="shared" si="11"/>
        <v>0</v>
      </c>
      <c r="L182" s="146"/>
      <c r="M182" s="147">
        <f t="shared" si="12"/>
        <v>0</v>
      </c>
      <c r="N182" s="146"/>
      <c r="O182" s="146"/>
      <c r="P182" s="146"/>
      <c r="Q182" s="148">
        <f t="shared" si="13"/>
        <v>2</v>
      </c>
      <c r="R182" s="18" t="str">
        <f t="shared" si="9"/>
        <v>OK</v>
      </c>
      <c r="S182" s="47"/>
      <c r="T182" s="47"/>
      <c r="U182" s="47"/>
      <c r="V182" s="47"/>
      <c r="W182" s="47"/>
      <c r="X182" s="34"/>
      <c r="Y182" s="34"/>
      <c r="Z182" s="34"/>
      <c r="AA182" s="34"/>
      <c r="AB182" s="34"/>
      <c r="AC182" s="34"/>
      <c r="AD182" s="34"/>
      <c r="AE182" s="36"/>
      <c r="AF182" s="36"/>
      <c r="AG182" s="36"/>
      <c r="AH182" s="36"/>
    </row>
    <row r="183" spans="1:34" ht="40" customHeight="1" x14ac:dyDescent="0.35">
      <c r="A183" s="204"/>
      <c r="B183" s="50">
        <v>180</v>
      </c>
      <c r="C183" s="200"/>
      <c r="D183" s="56" t="s">
        <v>313</v>
      </c>
      <c r="E183" s="57" t="s">
        <v>314</v>
      </c>
      <c r="F183" s="57" t="s">
        <v>11</v>
      </c>
      <c r="G183" s="57" t="s">
        <v>13</v>
      </c>
      <c r="H183" s="55">
        <v>36.1</v>
      </c>
      <c r="I183" s="16">
        <v>0</v>
      </c>
      <c r="J183" s="144">
        <f t="shared" si="10"/>
        <v>0</v>
      </c>
      <c r="K183" s="145">
        <f t="shared" si="11"/>
        <v>0</v>
      </c>
      <c r="L183" s="146"/>
      <c r="M183" s="147">
        <f t="shared" si="12"/>
        <v>0</v>
      </c>
      <c r="N183" s="146"/>
      <c r="O183" s="146"/>
      <c r="P183" s="146"/>
      <c r="Q183" s="148">
        <f t="shared" si="13"/>
        <v>0</v>
      </c>
      <c r="R183" s="18" t="str">
        <f t="shared" si="9"/>
        <v>OK</v>
      </c>
      <c r="S183" s="47"/>
      <c r="T183" s="47"/>
      <c r="U183" s="47"/>
      <c r="V183" s="47"/>
      <c r="W183" s="47"/>
      <c r="X183" s="34"/>
      <c r="Y183" s="34"/>
      <c r="Z183" s="34"/>
      <c r="AA183" s="34"/>
      <c r="AB183" s="34"/>
      <c r="AC183" s="34"/>
      <c r="AD183" s="34"/>
      <c r="AE183" s="36"/>
      <c r="AF183" s="36"/>
      <c r="AG183" s="36"/>
      <c r="AH183" s="36"/>
    </row>
    <row r="184" spans="1:34" ht="40" customHeight="1" x14ac:dyDescent="0.35">
      <c r="A184" s="204"/>
      <c r="B184" s="50">
        <v>181</v>
      </c>
      <c r="C184" s="200"/>
      <c r="D184" s="56" t="s">
        <v>315</v>
      </c>
      <c r="E184" s="57" t="s">
        <v>316</v>
      </c>
      <c r="F184" s="57" t="s">
        <v>11</v>
      </c>
      <c r="G184" s="57" t="s">
        <v>12</v>
      </c>
      <c r="H184" s="55">
        <v>16.8</v>
      </c>
      <c r="I184" s="16">
        <v>1</v>
      </c>
      <c r="J184" s="144">
        <f t="shared" si="10"/>
        <v>0</v>
      </c>
      <c r="K184" s="145">
        <f t="shared" si="11"/>
        <v>0</v>
      </c>
      <c r="L184" s="146"/>
      <c r="M184" s="147">
        <f t="shared" si="12"/>
        <v>0</v>
      </c>
      <c r="N184" s="146"/>
      <c r="O184" s="146"/>
      <c r="P184" s="146"/>
      <c r="Q184" s="148">
        <f t="shared" si="13"/>
        <v>1</v>
      </c>
      <c r="R184" s="18" t="str">
        <f t="shared" si="9"/>
        <v>OK</v>
      </c>
      <c r="S184" s="47"/>
      <c r="T184" s="47"/>
      <c r="U184" s="47"/>
      <c r="V184" s="47"/>
      <c r="W184" s="47"/>
      <c r="X184" s="34"/>
      <c r="Y184" s="34"/>
      <c r="Z184" s="34"/>
      <c r="AA184" s="34"/>
      <c r="AB184" s="34"/>
      <c r="AC184" s="34"/>
      <c r="AD184" s="34"/>
      <c r="AE184" s="36"/>
      <c r="AF184" s="36"/>
      <c r="AG184" s="36"/>
      <c r="AH184" s="36"/>
    </row>
    <row r="185" spans="1:34" ht="40" customHeight="1" x14ac:dyDescent="0.35">
      <c r="A185" s="204"/>
      <c r="B185" s="50">
        <v>182</v>
      </c>
      <c r="C185" s="200"/>
      <c r="D185" s="56" t="s">
        <v>317</v>
      </c>
      <c r="E185" s="57" t="s">
        <v>318</v>
      </c>
      <c r="F185" s="57" t="s">
        <v>11</v>
      </c>
      <c r="G185" s="57" t="s">
        <v>12</v>
      </c>
      <c r="H185" s="55">
        <v>8.16</v>
      </c>
      <c r="I185" s="16">
        <v>2</v>
      </c>
      <c r="J185" s="144">
        <f t="shared" si="10"/>
        <v>0</v>
      </c>
      <c r="K185" s="145">
        <f t="shared" si="11"/>
        <v>0</v>
      </c>
      <c r="L185" s="146"/>
      <c r="M185" s="147">
        <f t="shared" si="12"/>
        <v>0</v>
      </c>
      <c r="N185" s="146"/>
      <c r="O185" s="146"/>
      <c r="P185" s="146"/>
      <c r="Q185" s="148">
        <f t="shared" si="13"/>
        <v>2</v>
      </c>
      <c r="R185" s="18" t="str">
        <f t="shared" si="9"/>
        <v>OK</v>
      </c>
      <c r="S185" s="47"/>
      <c r="T185" s="47"/>
      <c r="U185" s="47"/>
      <c r="V185" s="47"/>
      <c r="W185" s="47"/>
      <c r="X185" s="34"/>
      <c r="Y185" s="34"/>
      <c r="Z185" s="34"/>
      <c r="AA185" s="34"/>
      <c r="AB185" s="34"/>
      <c r="AC185" s="34"/>
      <c r="AD185" s="34"/>
      <c r="AE185" s="36"/>
      <c r="AF185" s="36"/>
      <c r="AG185" s="36"/>
      <c r="AH185" s="36"/>
    </row>
    <row r="186" spans="1:34" ht="40" customHeight="1" x14ac:dyDescent="0.35">
      <c r="A186" s="204"/>
      <c r="B186" s="50">
        <v>183</v>
      </c>
      <c r="C186" s="200"/>
      <c r="D186" s="56" t="s">
        <v>319</v>
      </c>
      <c r="E186" s="57" t="s">
        <v>320</v>
      </c>
      <c r="F186" s="57" t="s">
        <v>11</v>
      </c>
      <c r="G186" s="57" t="s">
        <v>12</v>
      </c>
      <c r="H186" s="55">
        <v>6.8</v>
      </c>
      <c r="I186" s="16">
        <v>3</v>
      </c>
      <c r="J186" s="144">
        <f t="shared" si="10"/>
        <v>0</v>
      </c>
      <c r="K186" s="145">
        <f t="shared" si="11"/>
        <v>0</v>
      </c>
      <c r="L186" s="146"/>
      <c r="M186" s="147">
        <f t="shared" si="12"/>
        <v>0</v>
      </c>
      <c r="N186" s="146"/>
      <c r="O186" s="146"/>
      <c r="P186" s="146"/>
      <c r="Q186" s="148">
        <f t="shared" si="13"/>
        <v>3</v>
      </c>
      <c r="R186" s="18" t="str">
        <f t="shared" si="9"/>
        <v>OK</v>
      </c>
      <c r="S186" s="47"/>
      <c r="T186" s="47"/>
      <c r="U186" s="47"/>
      <c r="V186" s="47"/>
      <c r="W186" s="47"/>
      <c r="X186" s="34"/>
      <c r="Y186" s="34"/>
      <c r="Z186" s="34"/>
      <c r="AA186" s="34"/>
      <c r="AB186" s="34"/>
      <c r="AC186" s="34"/>
      <c r="AD186" s="34"/>
      <c r="AE186" s="36"/>
      <c r="AF186" s="36"/>
      <c r="AG186" s="36"/>
      <c r="AH186" s="36"/>
    </row>
    <row r="187" spans="1:34" ht="40" customHeight="1" x14ac:dyDescent="0.35">
      <c r="A187" s="204"/>
      <c r="B187" s="50">
        <v>184</v>
      </c>
      <c r="C187" s="200"/>
      <c r="D187" s="56" t="s">
        <v>321</v>
      </c>
      <c r="E187" s="57" t="s">
        <v>322</v>
      </c>
      <c r="F187" s="57" t="s">
        <v>11</v>
      </c>
      <c r="G187" s="57" t="s">
        <v>12</v>
      </c>
      <c r="H187" s="55">
        <v>22.8</v>
      </c>
      <c r="I187" s="16">
        <v>0</v>
      </c>
      <c r="J187" s="144">
        <f t="shared" si="10"/>
        <v>0</v>
      </c>
      <c r="K187" s="145">
        <f t="shared" si="11"/>
        <v>0</v>
      </c>
      <c r="L187" s="146"/>
      <c r="M187" s="147">
        <f t="shared" si="12"/>
        <v>0</v>
      </c>
      <c r="N187" s="146"/>
      <c r="O187" s="146"/>
      <c r="P187" s="146"/>
      <c r="Q187" s="148">
        <f t="shared" si="13"/>
        <v>0</v>
      </c>
      <c r="R187" s="18" t="str">
        <f t="shared" si="9"/>
        <v>OK</v>
      </c>
      <c r="S187" s="47"/>
      <c r="T187" s="47"/>
      <c r="U187" s="47"/>
      <c r="V187" s="47"/>
      <c r="W187" s="47"/>
      <c r="X187" s="34"/>
      <c r="Y187" s="34"/>
      <c r="Z187" s="34"/>
      <c r="AA187" s="34"/>
      <c r="AB187" s="34"/>
      <c r="AC187" s="34"/>
      <c r="AD187" s="34"/>
      <c r="AE187" s="36"/>
      <c r="AF187" s="36"/>
      <c r="AG187" s="36"/>
      <c r="AH187" s="36"/>
    </row>
    <row r="188" spans="1:34" ht="40" customHeight="1" x14ac:dyDescent="0.35">
      <c r="A188" s="204"/>
      <c r="B188" s="50">
        <v>185</v>
      </c>
      <c r="C188" s="200"/>
      <c r="D188" s="56" t="s">
        <v>323</v>
      </c>
      <c r="E188" s="57" t="s">
        <v>324</v>
      </c>
      <c r="F188" s="57" t="s">
        <v>11</v>
      </c>
      <c r="G188" s="57" t="s">
        <v>15</v>
      </c>
      <c r="H188" s="55">
        <v>9.36</v>
      </c>
      <c r="I188" s="16">
        <v>1</v>
      </c>
      <c r="J188" s="144">
        <f t="shared" si="10"/>
        <v>0</v>
      </c>
      <c r="K188" s="145">
        <f t="shared" si="11"/>
        <v>0</v>
      </c>
      <c r="L188" s="146"/>
      <c r="M188" s="147">
        <f t="shared" si="12"/>
        <v>0</v>
      </c>
      <c r="N188" s="146"/>
      <c r="O188" s="146"/>
      <c r="P188" s="146"/>
      <c r="Q188" s="148">
        <f t="shared" si="13"/>
        <v>1</v>
      </c>
      <c r="R188" s="18" t="str">
        <f t="shared" si="9"/>
        <v>OK</v>
      </c>
      <c r="S188" s="47"/>
      <c r="T188" s="47"/>
      <c r="U188" s="47"/>
      <c r="V188" s="47"/>
      <c r="W188" s="47"/>
      <c r="X188" s="34"/>
      <c r="Y188" s="34"/>
      <c r="Z188" s="34"/>
      <c r="AA188" s="34"/>
      <c r="AB188" s="34"/>
      <c r="AC188" s="34"/>
      <c r="AD188" s="34"/>
      <c r="AE188" s="36"/>
      <c r="AF188" s="36"/>
      <c r="AG188" s="36"/>
      <c r="AH188" s="36"/>
    </row>
    <row r="189" spans="1:34" ht="40" customHeight="1" x14ac:dyDescent="0.35">
      <c r="A189" s="204"/>
      <c r="B189" s="50">
        <v>186</v>
      </c>
      <c r="C189" s="200"/>
      <c r="D189" s="56" t="s">
        <v>325</v>
      </c>
      <c r="E189" s="57" t="s">
        <v>326</v>
      </c>
      <c r="F189" s="57" t="s">
        <v>11</v>
      </c>
      <c r="G189" s="57" t="s">
        <v>12</v>
      </c>
      <c r="H189" s="55">
        <v>17.399999999999999</v>
      </c>
      <c r="I189" s="16">
        <v>0</v>
      </c>
      <c r="J189" s="144">
        <f t="shared" si="10"/>
        <v>0</v>
      </c>
      <c r="K189" s="145">
        <f t="shared" si="11"/>
        <v>0</v>
      </c>
      <c r="L189" s="146"/>
      <c r="M189" s="147">
        <f t="shared" si="12"/>
        <v>0</v>
      </c>
      <c r="N189" s="146"/>
      <c r="O189" s="146"/>
      <c r="P189" s="146"/>
      <c r="Q189" s="148">
        <f t="shared" si="13"/>
        <v>0</v>
      </c>
      <c r="R189" s="18" t="str">
        <f t="shared" si="9"/>
        <v>OK</v>
      </c>
      <c r="S189" s="47"/>
      <c r="T189" s="47"/>
      <c r="U189" s="47"/>
      <c r="V189" s="47"/>
      <c r="W189" s="47"/>
      <c r="X189" s="34"/>
      <c r="Y189" s="34"/>
      <c r="Z189" s="34"/>
      <c r="AA189" s="34"/>
      <c r="AB189" s="34"/>
      <c r="AC189" s="34"/>
      <c r="AD189" s="34"/>
      <c r="AE189" s="36"/>
      <c r="AF189" s="36"/>
      <c r="AG189" s="36"/>
      <c r="AH189" s="36"/>
    </row>
    <row r="190" spans="1:34" ht="40" customHeight="1" x14ac:dyDescent="0.35">
      <c r="A190" s="204"/>
      <c r="B190" s="50">
        <v>187</v>
      </c>
      <c r="C190" s="200"/>
      <c r="D190" s="56" t="s">
        <v>327</v>
      </c>
      <c r="E190" s="57" t="s">
        <v>328</v>
      </c>
      <c r="F190" s="57" t="s">
        <v>11</v>
      </c>
      <c r="G190" s="57" t="s">
        <v>12</v>
      </c>
      <c r="H190" s="55">
        <v>16.88</v>
      </c>
      <c r="I190" s="16">
        <v>0</v>
      </c>
      <c r="J190" s="144">
        <f t="shared" si="10"/>
        <v>0</v>
      </c>
      <c r="K190" s="145">
        <f t="shared" si="11"/>
        <v>0</v>
      </c>
      <c r="L190" s="146"/>
      <c r="M190" s="147">
        <f t="shared" si="12"/>
        <v>0</v>
      </c>
      <c r="N190" s="146"/>
      <c r="O190" s="146"/>
      <c r="P190" s="146"/>
      <c r="Q190" s="148">
        <f t="shared" si="13"/>
        <v>0</v>
      </c>
      <c r="R190" s="18" t="str">
        <f t="shared" si="9"/>
        <v>OK</v>
      </c>
      <c r="S190" s="47"/>
      <c r="T190" s="47"/>
      <c r="U190" s="47"/>
      <c r="V190" s="47"/>
      <c r="W190" s="47"/>
      <c r="X190" s="34"/>
      <c r="Y190" s="34"/>
      <c r="Z190" s="34"/>
      <c r="AA190" s="34"/>
      <c r="AB190" s="34"/>
      <c r="AC190" s="34"/>
      <c r="AD190" s="34"/>
      <c r="AE190" s="36"/>
      <c r="AF190" s="36"/>
      <c r="AG190" s="36"/>
      <c r="AH190" s="36"/>
    </row>
    <row r="191" spans="1:34" ht="40" customHeight="1" x14ac:dyDescent="0.35">
      <c r="A191" s="204"/>
      <c r="B191" s="50">
        <v>188</v>
      </c>
      <c r="C191" s="200"/>
      <c r="D191" s="56" t="s">
        <v>329</v>
      </c>
      <c r="E191" s="57" t="s">
        <v>330</v>
      </c>
      <c r="F191" s="57" t="s">
        <v>11</v>
      </c>
      <c r="G191" s="57" t="s">
        <v>12</v>
      </c>
      <c r="H191" s="55">
        <v>15.6</v>
      </c>
      <c r="I191" s="16">
        <v>0</v>
      </c>
      <c r="J191" s="144">
        <f t="shared" si="10"/>
        <v>0</v>
      </c>
      <c r="K191" s="145">
        <f t="shared" si="11"/>
        <v>0</v>
      </c>
      <c r="L191" s="146"/>
      <c r="M191" s="147">
        <f t="shared" si="12"/>
        <v>0</v>
      </c>
      <c r="N191" s="146"/>
      <c r="O191" s="146"/>
      <c r="P191" s="146"/>
      <c r="Q191" s="148">
        <f t="shared" si="13"/>
        <v>0</v>
      </c>
      <c r="R191" s="18" t="str">
        <f t="shared" si="9"/>
        <v>OK</v>
      </c>
      <c r="S191" s="47"/>
      <c r="T191" s="47"/>
      <c r="U191" s="47"/>
      <c r="V191" s="47"/>
      <c r="W191" s="47"/>
      <c r="X191" s="34"/>
      <c r="Y191" s="34"/>
      <c r="Z191" s="34"/>
      <c r="AA191" s="34"/>
      <c r="AB191" s="34"/>
      <c r="AC191" s="34"/>
      <c r="AD191" s="34"/>
      <c r="AE191" s="36"/>
      <c r="AF191" s="36"/>
      <c r="AG191" s="36"/>
      <c r="AH191" s="36"/>
    </row>
    <row r="192" spans="1:34" ht="40" customHeight="1" x14ac:dyDescent="0.35">
      <c r="A192" s="204"/>
      <c r="B192" s="50">
        <v>189</v>
      </c>
      <c r="C192" s="200"/>
      <c r="D192" s="56" t="s">
        <v>331</v>
      </c>
      <c r="E192" s="57" t="s">
        <v>332</v>
      </c>
      <c r="F192" s="57" t="s">
        <v>11</v>
      </c>
      <c r="G192" s="57" t="s">
        <v>12</v>
      </c>
      <c r="H192" s="55">
        <v>16.8</v>
      </c>
      <c r="I192" s="16">
        <v>0</v>
      </c>
      <c r="J192" s="144">
        <f t="shared" si="10"/>
        <v>0</v>
      </c>
      <c r="K192" s="145">
        <f t="shared" si="11"/>
        <v>0</v>
      </c>
      <c r="L192" s="146"/>
      <c r="M192" s="147">
        <f t="shared" si="12"/>
        <v>0</v>
      </c>
      <c r="N192" s="146"/>
      <c r="O192" s="146"/>
      <c r="P192" s="146"/>
      <c r="Q192" s="148">
        <f t="shared" si="13"/>
        <v>0</v>
      </c>
      <c r="R192" s="18" t="str">
        <f t="shared" si="9"/>
        <v>OK</v>
      </c>
      <c r="S192" s="47"/>
      <c r="T192" s="47"/>
      <c r="U192" s="47"/>
      <c r="V192" s="47"/>
      <c r="W192" s="47"/>
      <c r="X192" s="34"/>
      <c r="Y192" s="34"/>
      <c r="Z192" s="34"/>
      <c r="AA192" s="34"/>
      <c r="AB192" s="34"/>
      <c r="AC192" s="34"/>
      <c r="AD192" s="34"/>
      <c r="AE192" s="36"/>
      <c r="AF192" s="36"/>
      <c r="AG192" s="36"/>
      <c r="AH192" s="36"/>
    </row>
    <row r="193" spans="1:34" ht="40" customHeight="1" x14ac:dyDescent="0.35">
      <c r="A193" s="204"/>
      <c r="B193" s="50">
        <v>190</v>
      </c>
      <c r="C193" s="200"/>
      <c r="D193" s="56" t="s">
        <v>333</v>
      </c>
      <c r="E193" s="57" t="s">
        <v>334</v>
      </c>
      <c r="F193" s="57" t="s">
        <v>11</v>
      </c>
      <c r="G193" s="57" t="s">
        <v>15</v>
      </c>
      <c r="H193" s="55">
        <v>24</v>
      </c>
      <c r="I193" s="16">
        <v>0</v>
      </c>
      <c r="J193" s="144">
        <f t="shared" si="10"/>
        <v>0</v>
      </c>
      <c r="K193" s="145">
        <f t="shared" si="11"/>
        <v>0</v>
      </c>
      <c r="L193" s="146"/>
      <c r="M193" s="147">
        <f t="shared" si="12"/>
        <v>0</v>
      </c>
      <c r="N193" s="146"/>
      <c r="O193" s="146"/>
      <c r="P193" s="146"/>
      <c r="Q193" s="148">
        <f t="shared" si="13"/>
        <v>0</v>
      </c>
      <c r="R193" s="18" t="str">
        <f t="shared" si="9"/>
        <v>OK</v>
      </c>
      <c r="S193" s="47"/>
      <c r="T193" s="47"/>
      <c r="U193" s="47"/>
      <c r="V193" s="47"/>
      <c r="W193" s="47"/>
      <c r="X193" s="34"/>
      <c r="Y193" s="34"/>
      <c r="Z193" s="34"/>
      <c r="AA193" s="34"/>
      <c r="AB193" s="34"/>
      <c r="AC193" s="34"/>
      <c r="AD193" s="34"/>
      <c r="AE193" s="36"/>
      <c r="AF193" s="36"/>
      <c r="AG193" s="36"/>
      <c r="AH193" s="36"/>
    </row>
    <row r="194" spans="1:34" ht="40" customHeight="1" x14ac:dyDescent="0.35">
      <c r="A194" s="204"/>
      <c r="B194" s="50">
        <v>191</v>
      </c>
      <c r="C194" s="200"/>
      <c r="D194" s="56" t="s">
        <v>335</v>
      </c>
      <c r="E194" s="57" t="s">
        <v>336</v>
      </c>
      <c r="F194" s="57" t="s">
        <v>11</v>
      </c>
      <c r="G194" s="57" t="s">
        <v>15</v>
      </c>
      <c r="H194" s="55">
        <v>27.6</v>
      </c>
      <c r="I194" s="16">
        <v>0</v>
      </c>
      <c r="J194" s="144">
        <f t="shared" si="10"/>
        <v>0</v>
      </c>
      <c r="K194" s="145">
        <f t="shared" si="11"/>
        <v>0</v>
      </c>
      <c r="L194" s="146"/>
      <c r="M194" s="147">
        <f t="shared" si="12"/>
        <v>0</v>
      </c>
      <c r="N194" s="146"/>
      <c r="O194" s="146"/>
      <c r="P194" s="146"/>
      <c r="Q194" s="148">
        <f t="shared" si="13"/>
        <v>0</v>
      </c>
      <c r="R194" s="18" t="str">
        <f t="shared" si="9"/>
        <v>OK</v>
      </c>
      <c r="S194" s="47"/>
      <c r="T194" s="47"/>
      <c r="U194" s="47"/>
      <c r="V194" s="47"/>
      <c r="W194" s="47"/>
      <c r="X194" s="34"/>
      <c r="Y194" s="34"/>
      <c r="Z194" s="34"/>
      <c r="AA194" s="34"/>
      <c r="AB194" s="34"/>
      <c r="AC194" s="34"/>
      <c r="AD194" s="34"/>
      <c r="AE194" s="36"/>
      <c r="AF194" s="36"/>
      <c r="AG194" s="36"/>
      <c r="AH194" s="36"/>
    </row>
    <row r="195" spans="1:34" ht="40" customHeight="1" x14ac:dyDescent="0.35">
      <c r="A195" s="204"/>
      <c r="B195" s="50">
        <v>192</v>
      </c>
      <c r="C195" s="200"/>
      <c r="D195" s="56" t="s">
        <v>337</v>
      </c>
      <c r="E195" s="57" t="s">
        <v>338</v>
      </c>
      <c r="F195" s="57" t="s">
        <v>11</v>
      </c>
      <c r="G195" s="57" t="s">
        <v>24</v>
      </c>
      <c r="H195" s="55">
        <v>108</v>
      </c>
      <c r="I195" s="16">
        <v>3</v>
      </c>
      <c r="J195" s="144">
        <f t="shared" si="10"/>
        <v>0</v>
      </c>
      <c r="K195" s="145">
        <f t="shared" si="11"/>
        <v>0</v>
      </c>
      <c r="L195" s="146"/>
      <c r="M195" s="147">
        <f t="shared" si="12"/>
        <v>0</v>
      </c>
      <c r="N195" s="146"/>
      <c r="O195" s="146"/>
      <c r="P195" s="146"/>
      <c r="Q195" s="148">
        <f t="shared" si="13"/>
        <v>3</v>
      </c>
      <c r="R195" s="18" t="str">
        <f t="shared" si="9"/>
        <v>OK</v>
      </c>
      <c r="S195" s="47"/>
      <c r="T195" s="47"/>
      <c r="U195" s="47"/>
      <c r="V195" s="47"/>
      <c r="W195" s="47"/>
      <c r="X195" s="34"/>
      <c r="Y195" s="34"/>
      <c r="Z195" s="34"/>
      <c r="AA195" s="34"/>
      <c r="AB195" s="34"/>
      <c r="AC195" s="34"/>
      <c r="AD195" s="34"/>
      <c r="AE195" s="36"/>
      <c r="AF195" s="36"/>
      <c r="AG195" s="36"/>
      <c r="AH195" s="36"/>
    </row>
    <row r="196" spans="1:34" ht="40" customHeight="1" x14ac:dyDescent="0.35">
      <c r="A196" s="204"/>
      <c r="B196" s="50">
        <v>193</v>
      </c>
      <c r="C196" s="200"/>
      <c r="D196" s="56" t="s">
        <v>339</v>
      </c>
      <c r="E196" s="57" t="s">
        <v>340</v>
      </c>
      <c r="F196" s="57" t="s">
        <v>11</v>
      </c>
      <c r="G196" s="57" t="s">
        <v>15</v>
      </c>
      <c r="H196" s="55">
        <v>12</v>
      </c>
      <c r="I196" s="16">
        <v>0</v>
      </c>
      <c r="J196" s="144">
        <f t="shared" si="10"/>
        <v>0</v>
      </c>
      <c r="K196" s="145">
        <f t="shared" si="11"/>
        <v>0</v>
      </c>
      <c r="L196" s="146"/>
      <c r="M196" s="147">
        <f t="shared" si="12"/>
        <v>0</v>
      </c>
      <c r="N196" s="146"/>
      <c r="O196" s="146"/>
      <c r="P196" s="146"/>
      <c r="Q196" s="148">
        <f t="shared" si="13"/>
        <v>0</v>
      </c>
      <c r="R196" s="18" t="str">
        <f t="shared" si="9"/>
        <v>OK</v>
      </c>
      <c r="S196" s="47"/>
      <c r="T196" s="47"/>
      <c r="U196" s="47"/>
      <c r="V196" s="47"/>
      <c r="W196" s="47"/>
      <c r="X196" s="34"/>
      <c r="Y196" s="34"/>
      <c r="Z196" s="34"/>
      <c r="AA196" s="34"/>
      <c r="AB196" s="34"/>
      <c r="AC196" s="34"/>
      <c r="AD196" s="34"/>
      <c r="AE196" s="36"/>
      <c r="AF196" s="36"/>
      <c r="AG196" s="36"/>
      <c r="AH196" s="36"/>
    </row>
    <row r="197" spans="1:34" ht="40" customHeight="1" x14ac:dyDescent="0.35">
      <c r="A197" s="204"/>
      <c r="B197" s="50">
        <v>194</v>
      </c>
      <c r="C197" s="199"/>
      <c r="D197" s="56" t="s">
        <v>341</v>
      </c>
      <c r="E197" s="57" t="s">
        <v>342</v>
      </c>
      <c r="F197" s="57" t="s">
        <v>11</v>
      </c>
      <c r="G197" s="57" t="s">
        <v>288</v>
      </c>
      <c r="H197" s="55">
        <v>7.8</v>
      </c>
      <c r="I197" s="16">
        <v>1</v>
      </c>
      <c r="J197" s="144">
        <f t="shared" ref="J197:J260" si="14">IF(SUM(S197:AJ197)&gt;I197+L197,I197+L197,SUM(S197:AJ197))</f>
        <v>0</v>
      </c>
      <c r="K197" s="145">
        <f t="shared" ref="K197:K260" si="15">(SUM(S197:AJ197))</f>
        <v>0</v>
      </c>
      <c r="L197" s="146"/>
      <c r="M197" s="147">
        <f t="shared" ref="M197:M260" si="16">ROUND(IF(I197*0.25-0.5&lt;0,0,I197*0.25-0.5),0)-P197-N197</f>
        <v>0</v>
      </c>
      <c r="N197" s="146"/>
      <c r="O197" s="146"/>
      <c r="P197" s="146"/>
      <c r="Q197" s="148">
        <f t="shared" ref="Q197:Q260" si="17">I197-(SUM(S197:AB197))+L197</f>
        <v>1</v>
      </c>
      <c r="R197" s="18" t="str">
        <f t="shared" si="9"/>
        <v>OK</v>
      </c>
      <c r="S197" s="47"/>
      <c r="T197" s="47"/>
      <c r="U197" s="47"/>
      <c r="V197" s="47"/>
      <c r="W197" s="47"/>
      <c r="X197" s="34"/>
      <c r="Y197" s="34"/>
      <c r="Z197" s="34"/>
      <c r="AA197" s="34"/>
      <c r="AB197" s="34"/>
      <c r="AC197" s="34"/>
      <c r="AD197" s="34"/>
      <c r="AE197" s="36"/>
      <c r="AF197" s="36"/>
      <c r="AG197" s="36"/>
      <c r="AH197" s="36"/>
    </row>
    <row r="198" spans="1:34" ht="40" customHeight="1" x14ac:dyDescent="0.35">
      <c r="A198" s="204">
        <v>11</v>
      </c>
      <c r="B198" s="50">
        <v>195</v>
      </c>
      <c r="C198" s="232" t="s">
        <v>638</v>
      </c>
      <c r="D198" s="56" t="s">
        <v>343</v>
      </c>
      <c r="E198" s="57" t="s">
        <v>344</v>
      </c>
      <c r="F198" s="57" t="s">
        <v>345</v>
      </c>
      <c r="G198" s="57" t="s">
        <v>12</v>
      </c>
      <c r="H198" s="55">
        <v>280</v>
      </c>
      <c r="I198" s="16">
        <v>1</v>
      </c>
      <c r="J198" s="144">
        <f t="shared" si="14"/>
        <v>1</v>
      </c>
      <c r="K198" s="145">
        <f t="shared" si="15"/>
        <v>1</v>
      </c>
      <c r="L198" s="146"/>
      <c r="M198" s="147">
        <f t="shared" si="16"/>
        <v>0</v>
      </c>
      <c r="N198" s="146"/>
      <c r="O198" s="146"/>
      <c r="P198" s="146"/>
      <c r="Q198" s="148">
        <f t="shared" si="17"/>
        <v>0</v>
      </c>
      <c r="R198" s="18" t="str">
        <f t="shared" si="9"/>
        <v>OK</v>
      </c>
      <c r="S198" s="47">
        <v>1</v>
      </c>
      <c r="T198" s="47"/>
      <c r="U198" s="47"/>
      <c r="V198" s="47"/>
      <c r="W198" s="47"/>
      <c r="X198" s="34"/>
      <c r="Y198" s="34"/>
      <c r="Z198" s="34"/>
      <c r="AA198" s="34"/>
      <c r="AB198" s="34"/>
      <c r="AC198" s="34"/>
      <c r="AD198" s="34"/>
      <c r="AE198" s="36"/>
      <c r="AF198" s="36"/>
      <c r="AG198" s="36"/>
      <c r="AH198" s="36"/>
    </row>
    <row r="199" spans="1:34" ht="40" customHeight="1" x14ac:dyDescent="0.35">
      <c r="A199" s="204"/>
      <c r="B199" s="50">
        <v>196</v>
      </c>
      <c r="C199" s="200"/>
      <c r="D199" s="56" t="s">
        <v>346</v>
      </c>
      <c r="E199" s="57" t="s">
        <v>347</v>
      </c>
      <c r="F199" s="57" t="s">
        <v>345</v>
      </c>
      <c r="G199" s="57" t="s">
        <v>12</v>
      </c>
      <c r="H199" s="55">
        <v>355</v>
      </c>
      <c r="I199" s="16">
        <v>1</v>
      </c>
      <c r="J199" s="144">
        <f t="shared" si="14"/>
        <v>0</v>
      </c>
      <c r="K199" s="145">
        <f t="shared" si="15"/>
        <v>0</v>
      </c>
      <c r="L199" s="146"/>
      <c r="M199" s="147">
        <f t="shared" si="16"/>
        <v>0</v>
      </c>
      <c r="N199" s="146"/>
      <c r="O199" s="146"/>
      <c r="P199" s="146"/>
      <c r="Q199" s="148">
        <f t="shared" si="17"/>
        <v>1</v>
      </c>
      <c r="R199" s="18" t="str">
        <f t="shared" si="9"/>
        <v>OK</v>
      </c>
      <c r="S199" s="47"/>
      <c r="T199" s="47"/>
      <c r="U199" s="47"/>
      <c r="V199" s="47"/>
      <c r="W199" s="47"/>
      <c r="X199" s="34"/>
      <c r="Y199" s="34"/>
      <c r="Z199" s="34"/>
      <c r="AA199" s="34"/>
      <c r="AB199" s="34"/>
      <c r="AC199" s="34"/>
      <c r="AD199" s="34"/>
      <c r="AE199" s="36"/>
      <c r="AF199" s="36"/>
      <c r="AG199" s="36"/>
      <c r="AH199" s="36"/>
    </row>
    <row r="200" spans="1:34" ht="40" customHeight="1" x14ac:dyDescent="0.35">
      <c r="A200" s="204"/>
      <c r="B200" s="50">
        <v>197</v>
      </c>
      <c r="C200" s="200"/>
      <c r="D200" s="56" t="s">
        <v>348</v>
      </c>
      <c r="E200" s="57" t="s">
        <v>347</v>
      </c>
      <c r="F200" s="57" t="s">
        <v>345</v>
      </c>
      <c r="G200" s="57" t="s">
        <v>12</v>
      </c>
      <c r="H200" s="55">
        <v>70</v>
      </c>
      <c r="I200" s="16">
        <v>5</v>
      </c>
      <c r="J200" s="144">
        <f t="shared" si="14"/>
        <v>3</v>
      </c>
      <c r="K200" s="145">
        <f t="shared" si="15"/>
        <v>3</v>
      </c>
      <c r="L200" s="146"/>
      <c r="M200" s="147">
        <f t="shared" si="16"/>
        <v>1</v>
      </c>
      <c r="N200" s="146"/>
      <c r="O200" s="146"/>
      <c r="P200" s="146"/>
      <c r="Q200" s="148">
        <f t="shared" si="17"/>
        <v>2</v>
      </c>
      <c r="R200" s="18" t="str">
        <f t="shared" si="9"/>
        <v>OK</v>
      </c>
      <c r="S200" s="47">
        <v>3</v>
      </c>
      <c r="T200" s="47"/>
      <c r="U200" s="47"/>
      <c r="V200" s="47"/>
      <c r="W200" s="47"/>
      <c r="X200" s="34"/>
      <c r="Y200" s="34"/>
      <c r="Z200" s="34"/>
      <c r="AA200" s="34"/>
      <c r="AB200" s="34"/>
      <c r="AC200" s="34"/>
      <c r="AD200" s="34"/>
      <c r="AE200" s="36"/>
      <c r="AF200" s="36"/>
      <c r="AG200" s="36"/>
      <c r="AH200" s="36"/>
    </row>
    <row r="201" spans="1:34" ht="40" customHeight="1" x14ac:dyDescent="0.35">
      <c r="A201" s="204"/>
      <c r="B201" s="50">
        <v>198</v>
      </c>
      <c r="C201" s="200"/>
      <c r="D201" s="56" t="s">
        <v>349</v>
      </c>
      <c r="E201" s="57" t="s">
        <v>347</v>
      </c>
      <c r="F201" s="57" t="s">
        <v>345</v>
      </c>
      <c r="G201" s="57" t="s">
        <v>12</v>
      </c>
      <c r="H201" s="55">
        <v>209.44</v>
      </c>
      <c r="I201" s="16">
        <v>1</v>
      </c>
      <c r="J201" s="144">
        <f t="shared" si="14"/>
        <v>1</v>
      </c>
      <c r="K201" s="145">
        <f t="shared" si="15"/>
        <v>1</v>
      </c>
      <c r="L201" s="146"/>
      <c r="M201" s="147">
        <f t="shared" si="16"/>
        <v>0</v>
      </c>
      <c r="N201" s="146"/>
      <c r="O201" s="146"/>
      <c r="P201" s="146"/>
      <c r="Q201" s="148">
        <f t="shared" si="17"/>
        <v>0</v>
      </c>
      <c r="R201" s="18" t="str">
        <f t="shared" si="9"/>
        <v>OK</v>
      </c>
      <c r="S201" s="47">
        <v>1</v>
      </c>
      <c r="T201" s="47"/>
      <c r="U201" s="47"/>
      <c r="V201" s="47"/>
      <c r="W201" s="47"/>
      <c r="X201" s="34"/>
      <c r="Y201" s="34"/>
      <c r="Z201" s="34"/>
      <c r="AA201" s="34"/>
      <c r="AB201" s="34"/>
      <c r="AC201" s="34"/>
      <c r="AD201" s="34"/>
      <c r="AE201" s="36"/>
      <c r="AF201" s="36"/>
      <c r="AG201" s="36"/>
      <c r="AH201" s="36"/>
    </row>
    <row r="202" spans="1:34" ht="40" customHeight="1" x14ac:dyDescent="0.35">
      <c r="A202" s="204"/>
      <c r="B202" s="50">
        <v>199</v>
      </c>
      <c r="C202" s="200"/>
      <c r="D202" s="56" t="s">
        <v>350</v>
      </c>
      <c r="E202" s="57" t="s">
        <v>347</v>
      </c>
      <c r="F202" s="57" t="s">
        <v>345</v>
      </c>
      <c r="G202" s="57" t="s">
        <v>12</v>
      </c>
      <c r="H202" s="55">
        <v>89</v>
      </c>
      <c r="I202" s="16">
        <v>2</v>
      </c>
      <c r="J202" s="144">
        <f t="shared" si="14"/>
        <v>0</v>
      </c>
      <c r="K202" s="145">
        <f t="shared" si="15"/>
        <v>0</v>
      </c>
      <c r="L202" s="146"/>
      <c r="M202" s="147">
        <f t="shared" si="16"/>
        <v>0</v>
      </c>
      <c r="N202" s="146"/>
      <c r="O202" s="146"/>
      <c r="P202" s="146"/>
      <c r="Q202" s="148">
        <f t="shared" si="17"/>
        <v>2</v>
      </c>
      <c r="R202" s="18" t="str">
        <f t="shared" si="9"/>
        <v>OK</v>
      </c>
      <c r="S202" s="47"/>
      <c r="T202" s="47"/>
      <c r="U202" s="47"/>
      <c r="V202" s="47"/>
      <c r="W202" s="47"/>
      <c r="X202" s="34"/>
      <c r="Y202" s="34"/>
      <c r="Z202" s="34"/>
      <c r="AA202" s="34"/>
      <c r="AB202" s="34"/>
      <c r="AC202" s="34"/>
      <c r="AD202" s="34"/>
      <c r="AE202" s="36"/>
      <c r="AF202" s="36"/>
      <c r="AG202" s="36"/>
      <c r="AH202" s="36"/>
    </row>
    <row r="203" spans="1:34" ht="40" customHeight="1" x14ac:dyDescent="0.35">
      <c r="A203" s="204"/>
      <c r="B203" s="50">
        <v>200</v>
      </c>
      <c r="C203" s="200"/>
      <c r="D203" s="56" t="s">
        <v>351</v>
      </c>
      <c r="E203" s="57" t="s">
        <v>347</v>
      </c>
      <c r="F203" s="57" t="s">
        <v>345</v>
      </c>
      <c r="G203" s="57" t="s">
        <v>12</v>
      </c>
      <c r="H203" s="55">
        <v>80</v>
      </c>
      <c r="I203" s="16">
        <v>4</v>
      </c>
      <c r="J203" s="144">
        <f t="shared" si="14"/>
        <v>0</v>
      </c>
      <c r="K203" s="145">
        <f t="shared" si="15"/>
        <v>0</v>
      </c>
      <c r="L203" s="146"/>
      <c r="M203" s="147">
        <f t="shared" si="16"/>
        <v>1</v>
      </c>
      <c r="N203" s="146"/>
      <c r="O203" s="146"/>
      <c r="P203" s="146"/>
      <c r="Q203" s="148">
        <f t="shared" si="17"/>
        <v>4</v>
      </c>
      <c r="R203" s="18" t="str">
        <f t="shared" si="9"/>
        <v>OK</v>
      </c>
      <c r="S203" s="47"/>
      <c r="T203" s="47"/>
      <c r="U203" s="47"/>
      <c r="V203" s="47"/>
      <c r="W203" s="47"/>
      <c r="X203" s="34"/>
      <c r="Y203" s="34"/>
      <c r="Z203" s="34"/>
      <c r="AA203" s="34"/>
      <c r="AB203" s="34"/>
      <c r="AC203" s="34"/>
      <c r="AD203" s="34"/>
      <c r="AE203" s="36"/>
      <c r="AF203" s="36"/>
      <c r="AG203" s="36"/>
      <c r="AH203" s="36"/>
    </row>
    <row r="204" spans="1:34" ht="40" customHeight="1" x14ac:dyDescent="0.35">
      <c r="A204" s="204"/>
      <c r="B204" s="50">
        <v>201</v>
      </c>
      <c r="C204" s="200"/>
      <c r="D204" s="56" t="s">
        <v>352</v>
      </c>
      <c r="E204" s="57" t="s">
        <v>353</v>
      </c>
      <c r="F204" s="57" t="s">
        <v>354</v>
      </c>
      <c r="G204" s="57" t="s">
        <v>12</v>
      </c>
      <c r="H204" s="55">
        <v>6</v>
      </c>
      <c r="I204" s="16">
        <v>0</v>
      </c>
      <c r="J204" s="144">
        <f t="shared" si="14"/>
        <v>0</v>
      </c>
      <c r="K204" s="145">
        <f t="shared" si="15"/>
        <v>0</v>
      </c>
      <c r="L204" s="146"/>
      <c r="M204" s="147">
        <f t="shared" si="16"/>
        <v>0</v>
      </c>
      <c r="N204" s="146"/>
      <c r="O204" s="146"/>
      <c r="P204" s="146"/>
      <c r="Q204" s="148">
        <f t="shared" si="17"/>
        <v>0</v>
      </c>
      <c r="R204" s="18" t="str">
        <f t="shared" si="9"/>
        <v>OK</v>
      </c>
      <c r="S204" s="47"/>
      <c r="T204" s="47"/>
      <c r="U204" s="47"/>
      <c r="V204" s="47"/>
      <c r="W204" s="47"/>
      <c r="X204" s="34"/>
      <c r="Y204" s="34"/>
      <c r="Z204" s="34"/>
      <c r="AA204" s="34"/>
      <c r="AB204" s="34"/>
      <c r="AC204" s="34"/>
      <c r="AD204" s="34"/>
      <c r="AE204" s="36"/>
      <c r="AF204" s="36"/>
      <c r="AG204" s="36"/>
      <c r="AH204" s="36"/>
    </row>
    <row r="205" spans="1:34" ht="40" customHeight="1" x14ac:dyDescent="0.35">
      <c r="A205" s="204"/>
      <c r="B205" s="50">
        <v>202</v>
      </c>
      <c r="C205" s="200"/>
      <c r="D205" s="56" t="s">
        <v>355</v>
      </c>
      <c r="E205" s="57" t="s">
        <v>356</v>
      </c>
      <c r="F205" s="57" t="s">
        <v>357</v>
      </c>
      <c r="G205" s="57" t="s">
        <v>12</v>
      </c>
      <c r="H205" s="55">
        <v>12</v>
      </c>
      <c r="I205" s="16">
        <v>1</v>
      </c>
      <c r="J205" s="144">
        <f t="shared" si="14"/>
        <v>0</v>
      </c>
      <c r="K205" s="145">
        <f t="shared" si="15"/>
        <v>0</v>
      </c>
      <c r="L205" s="146"/>
      <c r="M205" s="147">
        <f t="shared" si="16"/>
        <v>0</v>
      </c>
      <c r="N205" s="146"/>
      <c r="O205" s="146"/>
      <c r="P205" s="146"/>
      <c r="Q205" s="148">
        <f t="shared" si="17"/>
        <v>1</v>
      </c>
      <c r="R205" s="18" t="str">
        <f t="shared" si="9"/>
        <v>OK</v>
      </c>
      <c r="S205" s="47"/>
      <c r="T205" s="47"/>
      <c r="U205" s="47"/>
      <c r="V205" s="47"/>
      <c r="W205" s="47"/>
      <c r="X205" s="34"/>
      <c r="Y205" s="34"/>
      <c r="Z205" s="34"/>
      <c r="AA205" s="34"/>
      <c r="AB205" s="34"/>
      <c r="AC205" s="34"/>
      <c r="AD205" s="34"/>
      <c r="AE205" s="36"/>
      <c r="AF205" s="36"/>
      <c r="AG205" s="36"/>
      <c r="AH205" s="36"/>
    </row>
    <row r="206" spans="1:34" ht="40" customHeight="1" x14ac:dyDescent="0.35">
      <c r="A206" s="204"/>
      <c r="B206" s="50">
        <v>203</v>
      </c>
      <c r="C206" s="200"/>
      <c r="D206" s="56" t="s">
        <v>358</v>
      </c>
      <c r="E206" s="57" t="s">
        <v>356</v>
      </c>
      <c r="F206" s="57" t="s">
        <v>11</v>
      </c>
      <c r="G206" s="57" t="s">
        <v>12</v>
      </c>
      <c r="H206" s="55">
        <v>12</v>
      </c>
      <c r="I206" s="16">
        <v>1</v>
      </c>
      <c r="J206" s="144">
        <f t="shared" si="14"/>
        <v>0</v>
      </c>
      <c r="K206" s="145">
        <f t="shared" si="15"/>
        <v>0</v>
      </c>
      <c r="L206" s="146"/>
      <c r="M206" s="147">
        <f t="shared" si="16"/>
        <v>0</v>
      </c>
      <c r="N206" s="146"/>
      <c r="O206" s="146"/>
      <c r="P206" s="146"/>
      <c r="Q206" s="148">
        <f t="shared" si="17"/>
        <v>1</v>
      </c>
      <c r="R206" s="18" t="str">
        <f t="shared" si="9"/>
        <v>OK</v>
      </c>
      <c r="S206" s="47"/>
      <c r="T206" s="47"/>
      <c r="U206" s="47"/>
      <c r="V206" s="47"/>
      <c r="W206" s="47"/>
      <c r="X206" s="34"/>
      <c r="Y206" s="34"/>
      <c r="Z206" s="34"/>
      <c r="AA206" s="34"/>
      <c r="AB206" s="34"/>
      <c r="AC206" s="34"/>
      <c r="AD206" s="34"/>
      <c r="AE206" s="36"/>
      <c r="AF206" s="36"/>
      <c r="AG206" s="36"/>
      <c r="AH206" s="36"/>
    </row>
    <row r="207" spans="1:34" ht="40" customHeight="1" x14ac:dyDescent="0.35">
      <c r="A207" s="204"/>
      <c r="B207" s="50">
        <v>204</v>
      </c>
      <c r="C207" s="200"/>
      <c r="D207" s="56" t="s">
        <v>359</v>
      </c>
      <c r="E207" s="57" t="s">
        <v>356</v>
      </c>
      <c r="F207" s="57" t="s">
        <v>11</v>
      </c>
      <c r="G207" s="57" t="s">
        <v>12</v>
      </c>
      <c r="H207" s="55">
        <v>57</v>
      </c>
      <c r="I207" s="16">
        <v>0</v>
      </c>
      <c r="J207" s="144">
        <f t="shared" si="14"/>
        <v>0</v>
      </c>
      <c r="K207" s="145">
        <f t="shared" si="15"/>
        <v>0</v>
      </c>
      <c r="L207" s="146"/>
      <c r="M207" s="147">
        <f t="shared" si="16"/>
        <v>0</v>
      </c>
      <c r="N207" s="146"/>
      <c r="O207" s="146"/>
      <c r="P207" s="146"/>
      <c r="Q207" s="148">
        <f t="shared" si="17"/>
        <v>0</v>
      </c>
      <c r="R207" s="18" t="str">
        <f t="shared" si="9"/>
        <v>OK</v>
      </c>
      <c r="S207" s="47"/>
      <c r="T207" s="47"/>
      <c r="U207" s="47"/>
      <c r="V207" s="47"/>
      <c r="W207" s="47"/>
      <c r="X207" s="34"/>
      <c r="Y207" s="34"/>
      <c r="Z207" s="34"/>
      <c r="AA207" s="34"/>
      <c r="AB207" s="34"/>
      <c r="AC207" s="34"/>
      <c r="AD207" s="34"/>
      <c r="AE207" s="36"/>
      <c r="AF207" s="36"/>
      <c r="AG207" s="36"/>
      <c r="AH207" s="36"/>
    </row>
    <row r="208" spans="1:34" ht="40" customHeight="1" x14ac:dyDescent="0.35">
      <c r="A208" s="204"/>
      <c r="B208" s="50">
        <v>205</v>
      </c>
      <c r="C208" s="200"/>
      <c r="D208" s="56" t="s">
        <v>360</v>
      </c>
      <c r="E208" s="57" t="s">
        <v>361</v>
      </c>
      <c r="F208" s="57" t="s">
        <v>11</v>
      </c>
      <c r="G208" s="57" t="s">
        <v>12</v>
      </c>
      <c r="H208" s="55">
        <v>15</v>
      </c>
      <c r="I208" s="16">
        <v>1</v>
      </c>
      <c r="J208" s="144">
        <f t="shared" si="14"/>
        <v>0</v>
      </c>
      <c r="K208" s="145">
        <f t="shared" si="15"/>
        <v>0</v>
      </c>
      <c r="L208" s="146"/>
      <c r="M208" s="147">
        <f t="shared" si="16"/>
        <v>0</v>
      </c>
      <c r="N208" s="146"/>
      <c r="O208" s="146"/>
      <c r="P208" s="146"/>
      <c r="Q208" s="148">
        <f t="shared" si="17"/>
        <v>1</v>
      </c>
      <c r="R208" s="18" t="str">
        <f t="shared" si="9"/>
        <v>OK</v>
      </c>
      <c r="S208" s="47"/>
      <c r="T208" s="47"/>
      <c r="U208" s="47"/>
      <c r="V208" s="47"/>
      <c r="W208" s="47"/>
      <c r="X208" s="34"/>
      <c r="Y208" s="34"/>
      <c r="Z208" s="34"/>
      <c r="AA208" s="34"/>
      <c r="AB208" s="34"/>
      <c r="AC208" s="34"/>
      <c r="AD208" s="34"/>
      <c r="AE208" s="36"/>
      <c r="AF208" s="36"/>
      <c r="AG208" s="36"/>
      <c r="AH208" s="36"/>
    </row>
    <row r="209" spans="1:34" ht="40" customHeight="1" x14ac:dyDescent="0.35">
      <c r="A209" s="204"/>
      <c r="B209" s="50">
        <v>206</v>
      </c>
      <c r="C209" s="200"/>
      <c r="D209" s="56" t="s">
        <v>362</v>
      </c>
      <c r="E209" s="57" t="s">
        <v>347</v>
      </c>
      <c r="F209" s="57" t="s">
        <v>345</v>
      </c>
      <c r="G209" s="57" t="s">
        <v>12</v>
      </c>
      <c r="H209" s="55">
        <v>35</v>
      </c>
      <c r="I209" s="16">
        <v>1</v>
      </c>
      <c r="J209" s="144">
        <f t="shared" si="14"/>
        <v>0</v>
      </c>
      <c r="K209" s="145">
        <f t="shared" si="15"/>
        <v>0</v>
      </c>
      <c r="L209" s="146"/>
      <c r="M209" s="147">
        <f t="shared" si="16"/>
        <v>0</v>
      </c>
      <c r="N209" s="146"/>
      <c r="O209" s="146"/>
      <c r="P209" s="146"/>
      <c r="Q209" s="148">
        <f t="shared" si="17"/>
        <v>1</v>
      </c>
      <c r="R209" s="18" t="str">
        <f t="shared" si="9"/>
        <v>OK</v>
      </c>
      <c r="S209" s="47"/>
      <c r="T209" s="47"/>
      <c r="U209" s="47"/>
      <c r="V209" s="47"/>
      <c r="W209" s="47"/>
      <c r="X209" s="34"/>
      <c r="Y209" s="34"/>
      <c r="Z209" s="34"/>
      <c r="AA209" s="34"/>
      <c r="AB209" s="34"/>
      <c r="AC209" s="34"/>
      <c r="AD209" s="34"/>
      <c r="AE209" s="36"/>
      <c r="AF209" s="36"/>
      <c r="AG209" s="36"/>
      <c r="AH209" s="36"/>
    </row>
    <row r="210" spans="1:34" ht="40" customHeight="1" x14ac:dyDescent="0.35">
      <c r="A210" s="204"/>
      <c r="B210" s="50">
        <v>207</v>
      </c>
      <c r="C210" s="200"/>
      <c r="D210" s="56" t="s">
        <v>363</v>
      </c>
      <c r="E210" s="57" t="s">
        <v>347</v>
      </c>
      <c r="F210" s="57" t="s">
        <v>233</v>
      </c>
      <c r="G210" s="57" t="s">
        <v>12</v>
      </c>
      <c r="H210" s="55">
        <v>100</v>
      </c>
      <c r="I210" s="16">
        <v>0</v>
      </c>
      <c r="J210" s="144">
        <f t="shared" si="14"/>
        <v>0</v>
      </c>
      <c r="K210" s="145">
        <f t="shared" si="15"/>
        <v>0</v>
      </c>
      <c r="L210" s="146"/>
      <c r="M210" s="147">
        <f t="shared" si="16"/>
        <v>0</v>
      </c>
      <c r="N210" s="146"/>
      <c r="O210" s="146"/>
      <c r="P210" s="146"/>
      <c r="Q210" s="148">
        <f t="shared" si="17"/>
        <v>0</v>
      </c>
      <c r="R210" s="18" t="str">
        <f t="shared" si="9"/>
        <v>OK</v>
      </c>
      <c r="S210" s="47"/>
      <c r="T210" s="47"/>
      <c r="U210" s="47"/>
      <c r="V210" s="47"/>
      <c r="W210" s="47"/>
      <c r="X210" s="34"/>
      <c r="Y210" s="34"/>
      <c r="Z210" s="34"/>
      <c r="AA210" s="34"/>
      <c r="AB210" s="34"/>
      <c r="AC210" s="34"/>
      <c r="AD210" s="34"/>
      <c r="AE210" s="36"/>
      <c r="AF210" s="36"/>
      <c r="AG210" s="36"/>
      <c r="AH210" s="36"/>
    </row>
    <row r="211" spans="1:34" ht="40" customHeight="1" x14ac:dyDescent="0.35">
      <c r="A211" s="204"/>
      <c r="B211" s="50">
        <v>208</v>
      </c>
      <c r="C211" s="200"/>
      <c r="D211" s="56" t="s">
        <v>364</v>
      </c>
      <c r="E211" s="57" t="s">
        <v>365</v>
      </c>
      <c r="F211" s="57" t="s">
        <v>11</v>
      </c>
      <c r="G211" s="57" t="s">
        <v>366</v>
      </c>
      <c r="H211" s="55">
        <v>38</v>
      </c>
      <c r="I211" s="16">
        <v>0</v>
      </c>
      <c r="J211" s="144">
        <f t="shared" si="14"/>
        <v>0</v>
      </c>
      <c r="K211" s="145">
        <f t="shared" si="15"/>
        <v>0</v>
      </c>
      <c r="L211" s="146"/>
      <c r="M211" s="147">
        <f t="shared" si="16"/>
        <v>0</v>
      </c>
      <c r="N211" s="146"/>
      <c r="O211" s="146"/>
      <c r="P211" s="146"/>
      <c r="Q211" s="148">
        <f t="shared" si="17"/>
        <v>0</v>
      </c>
      <c r="R211" s="18" t="str">
        <f t="shared" si="9"/>
        <v>OK</v>
      </c>
      <c r="S211" s="47"/>
      <c r="T211" s="47"/>
      <c r="U211" s="47"/>
      <c r="V211" s="47"/>
      <c r="W211" s="47"/>
      <c r="X211" s="34"/>
      <c r="Y211" s="34"/>
      <c r="Z211" s="34"/>
      <c r="AA211" s="34"/>
      <c r="AB211" s="34"/>
      <c r="AC211" s="34"/>
      <c r="AD211" s="34"/>
      <c r="AE211" s="36"/>
      <c r="AF211" s="36"/>
      <c r="AG211" s="36"/>
      <c r="AH211" s="36"/>
    </row>
    <row r="212" spans="1:34" ht="40" customHeight="1" x14ac:dyDescent="0.35">
      <c r="A212" s="204"/>
      <c r="B212" s="50">
        <v>209</v>
      </c>
      <c r="C212" s="200"/>
      <c r="D212" s="56" t="s">
        <v>367</v>
      </c>
      <c r="E212" s="57" t="s">
        <v>39</v>
      </c>
      <c r="F212" s="57" t="s">
        <v>11</v>
      </c>
      <c r="G212" s="57" t="s">
        <v>12</v>
      </c>
      <c r="H212" s="55">
        <v>6.75</v>
      </c>
      <c r="I212" s="16">
        <v>0</v>
      </c>
      <c r="J212" s="144">
        <f t="shared" si="14"/>
        <v>0</v>
      </c>
      <c r="K212" s="145">
        <f t="shared" si="15"/>
        <v>0</v>
      </c>
      <c r="L212" s="146"/>
      <c r="M212" s="147">
        <f t="shared" si="16"/>
        <v>0</v>
      </c>
      <c r="N212" s="146"/>
      <c r="O212" s="146"/>
      <c r="P212" s="146"/>
      <c r="Q212" s="148">
        <f t="shared" si="17"/>
        <v>0</v>
      </c>
      <c r="R212" s="18" t="str">
        <f t="shared" si="9"/>
        <v>OK</v>
      </c>
      <c r="S212" s="47"/>
      <c r="T212" s="47"/>
      <c r="U212" s="47"/>
      <c r="V212" s="47"/>
      <c r="W212" s="47"/>
      <c r="X212" s="34"/>
      <c r="Y212" s="34"/>
      <c r="Z212" s="34"/>
      <c r="AA212" s="34"/>
      <c r="AB212" s="34"/>
      <c r="AC212" s="34"/>
      <c r="AD212" s="34"/>
      <c r="AE212" s="36"/>
      <c r="AF212" s="36"/>
      <c r="AG212" s="36"/>
      <c r="AH212" s="36"/>
    </row>
    <row r="213" spans="1:34" ht="40" customHeight="1" x14ac:dyDescent="0.35">
      <c r="A213" s="204"/>
      <c r="B213" s="50">
        <v>210</v>
      </c>
      <c r="C213" s="200"/>
      <c r="D213" s="56" t="s">
        <v>368</v>
      </c>
      <c r="E213" s="57" t="s">
        <v>369</v>
      </c>
      <c r="F213" s="57" t="s">
        <v>11</v>
      </c>
      <c r="G213" s="57" t="s">
        <v>13</v>
      </c>
      <c r="H213" s="55">
        <v>8.8000000000000007</v>
      </c>
      <c r="I213" s="16">
        <v>0</v>
      </c>
      <c r="J213" s="144">
        <f t="shared" si="14"/>
        <v>0</v>
      </c>
      <c r="K213" s="145">
        <f t="shared" si="15"/>
        <v>0</v>
      </c>
      <c r="L213" s="146"/>
      <c r="M213" s="147">
        <f t="shared" si="16"/>
        <v>0</v>
      </c>
      <c r="N213" s="146"/>
      <c r="O213" s="146"/>
      <c r="P213" s="146"/>
      <c r="Q213" s="148">
        <f t="shared" si="17"/>
        <v>0</v>
      </c>
      <c r="R213" s="18" t="str">
        <f t="shared" si="9"/>
        <v>OK</v>
      </c>
      <c r="S213" s="47"/>
      <c r="T213" s="47"/>
      <c r="U213" s="47"/>
      <c r="V213" s="47"/>
      <c r="W213" s="47"/>
      <c r="X213" s="34"/>
      <c r="Y213" s="34"/>
      <c r="Z213" s="34"/>
      <c r="AA213" s="34"/>
      <c r="AB213" s="34"/>
      <c r="AC213" s="34"/>
      <c r="AD213" s="34"/>
      <c r="AE213" s="36"/>
      <c r="AF213" s="36"/>
      <c r="AG213" s="36"/>
      <c r="AH213" s="36"/>
    </row>
    <row r="214" spans="1:34" ht="40" customHeight="1" x14ac:dyDescent="0.35">
      <c r="A214" s="204"/>
      <c r="B214" s="50">
        <v>211</v>
      </c>
      <c r="C214" s="200"/>
      <c r="D214" s="56" t="s">
        <v>370</v>
      </c>
      <c r="E214" s="57" t="s">
        <v>371</v>
      </c>
      <c r="F214" s="57" t="s">
        <v>11</v>
      </c>
      <c r="G214" s="57" t="s">
        <v>12</v>
      </c>
      <c r="H214" s="55">
        <v>1.96</v>
      </c>
      <c r="I214" s="16">
        <v>0</v>
      </c>
      <c r="J214" s="144">
        <f t="shared" si="14"/>
        <v>0</v>
      </c>
      <c r="K214" s="145">
        <f t="shared" si="15"/>
        <v>0</v>
      </c>
      <c r="L214" s="146"/>
      <c r="M214" s="147">
        <f t="shared" si="16"/>
        <v>0</v>
      </c>
      <c r="N214" s="146"/>
      <c r="O214" s="146"/>
      <c r="P214" s="146"/>
      <c r="Q214" s="148">
        <f t="shared" si="17"/>
        <v>0</v>
      </c>
      <c r="R214" s="18" t="str">
        <f t="shared" si="9"/>
        <v>OK</v>
      </c>
      <c r="S214" s="47"/>
      <c r="T214" s="47"/>
      <c r="U214" s="47"/>
      <c r="V214" s="47"/>
      <c r="W214" s="47"/>
      <c r="X214" s="34"/>
      <c r="Y214" s="34"/>
      <c r="Z214" s="34"/>
      <c r="AA214" s="34"/>
      <c r="AB214" s="34"/>
      <c r="AC214" s="34"/>
      <c r="AD214" s="34"/>
      <c r="AE214" s="36"/>
      <c r="AF214" s="36"/>
      <c r="AG214" s="36"/>
      <c r="AH214" s="36"/>
    </row>
    <row r="215" spans="1:34" ht="40" customHeight="1" x14ac:dyDescent="0.35">
      <c r="A215" s="204"/>
      <c r="B215" s="50">
        <v>212</v>
      </c>
      <c r="C215" s="200"/>
      <c r="D215" s="56" t="s">
        <v>372</v>
      </c>
      <c r="E215" s="57" t="s">
        <v>369</v>
      </c>
      <c r="F215" s="57" t="s">
        <v>11</v>
      </c>
      <c r="G215" s="57" t="s">
        <v>12</v>
      </c>
      <c r="H215" s="55">
        <v>3.29</v>
      </c>
      <c r="I215" s="16">
        <v>2</v>
      </c>
      <c r="J215" s="144">
        <f t="shared" si="14"/>
        <v>0</v>
      </c>
      <c r="K215" s="145">
        <f t="shared" si="15"/>
        <v>0</v>
      </c>
      <c r="L215" s="146"/>
      <c r="M215" s="147">
        <f t="shared" si="16"/>
        <v>0</v>
      </c>
      <c r="N215" s="146"/>
      <c r="O215" s="146"/>
      <c r="P215" s="146"/>
      <c r="Q215" s="148">
        <f t="shared" si="17"/>
        <v>2</v>
      </c>
      <c r="R215" s="18" t="str">
        <f t="shared" si="9"/>
        <v>OK</v>
      </c>
      <c r="S215" s="47"/>
      <c r="T215" s="47"/>
      <c r="U215" s="47"/>
      <c r="V215" s="47"/>
      <c r="W215" s="47"/>
      <c r="X215" s="34"/>
      <c r="Y215" s="34"/>
      <c r="Z215" s="34"/>
      <c r="AA215" s="34"/>
      <c r="AB215" s="34"/>
      <c r="AC215" s="34"/>
      <c r="AD215" s="34"/>
      <c r="AE215" s="36"/>
      <c r="AF215" s="36"/>
      <c r="AG215" s="36"/>
      <c r="AH215" s="36"/>
    </row>
    <row r="216" spans="1:34" ht="40" customHeight="1" x14ac:dyDescent="0.35">
      <c r="A216" s="204"/>
      <c r="B216" s="50">
        <v>213</v>
      </c>
      <c r="C216" s="200"/>
      <c r="D216" s="56" t="s">
        <v>373</v>
      </c>
      <c r="E216" s="57" t="s">
        <v>369</v>
      </c>
      <c r="F216" s="57" t="s">
        <v>11</v>
      </c>
      <c r="G216" s="57" t="s">
        <v>12</v>
      </c>
      <c r="H216" s="55">
        <v>14.95</v>
      </c>
      <c r="I216" s="16">
        <v>2</v>
      </c>
      <c r="J216" s="144">
        <f t="shared" si="14"/>
        <v>0</v>
      </c>
      <c r="K216" s="145">
        <f t="shared" si="15"/>
        <v>0</v>
      </c>
      <c r="L216" s="146"/>
      <c r="M216" s="147">
        <f t="shared" si="16"/>
        <v>0</v>
      </c>
      <c r="N216" s="146"/>
      <c r="O216" s="146"/>
      <c r="P216" s="146"/>
      <c r="Q216" s="148">
        <f t="shared" si="17"/>
        <v>2</v>
      </c>
      <c r="R216" s="18" t="str">
        <f t="shared" si="9"/>
        <v>OK</v>
      </c>
      <c r="S216" s="47"/>
      <c r="T216" s="47"/>
      <c r="U216" s="47"/>
      <c r="V216" s="47"/>
      <c r="W216" s="47"/>
      <c r="X216" s="34"/>
      <c r="Y216" s="34"/>
      <c r="Z216" s="34"/>
      <c r="AA216" s="34"/>
      <c r="AB216" s="34"/>
      <c r="AC216" s="34"/>
      <c r="AD216" s="34"/>
      <c r="AE216" s="36"/>
      <c r="AF216" s="36"/>
      <c r="AG216" s="36"/>
      <c r="AH216" s="36"/>
    </row>
    <row r="217" spans="1:34" ht="40" customHeight="1" x14ac:dyDescent="0.35">
      <c r="A217" s="204"/>
      <c r="B217" s="50">
        <v>214</v>
      </c>
      <c r="C217" s="200"/>
      <c r="D217" s="56" t="s">
        <v>374</v>
      </c>
      <c r="E217" s="57" t="s">
        <v>369</v>
      </c>
      <c r="F217" s="57" t="s">
        <v>11</v>
      </c>
      <c r="G217" s="57" t="s">
        <v>12</v>
      </c>
      <c r="H217" s="55">
        <v>5.44</v>
      </c>
      <c r="I217" s="16">
        <v>3</v>
      </c>
      <c r="J217" s="144">
        <f t="shared" si="14"/>
        <v>0</v>
      </c>
      <c r="K217" s="145">
        <f t="shared" si="15"/>
        <v>0</v>
      </c>
      <c r="L217" s="146"/>
      <c r="M217" s="147">
        <f t="shared" si="16"/>
        <v>0</v>
      </c>
      <c r="N217" s="146"/>
      <c r="O217" s="146"/>
      <c r="P217" s="146"/>
      <c r="Q217" s="148">
        <f t="shared" si="17"/>
        <v>3</v>
      </c>
      <c r="R217" s="18" t="str">
        <f t="shared" si="9"/>
        <v>OK</v>
      </c>
      <c r="S217" s="47"/>
      <c r="T217" s="47"/>
      <c r="U217" s="47"/>
      <c r="V217" s="47"/>
      <c r="W217" s="47"/>
      <c r="X217" s="34"/>
      <c r="Y217" s="34"/>
      <c r="Z217" s="34"/>
      <c r="AA217" s="34"/>
      <c r="AB217" s="34"/>
      <c r="AC217" s="34"/>
      <c r="AD217" s="34"/>
      <c r="AE217" s="36"/>
      <c r="AF217" s="36"/>
      <c r="AG217" s="36"/>
      <c r="AH217" s="36"/>
    </row>
    <row r="218" spans="1:34" ht="40" customHeight="1" x14ac:dyDescent="0.35">
      <c r="A218" s="204"/>
      <c r="B218" s="50">
        <v>215</v>
      </c>
      <c r="C218" s="200"/>
      <c r="D218" s="56" t="s">
        <v>375</v>
      </c>
      <c r="E218" s="57" t="s">
        <v>369</v>
      </c>
      <c r="F218" s="57" t="s">
        <v>11</v>
      </c>
      <c r="G218" s="57" t="s">
        <v>12</v>
      </c>
      <c r="H218" s="55">
        <v>20</v>
      </c>
      <c r="I218" s="16">
        <v>2</v>
      </c>
      <c r="J218" s="144">
        <f t="shared" si="14"/>
        <v>2</v>
      </c>
      <c r="K218" s="145">
        <f t="shared" si="15"/>
        <v>2</v>
      </c>
      <c r="L218" s="146"/>
      <c r="M218" s="147">
        <f t="shared" si="16"/>
        <v>0</v>
      </c>
      <c r="N218" s="146"/>
      <c r="O218" s="146"/>
      <c r="P218" s="146"/>
      <c r="Q218" s="148">
        <f t="shared" si="17"/>
        <v>0</v>
      </c>
      <c r="R218" s="18" t="str">
        <f t="shared" si="9"/>
        <v>OK</v>
      </c>
      <c r="S218" s="47">
        <v>2</v>
      </c>
      <c r="T218" s="47"/>
      <c r="U218" s="47"/>
      <c r="V218" s="47"/>
      <c r="W218" s="47"/>
      <c r="X218" s="34"/>
      <c r="Y218" s="34"/>
      <c r="Z218" s="34"/>
      <c r="AA218" s="34"/>
      <c r="AB218" s="34"/>
      <c r="AC218" s="34"/>
      <c r="AD218" s="34"/>
      <c r="AE218" s="36"/>
      <c r="AF218" s="36"/>
      <c r="AG218" s="36"/>
      <c r="AH218" s="36"/>
    </row>
    <row r="219" spans="1:34" ht="40" customHeight="1" x14ac:dyDescent="0.35">
      <c r="A219" s="204"/>
      <c r="B219" s="50">
        <v>216</v>
      </c>
      <c r="C219" s="200"/>
      <c r="D219" s="56" t="s">
        <v>376</v>
      </c>
      <c r="E219" s="57" t="s">
        <v>369</v>
      </c>
      <c r="F219" s="57" t="s">
        <v>233</v>
      </c>
      <c r="G219" s="57" t="s">
        <v>12</v>
      </c>
      <c r="H219" s="55">
        <v>5.9</v>
      </c>
      <c r="I219" s="16">
        <v>4</v>
      </c>
      <c r="J219" s="144">
        <f t="shared" si="14"/>
        <v>4</v>
      </c>
      <c r="K219" s="145">
        <f t="shared" si="15"/>
        <v>4</v>
      </c>
      <c r="L219" s="146"/>
      <c r="M219" s="147">
        <f t="shared" si="16"/>
        <v>1</v>
      </c>
      <c r="N219" s="146"/>
      <c r="O219" s="146"/>
      <c r="P219" s="146"/>
      <c r="Q219" s="148">
        <f t="shared" si="17"/>
        <v>0</v>
      </c>
      <c r="R219" s="18" t="str">
        <f t="shared" si="9"/>
        <v>OK</v>
      </c>
      <c r="S219" s="47">
        <v>4</v>
      </c>
      <c r="T219" s="47"/>
      <c r="U219" s="47"/>
      <c r="V219" s="47"/>
      <c r="W219" s="47"/>
      <c r="X219" s="34"/>
      <c r="Y219" s="34"/>
      <c r="Z219" s="34"/>
      <c r="AA219" s="34"/>
      <c r="AB219" s="34"/>
      <c r="AC219" s="34"/>
      <c r="AD219" s="34"/>
      <c r="AE219" s="36"/>
      <c r="AF219" s="36"/>
      <c r="AG219" s="36"/>
      <c r="AH219" s="36"/>
    </row>
    <row r="220" spans="1:34" ht="40" customHeight="1" x14ac:dyDescent="0.35">
      <c r="A220" s="204"/>
      <c r="B220" s="50">
        <v>217</v>
      </c>
      <c r="C220" s="200"/>
      <c r="D220" s="56" t="s">
        <v>377</v>
      </c>
      <c r="E220" s="57" t="s">
        <v>371</v>
      </c>
      <c r="F220" s="57" t="s">
        <v>11</v>
      </c>
      <c r="G220" s="57" t="s">
        <v>12</v>
      </c>
      <c r="H220" s="55">
        <v>5.68</v>
      </c>
      <c r="I220" s="16">
        <v>3</v>
      </c>
      <c r="J220" s="144">
        <f t="shared" si="14"/>
        <v>3</v>
      </c>
      <c r="K220" s="145">
        <f t="shared" si="15"/>
        <v>3</v>
      </c>
      <c r="L220" s="146"/>
      <c r="M220" s="147">
        <f t="shared" si="16"/>
        <v>0</v>
      </c>
      <c r="N220" s="146"/>
      <c r="O220" s="146"/>
      <c r="P220" s="146"/>
      <c r="Q220" s="148">
        <f t="shared" si="17"/>
        <v>0</v>
      </c>
      <c r="R220" s="18" t="str">
        <f t="shared" si="9"/>
        <v>OK</v>
      </c>
      <c r="S220" s="47">
        <v>3</v>
      </c>
      <c r="T220" s="47"/>
      <c r="U220" s="47"/>
      <c r="V220" s="47"/>
      <c r="W220" s="47"/>
      <c r="X220" s="34"/>
      <c r="Y220" s="34"/>
      <c r="Z220" s="34"/>
      <c r="AA220" s="34"/>
      <c r="AB220" s="34"/>
      <c r="AC220" s="34"/>
      <c r="AD220" s="34"/>
      <c r="AE220" s="36"/>
      <c r="AF220" s="36"/>
      <c r="AG220" s="36"/>
      <c r="AH220" s="36"/>
    </row>
    <row r="221" spans="1:34" ht="40" customHeight="1" x14ac:dyDescent="0.35">
      <c r="A221" s="204"/>
      <c r="B221" s="50">
        <v>218</v>
      </c>
      <c r="C221" s="200"/>
      <c r="D221" s="56" t="s">
        <v>378</v>
      </c>
      <c r="E221" s="57" t="s">
        <v>371</v>
      </c>
      <c r="F221" s="57" t="s">
        <v>11</v>
      </c>
      <c r="G221" s="57" t="s">
        <v>12</v>
      </c>
      <c r="H221" s="55">
        <v>9.57</v>
      </c>
      <c r="I221" s="16">
        <v>3</v>
      </c>
      <c r="J221" s="144">
        <f t="shared" si="14"/>
        <v>3</v>
      </c>
      <c r="K221" s="145">
        <f t="shared" si="15"/>
        <v>3</v>
      </c>
      <c r="L221" s="146"/>
      <c r="M221" s="147">
        <f t="shared" si="16"/>
        <v>0</v>
      </c>
      <c r="N221" s="146"/>
      <c r="O221" s="146"/>
      <c r="P221" s="146"/>
      <c r="Q221" s="148">
        <f t="shared" si="17"/>
        <v>0</v>
      </c>
      <c r="R221" s="18" t="str">
        <f t="shared" si="9"/>
        <v>OK</v>
      </c>
      <c r="S221" s="47">
        <v>3</v>
      </c>
      <c r="T221" s="47"/>
      <c r="U221" s="47"/>
      <c r="V221" s="47"/>
      <c r="W221" s="47"/>
      <c r="X221" s="34"/>
      <c r="Y221" s="34"/>
      <c r="Z221" s="34"/>
      <c r="AA221" s="34"/>
      <c r="AB221" s="34"/>
      <c r="AC221" s="34"/>
      <c r="AD221" s="34"/>
      <c r="AE221" s="36"/>
      <c r="AF221" s="36"/>
      <c r="AG221" s="36"/>
      <c r="AH221" s="36"/>
    </row>
    <row r="222" spans="1:34" ht="40" customHeight="1" x14ac:dyDescent="0.35">
      <c r="A222" s="204"/>
      <c r="B222" s="50">
        <v>219</v>
      </c>
      <c r="C222" s="200"/>
      <c r="D222" s="56" t="s">
        <v>379</v>
      </c>
      <c r="E222" s="57" t="s">
        <v>371</v>
      </c>
      <c r="F222" s="57" t="s">
        <v>11</v>
      </c>
      <c r="G222" s="57" t="s">
        <v>12</v>
      </c>
      <c r="H222" s="55">
        <v>23.13</v>
      </c>
      <c r="I222" s="16">
        <v>0</v>
      </c>
      <c r="J222" s="144">
        <f t="shared" si="14"/>
        <v>0</v>
      </c>
      <c r="K222" s="145">
        <f t="shared" si="15"/>
        <v>0</v>
      </c>
      <c r="L222" s="146"/>
      <c r="M222" s="147">
        <f t="shared" si="16"/>
        <v>0</v>
      </c>
      <c r="N222" s="146"/>
      <c r="O222" s="146"/>
      <c r="P222" s="146"/>
      <c r="Q222" s="148">
        <f t="shared" si="17"/>
        <v>0</v>
      </c>
      <c r="R222" s="18" t="str">
        <f t="shared" si="9"/>
        <v>OK</v>
      </c>
      <c r="S222" s="47"/>
      <c r="T222" s="47"/>
      <c r="U222" s="47"/>
      <c r="V222" s="47"/>
      <c r="W222" s="47"/>
      <c r="X222" s="34"/>
      <c r="Y222" s="34"/>
      <c r="Z222" s="34"/>
      <c r="AA222" s="34"/>
      <c r="AB222" s="34"/>
      <c r="AC222" s="34"/>
      <c r="AD222" s="34"/>
      <c r="AE222" s="36"/>
      <c r="AF222" s="36"/>
      <c r="AG222" s="36"/>
      <c r="AH222" s="36"/>
    </row>
    <row r="223" spans="1:34" ht="40" customHeight="1" x14ac:dyDescent="0.35">
      <c r="A223" s="204"/>
      <c r="B223" s="50">
        <v>220</v>
      </c>
      <c r="C223" s="199"/>
      <c r="D223" s="56" t="s">
        <v>380</v>
      </c>
      <c r="E223" s="57" t="s">
        <v>371</v>
      </c>
      <c r="F223" s="57" t="s">
        <v>233</v>
      </c>
      <c r="G223" s="57" t="s">
        <v>12</v>
      </c>
      <c r="H223" s="55">
        <v>6.6</v>
      </c>
      <c r="I223" s="16">
        <v>1</v>
      </c>
      <c r="J223" s="144">
        <f t="shared" si="14"/>
        <v>0</v>
      </c>
      <c r="K223" s="145">
        <f t="shared" si="15"/>
        <v>0</v>
      </c>
      <c r="L223" s="146"/>
      <c r="M223" s="147">
        <f t="shared" si="16"/>
        <v>0</v>
      </c>
      <c r="N223" s="146"/>
      <c r="O223" s="146"/>
      <c r="P223" s="146"/>
      <c r="Q223" s="148">
        <f t="shared" si="17"/>
        <v>1</v>
      </c>
      <c r="R223" s="18" t="str">
        <f t="shared" si="9"/>
        <v>OK</v>
      </c>
      <c r="S223" s="47"/>
      <c r="T223" s="47"/>
      <c r="U223" s="47"/>
      <c r="V223" s="47"/>
      <c r="W223" s="47"/>
      <c r="X223" s="34"/>
      <c r="Y223" s="34"/>
      <c r="Z223" s="34"/>
      <c r="AA223" s="34"/>
      <c r="AB223" s="34"/>
      <c r="AC223" s="34"/>
      <c r="AD223" s="34"/>
      <c r="AE223" s="36"/>
      <c r="AF223" s="36"/>
      <c r="AG223" s="36"/>
      <c r="AH223" s="36"/>
    </row>
    <row r="224" spans="1:34" ht="40" customHeight="1" x14ac:dyDescent="0.35">
      <c r="A224" s="204">
        <v>12</v>
      </c>
      <c r="B224" s="50">
        <v>221</v>
      </c>
      <c r="C224" s="198" t="s">
        <v>638</v>
      </c>
      <c r="D224" s="56" t="s">
        <v>381</v>
      </c>
      <c r="E224" s="57" t="s">
        <v>382</v>
      </c>
      <c r="F224" s="57" t="s">
        <v>233</v>
      </c>
      <c r="G224" s="57" t="s">
        <v>12</v>
      </c>
      <c r="H224" s="55">
        <v>490</v>
      </c>
      <c r="I224" s="16">
        <v>0</v>
      </c>
      <c r="J224" s="144">
        <f t="shared" si="14"/>
        <v>0</v>
      </c>
      <c r="K224" s="145">
        <f t="shared" si="15"/>
        <v>0</v>
      </c>
      <c r="L224" s="146"/>
      <c r="M224" s="147">
        <f t="shared" si="16"/>
        <v>0</v>
      </c>
      <c r="N224" s="146"/>
      <c r="O224" s="146"/>
      <c r="P224" s="146"/>
      <c r="Q224" s="148">
        <f t="shared" si="17"/>
        <v>0</v>
      </c>
      <c r="R224" s="18" t="str">
        <f t="shared" si="9"/>
        <v>OK</v>
      </c>
      <c r="S224" s="47"/>
      <c r="T224" s="47"/>
      <c r="U224" s="47"/>
      <c r="V224" s="47"/>
      <c r="W224" s="47"/>
      <c r="X224" s="34"/>
      <c r="Y224" s="34"/>
      <c r="Z224" s="34"/>
      <c r="AA224" s="34"/>
      <c r="AB224" s="34"/>
      <c r="AC224" s="34"/>
      <c r="AD224" s="34"/>
      <c r="AE224" s="36"/>
      <c r="AF224" s="36"/>
      <c r="AG224" s="36"/>
      <c r="AH224" s="36"/>
    </row>
    <row r="225" spans="1:34" ht="40" customHeight="1" x14ac:dyDescent="0.35">
      <c r="A225" s="204"/>
      <c r="B225" s="50">
        <v>222</v>
      </c>
      <c r="C225" s="200"/>
      <c r="D225" s="56" t="s">
        <v>383</v>
      </c>
      <c r="E225" s="57" t="s">
        <v>347</v>
      </c>
      <c r="F225" s="57" t="s">
        <v>384</v>
      </c>
      <c r="G225" s="57" t="s">
        <v>12</v>
      </c>
      <c r="H225" s="55">
        <v>160</v>
      </c>
      <c r="I225" s="16">
        <v>0</v>
      </c>
      <c r="J225" s="144">
        <f t="shared" si="14"/>
        <v>0</v>
      </c>
      <c r="K225" s="145">
        <f t="shared" si="15"/>
        <v>0</v>
      </c>
      <c r="L225" s="146"/>
      <c r="M225" s="147">
        <f t="shared" si="16"/>
        <v>0</v>
      </c>
      <c r="N225" s="146"/>
      <c r="O225" s="146"/>
      <c r="P225" s="146"/>
      <c r="Q225" s="148">
        <f t="shared" si="17"/>
        <v>0</v>
      </c>
      <c r="R225" s="18" t="str">
        <f t="shared" si="9"/>
        <v>OK</v>
      </c>
      <c r="S225" s="47"/>
      <c r="T225" s="47"/>
      <c r="U225" s="47"/>
      <c r="V225" s="47"/>
      <c r="W225" s="47"/>
      <c r="X225" s="34"/>
      <c r="Y225" s="34"/>
      <c r="Z225" s="34"/>
      <c r="AA225" s="34"/>
      <c r="AB225" s="34"/>
      <c r="AC225" s="34"/>
      <c r="AD225" s="34"/>
      <c r="AE225" s="36"/>
      <c r="AF225" s="36"/>
      <c r="AG225" s="36"/>
      <c r="AH225" s="36"/>
    </row>
    <row r="226" spans="1:34" ht="40" customHeight="1" x14ac:dyDescent="0.35">
      <c r="A226" s="204"/>
      <c r="B226" s="50">
        <v>223</v>
      </c>
      <c r="C226" s="200"/>
      <c r="D226" s="56" t="s">
        <v>385</v>
      </c>
      <c r="E226" s="57" t="s">
        <v>386</v>
      </c>
      <c r="F226" s="57" t="s">
        <v>387</v>
      </c>
      <c r="G226" s="57" t="s">
        <v>12</v>
      </c>
      <c r="H226" s="55">
        <v>46.4</v>
      </c>
      <c r="I226" s="16">
        <v>0</v>
      </c>
      <c r="J226" s="144">
        <f t="shared" si="14"/>
        <v>0</v>
      </c>
      <c r="K226" s="145">
        <f t="shared" si="15"/>
        <v>0</v>
      </c>
      <c r="L226" s="146"/>
      <c r="M226" s="147">
        <f t="shared" si="16"/>
        <v>0</v>
      </c>
      <c r="N226" s="146"/>
      <c r="O226" s="146"/>
      <c r="P226" s="146"/>
      <c r="Q226" s="148">
        <f t="shared" si="17"/>
        <v>0</v>
      </c>
      <c r="R226" s="18" t="str">
        <f t="shared" si="9"/>
        <v>OK</v>
      </c>
      <c r="S226" s="47"/>
      <c r="T226" s="47"/>
      <c r="U226" s="47"/>
      <c r="V226" s="47"/>
      <c r="W226" s="47"/>
      <c r="X226" s="34"/>
      <c r="Y226" s="34"/>
      <c r="Z226" s="34"/>
      <c r="AA226" s="34"/>
      <c r="AB226" s="34"/>
      <c r="AC226" s="34"/>
      <c r="AD226" s="34"/>
      <c r="AE226" s="36"/>
      <c r="AF226" s="36"/>
      <c r="AG226" s="36"/>
      <c r="AH226" s="36"/>
    </row>
    <row r="227" spans="1:34" ht="40" customHeight="1" x14ac:dyDescent="0.35">
      <c r="A227" s="204"/>
      <c r="B227" s="50">
        <v>224</v>
      </c>
      <c r="C227" s="200"/>
      <c r="D227" s="56" t="s">
        <v>388</v>
      </c>
      <c r="E227" s="57" t="s">
        <v>386</v>
      </c>
      <c r="F227" s="57" t="s">
        <v>387</v>
      </c>
      <c r="G227" s="57" t="s">
        <v>12</v>
      </c>
      <c r="H227" s="55">
        <v>60</v>
      </c>
      <c r="I227" s="16">
        <v>0</v>
      </c>
      <c r="J227" s="144">
        <f t="shared" si="14"/>
        <v>0</v>
      </c>
      <c r="K227" s="145">
        <f t="shared" si="15"/>
        <v>0</v>
      </c>
      <c r="L227" s="146"/>
      <c r="M227" s="147">
        <f t="shared" si="16"/>
        <v>0</v>
      </c>
      <c r="N227" s="146"/>
      <c r="O227" s="146"/>
      <c r="P227" s="146"/>
      <c r="Q227" s="148">
        <f t="shared" si="17"/>
        <v>0</v>
      </c>
      <c r="R227" s="18" t="str">
        <f t="shared" si="9"/>
        <v>OK</v>
      </c>
      <c r="S227" s="47"/>
      <c r="T227" s="47"/>
      <c r="U227" s="47"/>
      <c r="V227" s="47"/>
      <c r="W227" s="47"/>
      <c r="X227" s="34"/>
      <c r="Y227" s="34"/>
      <c r="Z227" s="34"/>
      <c r="AA227" s="34"/>
      <c r="AB227" s="34"/>
      <c r="AC227" s="34"/>
      <c r="AD227" s="34"/>
      <c r="AE227" s="36"/>
      <c r="AF227" s="36"/>
      <c r="AG227" s="36"/>
      <c r="AH227" s="36"/>
    </row>
    <row r="228" spans="1:34" ht="40" customHeight="1" x14ac:dyDescent="0.35">
      <c r="A228" s="204"/>
      <c r="B228" s="50">
        <v>225</v>
      </c>
      <c r="C228" s="199"/>
      <c r="D228" s="56" t="s">
        <v>389</v>
      </c>
      <c r="E228" s="57" t="s">
        <v>344</v>
      </c>
      <c r="F228" s="57" t="s">
        <v>345</v>
      </c>
      <c r="G228" s="57" t="s">
        <v>12</v>
      </c>
      <c r="H228" s="55">
        <v>297</v>
      </c>
      <c r="I228" s="16">
        <v>0</v>
      </c>
      <c r="J228" s="144">
        <f t="shared" si="14"/>
        <v>0</v>
      </c>
      <c r="K228" s="145">
        <f t="shared" si="15"/>
        <v>0</v>
      </c>
      <c r="L228" s="146"/>
      <c r="M228" s="147">
        <f t="shared" si="16"/>
        <v>0</v>
      </c>
      <c r="N228" s="146"/>
      <c r="O228" s="146"/>
      <c r="P228" s="146"/>
      <c r="Q228" s="148">
        <f t="shared" si="17"/>
        <v>0</v>
      </c>
      <c r="R228" s="18" t="str">
        <f t="shared" si="9"/>
        <v>OK</v>
      </c>
      <c r="S228" s="47"/>
      <c r="T228" s="47"/>
      <c r="U228" s="47"/>
      <c r="V228" s="47"/>
      <c r="W228" s="47"/>
      <c r="X228" s="34"/>
      <c r="Y228" s="34"/>
      <c r="Z228" s="34"/>
      <c r="AA228" s="34"/>
      <c r="AB228" s="34"/>
      <c r="AC228" s="34"/>
      <c r="AD228" s="34"/>
      <c r="AE228" s="36"/>
      <c r="AF228" s="36"/>
      <c r="AG228" s="36"/>
      <c r="AH228" s="36"/>
    </row>
    <row r="229" spans="1:34" ht="40" customHeight="1" x14ac:dyDescent="0.35">
      <c r="A229" s="204">
        <v>14</v>
      </c>
      <c r="B229" s="50">
        <v>236</v>
      </c>
      <c r="C229" s="198" t="s">
        <v>635</v>
      </c>
      <c r="D229" s="56" t="s">
        <v>390</v>
      </c>
      <c r="E229" s="57" t="s">
        <v>391</v>
      </c>
      <c r="F229" s="57" t="s">
        <v>11</v>
      </c>
      <c r="G229" s="57" t="s">
        <v>13</v>
      </c>
      <c r="H229" s="55">
        <v>8.4</v>
      </c>
      <c r="I229" s="16">
        <v>0</v>
      </c>
      <c r="J229" s="144">
        <f t="shared" si="14"/>
        <v>0</v>
      </c>
      <c r="K229" s="145">
        <f t="shared" si="15"/>
        <v>0</v>
      </c>
      <c r="L229" s="146"/>
      <c r="M229" s="147">
        <f t="shared" si="16"/>
        <v>0</v>
      </c>
      <c r="N229" s="146"/>
      <c r="O229" s="146"/>
      <c r="P229" s="146"/>
      <c r="Q229" s="148">
        <f t="shared" si="17"/>
        <v>0</v>
      </c>
      <c r="R229" s="18" t="str">
        <f t="shared" si="9"/>
        <v>OK</v>
      </c>
      <c r="S229" s="47"/>
      <c r="T229" s="47"/>
      <c r="U229" s="47"/>
      <c r="V229" s="47"/>
      <c r="W229" s="47"/>
      <c r="X229" s="34"/>
      <c r="Y229" s="34"/>
      <c r="Z229" s="34"/>
      <c r="AA229" s="34"/>
      <c r="AB229" s="34"/>
      <c r="AC229" s="34"/>
      <c r="AD229" s="34"/>
      <c r="AE229" s="36"/>
      <c r="AF229" s="36"/>
      <c r="AG229" s="36"/>
      <c r="AH229" s="36"/>
    </row>
    <row r="230" spans="1:34" ht="40" customHeight="1" x14ac:dyDescent="0.35">
      <c r="A230" s="204"/>
      <c r="B230" s="50">
        <v>237</v>
      </c>
      <c r="C230" s="200"/>
      <c r="D230" s="56" t="s">
        <v>392</v>
      </c>
      <c r="E230" s="57" t="s">
        <v>393</v>
      </c>
      <c r="F230" s="57" t="s">
        <v>233</v>
      </c>
      <c r="G230" s="57" t="s">
        <v>13</v>
      </c>
      <c r="H230" s="55">
        <v>16.39</v>
      </c>
      <c r="I230" s="16">
        <v>0</v>
      </c>
      <c r="J230" s="144">
        <f t="shared" si="14"/>
        <v>0</v>
      </c>
      <c r="K230" s="145">
        <f t="shared" si="15"/>
        <v>0</v>
      </c>
      <c r="L230" s="146"/>
      <c r="M230" s="147">
        <f t="shared" si="16"/>
        <v>0</v>
      </c>
      <c r="N230" s="146"/>
      <c r="O230" s="146"/>
      <c r="P230" s="146"/>
      <c r="Q230" s="148">
        <f t="shared" si="17"/>
        <v>0</v>
      </c>
      <c r="R230" s="18" t="str">
        <f t="shared" si="9"/>
        <v>OK</v>
      </c>
      <c r="S230" s="47"/>
      <c r="T230" s="47"/>
      <c r="U230" s="47"/>
      <c r="V230" s="47"/>
      <c r="W230" s="47"/>
      <c r="X230" s="34"/>
      <c r="Y230" s="34"/>
      <c r="Z230" s="34"/>
      <c r="AA230" s="34"/>
      <c r="AB230" s="34"/>
      <c r="AC230" s="34"/>
      <c r="AD230" s="34"/>
      <c r="AE230" s="36"/>
      <c r="AF230" s="36"/>
      <c r="AG230" s="36"/>
      <c r="AH230" s="36"/>
    </row>
    <row r="231" spans="1:34" ht="40" customHeight="1" x14ac:dyDescent="0.35">
      <c r="A231" s="204"/>
      <c r="B231" s="50">
        <v>238</v>
      </c>
      <c r="C231" s="200"/>
      <c r="D231" s="56" t="s">
        <v>394</v>
      </c>
      <c r="E231" s="57" t="s">
        <v>395</v>
      </c>
      <c r="F231" s="57" t="s">
        <v>396</v>
      </c>
      <c r="G231" s="57" t="s">
        <v>13</v>
      </c>
      <c r="H231" s="55">
        <v>13.69</v>
      </c>
      <c r="I231" s="16">
        <v>0</v>
      </c>
      <c r="J231" s="144">
        <f t="shared" si="14"/>
        <v>0</v>
      </c>
      <c r="K231" s="145">
        <f t="shared" si="15"/>
        <v>0</v>
      </c>
      <c r="L231" s="146"/>
      <c r="M231" s="147">
        <f t="shared" si="16"/>
        <v>0</v>
      </c>
      <c r="N231" s="146"/>
      <c r="O231" s="146"/>
      <c r="P231" s="146"/>
      <c r="Q231" s="148">
        <f t="shared" si="17"/>
        <v>0</v>
      </c>
      <c r="R231" s="18" t="str">
        <f t="shared" si="9"/>
        <v>OK</v>
      </c>
      <c r="S231" s="47"/>
      <c r="T231" s="47"/>
      <c r="U231" s="47"/>
      <c r="V231" s="47"/>
      <c r="W231" s="47"/>
      <c r="X231" s="34"/>
      <c r="Y231" s="34"/>
      <c r="Z231" s="34"/>
      <c r="AA231" s="34"/>
      <c r="AB231" s="34"/>
      <c r="AC231" s="34"/>
      <c r="AD231" s="34"/>
      <c r="AE231" s="36"/>
      <c r="AF231" s="36"/>
      <c r="AG231" s="36"/>
      <c r="AH231" s="36"/>
    </row>
    <row r="232" spans="1:34" ht="40" customHeight="1" x14ac:dyDescent="0.35">
      <c r="A232" s="204"/>
      <c r="B232" s="50">
        <v>239</v>
      </c>
      <c r="C232" s="200"/>
      <c r="D232" s="56" t="s">
        <v>397</v>
      </c>
      <c r="E232" s="57" t="s">
        <v>398</v>
      </c>
      <c r="F232" s="57" t="s">
        <v>11</v>
      </c>
      <c r="G232" s="57" t="s">
        <v>15</v>
      </c>
      <c r="H232" s="55">
        <v>12</v>
      </c>
      <c r="I232" s="16">
        <v>0</v>
      </c>
      <c r="J232" s="144">
        <f t="shared" si="14"/>
        <v>0</v>
      </c>
      <c r="K232" s="145">
        <f t="shared" si="15"/>
        <v>0</v>
      </c>
      <c r="L232" s="146"/>
      <c r="M232" s="147">
        <f t="shared" si="16"/>
        <v>0</v>
      </c>
      <c r="N232" s="146"/>
      <c r="O232" s="146"/>
      <c r="P232" s="146"/>
      <c r="Q232" s="148">
        <f t="shared" si="17"/>
        <v>0</v>
      </c>
      <c r="R232" s="18" t="str">
        <f t="shared" si="9"/>
        <v>OK</v>
      </c>
      <c r="S232" s="47"/>
      <c r="T232" s="47"/>
      <c r="U232" s="47"/>
      <c r="V232" s="47"/>
      <c r="W232" s="47"/>
      <c r="X232" s="34"/>
      <c r="Y232" s="34"/>
      <c r="Z232" s="34"/>
      <c r="AA232" s="34"/>
      <c r="AB232" s="34"/>
      <c r="AC232" s="34"/>
      <c r="AD232" s="34"/>
      <c r="AE232" s="36"/>
      <c r="AF232" s="36"/>
      <c r="AG232" s="36"/>
      <c r="AH232" s="36"/>
    </row>
    <row r="233" spans="1:34" ht="40" customHeight="1" x14ac:dyDescent="0.35">
      <c r="A233" s="204"/>
      <c r="B233" s="50">
        <v>240</v>
      </c>
      <c r="C233" s="200"/>
      <c r="D233" s="56" t="s">
        <v>399</v>
      </c>
      <c r="E233" s="57" t="s">
        <v>400</v>
      </c>
      <c r="F233" s="57" t="s">
        <v>11</v>
      </c>
      <c r="G233" s="57" t="s">
        <v>15</v>
      </c>
      <c r="H233" s="55">
        <v>8.83</v>
      </c>
      <c r="I233" s="16">
        <v>0</v>
      </c>
      <c r="J233" s="144">
        <f t="shared" si="14"/>
        <v>0</v>
      </c>
      <c r="K233" s="145">
        <f t="shared" si="15"/>
        <v>0</v>
      </c>
      <c r="L233" s="146"/>
      <c r="M233" s="147">
        <f t="shared" si="16"/>
        <v>0</v>
      </c>
      <c r="N233" s="146"/>
      <c r="O233" s="146"/>
      <c r="P233" s="146"/>
      <c r="Q233" s="148">
        <f t="shared" si="17"/>
        <v>0</v>
      </c>
      <c r="R233" s="18" t="str">
        <f t="shared" si="9"/>
        <v>OK</v>
      </c>
      <c r="S233" s="47"/>
      <c r="T233" s="47"/>
      <c r="U233" s="47"/>
      <c r="V233" s="47"/>
      <c r="W233" s="47"/>
      <c r="X233" s="34"/>
      <c r="Y233" s="34"/>
      <c r="Z233" s="34"/>
      <c r="AA233" s="34"/>
      <c r="AB233" s="34"/>
      <c r="AC233" s="34"/>
      <c r="AD233" s="34"/>
      <c r="AE233" s="36"/>
      <c r="AF233" s="36"/>
      <c r="AG233" s="36"/>
      <c r="AH233" s="36"/>
    </row>
    <row r="234" spans="1:34" ht="40" customHeight="1" x14ac:dyDescent="0.35">
      <c r="A234" s="204"/>
      <c r="B234" s="50">
        <v>241</v>
      </c>
      <c r="C234" s="200"/>
      <c r="D234" s="56" t="s">
        <v>401</v>
      </c>
      <c r="E234" s="57" t="s">
        <v>402</v>
      </c>
      <c r="F234" s="57" t="s">
        <v>11</v>
      </c>
      <c r="G234" s="57" t="s">
        <v>15</v>
      </c>
      <c r="H234" s="55">
        <v>28.68</v>
      </c>
      <c r="I234" s="16">
        <v>0</v>
      </c>
      <c r="J234" s="144">
        <f t="shared" si="14"/>
        <v>0</v>
      </c>
      <c r="K234" s="145">
        <f t="shared" si="15"/>
        <v>0</v>
      </c>
      <c r="L234" s="146"/>
      <c r="M234" s="147">
        <f t="shared" si="16"/>
        <v>0</v>
      </c>
      <c r="N234" s="146"/>
      <c r="O234" s="146"/>
      <c r="P234" s="146"/>
      <c r="Q234" s="148">
        <f t="shared" si="17"/>
        <v>0</v>
      </c>
      <c r="R234" s="18" t="str">
        <f t="shared" si="9"/>
        <v>OK</v>
      </c>
      <c r="S234" s="47"/>
      <c r="T234" s="47"/>
      <c r="U234" s="47"/>
      <c r="V234" s="47"/>
      <c r="W234" s="47"/>
      <c r="X234" s="34"/>
      <c r="Y234" s="34"/>
      <c r="Z234" s="34"/>
      <c r="AA234" s="34"/>
      <c r="AB234" s="34"/>
      <c r="AC234" s="34"/>
      <c r="AD234" s="34"/>
      <c r="AE234" s="36"/>
      <c r="AF234" s="36"/>
      <c r="AG234" s="36"/>
      <c r="AH234" s="36"/>
    </row>
    <row r="235" spans="1:34" ht="40" customHeight="1" x14ac:dyDescent="0.35">
      <c r="A235" s="204"/>
      <c r="B235" s="50">
        <v>242</v>
      </c>
      <c r="C235" s="200"/>
      <c r="D235" s="56" t="s">
        <v>403</v>
      </c>
      <c r="E235" s="57" t="s">
        <v>404</v>
      </c>
      <c r="F235" s="57" t="s">
        <v>11</v>
      </c>
      <c r="G235" s="57" t="s">
        <v>15</v>
      </c>
      <c r="H235" s="55">
        <v>46.34</v>
      </c>
      <c r="I235" s="16">
        <v>0</v>
      </c>
      <c r="J235" s="144">
        <f t="shared" si="14"/>
        <v>0</v>
      </c>
      <c r="K235" s="145">
        <f t="shared" si="15"/>
        <v>0</v>
      </c>
      <c r="L235" s="146"/>
      <c r="M235" s="147">
        <f t="shared" si="16"/>
        <v>0</v>
      </c>
      <c r="N235" s="146"/>
      <c r="O235" s="146"/>
      <c r="P235" s="146"/>
      <c r="Q235" s="148">
        <f t="shared" si="17"/>
        <v>0</v>
      </c>
      <c r="R235" s="18" t="str">
        <f t="shared" si="9"/>
        <v>OK</v>
      </c>
      <c r="S235" s="47"/>
      <c r="T235" s="47"/>
      <c r="U235" s="47"/>
      <c r="V235" s="47"/>
      <c r="W235" s="47"/>
      <c r="X235" s="34"/>
      <c r="Y235" s="34"/>
      <c r="Z235" s="34"/>
      <c r="AA235" s="34"/>
      <c r="AB235" s="34"/>
      <c r="AC235" s="34"/>
      <c r="AD235" s="34"/>
      <c r="AE235" s="36"/>
      <c r="AF235" s="36"/>
      <c r="AG235" s="36"/>
      <c r="AH235" s="36"/>
    </row>
    <row r="236" spans="1:34" ht="40" customHeight="1" x14ac:dyDescent="0.35">
      <c r="A236" s="204"/>
      <c r="B236" s="50">
        <v>243</v>
      </c>
      <c r="C236" s="200"/>
      <c r="D236" s="56" t="s">
        <v>405</v>
      </c>
      <c r="E236" s="57" t="s">
        <v>406</v>
      </c>
      <c r="F236" s="57" t="s">
        <v>11</v>
      </c>
      <c r="G236" s="57" t="s">
        <v>13</v>
      </c>
      <c r="H236" s="55">
        <v>39.6</v>
      </c>
      <c r="I236" s="16">
        <v>0</v>
      </c>
      <c r="J236" s="144">
        <f t="shared" si="14"/>
        <v>0</v>
      </c>
      <c r="K236" s="145">
        <f t="shared" si="15"/>
        <v>0</v>
      </c>
      <c r="L236" s="146"/>
      <c r="M236" s="147">
        <f t="shared" si="16"/>
        <v>0</v>
      </c>
      <c r="N236" s="146"/>
      <c r="O236" s="146"/>
      <c r="P236" s="146"/>
      <c r="Q236" s="148">
        <f t="shared" si="17"/>
        <v>0</v>
      </c>
      <c r="R236" s="18" t="str">
        <f t="shared" si="9"/>
        <v>OK</v>
      </c>
      <c r="S236" s="47"/>
      <c r="T236" s="47"/>
      <c r="U236" s="47"/>
      <c r="V236" s="47"/>
      <c r="W236" s="47"/>
      <c r="X236" s="34"/>
      <c r="Y236" s="34"/>
      <c r="Z236" s="34"/>
      <c r="AA236" s="34"/>
      <c r="AB236" s="34"/>
      <c r="AC236" s="34"/>
      <c r="AD236" s="34"/>
      <c r="AE236" s="36"/>
      <c r="AF236" s="36"/>
      <c r="AG236" s="36"/>
      <c r="AH236" s="36"/>
    </row>
    <row r="237" spans="1:34" ht="40" customHeight="1" x14ac:dyDescent="0.35">
      <c r="A237" s="204"/>
      <c r="B237" s="50">
        <v>244</v>
      </c>
      <c r="C237" s="200"/>
      <c r="D237" s="56" t="s">
        <v>407</v>
      </c>
      <c r="E237" s="57" t="s">
        <v>408</v>
      </c>
      <c r="F237" s="57" t="s">
        <v>11</v>
      </c>
      <c r="G237" s="57" t="s">
        <v>13</v>
      </c>
      <c r="H237" s="55">
        <v>70.8</v>
      </c>
      <c r="I237" s="16">
        <v>0</v>
      </c>
      <c r="J237" s="144">
        <f t="shared" si="14"/>
        <v>0</v>
      </c>
      <c r="K237" s="145">
        <f t="shared" si="15"/>
        <v>0</v>
      </c>
      <c r="L237" s="146"/>
      <c r="M237" s="147">
        <f t="shared" si="16"/>
        <v>0</v>
      </c>
      <c r="N237" s="146"/>
      <c r="O237" s="146"/>
      <c r="P237" s="146"/>
      <c r="Q237" s="148">
        <f t="shared" si="17"/>
        <v>0</v>
      </c>
      <c r="R237" s="18" t="str">
        <f t="shared" si="9"/>
        <v>OK</v>
      </c>
      <c r="S237" s="47"/>
      <c r="T237" s="47"/>
      <c r="U237" s="47"/>
      <c r="V237" s="47"/>
      <c r="W237" s="47"/>
      <c r="X237" s="34"/>
      <c r="Y237" s="34"/>
      <c r="Z237" s="34"/>
      <c r="AA237" s="34"/>
      <c r="AB237" s="34"/>
      <c r="AC237" s="34"/>
      <c r="AD237" s="34"/>
      <c r="AE237" s="36"/>
      <c r="AF237" s="36"/>
      <c r="AG237" s="36"/>
      <c r="AH237" s="36"/>
    </row>
    <row r="238" spans="1:34" ht="40" customHeight="1" x14ac:dyDescent="0.35">
      <c r="A238" s="204"/>
      <c r="B238" s="50">
        <v>245</v>
      </c>
      <c r="C238" s="200"/>
      <c r="D238" s="56" t="s">
        <v>409</v>
      </c>
      <c r="E238" s="57" t="s">
        <v>410</v>
      </c>
      <c r="F238" s="57" t="s">
        <v>11</v>
      </c>
      <c r="G238" s="57" t="s">
        <v>13</v>
      </c>
      <c r="H238" s="55">
        <v>28.8</v>
      </c>
      <c r="I238" s="16">
        <v>0</v>
      </c>
      <c r="J238" s="144">
        <f t="shared" si="14"/>
        <v>0</v>
      </c>
      <c r="K238" s="145">
        <f t="shared" si="15"/>
        <v>0</v>
      </c>
      <c r="L238" s="146"/>
      <c r="M238" s="147">
        <f t="shared" si="16"/>
        <v>0</v>
      </c>
      <c r="N238" s="146"/>
      <c r="O238" s="146"/>
      <c r="P238" s="146"/>
      <c r="Q238" s="148">
        <f t="shared" si="17"/>
        <v>0</v>
      </c>
      <c r="R238" s="18" t="str">
        <f t="shared" si="9"/>
        <v>OK</v>
      </c>
      <c r="S238" s="47"/>
      <c r="T238" s="47"/>
      <c r="U238" s="47"/>
      <c r="V238" s="47"/>
      <c r="W238" s="47"/>
      <c r="X238" s="34"/>
      <c r="Y238" s="34"/>
      <c r="Z238" s="34"/>
      <c r="AA238" s="34"/>
      <c r="AB238" s="34"/>
      <c r="AC238" s="34"/>
      <c r="AD238" s="34"/>
      <c r="AE238" s="36"/>
      <c r="AF238" s="36"/>
      <c r="AG238" s="36"/>
      <c r="AH238" s="36"/>
    </row>
    <row r="239" spans="1:34" ht="40" customHeight="1" x14ac:dyDescent="0.35">
      <c r="A239" s="204"/>
      <c r="B239" s="50">
        <v>246</v>
      </c>
      <c r="C239" s="200"/>
      <c r="D239" s="56" t="s">
        <v>411</v>
      </c>
      <c r="E239" s="57" t="s">
        <v>412</v>
      </c>
      <c r="F239" s="57" t="s">
        <v>11</v>
      </c>
      <c r="G239" s="57" t="s">
        <v>13</v>
      </c>
      <c r="H239" s="55">
        <v>10.33</v>
      </c>
      <c r="I239" s="16">
        <v>1</v>
      </c>
      <c r="J239" s="144">
        <f t="shared" si="14"/>
        <v>0</v>
      </c>
      <c r="K239" s="145">
        <f t="shared" si="15"/>
        <v>0</v>
      </c>
      <c r="L239" s="146"/>
      <c r="M239" s="147">
        <f t="shared" si="16"/>
        <v>0</v>
      </c>
      <c r="N239" s="146"/>
      <c r="O239" s="146"/>
      <c r="P239" s="146"/>
      <c r="Q239" s="148">
        <f t="shared" si="17"/>
        <v>1</v>
      </c>
      <c r="R239" s="18" t="str">
        <f t="shared" si="9"/>
        <v>OK</v>
      </c>
      <c r="S239" s="47"/>
      <c r="T239" s="47"/>
      <c r="U239" s="47"/>
      <c r="V239" s="47"/>
      <c r="W239" s="47"/>
      <c r="X239" s="34"/>
      <c r="Y239" s="34"/>
      <c r="Z239" s="34"/>
      <c r="AA239" s="34"/>
      <c r="AB239" s="34"/>
      <c r="AC239" s="34"/>
      <c r="AD239" s="34"/>
      <c r="AE239" s="36"/>
      <c r="AF239" s="36"/>
      <c r="AG239" s="36"/>
      <c r="AH239" s="36"/>
    </row>
    <row r="240" spans="1:34" ht="40" customHeight="1" x14ac:dyDescent="0.35">
      <c r="A240" s="204"/>
      <c r="B240" s="50">
        <v>247</v>
      </c>
      <c r="C240" s="200"/>
      <c r="D240" s="56" t="s">
        <v>413</v>
      </c>
      <c r="E240" s="57" t="s">
        <v>414</v>
      </c>
      <c r="F240" s="57" t="s">
        <v>11</v>
      </c>
      <c r="G240" s="57" t="s">
        <v>13</v>
      </c>
      <c r="H240" s="55">
        <v>22.8</v>
      </c>
      <c r="I240" s="16">
        <v>1</v>
      </c>
      <c r="J240" s="144">
        <f t="shared" si="14"/>
        <v>0</v>
      </c>
      <c r="K240" s="145">
        <f t="shared" si="15"/>
        <v>0</v>
      </c>
      <c r="L240" s="146"/>
      <c r="M240" s="147">
        <f t="shared" si="16"/>
        <v>0</v>
      </c>
      <c r="N240" s="146"/>
      <c r="O240" s="146"/>
      <c r="P240" s="146"/>
      <c r="Q240" s="148">
        <f t="shared" si="17"/>
        <v>1</v>
      </c>
      <c r="R240" s="18" t="str">
        <f t="shared" si="9"/>
        <v>OK</v>
      </c>
      <c r="S240" s="47"/>
      <c r="T240" s="47"/>
      <c r="U240" s="47"/>
      <c r="V240" s="47"/>
      <c r="W240" s="47"/>
      <c r="X240" s="34"/>
      <c r="Y240" s="34"/>
      <c r="Z240" s="34"/>
      <c r="AA240" s="34"/>
      <c r="AB240" s="34"/>
      <c r="AC240" s="34"/>
      <c r="AD240" s="34"/>
      <c r="AE240" s="36"/>
      <c r="AF240" s="36"/>
      <c r="AG240" s="36"/>
      <c r="AH240" s="36"/>
    </row>
    <row r="241" spans="1:34" ht="40" customHeight="1" x14ac:dyDescent="0.35">
      <c r="A241" s="204"/>
      <c r="B241" s="50">
        <v>248</v>
      </c>
      <c r="C241" s="200"/>
      <c r="D241" s="56" t="s">
        <v>415</v>
      </c>
      <c r="E241" s="57" t="s">
        <v>416</v>
      </c>
      <c r="F241" s="57" t="s">
        <v>11</v>
      </c>
      <c r="G241" s="57" t="s">
        <v>13</v>
      </c>
      <c r="H241" s="55">
        <v>31.14</v>
      </c>
      <c r="I241" s="16">
        <v>0</v>
      </c>
      <c r="J241" s="144">
        <f t="shared" si="14"/>
        <v>0</v>
      </c>
      <c r="K241" s="145">
        <f t="shared" si="15"/>
        <v>0</v>
      </c>
      <c r="L241" s="146"/>
      <c r="M241" s="147">
        <f t="shared" si="16"/>
        <v>0</v>
      </c>
      <c r="N241" s="146"/>
      <c r="O241" s="146"/>
      <c r="P241" s="146"/>
      <c r="Q241" s="148">
        <f t="shared" si="17"/>
        <v>0</v>
      </c>
      <c r="R241" s="18" t="str">
        <f t="shared" si="9"/>
        <v>OK</v>
      </c>
      <c r="S241" s="47"/>
      <c r="T241" s="47"/>
      <c r="U241" s="47"/>
      <c r="V241" s="47"/>
      <c r="W241" s="47"/>
      <c r="X241" s="34"/>
      <c r="Y241" s="34"/>
      <c r="Z241" s="34"/>
      <c r="AA241" s="34"/>
      <c r="AB241" s="34"/>
      <c r="AC241" s="34"/>
      <c r="AD241" s="34"/>
      <c r="AE241" s="36"/>
      <c r="AF241" s="36"/>
      <c r="AG241" s="36"/>
      <c r="AH241" s="36"/>
    </row>
    <row r="242" spans="1:34" ht="40" customHeight="1" x14ac:dyDescent="0.35">
      <c r="A242" s="204"/>
      <c r="B242" s="50">
        <v>249</v>
      </c>
      <c r="C242" s="200"/>
      <c r="D242" s="56" t="s">
        <v>417</v>
      </c>
      <c r="E242" s="57" t="s">
        <v>418</v>
      </c>
      <c r="F242" s="57" t="s">
        <v>419</v>
      </c>
      <c r="G242" s="57" t="s">
        <v>15</v>
      </c>
      <c r="H242" s="55">
        <v>2.23</v>
      </c>
      <c r="I242" s="16">
        <v>0</v>
      </c>
      <c r="J242" s="144">
        <f t="shared" si="14"/>
        <v>0</v>
      </c>
      <c r="K242" s="145">
        <f t="shared" si="15"/>
        <v>0</v>
      </c>
      <c r="L242" s="146"/>
      <c r="M242" s="147">
        <f t="shared" si="16"/>
        <v>0</v>
      </c>
      <c r="N242" s="146"/>
      <c r="O242" s="146"/>
      <c r="P242" s="146"/>
      <c r="Q242" s="148">
        <f t="shared" si="17"/>
        <v>0</v>
      </c>
      <c r="R242" s="18" t="str">
        <f t="shared" si="9"/>
        <v>OK</v>
      </c>
      <c r="S242" s="47"/>
      <c r="T242" s="47"/>
      <c r="U242" s="47"/>
      <c r="V242" s="47"/>
      <c r="W242" s="47"/>
      <c r="X242" s="34"/>
      <c r="Y242" s="34"/>
      <c r="Z242" s="34"/>
      <c r="AA242" s="34"/>
      <c r="AB242" s="34"/>
      <c r="AC242" s="34"/>
      <c r="AD242" s="34"/>
      <c r="AE242" s="36"/>
      <c r="AF242" s="36"/>
      <c r="AG242" s="36"/>
      <c r="AH242" s="36"/>
    </row>
    <row r="243" spans="1:34" ht="40" customHeight="1" x14ac:dyDescent="0.35">
      <c r="A243" s="204"/>
      <c r="B243" s="50">
        <v>250</v>
      </c>
      <c r="C243" s="200"/>
      <c r="D243" s="56" t="s">
        <v>420</v>
      </c>
      <c r="E243" s="57" t="s">
        <v>421</v>
      </c>
      <c r="F243" s="57" t="s">
        <v>11</v>
      </c>
      <c r="G243" s="57" t="s">
        <v>13</v>
      </c>
      <c r="H243" s="55">
        <v>73.400000000000006</v>
      </c>
      <c r="I243" s="16">
        <v>0</v>
      </c>
      <c r="J243" s="144">
        <f t="shared" si="14"/>
        <v>0</v>
      </c>
      <c r="K243" s="145">
        <f t="shared" si="15"/>
        <v>0</v>
      </c>
      <c r="L243" s="146"/>
      <c r="M243" s="147">
        <f t="shared" si="16"/>
        <v>0</v>
      </c>
      <c r="N243" s="146"/>
      <c r="O243" s="146"/>
      <c r="P243" s="146"/>
      <c r="Q243" s="148">
        <f t="shared" si="17"/>
        <v>0</v>
      </c>
      <c r="R243" s="18" t="str">
        <f t="shared" si="9"/>
        <v>OK</v>
      </c>
      <c r="S243" s="47"/>
      <c r="T243" s="47"/>
      <c r="U243" s="47"/>
      <c r="V243" s="47"/>
      <c r="W243" s="47"/>
      <c r="X243" s="34"/>
      <c r="Y243" s="34"/>
      <c r="Z243" s="34"/>
      <c r="AA243" s="34"/>
      <c r="AB243" s="34"/>
      <c r="AC243" s="34"/>
      <c r="AD243" s="34"/>
      <c r="AE243" s="36"/>
      <c r="AF243" s="36"/>
      <c r="AG243" s="36"/>
      <c r="AH243" s="36"/>
    </row>
    <row r="244" spans="1:34" ht="40" customHeight="1" x14ac:dyDescent="0.35">
      <c r="A244" s="204"/>
      <c r="B244" s="50">
        <v>251</v>
      </c>
      <c r="C244" s="200"/>
      <c r="D244" s="56" t="s">
        <v>422</v>
      </c>
      <c r="E244" s="57" t="s">
        <v>423</v>
      </c>
      <c r="F244" s="57" t="s">
        <v>11</v>
      </c>
      <c r="G244" s="57" t="s">
        <v>13</v>
      </c>
      <c r="H244" s="55">
        <v>35.68</v>
      </c>
      <c r="I244" s="16">
        <v>0</v>
      </c>
      <c r="J244" s="144">
        <f t="shared" si="14"/>
        <v>0</v>
      </c>
      <c r="K244" s="145">
        <f t="shared" si="15"/>
        <v>0</v>
      </c>
      <c r="L244" s="146"/>
      <c r="M244" s="147">
        <f t="shared" si="16"/>
        <v>0</v>
      </c>
      <c r="N244" s="146"/>
      <c r="O244" s="146"/>
      <c r="P244" s="146"/>
      <c r="Q244" s="148">
        <f t="shared" si="17"/>
        <v>0</v>
      </c>
      <c r="R244" s="18" t="str">
        <f t="shared" si="9"/>
        <v>OK</v>
      </c>
      <c r="S244" s="47"/>
      <c r="T244" s="47"/>
      <c r="U244" s="47"/>
      <c r="V244" s="47"/>
      <c r="W244" s="47"/>
      <c r="X244" s="34"/>
      <c r="Y244" s="34"/>
      <c r="Z244" s="34"/>
      <c r="AA244" s="34"/>
      <c r="AB244" s="34"/>
      <c r="AC244" s="34"/>
      <c r="AD244" s="34"/>
      <c r="AE244" s="36"/>
      <c r="AF244" s="36"/>
      <c r="AG244" s="36"/>
      <c r="AH244" s="36"/>
    </row>
    <row r="245" spans="1:34" ht="40" customHeight="1" x14ac:dyDescent="0.35">
      <c r="A245" s="204"/>
      <c r="B245" s="50">
        <v>252</v>
      </c>
      <c r="C245" s="200"/>
      <c r="D245" s="56" t="s">
        <v>424</v>
      </c>
      <c r="E245" s="57" t="s">
        <v>425</v>
      </c>
      <c r="F245" s="57" t="s">
        <v>11</v>
      </c>
      <c r="G245" s="57" t="s">
        <v>13</v>
      </c>
      <c r="H245" s="55">
        <v>100.8</v>
      </c>
      <c r="I245" s="16">
        <v>0</v>
      </c>
      <c r="J245" s="144">
        <f t="shared" si="14"/>
        <v>0</v>
      </c>
      <c r="K245" s="145">
        <f t="shared" si="15"/>
        <v>0</v>
      </c>
      <c r="L245" s="146"/>
      <c r="M245" s="147">
        <f t="shared" si="16"/>
        <v>0</v>
      </c>
      <c r="N245" s="146"/>
      <c r="O245" s="146"/>
      <c r="P245" s="146"/>
      <c r="Q245" s="148">
        <f t="shared" si="17"/>
        <v>0</v>
      </c>
      <c r="R245" s="18" t="str">
        <f t="shared" si="9"/>
        <v>OK</v>
      </c>
      <c r="S245" s="47"/>
      <c r="T245" s="47"/>
      <c r="U245" s="47"/>
      <c r="V245" s="47"/>
      <c r="W245" s="47"/>
      <c r="X245" s="34"/>
      <c r="Y245" s="34"/>
      <c r="Z245" s="34"/>
      <c r="AA245" s="34"/>
      <c r="AB245" s="34"/>
      <c r="AC245" s="34"/>
      <c r="AD245" s="34"/>
      <c r="AE245" s="36"/>
      <c r="AF245" s="36"/>
      <c r="AG245" s="36"/>
      <c r="AH245" s="36"/>
    </row>
    <row r="246" spans="1:34" ht="40" customHeight="1" x14ac:dyDescent="0.35">
      <c r="A246" s="204"/>
      <c r="B246" s="50">
        <v>253</v>
      </c>
      <c r="C246" s="200"/>
      <c r="D246" s="56" t="s">
        <v>426</v>
      </c>
      <c r="E246" s="57" t="s">
        <v>427</v>
      </c>
      <c r="F246" s="57" t="s">
        <v>11</v>
      </c>
      <c r="G246" s="57" t="s">
        <v>13</v>
      </c>
      <c r="H246" s="55">
        <v>47.9</v>
      </c>
      <c r="I246" s="16">
        <v>0</v>
      </c>
      <c r="J246" s="144">
        <f t="shared" si="14"/>
        <v>0</v>
      </c>
      <c r="K246" s="145">
        <f t="shared" si="15"/>
        <v>0</v>
      </c>
      <c r="L246" s="146"/>
      <c r="M246" s="147">
        <f t="shared" si="16"/>
        <v>0</v>
      </c>
      <c r="N246" s="146"/>
      <c r="O246" s="146"/>
      <c r="P246" s="146"/>
      <c r="Q246" s="148">
        <f t="shared" si="17"/>
        <v>0</v>
      </c>
      <c r="R246" s="18" t="str">
        <f t="shared" si="9"/>
        <v>OK</v>
      </c>
      <c r="S246" s="47"/>
      <c r="T246" s="47"/>
      <c r="U246" s="47"/>
      <c r="V246" s="47"/>
      <c r="W246" s="47"/>
      <c r="X246" s="34"/>
      <c r="Y246" s="34"/>
      <c r="Z246" s="34"/>
      <c r="AA246" s="34"/>
      <c r="AB246" s="34"/>
      <c r="AC246" s="34"/>
      <c r="AD246" s="34"/>
      <c r="AE246" s="36"/>
      <c r="AF246" s="36"/>
      <c r="AG246" s="36"/>
      <c r="AH246" s="36"/>
    </row>
    <row r="247" spans="1:34" ht="40" customHeight="1" x14ac:dyDescent="0.35">
      <c r="A247" s="204"/>
      <c r="B247" s="50">
        <v>254</v>
      </c>
      <c r="C247" s="200"/>
      <c r="D247" s="56" t="s">
        <v>428</v>
      </c>
      <c r="E247" s="57" t="s">
        <v>429</v>
      </c>
      <c r="F247" s="57" t="s">
        <v>11</v>
      </c>
      <c r="G247" s="57" t="s">
        <v>13</v>
      </c>
      <c r="H247" s="55">
        <v>13.2</v>
      </c>
      <c r="I247" s="16">
        <v>0</v>
      </c>
      <c r="J247" s="144">
        <f t="shared" si="14"/>
        <v>0</v>
      </c>
      <c r="K247" s="145">
        <f t="shared" si="15"/>
        <v>0</v>
      </c>
      <c r="L247" s="146"/>
      <c r="M247" s="147">
        <f t="shared" si="16"/>
        <v>0</v>
      </c>
      <c r="N247" s="146"/>
      <c r="O247" s="146"/>
      <c r="P247" s="146"/>
      <c r="Q247" s="148">
        <f t="shared" si="17"/>
        <v>0</v>
      </c>
      <c r="R247" s="18" t="str">
        <f t="shared" si="9"/>
        <v>OK</v>
      </c>
      <c r="S247" s="47"/>
      <c r="T247" s="47"/>
      <c r="U247" s="47"/>
      <c r="V247" s="47"/>
      <c r="W247" s="47"/>
      <c r="X247" s="34"/>
      <c r="Y247" s="34"/>
      <c r="Z247" s="34"/>
      <c r="AA247" s="34"/>
      <c r="AB247" s="34"/>
      <c r="AC247" s="34"/>
      <c r="AD247" s="34"/>
      <c r="AE247" s="36"/>
      <c r="AF247" s="36"/>
      <c r="AG247" s="36"/>
      <c r="AH247" s="36"/>
    </row>
    <row r="248" spans="1:34" ht="40" customHeight="1" x14ac:dyDescent="0.35">
      <c r="A248" s="204"/>
      <c r="B248" s="50">
        <v>255</v>
      </c>
      <c r="C248" s="200"/>
      <c r="D248" s="56" t="s">
        <v>430</v>
      </c>
      <c r="E248" s="57" t="s">
        <v>431</v>
      </c>
      <c r="F248" s="57" t="s">
        <v>11</v>
      </c>
      <c r="G248" s="57" t="s">
        <v>13</v>
      </c>
      <c r="H248" s="55">
        <v>149.9</v>
      </c>
      <c r="I248" s="16">
        <v>0</v>
      </c>
      <c r="J248" s="144">
        <f t="shared" si="14"/>
        <v>0</v>
      </c>
      <c r="K248" s="145">
        <f t="shared" si="15"/>
        <v>0</v>
      </c>
      <c r="L248" s="146"/>
      <c r="M248" s="147">
        <f t="shared" si="16"/>
        <v>0</v>
      </c>
      <c r="N248" s="146"/>
      <c r="O248" s="146"/>
      <c r="P248" s="146"/>
      <c r="Q248" s="148">
        <f t="shared" si="17"/>
        <v>0</v>
      </c>
      <c r="R248" s="18" t="str">
        <f t="shared" si="9"/>
        <v>OK</v>
      </c>
      <c r="S248" s="47"/>
      <c r="T248" s="47"/>
      <c r="U248" s="47"/>
      <c r="V248" s="47"/>
      <c r="W248" s="47"/>
      <c r="X248" s="34"/>
      <c r="Y248" s="34"/>
      <c r="Z248" s="34"/>
      <c r="AA248" s="34"/>
      <c r="AB248" s="34"/>
      <c r="AC248" s="34"/>
      <c r="AD248" s="34"/>
      <c r="AE248" s="36"/>
      <c r="AF248" s="36"/>
      <c r="AG248" s="36"/>
      <c r="AH248" s="36"/>
    </row>
    <row r="249" spans="1:34" ht="40" customHeight="1" x14ac:dyDescent="0.35">
      <c r="A249" s="204"/>
      <c r="B249" s="50">
        <v>256</v>
      </c>
      <c r="C249" s="200"/>
      <c r="D249" s="56" t="s">
        <v>432</v>
      </c>
      <c r="E249" s="57" t="s">
        <v>433</v>
      </c>
      <c r="F249" s="57" t="s">
        <v>11</v>
      </c>
      <c r="G249" s="57" t="s">
        <v>13</v>
      </c>
      <c r="H249" s="55">
        <v>36.19</v>
      </c>
      <c r="I249" s="16">
        <v>0</v>
      </c>
      <c r="J249" s="144">
        <f t="shared" si="14"/>
        <v>0</v>
      </c>
      <c r="K249" s="145">
        <f t="shared" si="15"/>
        <v>0</v>
      </c>
      <c r="L249" s="146"/>
      <c r="M249" s="147">
        <f t="shared" si="16"/>
        <v>0</v>
      </c>
      <c r="N249" s="146"/>
      <c r="O249" s="146"/>
      <c r="P249" s="146"/>
      <c r="Q249" s="148">
        <f t="shared" si="17"/>
        <v>0</v>
      </c>
      <c r="R249" s="18" t="str">
        <f t="shared" si="9"/>
        <v>OK</v>
      </c>
      <c r="S249" s="47"/>
      <c r="T249" s="47"/>
      <c r="U249" s="47"/>
      <c r="V249" s="47"/>
      <c r="W249" s="47"/>
      <c r="X249" s="34"/>
      <c r="Y249" s="34"/>
      <c r="Z249" s="34"/>
      <c r="AA249" s="34"/>
      <c r="AB249" s="34"/>
      <c r="AC249" s="34"/>
      <c r="AD249" s="34"/>
      <c r="AE249" s="36"/>
      <c r="AF249" s="36"/>
      <c r="AG249" s="36"/>
      <c r="AH249" s="36"/>
    </row>
    <row r="250" spans="1:34" ht="40" customHeight="1" x14ac:dyDescent="0.35">
      <c r="A250" s="204"/>
      <c r="B250" s="50">
        <v>257</v>
      </c>
      <c r="C250" s="200"/>
      <c r="D250" s="56" t="s">
        <v>434</v>
      </c>
      <c r="E250" s="57" t="s">
        <v>435</v>
      </c>
      <c r="F250" s="57" t="s">
        <v>11</v>
      </c>
      <c r="G250" s="57" t="s">
        <v>13</v>
      </c>
      <c r="H250" s="55">
        <v>28.39</v>
      </c>
      <c r="I250" s="16">
        <v>0</v>
      </c>
      <c r="J250" s="144">
        <f t="shared" si="14"/>
        <v>0</v>
      </c>
      <c r="K250" s="145">
        <f t="shared" si="15"/>
        <v>0</v>
      </c>
      <c r="L250" s="146"/>
      <c r="M250" s="147">
        <f t="shared" si="16"/>
        <v>0</v>
      </c>
      <c r="N250" s="146"/>
      <c r="O250" s="146"/>
      <c r="P250" s="146"/>
      <c r="Q250" s="148">
        <f t="shared" si="17"/>
        <v>0</v>
      </c>
      <c r="R250" s="18" t="str">
        <f t="shared" si="9"/>
        <v>OK</v>
      </c>
      <c r="S250" s="47"/>
      <c r="T250" s="47"/>
      <c r="U250" s="47"/>
      <c r="V250" s="47"/>
      <c r="W250" s="47"/>
      <c r="X250" s="34"/>
      <c r="Y250" s="34"/>
      <c r="Z250" s="34"/>
      <c r="AA250" s="34"/>
      <c r="AB250" s="34"/>
      <c r="AC250" s="34"/>
      <c r="AD250" s="34"/>
      <c r="AE250" s="36"/>
      <c r="AF250" s="36"/>
      <c r="AG250" s="36"/>
      <c r="AH250" s="36"/>
    </row>
    <row r="251" spans="1:34" ht="40" customHeight="1" x14ac:dyDescent="0.35">
      <c r="A251" s="204"/>
      <c r="B251" s="50">
        <v>258</v>
      </c>
      <c r="C251" s="200"/>
      <c r="D251" s="56" t="s">
        <v>436</v>
      </c>
      <c r="E251" s="57" t="s">
        <v>437</v>
      </c>
      <c r="F251" s="57" t="s">
        <v>11</v>
      </c>
      <c r="G251" s="57" t="s">
        <v>15</v>
      </c>
      <c r="H251" s="55">
        <v>1.94</v>
      </c>
      <c r="I251" s="16">
        <v>0</v>
      </c>
      <c r="J251" s="144">
        <f t="shared" si="14"/>
        <v>0</v>
      </c>
      <c r="K251" s="145">
        <f t="shared" si="15"/>
        <v>0</v>
      </c>
      <c r="L251" s="146"/>
      <c r="M251" s="147">
        <f t="shared" si="16"/>
        <v>0</v>
      </c>
      <c r="N251" s="146"/>
      <c r="O251" s="146"/>
      <c r="P251" s="146"/>
      <c r="Q251" s="148">
        <f t="shared" si="17"/>
        <v>0</v>
      </c>
      <c r="R251" s="18" t="str">
        <f t="shared" si="9"/>
        <v>OK</v>
      </c>
      <c r="S251" s="47"/>
      <c r="T251" s="47"/>
      <c r="U251" s="47"/>
      <c r="V251" s="47"/>
      <c r="W251" s="47"/>
      <c r="X251" s="34"/>
      <c r="Y251" s="34"/>
      <c r="Z251" s="34"/>
      <c r="AA251" s="34"/>
      <c r="AB251" s="34"/>
      <c r="AC251" s="34"/>
      <c r="AD251" s="34"/>
      <c r="AE251" s="36"/>
      <c r="AF251" s="36"/>
      <c r="AG251" s="36"/>
      <c r="AH251" s="36"/>
    </row>
    <row r="252" spans="1:34" ht="40" customHeight="1" x14ac:dyDescent="0.35">
      <c r="A252" s="204"/>
      <c r="B252" s="50">
        <v>259</v>
      </c>
      <c r="C252" s="200"/>
      <c r="D252" s="56" t="s">
        <v>438</v>
      </c>
      <c r="E252" s="57" t="s">
        <v>439</v>
      </c>
      <c r="F252" s="57" t="s">
        <v>11</v>
      </c>
      <c r="G252" s="57" t="s">
        <v>13</v>
      </c>
      <c r="H252" s="55">
        <v>11.04</v>
      </c>
      <c r="I252" s="16">
        <v>0</v>
      </c>
      <c r="J252" s="144">
        <f t="shared" si="14"/>
        <v>0</v>
      </c>
      <c r="K252" s="145">
        <f t="shared" si="15"/>
        <v>0</v>
      </c>
      <c r="L252" s="146"/>
      <c r="M252" s="147">
        <f t="shared" si="16"/>
        <v>0</v>
      </c>
      <c r="N252" s="146"/>
      <c r="O252" s="146"/>
      <c r="P252" s="146"/>
      <c r="Q252" s="148">
        <f t="shared" si="17"/>
        <v>0</v>
      </c>
      <c r="R252" s="18" t="str">
        <f t="shared" si="9"/>
        <v>OK</v>
      </c>
      <c r="S252" s="47"/>
      <c r="T252" s="47"/>
      <c r="U252" s="47"/>
      <c r="V252" s="47"/>
      <c r="W252" s="47"/>
      <c r="X252" s="34"/>
      <c r="Y252" s="34"/>
      <c r="Z252" s="34"/>
      <c r="AA252" s="34"/>
      <c r="AB252" s="34"/>
      <c r="AC252" s="34"/>
      <c r="AD252" s="34"/>
      <c r="AE252" s="36"/>
      <c r="AF252" s="36"/>
      <c r="AG252" s="36"/>
      <c r="AH252" s="36"/>
    </row>
    <row r="253" spans="1:34" ht="40" customHeight="1" x14ac:dyDescent="0.35">
      <c r="A253" s="204"/>
      <c r="B253" s="50">
        <v>260</v>
      </c>
      <c r="C253" s="200"/>
      <c r="D253" s="56" t="s">
        <v>440</v>
      </c>
      <c r="E253" s="57" t="s">
        <v>441</v>
      </c>
      <c r="F253" s="57" t="s">
        <v>11</v>
      </c>
      <c r="G253" s="57" t="s">
        <v>13</v>
      </c>
      <c r="H253" s="55">
        <v>31.2</v>
      </c>
      <c r="I253" s="16">
        <v>0</v>
      </c>
      <c r="J253" s="144">
        <f t="shared" si="14"/>
        <v>0</v>
      </c>
      <c r="K253" s="145">
        <f t="shared" si="15"/>
        <v>0</v>
      </c>
      <c r="L253" s="146"/>
      <c r="M253" s="147">
        <f t="shared" si="16"/>
        <v>0</v>
      </c>
      <c r="N253" s="146"/>
      <c r="O253" s="146"/>
      <c r="P253" s="146"/>
      <c r="Q253" s="148">
        <f t="shared" si="17"/>
        <v>0</v>
      </c>
      <c r="R253" s="18" t="str">
        <f t="shared" si="9"/>
        <v>OK</v>
      </c>
      <c r="S253" s="47"/>
      <c r="T253" s="47"/>
      <c r="U253" s="47"/>
      <c r="V253" s="47"/>
      <c r="W253" s="47"/>
      <c r="X253" s="34"/>
      <c r="Y253" s="34"/>
      <c r="Z253" s="34"/>
      <c r="AA253" s="34"/>
      <c r="AB253" s="34"/>
      <c r="AC253" s="34"/>
      <c r="AD253" s="34"/>
      <c r="AE253" s="36"/>
      <c r="AF253" s="36"/>
      <c r="AG253" s="36"/>
      <c r="AH253" s="36"/>
    </row>
    <row r="254" spans="1:34" ht="40" customHeight="1" x14ac:dyDescent="0.35">
      <c r="A254" s="204"/>
      <c r="B254" s="50">
        <v>261</v>
      </c>
      <c r="C254" s="200"/>
      <c r="D254" s="56" t="s">
        <v>442</v>
      </c>
      <c r="E254" s="57" t="s">
        <v>443</v>
      </c>
      <c r="F254" s="57" t="s">
        <v>11</v>
      </c>
      <c r="G254" s="57" t="s">
        <v>13</v>
      </c>
      <c r="H254" s="55">
        <v>66.17</v>
      </c>
      <c r="I254" s="16">
        <v>0</v>
      </c>
      <c r="J254" s="144">
        <f t="shared" si="14"/>
        <v>0</v>
      </c>
      <c r="K254" s="145">
        <f t="shared" si="15"/>
        <v>0</v>
      </c>
      <c r="L254" s="146"/>
      <c r="M254" s="147">
        <f t="shared" si="16"/>
        <v>0</v>
      </c>
      <c r="N254" s="146"/>
      <c r="O254" s="146"/>
      <c r="P254" s="146"/>
      <c r="Q254" s="148">
        <f t="shared" si="17"/>
        <v>0</v>
      </c>
      <c r="R254" s="18" t="str">
        <f t="shared" si="9"/>
        <v>OK</v>
      </c>
      <c r="S254" s="47"/>
      <c r="T254" s="47"/>
      <c r="U254" s="47"/>
      <c r="V254" s="47"/>
      <c r="W254" s="47"/>
      <c r="X254" s="34"/>
      <c r="Y254" s="34"/>
      <c r="Z254" s="34"/>
      <c r="AA254" s="34"/>
      <c r="AB254" s="34"/>
      <c r="AC254" s="34"/>
      <c r="AD254" s="34"/>
      <c r="AE254" s="36"/>
      <c r="AF254" s="36"/>
      <c r="AG254" s="36"/>
      <c r="AH254" s="36"/>
    </row>
    <row r="255" spans="1:34" ht="40" customHeight="1" x14ac:dyDescent="0.35">
      <c r="A255" s="204"/>
      <c r="B255" s="50">
        <v>262</v>
      </c>
      <c r="C255" s="200"/>
      <c r="D255" s="56" t="s">
        <v>444</v>
      </c>
      <c r="E255" s="57" t="s">
        <v>445</v>
      </c>
      <c r="F255" s="57" t="s">
        <v>11</v>
      </c>
      <c r="G255" s="57" t="s">
        <v>13</v>
      </c>
      <c r="H255" s="55">
        <v>70.38</v>
      </c>
      <c r="I255" s="16">
        <v>0</v>
      </c>
      <c r="J255" s="144">
        <f t="shared" si="14"/>
        <v>0</v>
      </c>
      <c r="K255" s="145">
        <f t="shared" si="15"/>
        <v>0</v>
      </c>
      <c r="L255" s="146"/>
      <c r="M255" s="147">
        <f t="shared" si="16"/>
        <v>0</v>
      </c>
      <c r="N255" s="146"/>
      <c r="O255" s="146"/>
      <c r="P255" s="146"/>
      <c r="Q255" s="148">
        <f t="shared" si="17"/>
        <v>0</v>
      </c>
      <c r="R255" s="18" t="str">
        <f t="shared" si="9"/>
        <v>OK</v>
      </c>
      <c r="S255" s="47"/>
      <c r="T255" s="47"/>
      <c r="U255" s="47"/>
      <c r="V255" s="47"/>
      <c r="W255" s="47"/>
      <c r="X255" s="34"/>
      <c r="Y255" s="34"/>
      <c r="Z255" s="34"/>
      <c r="AA255" s="34"/>
      <c r="AB255" s="34"/>
      <c r="AC255" s="34"/>
      <c r="AD255" s="34"/>
      <c r="AE255" s="36"/>
      <c r="AF255" s="36"/>
      <c r="AG255" s="36"/>
      <c r="AH255" s="36"/>
    </row>
    <row r="256" spans="1:34" ht="40" customHeight="1" x14ac:dyDescent="0.35">
      <c r="A256" s="204"/>
      <c r="B256" s="50">
        <v>263</v>
      </c>
      <c r="C256" s="200"/>
      <c r="D256" s="56" t="s">
        <v>446</v>
      </c>
      <c r="E256" s="57" t="s">
        <v>447</v>
      </c>
      <c r="F256" s="57" t="s">
        <v>11</v>
      </c>
      <c r="G256" s="57" t="s">
        <v>13</v>
      </c>
      <c r="H256" s="55">
        <v>34.799999999999997</v>
      </c>
      <c r="I256" s="16">
        <v>0</v>
      </c>
      <c r="J256" s="144">
        <f t="shared" si="14"/>
        <v>0</v>
      </c>
      <c r="K256" s="145">
        <f t="shared" si="15"/>
        <v>0</v>
      </c>
      <c r="L256" s="146"/>
      <c r="M256" s="147">
        <f t="shared" si="16"/>
        <v>0</v>
      </c>
      <c r="N256" s="146"/>
      <c r="O256" s="146"/>
      <c r="P256" s="146"/>
      <c r="Q256" s="148">
        <f t="shared" si="17"/>
        <v>0</v>
      </c>
      <c r="R256" s="18" t="str">
        <f t="shared" si="9"/>
        <v>OK</v>
      </c>
      <c r="S256" s="47"/>
      <c r="T256" s="47"/>
      <c r="U256" s="47"/>
      <c r="V256" s="47"/>
      <c r="W256" s="47"/>
      <c r="X256" s="34"/>
      <c r="Y256" s="34"/>
      <c r="Z256" s="34"/>
      <c r="AA256" s="34"/>
      <c r="AB256" s="34"/>
      <c r="AC256" s="34"/>
      <c r="AD256" s="34"/>
      <c r="AE256" s="36"/>
      <c r="AF256" s="36"/>
      <c r="AG256" s="36"/>
      <c r="AH256" s="36"/>
    </row>
    <row r="257" spans="1:34" ht="40" customHeight="1" x14ac:dyDescent="0.35">
      <c r="A257" s="204"/>
      <c r="B257" s="50">
        <v>264</v>
      </c>
      <c r="C257" s="200"/>
      <c r="D257" s="56" t="s">
        <v>448</v>
      </c>
      <c r="E257" s="57" t="s">
        <v>449</v>
      </c>
      <c r="F257" s="57" t="s">
        <v>11</v>
      </c>
      <c r="G257" s="57" t="s">
        <v>13</v>
      </c>
      <c r="H257" s="55">
        <v>162.38999999999999</v>
      </c>
      <c r="I257" s="16">
        <v>0</v>
      </c>
      <c r="J257" s="144">
        <f t="shared" si="14"/>
        <v>0</v>
      </c>
      <c r="K257" s="145">
        <f t="shared" si="15"/>
        <v>0</v>
      </c>
      <c r="L257" s="146"/>
      <c r="M257" s="147">
        <f t="shared" si="16"/>
        <v>0</v>
      </c>
      <c r="N257" s="146"/>
      <c r="O257" s="146"/>
      <c r="P257" s="146"/>
      <c r="Q257" s="148">
        <f t="shared" si="17"/>
        <v>0</v>
      </c>
      <c r="R257" s="18" t="str">
        <f t="shared" si="9"/>
        <v>OK</v>
      </c>
      <c r="S257" s="47"/>
      <c r="T257" s="47"/>
      <c r="U257" s="47"/>
      <c r="V257" s="47"/>
      <c r="W257" s="47"/>
      <c r="X257" s="34"/>
      <c r="Y257" s="34"/>
      <c r="Z257" s="34"/>
      <c r="AA257" s="34"/>
      <c r="AB257" s="34"/>
      <c r="AC257" s="34"/>
      <c r="AD257" s="34"/>
      <c r="AE257" s="36"/>
      <c r="AF257" s="36"/>
      <c r="AG257" s="36"/>
      <c r="AH257" s="36"/>
    </row>
    <row r="258" spans="1:34" ht="40" customHeight="1" x14ac:dyDescent="0.35">
      <c r="A258" s="204"/>
      <c r="B258" s="50">
        <v>265</v>
      </c>
      <c r="C258" s="200"/>
      <c r="D258" s="56" t="s">
        <v>450</v>
      </c>
      <c r="E258" s="57" t="s">
        <v>451</v>
      </c>
      <c r="F258" s="57" t="s">
        <v>11</v>
      </c>
      <c r="G258" s="57" t="s">
        <v>13</v>
      </c>
      <c r="H258" s="55">
        <v>37.200000000000003</v>
      </c>
      <c r="I258" s="16">
        <v>1</v>
      </c>
      <c r="J258" s="144">
        <f t="shared" si="14"/>
        <v>0</v>
      </c>
      <c r="K258" s="145">
        <f t="shared" si="15"/>
        <v>0</v>
      </c>
      <c r="L258" s="146"/>
      <c r="M258" s="147">
        <f t="shared" si="16"/>
        <v>0</v>
      </c>
      <c r="N258" s="146"/>
      <c r="O258" s="146"/>
      <c r="P258" s="146"/>
      <c r="Q258" s="148">
        <f t="shared" si="17"/>
        <v>1</v>
      </c>
      <c r="R258" s="18" t="str">
        <f t="shared" si="9"/>
        <v>OK</v>
      </c>
      <c r="S258" s="47"/>
      <c r="T258" s="47"/>
      <c r="U258" s="47"/>
      <c r="V258" s="47"/>
      <c r="W258" s="47"/>
      <c r="X258" s="34"/>
      <c r="Y258" s="34"/>
      <c r="Z258" s="34"/>
      <c r="AA258" s="34"/>
      <c r="AB258" s="34"/>
      <c r="AC258" s="34"/>
      <c r="AD258" s="34"/>
      <c r="AE258" s="36"/>
      <c r="AF258" s="36"/>
      <c r="AG258" s="36"/>
      <c r="AH258" s="36"/>
    </row>
    <row r="259" spans="1:34" ht="40" customHeight="1" x14ac:dyDescent="0.35">
      <c r="A259" s="204"/>
      <c r="B259" s="50">
        <v>266</v>
      </c>
      <c r="C259" s="200"/>
      <c r="D259" s="56" t="s">
        <v>452</v>
      </c>
      <c r="E259" s="57" t="s">
        <v>453</v>
      </c>
      <c r="F259" s="57" t="s">
        <v>11</v>
      </c>
      <c r="G259" s="57" t="s">
        <v>13</v>
      </c>
      <c r="H259" s="55">
        <v>18</v>
      </c>
      <c r="I259" s="16">
        <v>0</v>
      </c>
      <c r="J259" s="144">
        <f t="shared" si="14"/>
        <v>0</v>
      </c>
      <c r="K259" s="145">
        <f t="shared" si="15"/>
        <v>0</v>
      </c>
      <c r="L259" s="146"/>
      <c r="M259" s="147">
        <f t="shared" si="16"/>
        <v>0</v>
      </c>
      <c r="N259" s="146"/>
      <c r="O259" s="146"/>
      <c r="P259" s="146"/>
      <c r="Q259" s="148">
        <f t="shared" si="17"/>
        <v>0</v>
      </c>
      <c r="R259" s="18" t="str">
        <f t="shared" si="9"/>
        <v>OK</v>
      </c>
      <c r="S259" s="47"/>
      <c r="T259" s="47"/>
      <c r="U259" s="47"/>
      <c r="V259" s="47"/>
      <c r="W259" s="47"/>
      <c r="X259" s="34"/>
      <c r="Y259" s="34"/>
      <c r="Z259" s="34"/>
      <c r="AA259" s="34"/>
      <c r="AB259" s="34"/>
      <c r="AC259" s="34"/>
      <c r="AD259" s="34"/>
      <c r="AE259" s="36"/>
      <c r="AF259" s="36"/>
      <c r="AG259" s="36"/>
      <c r="AH259" s="36"/>
    </row>
    <row r="260" spans="1:34" ht="40" customHeight="1" x14ac:dyDescent="0.35">
      <c r="A260" s="204"/>
      <c r="B260" s="50">
        <v>267</v>
      </c>
      <c r="C260" s="200"/>
      <c r="D260" s="56" t="s">
        <v>454</v>
      </c>
      <c r="E260" s="57" t="s">
        <v>455</v>
      </c>
      <c r="F260" s="57" t="s">
        <v>11</v>
      </c>
      <c r="G260" s="57" t="s">
        <v>13</v>
      </c>
      <c r="H260" s="55">
        <v>26.4</v>
      </c>
      <c r="I260" s="16">
        <v>1</v>
      </c>
      <c r="J260" s="144">
        <f t="shared" si="14"/>
        <v>0</v>
      </c>
      <c r="K260" s="145">
        <f t="shared" si="15"/>
        <v>0</v>
      </c>
      <c r="L260" s="146"/>
      <c r="M260" s="147">
        <f t="shared" si="16"/>
        <v>0</v>
      </c>
      <c r="N260" s="146"/>
      <c r="O260" s="146"/>
      <c r="P260" s="146"/>
      <c r="Q260" s="148">
        <f t="shared" si="17"/>
        <v>1</v>
      </c>
      <c r="R260" s="18" t="str">
        <f t="shared" si="9"/>
        <v>OK</v>
      </c>
      <c r="S260" s="47"/>
      <c r="T260" s="47"/>
      <c r="U260" s="47"/>
      <c r="V260" s="47"/>
      <c r="W260" s="47"/>
      <c r="X260" s="34"/>
      <c r="Y260" s="34"/>
      <c r="Z260" s="34"/>
      <c r="AA260" s="34"/>
      <c r="AB260" s="34"/>
      <c r="AC260" s="34"/>
      <c r="AD260" s="34"/>
      <c r="AE260" s="36"/>
      <c r="AF260" s="36"/>
      <c r="AG260" s="36"/>
      <c r="AH260" s="36"/>
    </row>
    <row r="261" spans="1:34" ht="40" customHeight="1" x14ac:dyDescent="0.35">
      <c r="A261" s="204"/>
      <c r="B261" s="50">
        <v>268</v>
      </c>
      <c r="C261" s="200"/>
      <c r="D261" s="56" t="s">
        <v>456</v>
      </c>
      <c r="E261" s="57" t="s">
        <v>457</v>
      </c>
      <c r="F261" s="57" t="s">
        <v>233</v>
      </c>
      <c r="G261" s="57" t="s">
        <v>13</v>
      </c>
      <c r="H261" s="55">
        <v>95</v>
      </c>
      <c r="I261" s="16">
        <v>0</v>
      </c>
      <c r="J261" s="144">
        <f t="shared" ref="J261:J324" si="18">IF(SUM(S261:AJ261)&gt;I261+L261,I261+L261,SUM(S261:AJ261))</f>
        <v>0</v>
      </c>
      <c r="K261" s="145">
        <f t="shared" ref="K261:K324" si="19">(SUM(S261:AJ261))</f>
        <v>0</v>
      </c>
      <c r="L261" s="146"/>
      <c r="M261" s="147">
        <f t="shared" ref="M261:M324" si="20">ROUND(IF(I261*0.25-0.5&lt;0,0,I261*0.25-0.5),0)-P261-N261</f>
        <v>0</v>
      </c>
      <c r="N261" s="146"/>
      <c r="O261" s="146"/>
      <c r="P261" s="146"/>
      <c r="Q261" s="148">
        <f t="shared" ref="Q261:Q324" si="21">I261-(SUM(S261:AB261))+L261</f>
        <v>0</v>
      </c>
      <c r="R261" s="18" t="str">
        <f t="shared" si="9"/>
        <v>OK</v>
      </c>
      <c r="S261" s="47"/>
      <c r="T261" s="47"/>
      <c r="U261" s="47"/>
      <c r="V261" s="47"/>
      <c r="W261" s="47"/>
      <c r="X261" s="34"/>
      <c r="Y261" s="34"/>
      <c r="Z261" s="34"/>
      <c r="AA261" s="34"/>
      <c r="AB261" s="34"/>
      <c r="AC261" s="34"/>
      <c r="AD261" s="34"/>
      <c r="AE261" s="36"/>
      <c r="AF261" s="36"/>
      <c r="AG261" s="36"/>
      <c r="AH261" s="36"/>
    </row>
    <row r="262" spans="1:34" ht="40" customHeight="1" x14ac:dyDescent="0.35">
      <c r="A262" s="204"/>
      <c r="B262" s="50">
        <v>269</v>
      </c>
      <c r="C262" s="200"/>
      <c r="D262" s="56" t="s">
        <v>458</v>
      </c>
      <c r="E262" s="57" t="s">
        <v>459</v>
      </c>
      <c r="F262" s="57" t="s">
        <v>11</v>
      </c>
      <c r="G262" s="57" t="s">
        <v>13</v>
      </c>
      <c r="H262" s="55">
        <v>124.84</v>
      </c>
      <c r="I262" s="16">
        <v>0</v>
      </c>
      <c r="J262" s="144">
        <f t="shared" si="18"/>
        <v>0</v>
      </c>
      <c r="K262" s="145">
        <f t="shared" si="19"/>
        <v>0</v>
      </c>
      <c r="L262" s="146"/>
      <c r="M262" s="147">
        <f t="shared" si="20"/>
        <v>0</v>
      </c>
      <c r="N262" s="146"/>
      <c r="O262" s="146"/>
      <c r="P262" s="146"/>
      <c r="Q262" s="148">
        <f t="shared" si="21"/>
        <v>0</v>
      </c>
      <c r="R262" s="18" t="str">
        <f t="shared" si="9"/>
        <v>OK</v>
      </c>
      <c r="S262" s="47"/>
      <c r="T262" s="47"/>
      <c r="U262" s="47"/>
      <c r="V262" s="47"/>
      <c r="W262" s="47"/>
      <c r="X262" s="34"/>
      <c r="Y262" s="34"/>
      <c r="Z262" s="34"/>
      <c r="AA262" s="34"/>
      <c r="AB262" s="34"/>
      <c r="AC262" s="34"/>
      <c r="AD262" s="34"/>
      <c r="AE262" s="36"/>
      <c r="AF262" s="36"/>
      <c r="AG262" s="36"/>
      <c r="AH262" s="36"/>
    </row>
    <row r="263" spans="1:34" ht="40" customHeight="1" x14ac:dyDescent="0.35">
      <c r="A263" s="204"/>
      <c r="B263" s="50">
        <v>270</v>
      </c>
      <c r="C263" s="199"/>
      <c r="D263" s="56" t="s">
        <v>460</v>
      </c>
      <c r="E263" s="57" t="s">
        <v>461</v>
      </c>
      <c r="F263" s="57" t="s">
        <v>11</v>
      </c>
      <c r="G263" s="57" t="s">
        <v>13</v>
      </c>
      <c r="H263" s="55">
        <v>32.18</v>
      </c>
      <c r="I263" s="16">
        <v>0</v>
      </c>
      <c r="J263" s="144">
        <f t="shared" si="18"/>
        <v>0</v>
      </c>
      <c r="K263" s="145">
        <f t="shared" si="19"/>
        <v>0</v>
      </c>
      <c r="L263" s="146"/>
      <c r="M263" s="147">
        <f t="shared" si="20"/>
        <v>0</v>
      </c>
      <c r="N263" s="146"/>
      <c r="O263" s="146"/>
      <c r="P263" s="146"/>
      <c r="Q263" s="148">
        <f t="shared" si="21"/>
        <v>0</v>
      </c>
      <c r="R263" s="18" t="str">
        <f t="shared" si="9"/>
        <v>OK</v>
      </c>
      <c r="S263" s="47"/>
      <c r="T263" s="47"/>
      <c r="U263" s="47"/>
      <c r="V263" s="47"/>
      <c r="W263" s="47"/>
      <c r="X263" s="34"/>
      <c r="Y263" s="34"/>
      <c r="Z263" s="34"/>
      <c r="AA263" s="34"/>
      <c r="AB263" s="34"/>
      <c r="AC263" s="34"/>
      <c r="AD263" s="34"/>
      <c r="AE263" s="36"/>
      <c r="AF263" s="36"/>
      <c r="AG263" s="36"/>
      <c r="AH263" s="36"/>
    </row>
    <row r="264" spans="1:34" ht="40" customHeight="1" x14ac:dyDescent="0.35">
      <c r="A264" s="50">
        <v>15</v>
      </c>
      <c r="B264" s="50">
        <v>271</v>
      </c>
      <c r="C264" s="66" t="s">
        <v>637</v>
      </c>
      <c r="D264" s="56" t="s">
        <v>462</v>
      </c>
      <c r="E264" s="57" t="s">
        <v>463</v>
      </c>
      <c r="F264" s="57" t="s">
        <v>11</v>
      </c>
      <c r="G264" s="57" t="s">
        <v>297</v>
      </c>
      <c r="H264" s="55">
        <v>134.69</v>
      </c>
      <c r="I264" s="16">
        <v>0</v>
      </c>
      <c r="J264" s="144">
        <f t="shared" si="18"/>
        <v>0</v>
      </c>
      <c r="K264" s="145">
        <f t="shared" si="19"/>
        <v>0</v>
      </c>
      <c r="L264" s="146"/>
      <c r="M264" s="147">
        <f t="shared" si="20"/>
        <v>0</v>
      </c>
      <c r="N264" s="146"/>
      <c r="O264" s="146"/>
      <c r="P264" s="146"/>
      <c r="Q264" s="148">
        <f t="shared" si="21"/>
        <v>0</v>
      </c>
      <c r="R264" s="18" t="str">
        <f t="shared" si="9"/>
        <v>OK</v>
      </c>
      <c r="S264" s="47"/>
      <c r="T264" s="47"/>
      <c r="U264" s="47"/>
      <c r="V264" s="47"/>
      <c r="W264" s="47"/>
      <c r="X264" s="34"/>
      <c r="Y264" s="34"/>
      <c r="Z264" s="34"/>
      <c r="AA264" s="34"/>
      <c r="AB264" s="34"/>
      <c r="AC264" s="34"/>
      <c r="AD264" s="34"/>
      <c r="AE264" s="36"/>
      <c r="AF264" s="36"/>
      <c r="AG264" s="36"/>
      <c r="AH264" s="36"/>
    </row>
    <row r="265" spans="1:34" ht="40" customHeight="1" x14ac:dyDescent="0.35">
      <c r="A265" s="204">
        <v>16</v>
      </c>
      <c r="B265" s="50">
        <v>272</v>
      </c>
      <c r="C265" s="198" t="s">
        <v>634</v>
      </c>
      <c r="D265" s="56" t="s">
        <v>464</v>
      </c>
      <c r="E265" s="57" t="s">
        <v>465</v>
      </c>
      <c r="F265" s="57" t="s">
        <v>11</v>
      </c>
      <c r="G265" s="57" t="s">
        <v>25</v>
      </c>
      <c r="H265" s="55">
        <v>545.74</v>
      </c>
      <c r="I265" s="16">
        <v>0</v>
      </c>
      <c r="J265" s="144">
        <f t="shared" si="18"/>
        <v>0</v>
      </c>
      <c r="K265" s="145">
        <f t="shared" si="19"/>
        <v>0</v>
      </c>
      <c r="L265" s="146"/>
      <c r="M265" s="147">
        <f t="shared" si="20"/>
        <v>0</v>
      </c>
      <c r="N265" s="146"/>
      <c r="O265" s="146"/>
      <c r="P265" s="146"/>
      <c r="Q265" s="148">
        <f t="shared" si="21"/>
        <v>0</v>
      </c>
      <c r="R265" s="18" t="str">
        <f t="shared" si="9"/>
        <v>OK</v>
      </c>
      <c r="S265" s="47"/>
      <c r="T265" s="47"/>
      <c r="U265" s="47"/>
      <c r="V265" s="47"/>
      <c r="W265" s="47"/>
      <c r="X265" s="34"/>
      <c r="Y265" s="34"/>
      <c r="Z265" s="34"/>
      <c r="AA265" s="34"/>
      <c r="AB265" s="34"/>
      <c r="AC265" s="34"/>
      <c r="AD265" s="34"/>
      <c r="AE265" s="36"/>
      <c r="AF265" s="36"/>
      <c r="AG265" s="36"/>
      <c r="AH265" s="36"/>
    </row>
    <row r="266" spans="1:34" ht="40" customHeight="1" x14ac:dyDescent="0.35">
      <c r="A266" s="204"/>
      <c r="B266" s="50">
        <v>273</v>
      </c>
      <c r="C266" s="200"/>
      <c r="D266" s="56" t="s">
        <v>466</v>
      </c>
      <c r="E266" s="57" t="s">
        <v>39</v>
      </c>
      <c r="F266" s="57" t="s">
        <v>11</v>
      </c>
      <c r="G266" s="57" t="s">
        <v>467</v>
      </c>
      <c r="H266" s="55">
        <v>423.86</v>
      </c>
      <c r="I266" s="16">
        <v>0</v>
      </c>
      <c r="J266" s="144">
        <f t="shared" si="18"/>
        <v>0</v>
      </c>
      <c r="K266" s="145">
        <f t="shared" si="19"/>
        <v>0</v>
      </c>
      <c r="L266" s="146"/>
      <c r="M266" s="147">
        <f t="shared" si="20"/>
        <v>0</v>
      </c>
      <c r="N266" s="146"/>
      <c r="O266" s="146"/>
      <c r="P266" s="146"/>
      <c r="Q266" s="148">
        <f t="shared" si="21"/>
        <v>0</v>
      </c>
      <c r="R266" s="18" t="str">
        <f t="shared" si="9"/>
        <v>OK</v>
      </c>
      <c r="S266" s="47"/>
      <c r="T266" s="47"/>
      <c r="U266" s="47"/>
      <c r="V266" s="47"/>
      <c r="W266" s="47"/>
      <c r="X266" s="34"/>
      <c r="Y266" s="34"/>
      <c r="Z266" s="34"/>
      <c r="AA266" s="34"/>
      <c r="AB266" s="34"/>
      <c r="AC266" s="34"/>
      <c r="AD266" s="34"/>
      <c r="AE266" s="36"/>
      <c r="AF266" s="36"/>
      <c r="AG266" s="36"/>
      <c r="AH266" s="36"/>
    </row>
    <row r="267" spans="1:34" ht="40" customHeight="1" x14ac:dyDescent="0.35">
      <c r="A267" s="204"/>
      <c r="B267" s="50">
        <v>274</v>
      </c>
      <c r="C267" s="200"/>
      <c r="D267" s="56" t="s">
        <v>468</v>
      </c>
      <c r="E267" s="57" t="s">
        <v>39</v>
      </c>
      <c r="F267" s="57" t="s">
        <v>11</v>
      </c>
      <c r="G267" s="57" t="s">
        <v>25</v>
      </c>
      <c r="H267" s="55">
        <v>576.80999999999995</v>
      </c>
      <c r="I267" s="16">
        <v>0</v>
      </c>
      <c r="J267" s="144">
        <f t="shared" si="18"/>
        <v>0</v>
      </c>
      <c r="K267" s="145">
        <f t="shared" si="19"/>
        <v>0</v>
      </c>
      <c r="L267" s="146"/>
      <c r="M267" s="147">
        <f t="shared" si="20"/>
        <v>0</v>
      </c>
      <c r="N267" s="146"/>
      <c r="O267" s="146"/>
      <c r="P267" s="146"/>
      <c r="Q267" s="148">
        <f t="shared" si="21"/>
        <v>0</v>
      </c>
      <c r="R267" s="18" t="str">
        <f t="shared" si="9"/>
        <v>OK</v>
      </c>
      <c r="S267" s="47"/>
      <c r="T267" s="47"/>
      <c r="U267" s="47"/>
      <c r="V267" s="47"/>
      <c r="W267" s="47"/>
      <c r="X267" s="34"/>
      <c r="Y267" s="34"/>
      <c r="Z267" s="34"/>
      <c r="AA267" s="34"/>
      <c r="AB267" s="34"/>
      <c r="AC267" s="34"/>
      <c r="AD267" s="34"/>
      <c r="AE267" s="36"/>
      <c r="AF267" s="36"/>
      <c r="AG267" s="36"/>
      <c r="AH267" s="36"/>
    </row>
    <row r="268" spans="1:34" ht="40" customHeight="1" x14ac:dyDescent="0.35">
      <c r="A268" s="204"/>
      <c r="B268" s="50">
        <v>275</v>
      </c>
      <c r="C268" s="200"/>
      <c r="D268" s="56" t="s">
        <v>469</v>
      </c>
      <c r="E268" s="57" t="s">
        <v>39</v>
      </c>
      <c r="F268" s="57" t="s">
        <v>11</v>
      </c>
      <c r="G268" s="57" t="s">
        <v>25</v>
      </c>
      <c r="H268" s="55">
        <v>741.45</v>
      </c>
      <c r="I268" s="16">
        <v>0</v>
      </c>
      <c r="J268" s="144">
        <f t="shared" si="18"/>
        <v>0</v>
      </c>
      <c r="K268" s="145">
        <f t="shared" si="19"/>
        <v>0</v>
      </c>
      <c r="L268" s="146"/>
      <c r="M268" s="147">
        <f t="shared" si="20"/>
        <v>0</v>
      </c>
      <c r="N268" s="146"/>
      <c r="O268" s="146"/>
      <c r="P268" s="146"/>
      <c r="Q268" s="148">
        <f t="shared" si="21"/>
        <v>0</v>
      </c>
      <c r="R268" s="18" t="str">
        <f t="shared" si="9"/>
        <v>OK</v>
      </c>
      <c r="S268" s="47"/>
      <c r="T268" s="47"/>
      <c r="U268" s="47"/>
      <c r="V268" s="47"/>
      <c r="W268" s="47"/>
      <c r="X268" s="34"/>
      <c r="Y268" s="34"/>
      <c r="Z268" s="34"/>
      <c r="AA268" s="34"/>
      <c r="AB268" s="34"/>
      <c r="AC268" s="34"/>
      <c r="AD268" s="34"/>
      <c r="AE268" s="36"/>
      <c r="AF268" s="36"/>
      <c r="AG268" s="36"/>
      <c r="AH268" s="36"/>
    </row>
    <row r="269" spans="1:34" ht="40" customHeight="1" x14ac:dyDescent="0.35">
      <c r="A269" s="204"/>
      <c r="B269" s="50">
        <v>276</v>
      </c>
      <c r="C269" s="200"/>
      <c r="D269" s="56" t="s">
        <v>470</v>
      </c>
      <c r="E269" s="57" t="s">
        <v>465</v>
      </c>
      <c r="F269" s="57" t="s">
        <v>11</v>
      </c>
      <c r="G269" s="57" t="s">
        <v>25</v>
      </c>
      <c r="H269" s="55">
        <v>717.17</v>
      </c>
      <c r="I269" s="16">
        <v>0</v>
      </c>
      <c r="J269" s="144">
        <f t="shared" si="18"/>
        <v>0</v>
      </c>
      <c r="K269" s="145">
        <f t="shared" si="19"/>
        <v>0</v>
      </c>
      <c r="L269" s="146"/>
      <c r="M269" s="147">
        <f t="shared" si="20"/>
        <v>0</v>
      </c>
      <c r="N269" s="146"/>
      <c r="O269" s="146"/>
      <c r="P269" s="146"/>
      <c r="Q269" s="148">
        <f t="shared" si="21"/>
        <v>0</v>
      </c>
      <c r="R269" s="18" t="str">
        <f t="shared" si="9"/>
        <v>OK</v>
      </c>
      <c r="S269" s="47"/>
      <c r="T269" s="47"/>
      <c r="U269" s="47"/>
      <c r="V269" s="47"/>
      <c r="W269" s="47"/>
      <c r="X269" s="34"/>
      <c r="Y269" s="34"/>
      <c r="Z269" s="34"/>
      <c r="AA269" s="34"/>
      <c r="AB269" s="34"/>
      <c r="AC269" s="34"/>
      <c r="AD269" s="34"/>
      <c r="AE269" s="36"/>
      <c r="AF269" s="36"/>
      <c r="AG269" s="36"/>
      <c r="AH269" s="36"/>
    </row>
    <row r="270" spans="1:34" ht="40" customHeight="1" x14ac:dyDescent="0.35">
      <c r="A270" s="204"/>
      <c r="B270" s="50">
        <v>277</v>
      </c>
      <c r="C270" s="200"/>
      <c r="D270" s="56" t="s">
        <v>471</v>
      </c>
      <c r="E270" s="57" t="s">
        <v>39</v>
      </c>
      <c r="F270" s="57" t="s">
        <v>11</v>
      </c>
      <c r="G270" s="57" t="s">
        <v>472</v>
      </c>
      <c r="H270" s="55">
        <v>426.17</v>
      </c>
      <c r="I270" s="16">
        <v>0</v>
      </c>
      <c r="J270" s="144">
        <f t="shared" si="18"/>
        <v>0</v>
      </c>
      <c r="K270" s="145">
        <f t="shared" si="19"/>
        <v>0</v>
      </c>
      <c r="L270" s="146"/>
      <c r="M270" s="147">
        <f t="shared" si="20"/>
        <v>0</v>
      </c>
      <c r="N270" s="146"/>
      <c r="O270" s="146"/>
      <c r="P270" s="146"/>
      <c r="Q270" s="148">
        <f t="shared" si="21"/>
        <v>0</v>
      </c>
      <c r="R270" s="18" t="str">
        <f t="shared" si="9"/>
        <v>OK</v>
      </c>
      <c r="S270" s="47"/>
      <c r="T270" s="47"/>
      <c r="U270" s="47"/>
      <c r="V270" s="47"/>
      <c r="W270" s="47"/>
      <c r="X270" s="34"/>
      <c r="Y270" s="34"/>
      <c r="Z270" s="34"/>
      <c r="AA270" s="34"/>
      <c r="AB270" s="34"/>
      <c r="AC270" s="34"/>
      <c r="AD270" s="34"/>
      <c r="AE270" s="36"/>
      <c r="AF270" s="36"/>
      <c r="AG270" s="36"/>
      <c r="AH270" s="36"/>
    </row>
    <row r="271" spans="1:34" ht="40" customHeight="1" x14ac:dyDescent="0.35">
      <c r="A271" s="204"/>
      <c r="B271" s="50">
        <v>278</v>
      </c>
      <c r="C271" s="200"/>
      <c r="D271" s="56" t="s">
        <v>473</v>
      </c>
      <c r="E271" s="57" t="s">
        <v>474</v>
      </c>
      <c r="F271" s="57" t="s">
        <v>11</v>
      </c>
      <c r="G271" s="57" t="s">
        <v>472</v>
      </c>
      <c r="H271" s="55">
        <v>284.66000000000003</v>
      </c>
      <c r="I271" s="16">
        <v>0</v>
      </c>
      <c r="J271" s="144">
        <f t="shared" si="18"/>
        <v>0</v>
      </c>
      <c r="K271" s="145">
        <f t="shared" si="19"/>
        <v>0</v>
      </c>
      <c r="L271" s="146"/>
      <c r="M271" s="147">
        <f t="shared" si="20"/>
        <v>0</v>
      </c>
      <c r="N271" s="146"/>
      <c r="O271" s="146"/>
      <c r="P271" s="146"/>
      <c r="Q271" s="148">
        <f t="shared" si="21"/>
        <v>0</v>
      </c>
      <c r="R271" s="18" t="str">
        <f t="shared" si="9"/>
        <v>OK</v>
      </c>
      <c r="S271" s="47"/>
      <c r="T271" s="47"/>
      <c r="U271" s="47"/>
      <c r="V271" s="47"/>
      <c r="W271" s="47"/>
      <c r="X271" s="34"/>
      <c r="Y271" s="34"/>
      <c r="Z271" s="34"/>
      <c r="AA271" s="34"/>
      <c r="AB271" s="34"/>
      <c r="AC271" s="34"/>
      <c r="AD271" s="34"/>
      <c r="AE271" s="36"/>
      <c r="AF271" s="36"/>
      <c r="AG271" s="36"/>
      <c r="AH271" s="36"/>
    </row>
    <row r="272" spans="1:34" ht="40" customHeight="1" x14ac:dyDescent="0.35">
      <c r="A272" s="204"/>
      <c r="B272" s="50">
        <v>279</v>
      </c>
      <c r="C272" s="200"/>
      <c r="D272" s="56" t="s">
        <v>475</v>
      </c>
      <c r="E272" s="57" t="s">
        <v>476</v>
      </c>
      <c r="F272" s="57" t="s">
        <v>11</v>
      </c>
      <c r="G272" s="57" t="s">
        <v>25</v>
      </c>
      <c r="H272" s="55">
        <v>611.96</v>
      </c>
      <c r="I272" s="16">
        <v>0</v>
      </c>
      <c r="J272" s="144">
        <f t="shared" si="18"/>
        <v>0</v>
      </c>
      <c r="K272" s="145">
        <f t="shared" si="19"/>
        <v>0</v>
      </c>
      <c r="L272" s="146"/>
      <c r="M272" s="147">
        <f t="shared" si="20"/>
        <v>0</v>
      </c>
      <c r="N272" s="146"/>
      <c r="O272" s="146"/>
      <c r="P272" s="146"/>
      <c r="Q272" s="148">
        <f t="shared" si="21"/>
        <v>0</v>
      </c>
      <c r="R272" s="18" t="str">
        <f t="shared" si="9"/>
        <v>OK</v>
      </c>
      <c r="S272" s="47"/>
      <c r="T272" s="47"/>
      <c r="U272" s="47"/>
      <c r="V272" s="47"/>
      <c r="W272" s="47"/>
      <c r="X272" s="34"/>
      <c r="Y272" s="34"/>
      <c r="Z272" s="34"/>
      <c r="AA272" s="34"/>
      <c r="AB272" s="34"/>
      <c r="AC272" s="34"/>
      <c r="AD272" s="34"/>
      <c r="AE272" s="36"/>
      <c r="AF272" s="36"/>
      <c r="AG272" s="36"/>
      <c r="AH272" s="36"/>
    </row>
    <row r="273" spans="1:34" ht="40" customHeight="1" x14ac:dyDescent="0.35">
      <c r="A273" s="204"/>
      <c r="B273" s="50">
        <v>280</v>
      </c>
      <c r="C273" s="200"/>
      <c r="D273" s="56" t="s">
        <v>477</v>
      </c>
      <c r="E273" s="57" t="s">
        <v>189</v>
      </c>
      <c r="F273" s="57" t="s">
        <v>11</v>
      </c>
      <c r="G273" s="57" t="s">
        <v>25</v>
      </c>
      <c r="H273" s="55">
        <v>2394.2800000000002</v>
      </c>
      <c r="I273" s="16">
        <v>0</v>
      </c>
      <c r="J273" s="144">
        <f t="shared" si="18"/>
        <v>0</v>
      </c>
      <c r="K273" s="145">
        <f t="shared" si="19"/>
        <v>0</v>
      </c>
      <c r="L273" s="146"/>
      <c r="M273" s="147">
        <f t="shared" si="20"/>
        <v>0</v>
      </c>
      <c r="N273" s="146"/>
      <c r="O273" s="146"/>
      <c r="P273" s="146"/>
      <c r="Q273" s="148">
        <f t="shared" si="21"/>
        <v>0</v>
      </c>
      <c r="R273" s="18" t="str">
        <f t="shared" si="9"/>
        <v>OK</v>
      </c>
      <c r="S273" s="47"/>
      <c r="T273" s="47"/>
      <c r="U273" s="47"/>
      <c r="V273" s="47"/>
      <c r="W273" s="47"/>
      <c r="X273" s="34"/>
      <c r="Y273" s="34"/>
      <c r="Z273" s="34"/>
      <c r="AA273" s="34"/>
      <c r="AB273" s="34"/>
      <c r="AC273" s="34"/>
      <c r="AD273" s="34"/>
      <c r="AE273" s="36"/>
      <c r="AF273" s="36"/>
      <c r="AG273" s="36"/>
      <c r="AH273" s="36"/>
    </row>
    <row r="274" spans="1:34" ht="40" customHeight="1" x14ac:dyDescent="0.35">
      <c r="A274" s="204"/>
      <c r="B274" s="50">
        <v>281</v>
      </c>
      <c r="C274" s="200"/>
      <c r="D274" s="56" t="s">
        <v>478</v>
      </c>
      <c r="E274" s="57" t="s">
        <v>465</v>
      </c>
      <c r="F274" s="57" t="s">
        <v>11</v>
      </c>
      <c r="G274" s="57" t="s">
        <v>25</v>
      </c>
      <c r="H274" s="55">
        <v>781</v>
      </c>
      <c r="I274" s="16">
        <v>0</v>
      </c>
      <c r="J274" s="144">
        <f t="shared" si="18"/>
        <v>0</v>
      </c>
      <c r="K274" s="145">
        <f t="shared" si="19"/>
        <v>0</v>
      </c>
      <c r="L274" s="146"/>
      <c r="M274" s="147">
        <f t="shared" si="20"/>
        <v>0</v>
      </c>
      <c r="N274" s="146"/>
      <c r="O274" s="146"/>
      <c r="P274" s="146"/>
      <c r="Q274" s="148">
        <f t="shared" si="21"/>
        <v>0</v>
      </c>
      <c r="R274" s="18" t="str">
        <f t="shared" si="9"/>
        <v>OK</v>
      </c>
      <c r="S274" s="47"/>
      <c r="T274" s="47"/>
      <c r="U274" s="47"/>
      <c r="V274" s="47"/>
      <c r="W274" s="47"/>
      <c r="X274" s="34"/>
      <c r="Y274" s="34"/>
      <c r="Z274" s="34"/>
      <c r="AA274" s="34"/>
      <c r="AB274" s="34"/>
      <c r="AC274" s="34"/>
      <c r="AD274" s="34"/>
      <c r="AE274" s="36"/>
      <c r="AF274" s="36"/>
      <c r="AG274" s="36"/>
      <c r="AH274" s="36"/>
    </row>
    <row r="275" spans="1:34" ht="40" customHeight="1" x14ac:dyDescent="0.35">
      <c r="A275" s="204"/>
      <c r="B275" s="50">
        <v>282</v>
      </c>
      <c r="C275" s="200"/>
      <c r="D275" s="56" t="s">
        <v>479</v>
      </c>
      <c r="E275" s="57" t="s">
        <v>198</v>
      </c>
      <c r="F275" s="57" t="s">
        <v>11</v>
      </c>
      <c r="G275" s="57" t="s">
        <v>25</v>
      </c>
      <c r="H275" s="55">
        <v>859.26</v>
      </c>
      <c r="I275" s="16">
        <v>0</v>
      </c>
      <c r="J275" s="144">
        <f t="shared" si="18"/>
        <v>0</v>
      </c>
      <c r="K275" s="145">
        <f t="shared" si="19"/>
        <v>0</v>
      </c>
      <c r="L275" s="146"/>
      <c r="M275" s="147">
        <f t="shared" si="20"/>
        <v>0</v>
      </c>
      <c r="N275" s="146"/>
      <c r="O275" s="146"/>
      <c r="P275" s="146"/>
      <c r="Q275" s="148">
        <f t="shared" si="21"/>
        <v>0</v>
      </c>
      <c r="R275" s="18" t="str">
        <f t="shared" si="9"/>
        <v>OK</v>
      </c>
      <c r="S275" s="47"/>
      <c r="T275" s="47"/>
      <c r="U275" s="47"/>
      <c r="V275" s="47"/>
      <c r="W275" s="47"/>
      <c r="X275" s="34"/>
      <c r="Y275" s="34"/>
      <c r="Z275" s="34"/>
      <c r="AA275" s="34"/>
      <c r="AB275" s="34"/>
      <c r="AC275" s="34"/>
      <c r="AD275" s="34"/>
      <c r="AE275" s="36"/>
      <c r="AF275" s="36"/>
      <c r="AG275" s="36"/>
      <c r="AH275" s="36"/>
    </row>
    <row r="276" spans="1:34" ht="40" customHeight="1" x14ac:dyDescent="0.35">
      <c r="A276" s="204"/>
      <c r="B276" s="50">
        <v>283</v>
      </c>
      <c r="C276" s="200"/>
      <c r="D276" s="56" t="s">
        <v>480</v>
      </c>
      <c r="E276" s="57" t="s">
        <v>39</v>
      </c>
      <c r="F276" s="57" t="s">
        <v>11</v>
      </c>
      <c r="G276" s="57" t="s">
        <v>25</v>
      </c>
      <c r="H276" s="55">
        <v>266.14999999999998</v>
      </c>
      <c r="I276" s="16">
        <v>0</v>
      </c>
      <c r="J276" s="144">
        <f t="shared" si="18"/>
        <v>0</v>
      </c>
      <c r="K276" s="145">
        <f t="shared" si="19"/>
        <v>0</v>
      </c>
      <c r="L276" s="146"/>
      <c r="M276" s="147">
        <f t="shared" si="20"/>
        <v>0</v>
      </c>
      <c r="N276" s="146"/>
      <c r="O276" s="146"/>
      <c r="P276" s="146"/>
      <c r="Q276" s="148">
        <f t="shared" si="21"/>
        <v>0</v>
      </c>
      <c r="R276" s="18" t="str">
        <f t="shared" si="9"/>
        <v>OK</v>
      </c>
      <c r="S276" s="47"/>
      <c r="T276" s="47"/>
      <c r="U276" s="47"/>
      <c r="V276" s="47"/>
      <c r="W276" s="47"/>
      <c r="X276" s="34"/>
      <c r="Y276" s="34"/>
      <c r="Z276" s="34"/>
      <c r="AA276" s="34"/>
      <c r="AB276" s="34"/>
      <c r="AC276" s="34"/>
      <c r="AD276" s="34"/>
      <c r="AE276" s="36"/>
      <c r="AF276" s="36"/>
      <c r="AG276" s="36"/>
      <c r="AH276" s="36"/>
    </row>
    <row r="277" spans="1:34" ht="40" customHeight="1" x14ac:dyDescent="0.35">
      <c r="A277" s="204"/>
      <c r="B277" s="50">
        <v>284</v>
      </c>
      <c r="C277" s="200"/>
      <c r="D277" s="56" t="s">
        <v>27</v>
      </c>
      <c r="E277" s="57" t="s">
        <v>198</v>
      </c>
      <c r="F277" s="57" t="s">
        <v>11</v>
      </c>
      <c r="G277" s="57" t="s">
        <v>25</v>
      </c>
      <c r="H277" s="55">
        <v>299.06</v>
      </c>
      <c r="I277" s="16">
        <v>0</v>
      </c>
      <c r="J277" s="144">
        <f t="shared" si="18"/>
        <v>0</v>
      </c>
      <c r="K277" s="145">
        <f t="shared" si="19"/>
        <v>0</v>
      </c>
      <c r="L277" s="146"/>
      <c r="M277" s="147">
        <f t="shared" si="20"/>
        <v>0</v>
      </c>
      <c r="N277" s="146"/>
      <c r="O277" s="146"/>
      <c r="P277" s="146"/>
      <c r="Q277" s="148">
        <f t="shared" si="21"/>
        <v>0</v>
      </c>
      <c r="R277" s="18" t="str">
        <f t="shared" si="9"/>
        <v>OK</v>
      </c>
      <c r="S277" s="47"/>
      <c r="T277" s="47"/>
      <c r="U277" s="47"/>
      <c r="V277" s="47"/>
      <c r="W277" s="47"/>
      <c r="X277" s="34"/>
      <c r="Y277" s="34"/>
      <c r="Z277" s="34"/>
      <c r="AA277" s="34"/>
      <c r="AB277" s="34"/>
      <c r="AC277" s="34"/>
      <c r="AD277" s="34"/>
      <c r="AE277" s="36"/>
      <c r="AF277" s="36"/>
      <c r="AG277" s="36"/>
      <c r="AH277" s="36"/>
    </row>
    <row r="278" spans="1:34" ht="40" customHeight="1" x14ac:dyDescent="0.35">
      <c r="A278" s="204"/>
      <c r="B278" s="50">
        <v>285</v>
      </c>
      <c r="C278" s="200"/>
      <c r="D278" s="56" t="s">
        <v>481</v>
      </c>
      <c r="E278" s="57" t="s">
        <v>482</v>
      </c>
      <c r="F278" s="57" t="s">
        <v>11</v>
      </c>
      <c r="G278" s="57" t="s">
        <v>25</v>
      </c>
      <c r="H278" s="55">
        <v>614.84</v>
      </c>
      <c r="I278" s="16">
        <v>0</v>
      </c>
      <c r="J278" s="144">
        <f t="shared" si="18"/>
        <v>0</v>
      </c>
      <c r="K278" s="145">
        <f t="shared" si="19"/>
        <v>0</v>
      </c>
      <c r="L278" s="146"/>
      <c r="M278" s="147">
        <f t="shared" si="20"/>
        <v>0</v>
      </c>
      <c r="N278" s="146"/>
      <c r="O278" s="146"/>
      <c r="P278" s="146"/>
      <c r="Q278" s="148">
        <f t="shared" si="21"/>
        <v>0</v>
      </c>
      <c r="R278" s="18" t="str">
        <f t="shared" si="9"/>
        <v>OK</v>
      </c>
      <c r="S278" s="47"/>
      <c r="T278" s="47"/>
      <c r="U278" s="47"/>
      <c r="V278" s="47"/>
      <c r="W278" s="47"/>
      <c r="X278" s="34"/>
      <c r="Y278" s="34"/>
      <c r="Z278" s="34"/>
      <c r="AA278" s="34"/>
      <c r="AB278" s="34"/>
      <c r="AC278" s="34"/>
      <c r="AD278" s="34"/>
      <c r="AE278" s="36"/>
      <c r="AF278" s="36"/>
      <c r="AG278" s="36"/>
      <c r="AH278" s="36"/>
    </row>
    <row r="279" spans="1:34" ht="40" customHeight="1" x14ac:dyDescent="0.35">
      <c r="A279" s="204"/>
      <c r="B279" s="50">
        <v>286</v>
      </c>
      <c r="C279" s="200"/>
      <c r="D279" s="56" t="s">
        <v>483</v>
      </c>
      <c r="E279" s="57" t="s">
        <v>39</v>
      </c>
      <c r="F279" s="57" t="s">
        <v>484</v>
      </c>
      <c r="G279" s="57" t="s">
        <v>25</v>
      </c>
      <c r="H279" s="55">
        <v>463.76</v>
      </c>
      <c r="I279" s="16">
        <v>0</v>
      </c>
      <c r="J279" s="144">
        <f t="shared" si="18"/>
        <v>0</v>
      </c>
      <c r="K279" s="145">
        <f t="shared" si="19"/>
        <v>0</v>
      </c>
      <c r="L279" s="146"/>
      <c r="M279" s="147">
        <f t="shared" si="20"/>
        <v>0</v>
      </c>
      <c r="N279" s="146"/>
      <c r="O279" s="146"/>
      <c r="P279" s="146"/>
      <c r="Q279" s="148">
        <f t="shared" si="21"/>
        <v>0</v>
      </c>
      <c r="R279" s="18" t="str">
        <f t="shared" si="9"/>
        <v>OK</v>
      </c>
      <c r="S279" s="47"/>
      <c r="T279" s="47"/>
      <c r="U279" s="47"/>
      <c r="V279" s="47"/>
      <c r="W279" s="47"/>
      <c r="X279" s="34"/>
      <c r="Y279" s="34"/>
      <c r="Z279" s="34"/>
      <c r="AA279" s="34"/>
      <c r="AB279" s="34"/>
      <c r="AC279" s="34"/>
      <c r="AD279" s="34"/>
      <c r="AE279" s="36"/>
      <c r="AF279" s="36"/>
      <c r="AG279" s="36"/>
      <c r="AH279" s="36"/>
    </row>
    <row r="280" spans="1:34" ht="40" customHeight="1" x14ac:dyDescent="0.35">
      <c r="A280" s="204"/>
      <c r="B280" s="50">
        <v>287</v>
      </c>
      <c r="C280" s="199"/>
      <c r="D280" s="56" t="s">
        <v>485</v>
      </c>
      <c r="E280" s="57" t="s">
        <v>198</v>
      </c>
      <c r="F280" s="57" t="s">
        <v>11</v>
      </c>
      <c r="G280" s="57" t="s">
        <v>25</v>
      </c>
      <c r="H280" s="55">
        <v>429</v>
      </c>
      <c r="I280" s="16">
        <v>0</v>
      </c>
      <c r="J280" s="144">
        <f t="shared" si="18"/>
        <v>0</v>
      </c>
      <c r="K280" s="145">
        <f t="shared" si="19"/>
        <v>0</v>
      </c>
      <c r="L280" s="146"/>
      <c r="M280" s="147">
        <f t="shared" si="20"/>
        <v>0</v>
      </c>
      <c r="N280" s="146"/>
      <c r="O280" s="146"/>
      <c r="P280" s="146"/>
      <c r="Q280" s="148">
        <f t="shared" si="21"/>
        <v>0</v>
      </c>
      <c r="R280" s="18" t="str">
        <f t="shared" si="9"/>
        <v>OK</v>
      </c>
      <c r="S280" s="47"/>
      <c r="T280" s="47"/>
      <c r="U280" s="47"/>
      <c r="V280" s="47"/>
      <c r="W280" s="47"/>
      <c r="X280" s="34"/>
      <c r="Y280" s="34"/>
      <c r="Z280" s="34"/>
      <c r="AA280" s="34"/>
      <c r="AB280" s="34"/>
      <c r="AC280" s="34"/>
      <c r="AD280" s="34"/>
      <c r="AE280" s="36"/>
      <c r="AF280" s="36"/>
      <c r="AG280" s="36"/>
      <c r="AH280" s="36"/>
    </row>
    <row r="281" spans="1:34" ht="40" customHeight="1" x14ac:dyDescent="0.35">
      <c r="A281" s="204">
        <v>17</v>
      </c>
      <c r="B281" s="50">
        <v>288</v>
      </c>
      <c r="C281" s="198" t="s">
        <v>638</v>
      </c>
      <c r="D281" s="56" t="s">
        <v>486</v>
      </c>
      <c r="E281" s="57" t="s">
        <v>487</v>
      </c>
      <c r="F281" s="57" t="s">
        <v>250</v>
      </c>
      <c r="G281" s="57" t="s">
        <v>12</v>
      </c>
      <c r="H281" s="55">
        <v>3.43</v>
      </c>
      <c r="I281" s="16">
        <v>1</v>
      </c>
      <c r="J281" s="144">
        <f t="shared" si="18"/>
        <v>0</v>
      </c>
      <c r="K281" s="145">
        <f t="shared" si="19"/>
        <v>0</v>
      </c>
      <c r="L281" s="146"/>
      <c r="M281" s="147">
        <f t="shared" si="20"/>
        <v>0</v>
      </c>
      <c r="N281" s="146"/>
      <c r="O281" s="146"/>
      <c r="P281" s="146"/>
      <c r="Q281" s="148">
        <f t="shared" si="21"/>
        <v>1</v>
      </c>
      <c r="R281" s="18" t="str">
        <f t="shared" si="9"/>
        <v>OK</v>
      </c>
      <c r="S281" s="47"/>
      <c r="T281" s="47"/>
      <c r="U281" s="47"/>
      <c r="V281" s="47"/>
      <c r="W281" s="47"/>
      <c r="X281" s="34"/>
      <c r="Y281" s="34"/>
      <c r="Z281" s="34"/>
      <c r="AA281" s="34"/>
      <c r="AB281" s="34"/>
      <c r="AC281" s="34"/>
      <c r="AD281" s="34"/>
      <c r="AE281" s="36"/>
      <c r="AF281" s="36"/>
      <c r="AG281" s="36"/>
      <c r="AH281" s="36"/>
    </row>
    <row r="282" spans="1:34" ht="40" customHeight="1" x14ac:dyDescent="0.35">
      <c r="A282" s="204"/>
      <c r="B282" s="50">
        <v>289</v>
      </c>
      <c r="C282" s="200"/>
      <c r="D282" s="56" t="s">
        <v>488</v>
      </c>
      <c r="E282" s="57" t="s">
        <v>489</v>
      </c>
      <c r="F282" s="57" t="s">
        <v>490</v>
      </c>
      <c r="G282" s="57" t="s">
        <v>12</v>
      </c>
      <c r="H282" s="55">
        <v>19.34</v>
      </c>
      <c r="I282" s="16">
        <v>0</v>
      </c>
      <c r="J282" s="144">
        <f t="shared" si="18"/>
        <v>0</v>
      </c>
      <c r="K282" s="145">
        <f t="shared" si="19"/>
        <v>0</v>
      </c>
      <c r="L282" s="146"/>
      <c r="M282" s="147">
        <f t="shared" si="20"/>
        <v>0</v>
      </c>
      <c r="N282" s="146"/>
      <c r="O282" s="146"/>
      <c r="P282" s="146"/>
      <c r="Q282" s="148">
        <f t="shared" si="21"/>
        <v>0</v>
      </c>
      <c r="R282" s="18" t="str">
        <f t="shared" si="9"/>
        <v>OK</v>
      </c>
      <c r="S282" s="47"/>
      <c r="T282" s="47"/>
      <c r="U282" s="47"/>
      <c r="V282" s="47"/>
      <c r="W282" s="47"/>
      <c r="X282" s="34"/>
      <c r="Y282" s="34"/>
      <c r="Z282" s="34"/>
      <c r="AA282" s="34"/>
      <c r="AB282" s="34"/>
      <c r="AC282" s="34"/>
      <c r="AD282" s="34"/>
      <c r="AE282" s="36"/>
      <c r="AF282" s="36"/>
      <c r="AG282" s="36"/>
      <c r="AH282" s="36"/>
    </row>
    <row r="283" spans="1:34" ht="40" customHeight="1" x14ac:dyDescent="0.35">
      <c r="A283" s="204"/>
      <c r="B283" s="50">
        <v>290</v>
      </c>
      <c r="C283" s="200"/>
      <c r="D283" s="56" t="s">
        <v>491</v>
      </c>
      <c r="E283" s="57" t="s">
        <v>489</v>
      </c>
      <c r="F283" s="57" t="s">
        <v>492</v>
      </c>
      <c r="G283" s="57" t="s">
        <v>12</v>
      </c>
      <c r="H283" s="55">
        <v>51.92</v>
      </c>
      <c r="I283" s="16">
        <v>0</v>
      </c>
      <c r="J283" s="144">
        <f t="shared" si="18"/>
        <v>0</v>
      </c>
      <c r="K283" s="145">
        <f t="shared" si="19"/>
        <v>0</v>
      </c>
      <c r="L283" s="146"/>
      <c r="M283" s="147">
        <f t="shared" si="20"/>
        <v>0</v>
      </c>
      <c r="N283" s="146"/>
      <c r="O283" s="146"/>
      <c r="P283" s="146"/>
      <c r="Q283" s="148">
        <f t="shared" si="21"/>
        <v>0</v>
      </c>
      <c r="R283" s="18" t="str">
        <f t="shared" si="9"/>
        <v>OK</v>
      </c>
      <c r="S283" s="47"/>
      <c r="T283" s="47"/>
      <c r="U283" s="47"/>
      <c r="V283" s="47"/>
      <c r="W283" s="47"/>
      <c r="X283" s="34"/>
      <c r="Y283" s="34"/>
      <c r="Z283" s="34"/>
      <c r="AA283" s="34"/>
      <c r="AB283" s="34"/>
      <c r="AC283" s="34"/>
      <c r="AD283" s="34"/>
      <c r="AE283" s="36"/>
      <c r="AF283" s="36"/>
      <c r="AG283" s="36"/>
      <c r="AH283" s="36"/>
    </row>
    <row r="284" spans="1:34" ht="40" customHeight="1" x14ac:dyDescent="0.35">
      <c r="A284" s="204"/>
      <c r="B284" s="50">
        <v>291</v>
      </c>
      <c r="C284" s="200"/>
      <c r="D284" s="56" t="s">
        <v>493</v>
      </c>
      <c r="E284" s="57" t="s">
        <v>494</v>
      </c>
      <c r="F284" s="57" t="s">
        <v>11</v>
      </c>
      <c r="G284" s="57" t="s">
        <v>13</v>
      </c>
      <c r="H284" s="55">
        <v>10.31</v>
      </c>
      <c r="I284" s="16">
        <v>0</v>
      </c>
      <c r="J284" s="144">
        <f t="shared" si="18"/>
        <v>0</v>
      </c>
      <c r="K284" s="145">
        <f t="shared" si="19"/>
        <v>0</v>
      </c>
      <c r="L284" s="146"/>
      <c r="M284" s="147">
        <f t="shared" si="20"/>
        <v>0</v>
      </c>
      <c r="N284" s="146"/>
      <c r="O284" s="146"/>
      <c r="P284" s="146"/>
      <c r="Q284" s="148">
        <f t="shared" si="21"/>
        <v>0</v>
      </c>
      <c r="R284" s="18" t="str">
        <f t="shared" si="9"/>
        <v>OK</v>
      </c>
      <c r="S284" s="47"/>
      <c r="T284" s="47"/>
      <c r="U284" s="47"/>
      <c r="V284" s="47"/>
      <c r="W284" s="47"/>
      <c r="X284" s="34"/>
      <c r="Y284" s="34"/>
      <c r="Z284" s="34"/>
      <c r="AA284" s="34"/>
      <c r="AB284" s="34"/>
      <c r="AC284" s="34"/>
      <c r="AD284" s="34"/>
      <c r="AE284" s="36"/>
      <c r="AF284" s="36"/>
      <c r="AG284" s="36"/>
      <c r="AH284" s="36"/>
    </row>
    <row r="285" spans="1:34" ht="40" customHeight="1" x14ac:dyDescent="0.35">
      <c r="A285" s="204"/>
      <c r="B285" s="50">
        <v>292</v>
      </c>
      <c r="C285" s="200"/>
      <c r="D285" s="56" t="s">
        <v>495</v>
      </c>
      <c r="E285" s="57" t="s">
        <v>494</v>
      </c>
      <c r="F285" s="57" t="s">
        <v>11</v>
      </c>
      <c r="G285" s="57" t="s">
        <v>12</v>
      </c>
      <c r="H285" s="55">
        <v>9.93</v>
      </c>
      <c r="I285" s="16">
        <v>0</v>
      </c>
      <c r="J285" s="144">
        <f t="shared" si="18"/>
        <v>0</v>
      </c>
      <c r="K285" s="145">
        <f t="shared" si="19"/>
        <v>0</v>
      </c>
      <c r="L285" s="146"/>
      <c r="M285" s="147">
        <f t="shared" si="20"/>
        <v>0</v>
      </c>
      <c r="N285" s="146"/>
      <c r="O285" s="146"/>
      <c r="P285" s="146"/>
      <c r="Q285" s="148">
        <f t="shared" si="21"/>
        <v>0</v>
      </c>
      <c r="R285" s="18" t="str">
        <f t="shared" si="9"/>
        <v>OK</v>
      </c>
      <c r="S285" s="47"/>
      <c r="T285" s="47"/>
      <c r="U285" s="47"/>
      <c r="V285" s="47"/>
      <c r="W285" s="47"/>
      <c r="X285" s="34"/>
      <c r="Y285" s="34"/>
      <c r="Z285" s="34"/>
      <c r="AA285" s="34"/>
      <c r="AB285" s="34"/>
      <c r="AC285" s="34"/>
      <c r="AD285" s="34"/>
      <c r="AE285" s="36"/>
      <c r="AF285" s="36"/>
      <c r="AG285" s="36"/>
      <c r="AH285" s="36"/>
    </row>
    <row r="286" spans="1:34" ht="40" customHeight="1" x14ac:dyDescent="0.35">
      <c r="A286" s="204"/>
      <c r="B286" s="50">
        <v>293</v>
      </c>
      <c r="C286" s="200"/>
      <c r="D286" s="56" t="s">
        <v>496</v>
      </c>
      <c r="E286" s="57" t="s">
        <v>494</v>
      </c>
      <c r="F286" s="57" t="s">
        <v>11</v>
      </c>
      <c r="G286" s="57" t="s">
        <v>13</v>
      </c>
      <c r="H286" s="55">
        <v>8.67</v>
      </c>
      <c r="I286" s="16">
        <v>0</v>
      </c>
      <c r="J286" s="144">
        <f t="shared" si="18"/>
        <v>0</v>
      </c>
      <c r="K286" s="145">
        <f t="shared" si="19"/>
        <v>0</v>
      </c>
      <c r="L286" s="146"/>
      <c r="M286" s="147">
        <f t="shared" si="20"/>
        <v>0</v>
      </c>
      <c r="N286" s="146"/>
      <c r="O286" s="146"/>
      <c r="P286" s="146"/>
      <c r="Q286" s="148">
        <f t="shared" si="21"/>
        <v>0</v>
      </c>
      <c r="R286" s="18" t="str">
        <f t="shared" si="9"/>
        <v>OK</v>
      </c>
      <c r="S286" s="47"/>
      <c r="T286" s="47"/>
      <c r="U286" s="47"/>
      <c r="V286" s="47"/>
      <c r="W286" s="47"/>
      <c r="X286" s="34"/>
      <c r="Y286" s="34"/>
      <c r="Z286" s="34"/>
      <c r="AA286" s="34"/>
      <c r="AB286" s="34"/>
      <c r="AC286" s="34"/>
      <c r="AD286" s="34"/>
      <c r="AE286" s="36"/>
      <c r="AF286" s="36"/>
      <c r="AG286" s="36"/>
      <c r="AH286" s="36"/>
    </row>
    <row r="287" spans="1:34" ht="40" customHeight="1" x14ac:dyDescent="0.35">
      <c r="A287" s="204"/>
      <c r="B287" s="50">
        <v>294</v>
      </c>
      <c r="C287" s="200"/>
      <c r="D287" s="56" t="s">
        <v>497</v>
      </c>
      <c r="E287" s="57" t="s">
        <v>494</v>
      </c>
      <c r="F287" s="57" t="s">
        <v>11</v>
      </c>
      <c r="G287" s="57" t="s">
        <v>13</v>
      </c>
      <c r="H287" s="55">
        <v>10.83</v>
      </c>
      <c r="I287" s="16">
        <v>0</v>
      </c>
      <c r="J287" s="144">
        <f t="shared" si="18"/>
        <v>0</v>
      </c>
      <c r="K287" s="145">
        <f t="shared" si="19"/>
        <v>0</v>
      </c>
      <c r="L287" s="146"/>
      <c r="M287" s="147">
        <f t="shared" si="20"/>
        <v>0</v>
      </c>
      <c r="N287" s="146"/>
      <c r="O287" s="146"/>
      <c r="P287" s="146"/>
      <c r="Q287" s="148">
        <f t="shared" si="21"/>
        <v>0</v>
      </c>
      <c r="R287" s="18" t="str">
        <f t="shared" si="9"/>
        <v>OK</v>
      </c>
      <c r="S287" s="47"/>
      <c r="T287" s="47"/>
      <c r="U287" s="47"/>
      <c r="V287" s="47"/>
      <c r="W287" s="47"/>
      <c r="X287" s="34"/>
      <c r="Y287" s="34"/>
      <c r="Z287" s="34"/>
      <c r="AA287" s="34"/>
      <c r="AB287" s="34"/>
      <c r="AC287" s="34"/>
      <c r="AD287" s="34"/>
      <c r="AE287" s="36"/>
      <c r="AF287" s="36"/>
      <c r="AG287" s="36"/>
      <c r="AH287" s="36"/>
    </row>
    <row r="288" spans="1:34" ht="40" customHeight="1" x14ac:dyDescent="0.35">
      <c r="A288" s="204"/>
      <c r="B288" s="50">
        <v>295</v>
      </c>
      <c r="C288" s="200"/>
      <c r="D288" s="56" t="s">
        <v>498</v>
      </c>
      <c r="E288" s="57" t="s">
        <v>494</v>
      </c>
      <c r="F288" s="57" t="s">
        <v>11</v>
      </c>
      <c r="G288" s="57" t="s">
        <v>13</v>
      </c>
      <c r="H288" s="55">
        <v>10.96</v>
      </c>
      <c r="I288" s="16">
        <v>0</v>
      </c>
      <c r="J288" s="144">
        <f t="shared" si="18"/>
        <v>0</v>
      </c>
      <c r="K288" s="145">
        <f t="shared" si="19"/>
        <v>0</v>
      </c>
      <c r="L288" s="146"/>
      <c r="M288" s="147">
        <f t="shared" si="20"/>
        <v>0</v>
      </c>
      <c r="N288" s="146"/>
      <c r="O288" s="146"/>
      <c r="P288" s="146"/>
      <c r="Q288" s="148">
        <f t="shared" si="21"/>
        <v>0</v>
      </c>
      <c r="R288" s="18" t="str">
        <f t="shared" si="9"/>
        <v>OK</v>
      </c>
      <c r="S288" s="47"/>
      <c r="T288" s="47"/>
      <c r="U288" s="47"/>
      <c r="V288" s="47"/>
      <c r="W288" s="47"/>
      <c r="X288" s="34"/>
      <c r="Y288" s="34"/>
      <c r="Z288" s="34"/>
      <c r="AA288" s="34"/>
      <c r="AB288" s="34"/>
      <c r="AC288" s="34"/>
      <c r="AD288" s="34"/>
      <c r="AE288" s="36"/>
      <c r="AF288" s="36"/>
      <c r="AG288" s="36"/>
      <c r="AH288" s="36"/>
    </row>
    <row r="289" spans="1:34" ht="40" customHeight="1" x14ac:dyDescent="0.35">
      <c r="A289" s="204"/>
      <c r="B289" s="50">
        <v>296</v>
      </c>
      <c r="C289" s="199"/>
      <c r="D289" s="56" t="s">
        <v>499</v>
      </c>
      <c r="E289" s="57" t="s">
        <v>500</v>
      </c>
      <c r="F289" s="57" t="s">
        <v>492</v>
      </c>
      <c r="G289" s="57" t="s">
        <v>12</v>
      </c>
      <c r="H289" s="55">
        <v>58.04</v>
      </c>
      <c r="I289" s="16">
        <v>0</v>
      </c>
      <c r="J289" s="144">
        <f t="shared" si="18"/>
        <v>0</v>
      </c>
      <c r="K289" s="145">
        <f t="shared" si="19"/>
        <v>0</v>
      </c>
      <c r="L289" s="146"/>
      <c r="M289" s="147">
        <f t="shared" si="20"/>
        <v>0</v>
      </c>
      <c r="N289" s="146"/>
      <c r="O289" s="146"/>
      <c r="P289" s="146"/>
      <c r="Q289" s="148">
        <f t="shared" si="21"/>
        <v>0</v>
      </c>
      <c r="R289" s="18" t="str">
        <f t="shared" si="9"/>
        <v>OK</v>
      </c>
      <c r="S289" s="47"/>
      <c r="T289" s="47"/>
      <c r="U289" s="47"/>
      <c r="V289" s="47"/>
      <c r="W289" s="47"/>
      <c r="X289" s="34"/>
      <c r="Y289" s="34"/>
      <c r="Z289" s="34"/>
      <c r="AA289" s="34"/>
      <c r="AB289" s="34"/>
      <c r="AC289" s="34"/>
      <c r="AD289" s="34"/>
      <c r="AE289" s="36"/>
      <c r="AF289" s="36"/>
      <c r="AG289" s="36"/>
      <c r="AH289" s="36"/>
    </row>
    <row r="290" spans="1:34" ht="40" customHeight="1" x14ac:dyDescent="0.35">
      <c r="A290" s="64">
        <v>18</v>
      </c>
      <c r="B290" s="50">
        <v>297</v>
      </c>
      <c r="C290" s="66" t="s">
        <v>639</v>
      </c>
      <c r="D290" s="56" t="s">
        <v>501</v>
      </c>
      <c r="E290" s="57" t="s">
        <v>502</v>
      </c>
      <c r="F290" s="57" t="s">
        <v>202</v>
      </c>
      <c r="G290" s="57" t="s">
        <v>12</v>
      </c>
      <c r="H290" s="55">
        <v>78.11</v>
      </c>
      <c r="I290" s="16">
        <v>0</v>
      </c>
      <c r="J290" s="144">
        <f t="shared" si="18"/>
        <v>0</v>
      </c>
      <c r="K290" s="145">
        <f t="shared" si="19"/>
        <v>0</v>
      </c>
      <c r="L290" s="146"/>
      <c r="M290" s="147">
        <f t="shared" si="20"/>
        <v>0</v>
      </c>
      <c r="N290" s="146"/>
      <c r="O290" s="146"/>
      <c r="P290" s="146"/>
      <c r="Q290" s="148">
        <f t="shared" si="21"/>
        <v>0</v>
      </c>
      <c r="R290" s="18" t="str">
        <f t="shared" si="9"/>
        <v>OK</v>
      </c>
      <c r="S290" s="47"/>
      <c r="T290" s="47"/>
      <c r="U290" s="47"/>
      <c r="V290" s="47"/>
      <c r="W290" s="47"/>
      <c r="X290" s="34"/>
      <c r="Y290" s="34"/>
      <c r="Z290" s="34"/>
      <c r="AA290" s="34"/>
      <c r="AB290" s="34"/>
      <c r="AC290" s="34"/>
      <c r="AD290" s="34"/>
      <c r="AE290" s="36"/>
      <c r="AF290" s="36"/>
      <c r="AG290" s="36"/>
      <c r="AH290" s="36"/>
    </row>
    <row r="291" spans="1:34" ht="40" customHeight="1" x14ac:dyDescent="0.35">
      <c r="A291" s="64">
        <v>19</v>
      </c>
      <c r="B291" s="50">
        <v>298</v>
      </c>
      <c r="C291" s="66" t="s">
        <v>637</v>
      </c>
      <c r="D291" s="56" t="s">
        <v>503</v>
      </c>
      <c r="E291" s="57" t="s">
        <v>504</v>
      </c>
      <c r="F291" s="57" t="s">
        <v>11</v>
      </c>
      <c r="G291" s="57" t="s">
        <v>12</v>
      </c>
      <c r="H291" s="55">
        <v>444.28</v>
      </c>
      <c r="I291" s="16">
        <v>0</v>
      </c>
      <c r="J291" s="144">
        <f t="shared" si="18"/>
        <v>0</v>
      </c>
      <c r="K291" s="145">
        <f t="shared" si="19"/>
        <v>0</v>
      </c>
      <c r="L291" s="146"/>
      <c r="M291" s="147">
        <f t="shared" si="20"/>
        <v>0</v>
      </c>
      <c r="N291" s="146"/>
      <c r="O291" s="146"/>
      <c r="P291" s="146"/>
      <c r="Q291" s="148">
        <f t="shared" si="21"/>
        <v>0</v>
      </c>
      <c r="R291" s="18" t="str">
        <f t="shared" si="9"/>
        <v>OK</v>
      </c>
      <c r="S291" s="47"/>
      <c r="T291" s="47"/>
      <c r="U291" s="47"/>
      <c r="V291" s="47"/>
      <c r="W291" s="47"/>
      <c r="X291" s="34"/>
      <c r="Y291" s="34"/>
      <c r="Z291" s="34"/>
      <c r="AA291" s="34"/>
      <c r="AB291" s="34"/>
      <c r="AC291" s="34"/>
      <c r="AD291" s="34"/>
      <c r="AE291" s="36"/>
      <c r="AF291" s="36"/>
      <c r="AG291" s="36"/>
      <c r="AH291" s="36"/>
    </row>
    <row r="292" spans="1:34" ht="40" customHeight="1" x14ac:dyDescent="0.35">
      <c r="A292" s="64">
        <v>20</v>
      </c>
      <c r="B292" s="50">
        <v>299</v>
      </c>
      <c r="C292" s="66" t="s">
        <v>637</v>
      </c>
      <c r="D292" s="56" t="s">
        <v>505</v>
      </c>
      <c r="E292" s="57" t="s">
        <v>506</v>
      </c>
      <c r="F292" s="57" t="s">
        <v>11</v>
      </c>
      <c r="G292" s="57" t="s">
        <v>507</v>
      </c>
      <c r="H292" s="55">
        <v>980</v>
      </c>
      <c r="I292" s="16">
        <v>0</v>
      </c>
      <c r="J292" s="144">
        <f t="shared" si="18"/>
        <v>0</v>
      </c>
      <c r="K292" s="145">
        <f t="shared" si="19"/>
        <v>0</v>
      </c>
      <c r="L292" s="146"/>
      <c r="M292" s="147">
        <f t="shared" si="20"/>
        <v>0</v>
      </c>
      <c r="N292" s="146"/>
      <c r="O292" s="146"/>
      <c r="P292" s="146"/>
      <c r="Q292" s="148">
        <f t="shared" si="21"/>
        <v>0</v>
      </c>
      <c r="R292" s="18" t="str">
        <f t="shared" si="9"/>
        <v>OK</v>
      </c>
      <c r="S292" s="47"/>
      <c r="T292" s="47"/>
      <c r="U292" s="47"/>
      <c r="V292" s="47"/>
      <c r="W292" s="47"/>
      <c r="X292" s="34"/>
      <c r="Y292" s="34"/>
      <c r="Z292" s="34"/>
      <c r="AA292" s="34"/>
      <c r="AB292" s="34"/>
      <c r="AC292" s="34"/>
      <c r="AD292" s="34"/>
      <c r="AE292" s="36"/>
      <c r="AF292" s="36"/>
      <c r="AG292" s="36"/>
      <c r="AH292" s="36"/>
    </row>
    <row r="293" spans="1:34" ht="40" customHeight="1" x14ac:dyDescent="0.35">
      <c r="A293" s="64">
        <v>21</v>
      </c>
      <c r="B293" s="50">
        <v>300</v>
      </c>
      <c r="C293" s="66" t="s">
        <v>640</v>
      </c>
      <c r="D293" s="56" t="s">
        <v>508</v>
      </c>
      <c r="E293" s="57" t="s">
        <v>509</v>
      </c>
      <c r="F293" s="57" t="s">
        <v>11</v>
      </c>
      <c r="G293" s="57" t="s">
        <v>15</v>
      </c>
      <c r="H293" s="55">
        <v>224.28</v>
      </c>
      <c r="I293" s="16">
        <v>0</v>
      </c>
      <c r="J293" s="144">
        <f t="shared" si="18"/>
        <v>0</v>
      </c>
      <c r="K293" s="145">
        <f t="shared" si="19"/>
        <v>0</v>
      </c>
      <c r="L293" s="146"/>
      <c r="M293" s="147">
        <f t="shared" si="20"/>
        <v>0</v>
      </c>
      <c r="N293" s="146"/>
      <c r="O293" s="146"/>
      <c r="P293" s="146"/>
      <c r="Q293" s="148">
        <f t="shared" si="21"/>
        <v>0</v>
      </c>
      <c r="R293" s="18" t="str">
        <f t="shared" si="9"/>
        <v>OK</v>
      </c>
      <c r="S293" s="47"/>
      <c r="T293" s="47"/>
      <c r="U293" s="47"/>
      <c r="V293" s="47"/>
      <c r="W293" s="47"/>
      <c r="X293" s="34"/>
      <c r="Y293" s="34"/>
      <c r="Z293" s="34"/>
      <c r="AA293" s="34"/>
      <c r="AB293" s="34"/>
      <c r="AC293" s="34"/>
      <c r="AD293" s="34"/>
      <c r="AE293" s="36"/>
      <c r="AF293" s="36"/>
      <c r="AG293" s="36"/>
      <c r="AH293" s="36"/>
    </row>
    <row r="294" spans="1:34" ht="40" customHeight="1" x14ac:dyDescent="0.35">
      <c r="A294" s="64">
        <v>23</v>
      </c>
      <c r="B294" s="50">
        <v>308</v>
      </c>
      <c r="C294" s="66" t="s">
        <v>635</v>
      </c>
      <c r="D294" s="56" t="s">
        <v>510</v>
      </c>
      <c r="E294" s="57" t="s">
        <v>511</v>
      </c>
      <c r="F294" s="57" t="s">
        <v>11</v>
      </c>
      <c r="G294" s="57" t="s">
        <v>512</v>
      </c>
      <c r="H294" s="55">
        <v>464.16</v>
      </c>
      <c r="I294" s="16">
        <v>0</v>
      </c>
      <c r="J294" s="144">
        <f t="shared" si="18"/>
        <v>0</v>
      </c>
      <c r="K294" s="145">
        <f t="shared" si="19"/>
        <v>0</v>
      </c>
      <c r="L294" s="146"/>
      <c r="M294" s="147">
        <f t="shared" si="20"/>
        <v>0</v>
      </c>
      <c r="N294" s="146"/>
      <c r="O294" s="146"/>
      <c r="P294" s="146"/>
      <c r="Q294" s="148">
        <f t="shared" si="21"/>
        <v>0</v>
      </c>
      <c r="R294" s="18" t="str">
        <f t="shared" si="9"/>
        <v>OK</v>
      </c>
      <c r="S294" s="47"/>
      <c r="T294" s="47"/>
      <c r="U294" s="47"/>
      <c r="V294" s="47"/>
      <c r="W294" s="47"/>
      <c r="X294" s="34"/>
      <c r="Y294" s="34"/>
      <c r="Z294" s="34"/>
      <c r="AA294" s="34"/>
      <c r="AB294" s="34"/>
      <c r="AC294" s="34"/>
      <c r="AD294" s="34"/>
      <c r="AE294" s="36"/>
      <c r="AF294" s="36"/>
      <c r="AG294" s="36"/>
      <c r="AH294" s="36"/>
    </row>
    <row r="295" spans="1:34" ht="40" customHeight="1" x14ac:dyDescent="0.35">
      <c r="A295" s="204">
        <v>24</v>
      </c>
      <c r="B295" s="50">
        <v>309</v>
      </c>
      <c r="C295" s="198" t="s">
        <v>634</v>
      </c>
      <c r="D295" s="56" t="s">
        <v>513</v>
      </c>
      <c r="E295" s="57" t="s">
        <v>39</v>
      </c>
      <c r="F295" s="57" t="s">
        <v>11</v>
      </c>
      <c r="G295" s="57" t="s">
        <v>13</v>
      </c>
      <c r="H295" s="55">
        <v>14.61</v>
      </c>
      <c r="I295" s="16">
        <v>1</v>
      </c>
      <c r="J295" s="144">
        <f t="shared" si="18"/>
        <v>0</v>
      </c>
      <c r="K295" s="145">
        <f t="shared" si="19"/>
        <v>0</v>
      </c>
      <c r="L295" s="146"/>
      <c r="M295" s="147">
        <f t="shared" si="20"/>
        <v>0</v>
      </c>
      <c r="N295" s="146"/>
      <c r="O295" s="146"/>
      <c r="P295" s="146"/>
      <c r="Q295" s="148">
        <f t="shared" si="21"/>
        <v>1</v>
      </c>
      <c r="R295" s="18" t="str">
        <f t="shared" ref="R295:R358" si="22">IF(Q295&lt;0,"ATENÇÃO","OK")</f>
        <v>OK</v>
      </c>
      <c r="S295" s="47"/>
      <c r="T295" s="47"/>
      <c r="U295" s="47"/>
      <c r="V295" s="47"/>
      <c r="W295" s="47"/>
      <c r="X295" s="34"/>
      <c r="Y295" s="34"/>
      <c r="Z295" s="34"/>
      <c r="AA295" s="34"/>
      <c r="AB295" s="34"/>
      <c r="AC295" s="34"/>
      <c r="AD295" s="34"/>
      <c r="AE295" s="36"/>
      <c r="AF295" s="36"/>
      <c r="AG295" s="36"/>
      <c r="AH295" s="36"/>
    </row>
    <row r="296" spans="1:34" ht="40" customHeight="1" x14ac:dyDescent="0.35">
      <c r="A296" s="204"/>
      <c r="B296" s="50">
        <v>310</v>
      </c>
      <c r="C296" s="200"/>
      <c r="D296" s="56" t="s">
        <v>514</v>
      </c>
      <c r="E296" s="57" t="s">
        <v>39</v>
      </c>
      <c r="F296" s="57" t="s">
        <v>11</v>
      </c>
      <c r="G296" s="57" t="s">
        <v>13</v>
      </c>
      <c r="H296" s="55">
        <v>70.709999999999994</v>
      </c>
      <c r="I296" s="16">
        <v>0</v>
      </c>
      <c r="J296" s="144">
        <f t="shared" si="18"/>
        <v>0</v>
      </c>
      <c r="K296" s="145">
        <f t="shared" si="19"/>
        <v>0</v>
      </c>
      <c r="L296" s="146"/>
      <c r="M296" s="147">
        <f t="shared" si="20"/>
        <v>0</v>
      </c>
      <c r="N296" s="146"/>
      <c r="O296" s="146"/>
      <c r="P296" s="146"/>
      <c r="Q296" s="148">
        <f t="shared" si="21"/>
        <v>0</v>
      </c>
      <c r="R296" s="18" t="str">
        <f t="shared" si="22"/>
        <v>OK</v>
      </c>
      <c r="S296" s="47"/>
      <c r="T296" s="47"/>
      <c r="U296" s="47"/>
      <c r="V296" s="47"/>
      <c r="W296" s="47"/>
      <c r="X296" s="34"/>
      <c r="Y296" s="34"/>
      <c r="Z296" s="34"/>
      <c r="AA296" s="34"/>
      <c r="AB296" s="34"/>
      <c r="AC296" s="34"/>
      <c r="AD296" s="34"/>
      <c r="AE296" s="36"/>
      <c r="AF296" s="36"/>
      <c r="AG296" s="36"/>
      <c r="AH296" s="36"/>
    </row>
    <row r="297" spans="1:34" ht="40" customHeight="1" x14ac:dyDescent="0.35">
      <c r="A297" s="204"/>
      <c r="B297" s="50">
        <v>311</v>
      </c>
      <c r="C297" s="200"/>
      <c r="D297" s="56" t="s">
        <v>515</v>
      </c>
      <c r="E297" s="57" t="s">
        <v>39</v>
      </c>
      <c r="F297" s="57" t="s">
        <v>11</v>
      </c>
      <c r="G297" s="57" t="s">
        <v>13</v>
      </c>
      <c r="H297" s="55">
        <v>139.68</v>
      </c>
      <c r="I297" s="16">
        <v>0</v>
      </c>
      <c r="J297" s="144">
        <f t="shared" si="18"/>
        <v>0</v>
      </c>
      <c r="K297" s="145">
        <f t="shared" si="19"/>
        <v>0</v>
      </c>
      <c r="L297" s="146"/>
      <c r="M297" s="147">
        <f t="shared" si="20"/>
        <v>0</v>
      </c>
      <c r="N297" s="146"/>
      <c r="O297" s="146"/>
      <c r="P297" s="146"/>
      <c r="Q297" s="148">
        <f t="shared" si="21"/>
        <v>0</v>
      </c>
      <c r="R297" s="18" t="str">
        <f t="shared" si="22"/>
        <v>OK</v>
      </c>
      <c r="S297" s="47"/>
      <c r="T297" s="47"/>
      <c r="U297" s="47"/>
      <c r="V297" s="47"/>
      <c r="W297" s="47"/>
      <c r="X297" s="34"/>
      <c r="Y297" s="34"/>
      <c r="Z297" s="34"/>
      <c r="AA297" s="34"/>
      <c r="AB297" s="34"/>
      <c r="AC297" s="34"/>
      <c r="AD297" s="34"/>
      <c r="AE297" s="36"/>
      <c r="AF297" s="36"/>
      <c r="AG297" s="36"/>
      <c r="AH297" s="36"/>
    </row>
    <row r="298" spans="1:34" ht="40" customHeight="1" x14ac:dyDescent="0.35">
      <c r="A298" s="204"/>
      <c r="B298" s="50">
        <v>312</v>
      </c>
      <c r="C298" s="200"/>
      <c r="D298" s="56" t="s">
        <v>516</v>
      </c>
      <c r="E298" s="57" t="s">
        <v>39</v>
      </c>
      <c r="F298" s="57" t="s">
        <v>11</v>
      </c>
      <c r="G298" s="57" t="s">
        <v>13</v>
      </c>
      <c r="H298" s="55">
        <v>40.78</v>
      </c>
      <c r="I298" s="16">
        <v>0</v>
      </c>
      <c r="J298" s="144">
        <f t="shared" si="18"/>
        <v>0</v>
      </c>
      <c r="K298" s="145">
        <f t="shared" si="19"/>
        <v>0</v>
      </c>
      <c r="L298" s="146"/>
      <c r="M298" s="147">
        <f t="shared" si="20"/>
        <v>0</v>
      </c>
      <c r="N298" s="146"/>
      <c r="O298" s="146"/>
      <c r="P298" s="146"/>
      <c r="Q298" s="148">
        <f t="shared" si="21"/>
        <v>0</v>
      </c>
      <c r="R298" s="18" t="str">
        <f t="shared" si="22"/>
        <v>OK</v>
      </c>
      <c r="S298" s="47"/>
      <c r="T298" s="47"/>
      <c r="U298" s="47"/>
      <c r="V298" s="47"/>
      <c r="W298" s="47"/>
      <c r="X298" s="34"/>
      <c r="Y298" s="34"/>
      <c r="Z298" s="34"/>
      <c r="AA298" s="34"/>
      <c r="AB298" s="34"/>
      <c r="AC298" s="34"/>
      <c r="AD298" s="34"/>
      <c r="AE298" s="36"/>
      <c r="AF298" s="36"/>
      <c r="AG298" s="36"/>
      <c r="AH298" s="36"/>
    </row>
    <row r="299" spans="1:34" ht="40" customHeight="1" x14ac:dyDescent="0.35">
      <c r="A299" s="204"/>
      <c r="B299" s="50">
        <v>313</v>
      </c>
      <c r="C299" s="200"/>
      <c r="D299" s="56" t="s">
        <v>517</v>
      </c>
      <c r="E299" s="57" t="s">
        <v>39</v>
      </c>
      <c r="F299" s="57" t="s">
        <v>11</v>
      </c>
      <c r="G299" s="57" t="s">
        <v>13</v>
      </c>
      <c r="H299" s="55">
        <v>1140.3800000000001</v>
      </c>
      <c r="I299" s="16">
        <v>0</v>
      </c>
      <c r="J299" s="144">
        <f t="shared" si="18"/>
        <v>0</v>
      </c>
      <c r="K299" s="145">
        <f t="shared" si="19"/>
        <v>0</v>
      </c>
      <c r="L299" s="146"/>
      <c r="M299" s="147">
        <f t="shared" si="20"/>
        <v>0</v>
      </c>
      <c r="N299" s="146"/>
      <c r="O299" s="146"/>
      <c r="P299" s="146"/>
      <c r="Q299" s="148">
        <f t="shared" si="21"/>
        <v>0</v>
      </c>
      <c r="R299" s="18" t="str">
        <f t="shared" si="22"/>
        <v>OK</v>
      </c>
      <c r="S299" s="47"/>
      <c r="T299" s="47"/>
      <c r="U299" s="47"/>
      <c r="V299" s="47"/>
      <c r="W299" s="47"/>
      <c r="X299" s="34"/>
      <c r="Y299" s="34"/>
      <c r="Z299" s="34"/>
      <c r="AA299" s="34"/>
      <c r="AB299" s="34"/>
      <c r="AC299" s="34"/>
      <c r="AD299" s="34"/>
      <c r="AE299" s="36"/>
      <c r="AF299" s="36"/>
      <c r="AG299" s="36"/>
      <c r="AH299" s="36"/>
    </row>
    <row r="300" spans="1:34" ht="40" customHeight="1" x14ac:dyDescent="0.35">
      <c r="A300" s="204"/>
      <c r="B300" s="50">
        <v>314</v>
      </c>
      <c r="C300" s="200"/>
      <c r="D300" s="56" t="s">
        <v>518</v>
      </c>
      <c r="E300" s="57" t="s">
        <v>39</v>
      </c>
      <c r="F300" s="57" t="s">
        <v>11</v>
      </c>
      <c r="G300" s="57" t="s">
        <v>519</v>
      </c>
      <c r="H300" s="55">
        <v>586</v>
      </c>
      <c r="I300" s="16">
        <v>0</v>
      </c>
      <c r="J300" s="144">
        <f t="shared" si="18"/>
        <v>0</v>
      </c>
      <c r="K300" s="145">
        <f t="shared" si="19"/>
        <v>0</v>
      </c>
      <c r="L300" s="146"/>
      <c r="M300" s="147">
        <f t="shared" si="20"/>
        <v>0</v>
      </c>
      <c r="N300" s="146"/>
      <c r="O300" s="146"/>
      <c r="P300" s="146"/>
      <c r="Q300" s="148">
        <f t="shared" si="21"/>
        <v>0</v>
      </c>
      <c r="R300" s="18" t="str">
        <f t="shared" si="22"/>
        <v>OK</v>
      </c>
      <c r="S300" s="47"/>
      <c r="T300" s="47"/>
      <c r="U300" s="47"/>
      <c r="V300" s="47"/>
      <c r="W300" s="47"/>
      <c r="X300" s="34"/>
      <c r="Y300" s="34"/>
      <c r="Z300" s="34"/>
      <c r="AA300" s="34"/>
      <c r="AB300" s="34"/>
      <c r="AC300" s="34"/>
      <c r="AD300" s="34"/>
      <c r="AE300" s="36"/>
      <c r="AF300" s="36"/>
      <c r="AG300" s="36"/>
      <c r="AH300" s="36"/>
    </row>
    <row r="301" spans="1:34" ht="40" customHeight="1" x14ac:dyDescent="0.35">
      <c r="A301" s="204"/>
      <c r="B301" s="50">
        <v>315</v>
      </c>
      <c r="C301" s="199"/>
      <c r="D301" s="56" t="s">
        <v>520</v>
      </c>
      <c r="E301" s="57" t="s">
        <v>39</v>
      </c>
      <c r="F301" s="57" t="s">
        <v>11</v>
      </c>
      <c r="G301" s="57" t="s">
        <v>13</v>
      </c>
      <c r="H301" s="55">
        <v>297.02</v>
      </c>
      <c r="I301" s="16">
        <v>0</v>
      </c>
      <c r="J301" s="144">
        <f t="shared" si="18"/>
        <v>0</v>
      </c>
      <c r="K301" s="145">
        <f t="shared" si="19"/>
        <v>0</v>
      </c>
      <c r="L301" s="146"/>
      <c r="M301" s="147">
        <f t="shared" si="20"/>
        <v>0</v>
      </c>
      <c r="N301" s="146"/>
      <c r="O301" s="146"/>
      <c r="P301" s="146"/>
      <c r="Q301" s="148">
        <f t="shared" si="21"/>
        <v>0</v>
      </c>
      <c r="R301" s="18" t="str">
        <f t="shared" si="22"/>
        <v>OK</v>
      </c>
      <c r="S301" s="47"/>
      <c r="T301" s="47"/>
      <c r="U301" s="47"/>
      <c r="V301" s="47"/>
      <c r="W301" s="47"/>
      <c r="X301" s="34"/>
      <c r="Y301" s="34"/>
      <c r="Z301" s="34"/>
      <c r="AA301" s="34"/>
      <c r="AB301" s="34"/>
      <c r="AC301" s="34"/>
      <c r="AD301" s="34"/>
      <c r="AE301" s="36"/>
      <c r="AF301" s="36"/>
      <c r="AG301" s="36"/>
      <c r="AH301" s="36"/>
    </row>
    <row r="302" spans="1:34" ht="40" customHeight="1" x14ac:dyDescent="0.35">
      <c r="A302" s="204">
        <v>25</v>
      </c>
      <c r="B302" s="50">
        <v>316</v>
      </c>
      <c r="C302" s="198" t="s">
        <v>634</v>
      </c>
      <c r="D302" s="56" t="s">
        <v>521</v>
      </c>
      <c r="E302" s="57" t="s">
        <v>522</v>
      </c>
      <c r="F302" s="57" t="s">
        <v>11</v>
      </c>
      <c r="G302" s="57" t="s">
        <v>467</v>
      </c>
      <c r="H302" s="55">
        <v>492.16</v>
      </c>
      <c r="I302" s="16">
        <v>0</v>
      </c>
      <c r="J302" s="144">
        <f t="shared" si="18"/>
        <v>0</v>
      </c>
      <c r="K302" s="145">
        <f t="shared" si="19"/>
        <v>0</v>
      </c>
      <c r="L302" s="146"/>
      <c r="M302" s="147">
        <f t="shared" si="20"/>
        <v>0</v>
      </c>
      <c r="N302" s="146"/>
      <c r="O302" s="146"/>
      <c r="P302" s="146"/>
      <c r="Q302" s="148">
        <f t="shared" si="21"/>
        <v>0</v>
      </c>
      <c r="R302" s="18" t="str">
        <f t="shared" si="22"/>
        <v>OK</v>
      </c>
      <c r="S302" s="47"/>
      <c r="T302" s="47"/>
      <c r="U302" s="47"/>
      <c r="V302" s="47"/>
      <c r="W302" s="47"/>
      <c r="X302" s="34"/>
      <c r="Y302" s="34"/>
      <c r="Z302" s="34"/>
      <c r="AA302" s="34"/>
      <c r="AB302" s="34"/>
      <c r="AC302" s="34"/>
      <c r="AD302" s="34"/>
      <c r="AE302" s="36"/>
      <c r="AF302" s="36"/>
      <c r="AG302" s="36"/>
      <c r="AH302" s="36"/>
    </row>
    <row r="303" spans="1:34" ht="40" customHeight="1" x14ac:dyDescent="0.35">
      <c r="A303" s="204"/>
      <c r="B303" s="50">
        <v>317</v>
      </c>
      <c r="C303" s="199"/>
      <c r="D303" s="56" t="s">
        <v>523</v>
      </c>
      <c r="E303" s="57" t="s">
        <v>524</v>
      </c>
      <c r="F303" s="57" t="s">
        <v>11</v>
      </c>
      <c r="G303" s="57" t="s">
        <v>467</v>
      </c>
      <c r="H303" s="55">
        <v>228.03</v>
      </c>
      <c r="I303" s="16">
        <v>0</v>
      </c>
      <c r="J303" s="144">
        <f t="shared" si="18"/>
        <v>0</v>
      </c>
      <c r="K303" s="145">
        <f t="shared" si="19"/>
        <v>0</v>
      </c>
      <c r="L303" s="146"/>
      <c r="M303" s="147">
        <f t="shared" si="20"/>
        <v>0</v>
      </c>
      <c r="N303" s="146"/>
      <c r="O303" s="146"/>
      <c r="P303" s="146"/>
      <c r="Q303" s="148">
        <f t="shared" si="21"/>
        <v>0</v>
      </c>
      <c r="R303" s="18" t="str">
        <f t="shared" si="22"/>
        <v>OK</v>
      </c>
      <c r="S303" s="47"/>
      <c r="T303" s="47"/>
      <c r="U303" s="47"/>
      <c r="V303" s="47"/>
      <c r="W303" s="47"/>
      <c r="X303" s="34"/>
      <c r="Y303" s="34"/>
      <c r="Z303" s="34"/>
      <c r="AA303" s="34"/>
      <c r="AB303" s="34"/>
      <c r="AC303" s="34"/>
      <c r="AD303" s="34"/>
      <c r="AE303" s="36"/>
      <c r="AF303" s="36"/>
      <c r="AG303" s="36"/>
      <c r="AH303" s="36"/>
    </row>
    <row r="304" spans="1:34" ht="40" customHeight="1" x14ac:dyDescent="0.35">
      <c r="A304" s="204">
        <v>26</v>
      </c>
      <c r="B304" s="50">
        <v>318</v>
      </c>
      <c r="C304" s="198" t="s">
        <v>634</v>
      </c>
      <c r="D304" s="56" t="s">
        <v>525</v>
      </c>
      <c r="E304" s="57" t="s">
        <v>526</v>
      </c>
      <c r="F304" s="57" t="s">
        <v>11</v>
      </c>
      <c r="G304" s="57" t="s">
        <v>297</v>
      </c>
      <c r="H304" s="55">
        <v>70.58</v>
      </c>
      <c r="I304" s="16">
        <v>0</v>
      </c>
      <c r="J304" s="144">
        <f t="shared" si="18"/>
        <v>0</v>
      </c>
      <c r="K304" s="145">
        <f t="shared" si="19"/>
        <v>0</v>
      </c>
      <c r="L304" s="146"/>
      <c r="M304" s="147">
        <f t="shared" si="20"/>
        <v>0</v>
      </c>
      <c r="N304" s="146"/>
      <c r="O304" s="146"/>
      <c r="P304" s="146"/>
      <c r="Q304" s="148">
        <f t="shared" si="21"/>
        <v>0</v>
      </c>
      <c r="R304" s="18" t="str">
        <f t="shared" si="22"/>
        <v>OK</v>
      </c>
      <c r="S304" s="47"/>
      <c r="T304" s="47"/>
      <c r="U304" s="47"/>
      <c r="V304" s="47"/>
      <c r="W304" s="47"/>
      <c r="X304" s="34"/>
      <c r="Y304" s="34"/>
      <c r="Z304" s="34"/>
      <c r="AA304" s="34"/>
      <c r="AB304" s="34"/>
      <c r="AC304" s="34"/>
      <c r="AD304" s="34"/>
      <c r="AE304" s="36"/>
      <c r="AF304" s="36"/>
      <c r="AG304" s="36"/>
      <c r="AH304" s="36"/>
    </row>
    <row r="305" spans="1:34" ht="40" customHeight="1" x14ac:dyDescent="0.35">
      <c r="A305" s="204"/>
      <c r="B305" s="50">
        <v>319</v>
      </c>
      <c r="C305" s="200"/>
      <c r="D305" s="56" t="s">
        <v>527</v>
      </c>
      <c r="E305" s="57" t="s">
        <v>528</v>
      </c>
      <c r="F305" s="57" t="s">
        <v>11</v>
      </c>
      <c r="G305" s="57" t="s">
        <v>297</v>
      </c>
      <c r="H305" s="55">
        <v>78.95</v>
      </c>
      <c r="I305" s="16">
        <v>0</v>
      </c>
      <c r="J305" s="144">
        <f t="shared" si="18"/>
        <v>0</v>
      </c>
      <c r="K305" s="145">
        <f t="shared" si="19"/>
        <v>0</v>
      </c>
      <c r="L305" s="146"/>
      <c r="M305" s="147">
        <f t="shared" si="20"/>
        <v>0</v>
      </c>
      <c r="N305" s="146"/>
      <c r="O305" s="146"/>
      <c r="P305" s="146"/>
      <c r="Q305" s="148">
        <f t="shared" si="21"/>
        <v>0</v>
      </c>
      <c r="R305" s="18" t="str">
        <f t="shared" si="22"/>
        <v>OK</v>
      </c>
      <c r="S305" s="47"/>
      <c r="T305" s="47"/>
      <c r="U305" s="47"/>
      <c r="V305" s="47"/>
      <c r="W305" s="47"/>
      <c r="X305" s="34"/>
      <c r="Y305" s="34"/>
      <c r="Z305" s="34"/>
      <c r="AA305" s="34"/>
      <c r="AB305" s="34"/>
      <c r="AC305" s="34"/>
      <c r="AD305" s="34"/>
      <c r="AE305" s="36"/>
      <c r="AF305" s="36"/>
      <c r="AG305" s="36"/>
      <c r="AH305" s="36"/>
    </row>
    <row r="306" spans="1:34" ht="40" customHeight="1" x14ac:dyDescent="0.35">
      <c r="A306" s="204"/>
      <c r="B306" s="50">
        <v>320</v>
      </c>
      <c r="C306" s="199"/>
      <c r="D306" s="56" t="s">
        <v>529</v>
      </c>
      <c r="E306" s="57" t="s">
        <v>528</v>
      </c>
      <c r="F306" s="57" t="s">
        <v>11</v>
      </c>
      <c r="G306" s="57" t="s">
        <v>297</v>
      </c>
      <c r="H306" s="55">
        <v>105.42</v>
      </c>
      <c r="I306" s="16">
        <v>0</v>
      </c>
      <c r="J306" s="144">
        <f t="shared" si="18"/>
        <v>0</v>
      </c>
      <c r="K306" s="145">
        <f t="shared" si="19"/>
        <v>0</v>
      </c>
      <c r="L306" s="146"/>
      <c r="M306" s="147">
        <f t="shared" si="20"/>
        <v>0</v>
      </c>
      <c r="N306" s="146"/>
      <c r="O306" s="146"/>
      <c r="P306" s="146"/>
      <c r="Q306" s="148">
        <f t="shared" si="21"/>
        <v>0</v>
      </c>
      <c r="R306" s="18" t="str">
        <f t="shared" si="22"/>
        <v>OK</v>
      </c>
      <c r="S306" s="47"/>
      <c r="T306" s="47"/>
      <c r="U306" s="47"/>
      <c r="V306" s="47"/>
      <c r="W306" s="47"/>
      <c r="X306" s="34"/>
      <c r="Y306" s="34"/>
      <c r="Z306" s="34"/>
      <c r="AA306" s="34"/>
      <c r="AB306" s="34"/>
      <c r="AC306" s="34"/>
      <c r="AD306" s="34"/>
      <c r="AE306" s="36"/>
      <c r="AF306" s="36"/>
      <c r="AG306" s="36"/>
      <c r="AH306" s="36"/>
    </row>
    <row r="307" spans="1:34" ht="40" customHeight="1" x14ac:dyDescent="0.35">
      <c r="A307" s="204">
        <v>27</v>
      </c>
      <c r="B307" s="50">
        <v>321</v>
      </c>
      <c r="C307" s="198" t="s">
        <v>641</v>
      </c>
      <c r="D307" s="56" t="s">
        <v>530</v>
      </c>
      <c r="E307" s="57" t="s">
        <v>531</v>
      </c>
      <c r="F307" s="57" t="s">
        <v>11</v>
      </c>
      <c r="G307" s="57" t="s">
        <v>12</v>
      </c>
      <c r="H307" s="55">
        <v>14.07</v>
      </c>
      <c r="I307" s="16">
        <v>0</v>
      </c>
      <c r="J307" s="144">
        <f t="shared" si="18"/>
        <v>0</v>
      </c>
      <c r="K307" s="145">
        <f t="shared" si="19"/>
        <v>0</v>
      </c>
      <c r="L307" s="146"/>
      <c r="M307" s="147">
        <f t="shared" si="20"/>
        <v>0</v>
      </c>
      <c r="N307" s="146"/>
      <c r="O307" s="146"/>
      <c r="P307" s="146"/>
      <c r="Q307" s="148">
        <f t="shared" si="21"/>
        <v>0</v>
      </c>
      <c r="R307" s="18" t="str">
        <f t="shared" si="22"/>
        <v>OK</v>
      </c>
      <c r="S307" s="47"/>
      <c r="T307" s="47"/>
      <c r="U307" s="47"/>
      <c r="V307" s="47"/>
      <c r="W307" s="47"/>
      <c r="X307" s="34"/>
      <c r="Y307" s="34"/>
      <c r="Z307" s="34"/>
      <c r="AA307" s="34"/>
      <c r="AB307" s="34"/>
      <c r="AC307" s="34"/>
      <c r="AD307" s="34"/>
      <c r="AE307" s="36"/>
      <c r="AF307" s="36"/>
      <c r="AG307" s="36"/>
      <c r="AH307" s="36"/>
    </row>
    <row r="308" spans="1:34" ht="40" customHeight="1" x14ac:dyDescent="0.35">
      <c r="A308" s="204"/>
      <c r="B308" s="50">
        <v>322</v>
      </c>
      <c r="C308" s="199"/>
      <c r="D308" s="56" t="s">
        <v>532</v>
      </c>
      <c r="E308" s="57" t="s">
        <v>533</v>
      </c>
      <c r="F308" s="57" t="s">
        <v>11</v>
      </c>
      <c r="G308" s="57" t="s">
        <v>12</v>
      </c>
      <c r="H308" s="55">
        <v>14.07</v>
      </c>
      <c r="I308" s="16">
        <v>0</v>
      </c>
      <c r="J308" s="144">
        <f t="shared" si="18"/>
        <v>0</v>
      </c>
      <c r="K308" s="145">
        <f t="shared" si="19"/>
        <v>0</v>
      </c>
      <c r="L308" s="146"/>
      <c r="M308" s="147">
        <f t="shared" si="20"/>
        <v>0</v>
      </c>
      <c r="N308" s="146"/>
      <c r="O308" s="146"/>
      <c r="P308" s="146"/>
      <c r="Q308" s="148">
        <f t="shared" si="21"/>
        <v>0</v>
      </c>
      <c r="R308" s="18" t="str">
        <f t="shared" si="22"/>
        <v>OK</v>
      </c>
      <c r="S308" s="47"/>
      <c r="T308" s="47"/>
      <c r="U308" s="47"/>
      <c r="V308" s="47"/>
      <c r="W308" s="47"/>
      <c r="X308" s="34"/>
      <c r="Y308" s="34"/>
      <c r="Z308" s="34"/>
      <c r="AA308" s="34"/>
      <c r="AB308" s="34"/>
      <c r="AC308" s="34"/>
      <c r="AD308" s="34"/>
      <c r="AE308" s="36"/>
      <c r="AF308" s="36"/>
      <c r="AG308" s="36"/>
      <c r="AH308" s="36"/>
    </row>
    <row r="309" spans="1:34" ht="40" customHeight="1" x14ac:dyDescent="0.35">
      <c r="A309" s="204">
        <v>28</v>
      </c>
      <c r="B309" s="50">
        <v>323</v>
      </c>
      <c r="C309" s="198" t="s">
        <v>641</v>
      </c>
      <c r="D309" s="56" t="s">
        <v>534</v>
      </c>
      <c r="E309" s="57" t="s">
        <v>535</v>
      </c>
      <c r="F309" s="57" t="s">
        <v>11</v>
      </c>
      <c r="G309" s="57" t="s">
        <v>536</v>
      </c>
      <c r="H309" s="55">
        <v>265.33</v>
      </c>
      <c r="I309" s="16">
        <v>0</v>
      </c>
      <c r="J309" s="144">
        <f t="shared" si="18"/>
        <v>0</v>
      </c>
      <c r="K309" s="145">
        <f t="shared" si="19"/>
        <v>0</v>
      </c>
      <c r="L309" s="146"/>
      <c r="M309" s="147">
        <f t="shared" si="20"/>
        <v>0</v>
      </c>
      <c r="N309" s="146"/>
      <c r="O309" s="146"/>
      <c r="P309" s="146"/>
      <c r="Q309" s="148">
        <f t="shared" si="21"/>
        <v>0</v>
      </c>
      <c r="R309" s="18" t="str">
        <f t="shared" si="22"/>
        <v>OK</v>
      </c>
      <c r="S309" s="47"/>
      <c r="T309" s="47"/>
      <c r="U309" s="47"/>
      <c r="V309" s="47"/>
      <c r="W309" s="47"/>
      <c r="X309" s="34"/>
      <c r="Y309" s="34"/>
      <c r="Z309" s="34"/>
      <c r="AA309" s="34"/>
      <c r="AB309" s="34"/>
      <c r="AC309" s="34"/>
      <c r="AD309" s="34"/>
      <c r="AE309" s="36"/>
      <c r="AF309" s="36"/>
      <c r="AG309" s="36"/>
      <c r="AH309" s="36"/>
    </row>
    <row r="310" spans="1:34" ht="40" customHeight="1" x14ac:dyDescent="0.35">
      <c r="A310" s="204"/>
      <c r="B310" s="50">
        <v>324</v>
      </c>
      <c r="C310" s="200"/>
      <c r="D310" s="56" t="s">
        <v>537</v>
      </c>
      <c r="E310" s="57" t="s">
        <v>538</v>
      </c>
      <c r="F310" s="57" t="s">
        <v>11</v>
      </c>
      <c r="G310" s="57" t="s">
        <v>536</v>
      </c>
      <c r="H310" s="55">
        <v>7.57</v>
      </c>
      <c r="I310" s="16">
        <v>20</v>
      </c>
      <c r="J310" s="144">
        <f t="shared" si="18"/>
        <v>0</v>
      </c>
      <c r="K310" s="145">
        <f t="shared" si="19"/>
        <v>0</v>
      </c>
      <c r="L310" s="146"/>
      <c r="M310" s="147">
        <f t="shared" si="20"/>
        <v>5</v>
      </c>
      <c r="N310" s="146"/>
      <c r="O310" s="146"/>
      <c r="P310" s="146"/>
      <c r="Q310" s="148">
        <f t="shared" si="21"/>
        <v>20</v>
      </c>
      <c r="R310" s="18" t="str">
        <f t="shared" si="22"/>
        <v>OK</v>
      </c>
      <c r="S310" s="47"/>
      <c r="T310" s="47"/>
      <c r="U310" s="47"/>
      <c r="V310" s="47"/>
      <c r="W310" s="47"/>
      <c r="X310" s="34"/>
      <c r="Y310" s="34"/>
      <c r="Z310" s="34"/>
      <c r="AA310" s="34"/>
      <c r="AB310" s="34"/>
      <c r="AC310" s="34"/>
      <c r="AD310" s="34"/>
      <c r="AE310" s="36"/>
      <c r="AF310" s="36"/>
      <c r="AG310" s="36"/>
      <c r="AH310" s="36"/>
    </row>
    <row r="311" spans="1:34" ht="40" customHeight="1" x14ac:dyDescent="0.35">
      <c r="A311" s="204"/>
      <c r="B311" s="50">
        <v>325</v>
      </c>
      <c r="C311" s="199"/>
      <c r="D311" s="56" t="s">
        <v>539</v>
      </c>
      <c r="E311" s="57" t="s">
        <v>538</v>
      </c>
      <c r="F311" s="57" t="s">
        <v>11</v>
      </c>
      <c r="G311" s="57" t="s">
        <v>536</v>
      </c>
      <c r="H311" s="55">
        <v>7.56</v>
      </c>
      <c r="I311" s="16">
        <v>20</v>
      </c>
      <c r="J311" s="144">
        <f t="shared" si="18"/>
        <v>0</v>
      </c>
      <c r="K311" s="145">
        <f t="shared" si="19"/>
        <v>0</v>
      </c>
      <c r="L311" s="146"/>
      <c r="M311" s="147">
        <f t="shared" si="20"/>
        <v>5</v>
      </c>
      <c r="N311" s="146"/>
      <c r="O311" s="146"/>
      <c r="P311" s="146"/>
      <c r="Q311" s="148">
        <f t="shared" si="21"/>
        <v>20</v>
      </c>
      <c r="R311" s="18" t="str">
        <f t="shared" si="22"/>
        <v>OK</v>
      </c>
      <c r="S311" s="47"/>
      <c r="T311" s="47"/>
      <c r="U311" s="47"/>
      <c r="V311" s="47"/>
      <c r="W311" s="47"/>
      <c r="X311" s="34"/>
      <c r="Y311" s="34"/>
      <c r="Z311" s="34"/>
      <c r="AA311" s="34"/>
      <c r="AB311" s="34"/>
      <c r="AC311" s="34"/>
      <c r="AD311" s="34"/>
      <c r="AE311" s="36"/>
      <c r="AF311" s="36"/>
      <c r="AG311" s="36"/>
      <c r="AH311" s="36"/>
    </row>
    <row r="312" spans="1:34" ht="40" customHeight="1" x14ac:dyDescent="0.35">
      <c r="A312" s="204">
        <v>29</v>
      </c>
      <c r="B312" s="50">
        <v>326</v>
      </c>
      <c r="C312" s="198" t="s">
        <v>642</v>
      </c>
      <c r="D312" s="56" t="s">
        <v>540</v>
      </c>
      <c r="E312" s="57" t="s">
        <v>541</v>
      </c>
      <c r="F312" s="57" t="s">
        <v>11</v>
      </c>
      <c r="G312" s="57" t="s">
        <v>536</v>
      </c>
      <c r="H312" s="55">
        <v>111.53</v>
      </c>
      <c r="I312" s="16">
        <v>2</v>
      </c>
      <c r="J312" s="144">
        <f t="shared" si="18"/>
        <v>0</v>
      </c>
      <c r="K312" s="145">
        <f t="shared" si="19"/>
        <v>0</v>
      </c>
      <c r="L312" s="146"/>
      <c r="M312" s="147">
        <f t="shared" si="20"/>
        <v>0</v>
      </c>
      <c r="N312" s="146"/>
      <c r="O312" s="146"/>
      <c r="P312" s="146"/>
      <c r="Q312" s="148">
        <f t="shared" si="21"/>
        <v>2</v>
      </c>
      <c r="R312" s="18" t="str">
        <f t="shared" si="22"/>
        <v>OK</v>
      </c>
      <c r="S312" s="47"/>
      <c r="T312" s="47"/>
      <c r="U312" s="47"/>
      <c r="V312" s="47"/>
      <c r="W312" s="47"/>
      <c r="X312" s="34"/>
      <c r="Y312" s="34"/>
      <c r="Z312" s="34"/>
      <c r="AA312" s="34"/>
      <c r="AB312" s="34"/>
      <c r="AC312" s="34"/>
      <c r="AD312" s="34"/>
      <c r="AE312" s="36"/>
      <c r="AF312" s="36"/>
      <c r="AG312" s="36"/>
      <c r="AH312" s="36"/>
    </row>
    <row r="313" spans="1:34" ht="40" customHeight="1" x14ac:dyDescent="0.35">
      <c r="A313" s="204"/>
      <c r="B313" s="50">
        <v>327</v>
      </c>
      <c r="C313" s="199"/>
      <c r="D313" s="56" t="s">
        <v>542</v>
      </c>
      <c r="E313" s="57" t="s">
        <v>541</v>
      </c>
      <c r="F313" s="57" t="s">
        <v>11</v>
      </c>
      <c r="G313" s="57" t="s">
        <v>536</v>
      </c>
      <c r="H313" s="55">
        <v>111.53</v>
      </c>
      <c r="I313" s="16">
        <v>1</v>
      </c>
      <c r="J313" s="144">
        <f t="shared" si="18"/>
        <v>0</v>
      </c>
      <c r="K313" s="145">
        <f t="shared" si="19"/>
        <v>0</v>
      </c>
      <c r="L313" s="146"/>
      <c r="M313" s="147">
        <f t="shared" si="20"/>
        <v>0</v>
      </c>
      <c r="N313" s="146"/>
      <c r="O313" s="146"/>
      <c r="P313" s="146"/>
      <c r="Q313" s="148">
        <f t="shared" si="21"/>
        <v>1</v>
      </c>
      <c r="R313" s="18" t="str">
        <f t="shared" si="22"/>
        <v>OK</v>
      </c>
      <c r="S313" s="47"/>
      <c r="T313" s="47"/>
      <c r="U313" s="47"/>
      <c r="V313" s="47"/>
      <c r="W313" s="47"/>
      <c r="X313" s="34"/>
      <c r="Y313" s="34"/>
      <c r="Z313" s="34"/>
      <c r="AA313" s="34"/>
      <c r="AB313" s="34"/>
      <c r="AC313" s="34"/>
      <c r="AD313" s="34"/>
      <c r="AE313" s="36"/>
      <c r="AF313" s="36"/>
      <c r="AG313" s="36"/>
      <c r="AH313" s="36"/>
    </row>
    <row r="314" spans="1:34" ht="40" customHeight="1" x14ac:dyDescent="0.35">
      <c r="A314" s="204">
        <v>30</v>
      </c>
      <c r="B314" s="50">
        <v>328</v>
      </c>
      <c r="C314" s="198" t="s">
        <v>635</v>
      </c>
      <c r="D314" s="56" t="s">
        <v>543</v>
      </c>
      <c r="E314" s="57" t="s">
        <v>544</v>
      </c>
      <c r="F314" s="57" t="s">
        <v>11</v>
      </c>
      <c r="G314" s="57" t="s">
        <v>13</v>
      </c>
      <c r="H314" s="55">
        <v>39.6</v>
      </c>
      <c r="I314" s="16">
        <v>0</v>
      </c>
      <c r="J314" s="144">
        <f t="shared" si="18"/>
        <v>0</v>
      </c>
      <c r="K314" s="145">
        <f t="shared" si="19"/>
        <v>0</v>
      </c>
      <c r="L314" s="146"/>
      <c r="M314" s="147">
        <f t="shared" si="20"/>
        <v>0</v>
      </c>
      <c r="N314" s="146"/>
      <c r="O314" s="146"/>
      <c r="P314" s="146"/>
      <c r="Q314" s="148">
        <f t="shared" si="21"/>
        <v>0</v>
      </c>
      <c r="R314" s="18" t="str">
        <f t="shared" si="22"/>
        <v>OK</v>
      </c>
      <c r="S314" s="47"/>
      <c r="T314" s="47"/>
      <c r="U314" s="47"/>
      <c r="V314" s="47"/>
      <c r="W314" s="47"/>
      <c r="X314" s="34"/>
      <c r="Y314" s="34"/>
      <c r="Z314" s="34"/>
      <c r="AA314" s="34"/>
      <c r="AB314" s="34"/>
      <c r="AC314" s="34"/>
      <c r="AD314" s="34"/>
      <c r="AE314" s="36"/>
      <c r="AF314" s="36"/>
      <c r="AG314" s="36"/>
      <c r="AH314" s="36"/>
    </row>
    <row r="315" spans="1:34" ht="40" customHeight="1" x14ac:dyDescent="0.35">
      <c r="A315" s="204"/>
      <c r="B315" s="50">
        <v>329</v>
      </c>
      <c r="C315" s="200"/>
      <c r="D315" s="56" t="s">
        <v>545</v>
      </c>
      <c r="E315" s="57" t="s">
        <v>546</v>
      </c>
      <c r="F315" s="57" t="s">
        <v>233</v>
      </c>
      <c r="G315" s="57" t="s">
        <v>13</v>
      </c>
      <c r="H315" s="55">
        <v>88.26</v>
      </c>
      <c r="I315" s="16">
        <v>0</v>
      </c>
      <c r="J315" s="144">
        <f t="shared" si="18"/>
        <v>0</v>
      </c>
      <c r="K315" s="145">
        <f t="shared" si="19"/>
        <v>0</v>
      </c>
      <c r="L315" s="146"/>
      <c r="M315" s="147">
        <f t="shared" si="20"/>
        <v>0</v>
      </c>
      <c r="N315" s="146"/>
      <c r="O315" s="146"/>
      <c r="P315" s="146"/>
      <c r="Q315" s="148">
        <f t="shared" si="21"/>
        <v>0</v>
      </c>
      <c r="R315" s="18" t="str">
        <f t="shared" si="22"/>
        <v>OK</v>
      </c>
      <c r="S315" s="47"/>
      <c r="T315" s="47"/>
      <c r="U315" s="47"/>
      <c r="V315" s="47"/>
      <c r="W315" s="47"/>
      <c r="X315" s="34"/>
      <c r="Y315" s="34"/>
      <c r="Z315" s="34"/>
      <c r="AA315" s="34"/>
      <c r="AB315" s="34"/>
      <c r="AC315" s="34"/>
      <c r="AD315" s="34"/>
      <c r="AE315" s="36"/>
      <c r="AF315" s="36"/>
      <c r="AG315" s="36"/>
      <c r="AH315" s="36"/>
    </row>
    <row r="316" spans="1:34" ht="40" customHeight="1" x14ac:dyDescent="0.35">
      <c r="A316" s="204"/>
      <c r="B316" s="50">
        <v>330</v>
      </c>
      <c r="C316" s="200"/>
      <c r="D316" s="56" t="s">
        <v>547</v>
      </c>
      <c r="E316" s="57" t="s">
        <v>548</v>
      </c>
      <c r="F316" s="57" t="s">
        <v>11</v>
      </c>
      <c r="G316" s="57" t="s">
        <v>12</v>
      </c>
      <c r="H316" s="55">
        <v>2.69</v>
      </c>
      <c r="I316" s="16">
        <v>0</v>
      </c>
      <c r="J316" s="144">
        <f t="shared" si="18"/>
        <v>0</v>
      </c>
      <c r="K316" s="145">
        <f t="shared" si="19"/>
        <v>0</v>
      </c>
      <c r="L316" s="146"/>
      <c r="M316" s="147">
        <f t="shared" si="20"/>
        <v>0</v>
      </c>
      <c r="N316" s="146"/>
      <c r="O316" s="146"/>
      <c r="P316" s="146"/>
      <c r="Q316" s="148">
        <f t="shared" si="21"/>
        <v>0</v>
      </c>
      <c r="R316" s="18" t="str">
        <f t="shared" si="22"/>
        <v>OK</v>
      </c>
      <c r="S316" s="47"/>
      <c r="T316" s="47"/>
      <c r="U316" s="47"/>
      <c r="V316" s="47"/>
      <c r="W316" s="47"/>
      <c r="X316" s="34"/>
      <c r="Y316" s="34"/>
      <c r="Z316" s="34"/>
      <c r="AA316" s="34"/>
      <c r="AB316" s="34"/>
      <c r="AC316" s="34"/>
      <c r="AD316" s="34"/>
      <c r="AE316" s="36"/>
      <c r="AF316" s="36"/>
      <c r="AG316" s="36"/>
      <c r="AH316" s="36"/>
    </row>
    <row r="317" spans="1:34" ht="40" customHeight="1" x14ac:dyDescent="0.35">
      <c r="A317" s="204"/>
      <c r="B317" s="50">
        <v>331</v>
      </c>
      <c r="C317" s="200"/>
      <c r="D317" s="56" t="s">
        <v>549</v>
      </c>
      <c r="E317" s="57" t="s">
        <v>550</v>
      </c>
      <c r="F317" s="57" t="s">
        <v>3</v>
      </c>
      <c r="G317" s="57" t="s">
        <v>12</v>
      </c>
      <c r="H317" s="55">
        <v>114</v>
      </c>
      <c r="I317" s="16">
        <v>1</v>
      </c>
      <c r="J317" s="144">
        <f t="shared" si="18"/>
        <v>0</v>
      </c>
      <c r="K317" s="145">
        <f t="shared" si="19"/>
        <v>0</v>
      </c>
      <c r="L317" s="146"/>
      <c r="M317" s="147">
        <f t="shared" si="20"/>
        <v>0</v>
      </c>
      <c r="N317" s="146"/>
      <c r="O317" s="146"/>
      <c r="P317" s="146"/>
      <c r="Q317" s="148">
        <f t="shared" si="21"/>
        <v>1</v>
      </c>
      <c r="R317" s="18" t="str">
        <f t="shared" si="22"/>
        <v>OK</v>
      </c>
      <c r="S317" s="47"/>
      <c r="T317" s="47"/>
      <c r="U317" s="47"/>
      <c r="V317" s="47"/>
      <c r="W317" s="47"/>
      <c r="X317" s="34"/>
      <c r="Y317" s="34"/>
      <c r="Z317" s="34"/>
      <c r="AA317" s="34"/>
      <c r="AB317" s="34"/>
      <c r="AC317" s="34"/>
      <c r="AD317" s="34"/>
      <c r="AE317" s="36"/>
      <c r="AF317" s="36"/>
      <c r="AG317" s="36"/>
      <c r="AH317" s="36"/>
    </row>
    <row r="318" spans="1:34" ht="40" customHeight="1" x14ac:dyDescent="0.35">
      <c r="A318" s="204"/>
      <c r="B318" s="50">
        <v>332</v>
      </c>
      <c r="C318" s="200"/>
      <c r="D318" s="56" t="s">
        <v>551</v>
      </c>
      <c r="E318" s="57" t="s">
        <v>552</v>
      </c>
      <c r="F318" s="57" t="s">
        <v>11</v>
      </c>
      <c r="G318" s="57" t="s">
        <v>13</v>
      </c>
      <c r="H318" s="55">
        <v>11.47</v>
      </c>
      <c r="I318" s="16">
        <v>0</v>
      </c>
      <c r="J318" s="144">
        <f t="shared" si="18"/>
        <v>0</v>
      </c>
      <c r="K318" s="145">
        <f t="shared" si="19"/>
        <v>0</v>
      </c>
      <c r="L318" s="146"/>
      <c r="M318" s="147">
        <f t="shared" si="20"/>
        <v>0</v>
      </c>
      <c r="N318" s="146"/>
      <c r="O318" s="146"/>
      <c r="P318" s="146"/>
      <c r="Q318" s="148">
        <f t="shared" si="21"/>
        <v>0</v>
      </c>
      <c r="R318" s="18" t="str">
        <f t="shared" si="22"/>
        <v>OK</v>
      </c>
      <c r="S318" s="47"/>
      <c r="T318" s="47"/>
      <c r="U318" s="47"/>
      <c r="V318" s="47"/>
      <c r="W318" s="47"/>
      <c r="X318" s="34"/>
      <c r="Y318" s="34"/>
      <c r="Z318" s="34"/>
      <c r="AA318" s="34"/>
      <c r="AB318" s="34"/>
      <c r="AC318" s="34"/>
      <c r="AD318" s="34"/>
      <c r="AE318" s="36"/>
      <c r="AF318" s="36"/>
      <c r="AG318" s="36"/>
      <c r="AH318" s="36"/>
    </row>
    <row r="319" spans="1:34" ht="40" customHeight="1" x14ac:dyDescent="0.35">
      <c r="A319" s="204"/>
      <c r="B319" s="50">
        <v>333</v>
      </c>
      <c r="C319" s="200"/>
      <c r="D319" s="56" t="s">
        <v>553</v>
      </c>
      <c r="E319" s="57" t="s">
        <v>554</v>
      </c>
      <c r="F319" s="57" t="s">
        <v>11</v>
      </c>
      <c r="G319" s="57" t="s">
        <v>555</v>
      </c>
      <c r="H319" s="55">
        <v>128.4</v>
      </c>
      <c r="I319" s="16">
        <v>0</v>
      </c>
      <c r="J319" s="144">
        <f t="shared" si="18"/>
        <v>0</v>
      </c>
      <c r="K319" s="145">
        <f t="shared" si="19"/>
        <v>0</v>
      </c>
      <c r="L319" s="146"/>
      <c r="M319" s="147">
        <f t="shared" si="20"/>
        <v>0</v>
      </c>
      <c r="N319" s="146"/>
      <c r="O319" s="146"/>
      <c r="P319" s="146"/>
      <c r="Q319" s="148">
        <f t="shared" si="21"/>
        <v>0</v>
      </c>
      <c r="R319" s="18" t="str">
        <f t="shared" si="22"/>
        <v>OK</v>
      </c>
      <c r="S319" s="47"/>
      <c r="T319" s="47"/>
      <c r="U319" s="47"/>
      <c r="V319" s="47"/>
      <c r="W319" s="47"/>
      <c r="X319" s="34"/>
      <c r="Y319" s="34"/>
      <c r="Z319" s="34"/>
      <c r="AA319" s="34"/>
      <c r="AB319" s="34"/>
      <c r="AC319" s="34"/>
      <c r="AD319" s="34"/>
      <c r="AE319" s="36"/>
      <c r="AF319" s="36"/>
      <c r="AG319" s="36"/>
      <c r="AH319" s="36"/>
    </row>
    <row r="320" spans="1:34" ht="40" customHeight="1" x14ac:dyDescent="0.35">
      <c r="A320" s="204"/>
      <c r="B320" s="50">
        <v>334</v>
      </c>
      <c r="C320" s="200"/>
      <c r="D320" s="56" t="s">
        <v>556</v>
      </c>
      <c r="E320" s="57" t="s">
        <v>557</v>
      </c>
      <c r="F320" s="57" t="s">
        <v>11</v>
      </c>
      <c r="G320" s="57" t="s">
        <v>13</v>
      </c>
      <c r="H320" s="55">
        <v>41.21</v>
      </c>
      <c r="I320" s="16">
        <v>0</v>
      </c>
      <c r="J320" s="144">
        <f t="shared" si="18"/>
        <v>0</v>
      </c>
      <c r="K320" s="145">
        <f t="shared" si="19"/>
        <v>0</v>
      </c>
      <c r="L320" s="146"/>
      <c r="M320" s="147">
        <f t="shared" si="20"/>
        <v>0</v>
      </c>
      <c r="N320" s="146"/>
      <c r="O320" s="146"/>
      <c r="P320" s="146"/>
      <c r="Q320" s="148">
        <f t="shared" si="21"/>
        <v>0</v>
      </c>
      <c r="R320" s="18" t="str">
        <f t="shared" si="22"/>
        <v>OK</v>
      </c>
      <c r="S320" s="47"/>
      <c r="T320" s="47"/>
      <c r="U320" s="47"/>
      <c r="V320" s="47"/>
      <c r="W320" s="47"/>
      <c r="X320" s="34"/>
      <c r="Y320" s="34"/>
      <c r="Z320" s="34"/>
      <c r="AA320" s="34"/>
      <c r="AB320" s="34"/>
      <c r="AC320" s="34"/>
      <c r="AD320" s="34"/>
      <c r="AE320" s="36"/>
      <c r="AF320" s="36"/>
      <c r="AG320" s="36"/>
      <c r="AH320" s="36"/>
    </row>
    <row r="321" spans="1:34" ht="40" customHeight="1" x14ac:dyDescent="0.35">
      <c r="A321" s="204"/>
      <c r="B321" s="50">
        <v>335</v>
      </c>
      <c r="C321" s="200"/>
      <c r="D321" s="56" t="s">
        <v>558</v>
      </c>
      <c r="E321" s="57" t="s">
        <v>559</v>
      </c>
      <c r="F321" s="57" t="s">
        <v>11</v>
      </c>
      <c r="G321" s="57" t="s">
        <v>13</v>
      </c>
      <c r="H321" s="55">
        <v>328.8</v>
      </c>
      <c r="I321" s="16">
        <v>0</v>
      </c>
      <c r="J321" s="144">
        <f t="shared" si="18"/>
        <v>0</v>
      </c>
      <c r="K321" s="145">
        <f t="shared" si="19"/>
        <v>0</v>
      </c>
      <c r="L321" s="146"/>
      <c r="M321" s="147">
        <f t="shared" si="20"/>
        <v>0</v>
      </c>
      <c r="N321" s="146"/>
      <c r="O321" s="146"/>
      <c r="P321" s="146"/>
      <c r="Q321" s="148">
        <f t="shared" si="21"/>
        <v>0</v>
      </c>
      <c r="R321" s="18" t="str">
        <f t="shared" si="22"/>
        <v>OK</v>
      </c>
      <c r="S321" s="47"/>
      <c r="T321" s="47"/>
      <c r="U321" s="47"/>
      <c r="V321" s="47"/>
      <c r="W321" s="47"/>
      <c r="X321" s="34"/>
      <c r="Y321" s="34"/>
      <c r="Z321" s="34"/>
      <c r="AA321" s="34"/>
      <c r="AB321" s="34"/>
      <c r="AC321" s="34"/>
      <c r="AD321" s="34"/>
      <c r="AE321" s="36"/>
      <c r="AF321" s="36"/>
      <c r="AG321" s="36"/>
      <c r="AH321" s="36"/>
    </row>
    <row r="322" spans="1:34" ht="40" customHeight="1" x14ac:dyDescent="0.35">
      <c r="A322" s="204"/>
      <c r="B322" s="50">
        <v>336</v>
      </c>
      <c r="C322" s="199"/>
      <c r="D322" s="56" t="s">
        <v>560</v>
      </c>
      <c r="E322" s="57" t="s">
        <v>561</v>
      </c>
      <c r="F322" s="57" t="s">
        <v>11</v>
      </c>
      <c r="G322" s="57" t="s">
        <v>555</v>
      </c>
      <c r="H322" s="55">
        <v>310.81</v>
      </c>
      <c r="I322" s="16">
        <v>0</v>
      </c>
      <c r="J322" s="144">
        <f t="shared" si="18"/>
        <v>0</v>
      </c>
      <c r="K322" s="145">
        <f t="shared" si="19"/>
        <v>0</v>
      </c>
      <c r="L322" s="146"/>
      <c r="M322" s="147">
        <f t="shared" si="20"/>
        <v>0</v>
      </c>
      <c r="N322" s="146"/>
      <c r="O322" s="146"/>
      <c r="P322" s="146"/>
      <c r="Q322" s="148">
        <f t="shared" si="21"/>
        <v>0</v>
      </c>
      <c r="R322" s="18" t="str">
        <f t="shared" si="22"/>
        <v>OK</v>
      </c>
      <c r="S322" s="47"/>
      <c r="T322" s="47"/>
      <c r="U322" s="47"/>
      <c r="V322" s="47"/>
      <c r="W322" s="47"/>
      <c r="X322" s="34"/>
      <c r="Y322" s="34"/>
      <c r="Z322" s="34"/>
      <c r="AA322" s="34"/>
      <c r="AB322" s="34"/>
      <c r="AC322" s="34"/>
      <c r="AD322" s="34"/>
      <c r="AE322" s="36"/>
      <c r="AF322" s="36"/>
      <c r="AG322" s="36"/>
      <c r="AH322" s="36"/>
    </row>
    <row r="323" spans="1:34" ht="40" customHeight="1" x14ac:dyDescent="0.35">
      <c r="A323" s="204">
        <v>31</v>
      </c>
      <c r="B323" s="50">
        <v>337</v>
      </c>
      <c r="C323" s="198" t="s">
        <v>634</v>
      </c>
      <c r="D323" s="56" t="s">
        <v>562</v>
      </c>
      <c r="E323" s="57" t="s">
        <v>563</v>
      </c>
      <c r="F323" s="57" t="s">
        <v>11</v>
      </c>
      <c r="G323" s="57" t="s">
        <v>13</v>
      </c>
      <c r="H323" s="55">
        <v>1100.48</v>
      </c>
      <c r="I323" s="16">
        <v>0</v>
      </c>
      <c r="J323" s="144">
        <f t="shared" si="18"/>
        <v>0</v>
      </c>
      <c r="K323" s="145">
        <f t="shared" si="19"/>
        <v>0</v>
      </c>
      <c r="L323" s="146"/>
      <c r="M323" s="147">
        <f t="shared" si="20"/>
        <v>0</v>
      </c>
      <c r="N323" s="146"/>
      <c r="O323" s="146"/>
      <c r="P323" s="146"/>
      <c r="Q323" s="148">
        <f t="shared" si="21"/>
        <v>0</v>
      </c>
      <c r="R323" s="18" t="str">
        <f t="shared" si="22"/>
        <v>OK</v>
      </c>
      <c r="S323" s="47"/>
      <c r="T323" s="47"/>
      <c r="U323" s="47"/>
      <c r="V323" s="47"/>
      <c r="W323" s="47"/>
      <c r="X323" s="34"/>
      <c r="Y323" s="34"/>
      <c r="Z323" s="34"/>
      <c r="AA323" s="34"/>
      <c r="AB323" s="34"/>
      <c r="AC323" s="34"/>
      <c r="AD323" s="34"/>
      <c r="AE323" s="36"/>
      <c r="AF323" s="36"/>
      <c r="AG323" s="36"/>
      <c r="AH323" s="36"/>
    </row>
    <row r="324" spans="1:34" ht="40" customHeight="1" x14ac:dyDescent="0.35">
      <c r="A324" s="204"/>
      <c r="B324" s="50">
        <v>338</v>
      </c>
      <c r="C324" s="200"/>
      <c r="D324" s="56" t="s">
        <v>564</v>
      </c>
      <c r="E324" s="57" t="s">
        <v>39</v>
      </c>
      <c r="F324" s="57" t="s">
        <v>11</v>
      </c>
      <c r="G324" s="57" t="s">
        <v>15</v>
      </c>
      <c r="H324" s="55">
        <v>168</v>
      </c>
      <c r="I324" s="16">
        <v>0</v>
      </c>
      <c r="J324" s="144">
        <f t="shared" si="18"/>
        <v>0</v>
      </c>
      <c r="K324" s="145">
        <f t="shared" si="19"/>
        <v>0</v>
      </c>
      <c r="L324" s="146"/>
      <c r="M324" s="147">
        <f t="shared" si="20"/>
        <v>0</v>
      </c>
      <c r="N324" s="146"/>
      <c r="O324" s="146"/>
      <c r="P324" s="146"/>
      <c r="Q324" s="148">
        <f t="shared" si="21"/>
        <v>0</v>
      </c>
      <c r="R324" s="18" t="str">
        <f t="shared" si="22"/>
        <v>OK</v>
      </c>
      <c r="S324" s="47"/>
      <c r="T324" s="47"/>
      <c r="U324" s="47"/>
      <c r="V324" s="47"/>
      <c r="W324" s="47"/>
      <c r="X324" s="34"/>
      <c r="Y324" s="34"/>
      <c r="Z324" s="34"/>
      <c r="AA324" s="34"/>
      <c r="AB324" s="34"/>
      <c r="AC324" s="34"/>
      <c r="AD324" s="34"/>
      <c r="AE324" s="36"/>
      <c r="AF324" s="36"/>
      <c r="AG324" s="36"/>
      <c r="AH324" s="36"/>
    </row>
    <row r="325" spans="1:34" ht="40" customHeight="1" x14ac:dyDescent="0.35">
      <c r="A325" s="204"/>
      <c r="B325" s="50">
        <v>339</v>
      </c>
      <c r="C325" s="200"/>
      <c r="D325" s="56" t="s">
        <v>565</v>
      </c>
      <c r="E325" s="57" t="s">
        <v>39</v>
      </c>
      <c r="F325" s="57" t="s">
        <v>11</v>
      </c>
      <c r="G325" s="57" t="s">
        <v>15</v>
      </c>
      <c r="H325" s="55">
        <v>167.03</v>
      </c>
      <c r="I325" s="16">
        <v>0</v>
      </c>
      <c r="J325" s="144">
        <f t="shared" ref="J325:J360" si="23">IF(SUM(S325:AJ325)&gt;I325+L325,I325+L325,SUM(S325:AJ325))</f>
        <v>0</v>
      </c>
      <c r="K325" s="145">
        <f t="shared" ref="K325:K360" si="24">(SUM(S325:AJ325))</f>
        <v>0</v>
      </c>
      <c r="L325" s="146"/>
      <c r="M325" s="147">
        <f t="shared" ref="M325:M360" si="25">ROUND(IF(I325*0.25-0.5&lt;0,0,I325*0.25-0.5),0)-P325-N325</f>
        <v>0</v>
      </c>
      <c r="N325" s="146"/>
      <c r="O325" s="146"/>
      <c r="P325" s="146"/>
      <c r="Q325" s="148">
        <f t="shared" ref="Q325:Q360" si="26">I325-(SUM(S325:AB325))+L325</f>
        <v>0</v>
      </c>
      <c r="R325" s="18" t="str">
        <f t="shared" si="22"/>
        <v>OK</v>
      </c>
      <c r="S325" s="47"/>
      <c r="T325" s="47"/>
      <c r="U325" s="47"/>
      <c r="V325" s="47"/>
      <c r="W325" s="47"/>
      <c r="X325" s="34"/>
      <c r="Y325" s="34"/>
      <c r="Z325" s="34"/>
      <c r="AA325" s="34"/>
      <c r="AB325" s="34"/>
      <c r="AC325" s="34"/>
      <c r="AD325" s="34"/>
      <c r="AE325" s="36"/>
      <c r="AF325" s="36"/>
      <c r="AG325" s="36"/>
      <c r="AH325" s="36"/>
    </row>
    <row r="326" spans="1:34" ht="40" customHeight="1" x14ac:dyDescent="0.35">
      <c r="A326" s="204"/>
      <c r="B326" s="50">
        <v>340</v>
      </c>
      <c r="C326" s="200"/>
      <c r="D326" s="56" t="s">
        <v>566</v>
      </c>
      <c r="E326" s="57" t="s">
        <v>39</v>
      </c>
      <c r="F326" s="57" t="s">
        <v>11</v>
      </c>
      <c r="G326" s="57" t="s">
        <v>15</v>
      </c>
      <c r="H326" s="55">
        <v>450</v>
      </c>
      <c r="I326" s="16">
        <v>0</v>
      </c>
      <c r="J326" s="144">
        <f t="shared" si="23"/>
        <v>0</v>
      </c>
      <c r="K326" s="145">
        <f t="shared" si="24"/>
        <v>0</v>
      </c>
      <c r="L326" s="146"/>
      <c r="M326" s="147">
        <f t="shared" si="25"/>
        <v>0</v>
      </c>
      <c r="N326" s="146"/>
      <c r="O326" s="146"/>
      <c r="P326" s="146"/>
      <c r="Q326" s="148">
        <f t="shared" si="26"/>
        <v>0</v>
      </c>
      <c r="R326" s="18" t="str">
        <f t="shared" si="22"/>
        <v>OK</v>
      </c>
      <c r="S326" s="47"/>
      <c r="T326" s="47"/>
      <c r="U326" s="47"/>
      <c r="V326" s="47"/>
      <c r="W326" s="47"/>
      <c r="X326" s="34"/>
      <c r="Y326" s="34"/>
      <c r="Z326" s="34"/>
      <c r="AA326" s="34"/>
      <c r="AB326" s="34"/>
      <c r="AC326" s="34"/>
      <c r="AD326" s="34"/>
      <c r="AE326" s="36"/>
      <c r="AF326" s="36"/>
      <c r="AG326" s="36"/>
      <c r="AH326" s="36"/>
    </row>
    <row r="327" spans="1:34" ht="40" customHeight="1" x14ac:dyDescent="0.35">
      <c r="A327" s="204"/>
      <c r="B327" s="50">
        <v>341</v>
      </c>
      <c r="C327" s="200"/>
      <c r="D327" s="56" t="s">
        <v>567</v>
      </c>
      <c r="E327" s="57" t="s">
        <v>568</v>
      </c>
      <c r="F327" s="57" t="s">
        <v>11</v>
      </c>
      <c r="G327" s="57" t="s">
        <v>555</v>
      </c>
      <c r="H327" s="55">
        <v>600</v>
      </c>
      <c r="I327" s="16">
        <v>0</v>
      </c>
      <c r="J327" s="144">
        <f t="shared" si="23"/>
        <v>0</v>
      </c>
      <c r="K327" s="145">
        <f t="shared" si="24"/>
        <v>0</v>
      </c>
      <c r="L327" s="146"/>
      <c r="M327" s="147">
        <f t="shared" si="25"/>
        <v>0</v>
      </c>
      <c r="N327" s="146"/>
      <c r="O327" s="146"/>
      <c r="P327" s="146"/>
      <c r="Q327" s="148">
        <f t="shared" si="26"/>
        <v>0</v>
      </c>
      <c r="R327" s="18" t="str">
        <f t="shared" si="22"/>
        <v>OK</v>
      </c>
      <c r="S327" s="47"/>
      <c r="T327" s="47"/>
      <c r="U327" s="47"/>
      <c r="V327" s="47"/>
      <c r="W327" s="47"/>
      <c r="X327" s="34"/>
      <c r="Y327" s="34"/>
      <c r="Z327" s="34"/>
      <c r="AA327" s="34"/>
      <c r="AB327" s="34"/>
      <c r="AC327" s="34"/>
      <c r="AD327" s="34"/>
      <c r="AE327" s="36"/>
      <c r="AF327" s="36"/>
      <c r="AG327" s="36"/>
      <c r="AH327" s="36"/>
    </row>
    <row r="328" spans="1:34" ht="40" customHeight="1" x14ac:dyDescent="0.35">
      <c r="A328" s="204"/>
      <c r="B328" s="50">
        <v>342</v>
      </c>
      <c r="C328" s="200"/>
      <c r="D328" s="56" t="s">
        <v>569</v>
      </c>
      <c r="E328" s="57" t="s">
        <v>570</v>
      </c>
      <c r="F328" s="57" t="s">
        <v>11</v>
      </c>
      <c r="G328" s="57" t="s">
        <v>277</v>
      </c>
      <c r="H328" s="55">
        <v>50</v>
      </c>
      <c r="I328" s="16">
        <v>0</v>
      </c>
      <c r="J328" s="144">
        <f t="shared" si="23"/>
        <v>0</v>
      </c>
      <c r="K328" s="145">
        <f t="shared" si="24"/>
        <v>0</v>
      </c>
      <c r="L328" s="146"/>
      <c r="M328" s="147">
        <f t="shared" si="25"/>
        <v>0</v>
      </c>
      <c r="N328" s="146"/>
      <c r="O328" s="146"/>
      <c r="P328" s="146"/>
      <c r="Q328" s="148">
        <f t="shared" si="26"/>
        <v>0</v>
      </c>
      <c r="R328" s="18" t="str">
        <f t="shared" si="22"/>
        <v>OK</v>
      </c>
      <c r="S328" s="47"/>
      <c r="T328" s="47"/>
      <c r="U328" s="47"/>
      <c r="V328" s="47"/>
      <c r="W328" s="47"/>
      <c r="X328" s="34"/>
      <c r="Y328" s="34"/>
      <c r="Z328" s="34"/>
      <c r="AA328" s="34"/>
      <c r="AB328" s="34"/>
      <c r="AC328" s="34"/>
      <c r="AD328" s="34"/>
      <c r="AE328" s="36"/>
      <c r="AF328" s="36"/>
      <c r="AG328" s="36"/>
      <c r="AH328" s="36"/>
    </row>
    <row r="329" spans="1:34" ht="40" customHeight="1" x14ac:dyDescent="0.35">
      <c r="A329" s="204"/>
      <c r="B329" s="50">
        <v>343</v>
      </c>
      <c r="C329" s="200"/>
      <c r="D329" s="56" t="s">
        <v>571</v>
      </c>
      <c r="E329" s="57" t="s">
        <v>570</v>
      </c>
      <c r="F329" s="57" t="s">
        <v>11</v>
      </c>
      <c r="G329" s="57" t="s">
        <v>13</v>
      </c>
      <c r="H329" s="55">
        <v>30</v>
      </c>
      <c r="I329" s="16">
        <v>0</v>
      </c>
      <c r="J329" s="144">
        <f t="shared" si="23"/>
        <v>0</v>
      </c>
      <c r="K329" s="145">
        <f t="shared" si="24"/>
        <v>0</v>
      </c>
      <c r="L329" s="146"/>
      <c r="M329" s="147">
        <f t="shared" si="25"/>
        <v>0</v>
      </c>
      <c r="N329" s="146"/>
      <c r="O329" s="146"/>
      <c r="P329" s="146"/>
      <c r="Q329" s="148">
        <f t="shared" si="26"/>
        <v>0</v>
      </c>
      <c r="R329" s="18" t="str">
        <f t="shared" si="22"/>
        <v>OK</v>
      </c>
      <c r="S329" s="47"/>
      <c r="T329" s="47"/>
      <c r="U329" s="47"/>
      <c r="V329" s="47"/>
      <c r="W329" s="47"/>
      <c r="X329" s="34"/>
      <c r="Y329" s="34"/>
      <c r="Z329" s="34"/>
      <c r="AA329" s="34"/>
      <c r="AB329" s="34"/>
      <c r="AC329" s="34"/>
      <c r="AD329" s="34"/>
      <c r="AE329" s="36"/>
      <c r="AF329" s="36"/>
      <c r="AG329" s="36"/>
      <c r="AH329" s="36"/>
    </row>
    <row r="330" spans="1:34" ht="40" customHeight="1" x14ac:dyDescent="0.35">
      <c r="A330" s="204"/>
      <c r="B330" s="50">
        <v>344</v>
      </c>
      <c r="C330" s="200"/>
      <c r="D330" s="56" t="s">
        <v>572</v>
      </c>
      <c r="E330" s="57" t="s">
        <v>570</v>
      </c>
      <c r="F330" s="57" t="s">
        <v>11</v>
      </c>
      <c r="G330" s="57" t="s">
        <v>13</v>
      </c>
      <c r="H330" s="55">
        <v>30</v>
      </c>
      <c r="I330" s="16">
        <v>0</v>
      </c>
      <c r="J330" s="144">
        <f t="shared" si="23"/>
        <v>0</v>
      </c>
      <c r="K330" s="145">
        <f t="shared" si="24"/>
        <v>0</v>
      </c>
      <c r="L330" s="146"/>
      <c r="M330" s="147">
        <f t="shared" si="25"/>
        <v>0</v>
      </c>
      <c r="N330" s="146"/>
      <c r="O330" s="146"/>
      <c r="P330" s="146"/>
      <c r="Q330" s="148">
        <f t="shared" si="26"/>
        <v>0</v>
      </c>
      <c r="R330" s="18" t="str">
        <f t="shared" si="22"/>
        <v>OK</v>
      </c>
      <c r="S330" s="47"/>
      <c r="T330" s="47"/>
      <c r="U330" s="47"/>
      <c r="V330" s="47"/>
      <c r="W330" s="47"/>
      <c r="X330" s="34"/>
      <c r="Y330" s="34"/>
      <c r="Z330" s="34"/>
      <c r="AA330" s="34"/>
      <c r="AB330" s="34"/>
      <c r="AC330" s="34"/>
      <c r="AD330" s="34"/>
      <c r="AE330" s="36"/>
      <c r="AF330" s="36"/>
      <c r="AG330" s="36"/>
      <c r="AH330" s="36"/>
    </row>
    <row r="331" spans="1:34" ht="40" customHeight="1" x14ac:dyDescent="0.35">
      <c r="A331" s="204"/>
      <c r="B331" s="50">
        <v>345</v>
      </c>
      <c r="C331" s="200"/>
      <c r="D331" s="56" t="s">
        <v>573</v>
      </c>
      <c r="E331" s="57" t="s">
        <v>570</v>
      </c>
      <c r="F331" s="57" t="s">
        <v>11</v>
      </c>
      <c r="G331" s="57" t="s">
        <v>288</v>
      </c>
      <c r="H331" s="55">
        <v>20</v>
      </c>
      <c r="I331" s="16">
        <v>0</v>
      </c>
      <c r="J331" s="144">
        <f t="shared" si="23"/>
        <v>0</v>
      </c>
      <c r="K331" s="145">
        <f t="shared" si="24"/>
        <v>0</v>
      </c>
      <c r="L331" s="146"/>
      <c r="M331" s="147">
        <f t="shared" si="25"/>
        <v>0</v>
      </c>
      <c r="N331" s="146"/>
      <c r="O331" s="146"/>
      <c r="P331" s="146"/>
      <c r="Q331" s="148">
        <f t="shared" si="26"/>
        <v>0</v>
      </c>
      <c r="R331" s="18" t="str">
        <f t="shared" si="22"/>
        <v>OK</v>
      </c>
      <c r="S331" s="47"/>
      <c r="T331" s="47"/>
      <c r="U331" s="47"/>
      <c r="V331" s="47"/>
      <c r="W331" s="47"/>
      <c r="X331" s="34"/>
      <c r="Y331" s="34"/>
      <c r="Z331" s="34"/>
      <c r="AA331" s="34"/>
      <c r="AB331" s="34"/>
      <c r="AC331" s="34"/>
      <c r="AD331" s="34"/>
      <c r="AE331" s="36"/>
      <c r="AF331" s="36"/>
      <c r="AG331" s="36"/>
      <c r="AH331" s="36"/>
    </row>
    <row r="332" spans="1:34" ht="40" customHeight="1" x14ac:dyDescent="0.35">
      <c r="A332" s="204"/>
      <c r="B332" s="50">
        <v>346</v>
      </c>
      <c r="C332" s="200"/>
      <c r="D332" s="56" t="s">
        <v>574</v>
      </c>
      <c r="E332" s="57" t="s">
        <v>570</v>
      </c>
      <c r="F332" s="57" t="s">
        <v>11</v>
      </c>
      <c r="G332" s="57" t="s">
        <v>575</v>
      </c>
      <c r="H332" s="55">
        <v>50</v>
      </c>
      <c r="I332" s="16">
        <v>0</v>
      </c>
      <c r="J332" s="144">
        <f t="shared" si="23"/>
        <v>0</v>
      </c>
      <c r="K332" s="145">
        <f t="shared" si="24"/>
        <v>0</v>
      </c>
      <c r="L332" s="146"/>
      <c r="M332" s="147">
        <f t="shared" si="25"/>
        <v>0</v>
      </c>
      <c r="N332" s="146"/>
      <c r="O332" s="146"/>
      <c r="P332" s="146"/>
      <c r="Q332" s="148">
        <f t="shared" si="26"/>
        <v>0</v>
      </c>
      <c r="R332" s="18" t="str">
        <f t="shared" si="22"/>
        <v>OK</v>
      </c>
      <c r="S332" s="47"/>
      <c r="T332" s="47"/>
      <c r="U332" s="47"/>
      <c r="V332" s="47"/>
      <c r="W332" s="47"/>
      <c r="X332" s="34"/>
      <c r="Y332" s="34"/>
      <c r="Z332" s="34"/>
      <c r="AA332" s="34"/>
      <c r="AB332" s="34"/>
      <c r="AC332" s="34"/>
      <c r="AD332" s="34"/>
      <c r="AE332" s="36"/>
      <c r="AF332" s="36"/>
      <c r="AG332" s="36"/>
      <c r="AH332" s="36"/>
    </row>
    <row r="333" spans="1:34" ht="40" customHeight="1" x14ac:dyDescent="0.35">
      <c r="A333" s="204"/>
      <c r="B333" s="50">
        <v>347</v>
      </c>
      <c r="C333" s="199"/>
      <c r="D333" s="56" t="s">
        <v>576</v>
      </c>
      <c r="E333" s="57" t="s">
        <v>570</v>
      </c>
      <c r="F333" s="57" t="s">
        <v>11</v>
      </c>
      <c r="G333" s="57" t="s">
        <v>575</v>
      </c>
      <c r="H333" s="55">
        <v>40</v>
      </c>
      <c r="I333" s="16">
        <v>0</v>
      </c>
      <c r="J333" s="144">
        <f t="shared" si="23"/>
        <v>0</v>
      </c>
      <c r="K333" s="145">
        <f t="shared" si="24"/>
        <v>0</v>
      </c>
      <c r="L333" s="146"/>
      <c r="M333" s="147">
        <f t="shared" si="25"/>
        <v>0</v>
      </c>
      <c r="N333" s="146"/>
      <c r="O333" s="146"/>
      <c r="P333" s="146"/>
      <c r="Q333" s="148">
        <f t="shared" si="26"/>
        <v>0</v>
      </c>
      <c r="R333" s="18" t="str">
        <f t="shared" si="22"/>
        <v>OK</v>
      </c>
      <c r="S333" s="47"/>
      <c r="T333" s="47"/>
      <c r="U333" s="47"/>
      <c r="V333" s="47"/>
      <c r="W333" s="47"/>
      <c r="X333" s="34"/>
      <c r="Y333" s="34"/>
      <c r="Z333" s="34"/>
      <c r="AA333" s="34"/>
      <c r="AB333" s="34"/>
      <c r="AC333" s="34"/>
      <c r="AD333" s="34"/>
      <c r="AE333" s="36"/>
      <c r="AF333" s="36"/>
      <c r="AG333" s="36"/>
      <c r="AH333" s="36"/>
    </row>
    <row r="334" spans="1:34" ht="40" customHeight="1" x14ac:dyDescent="0.35">
      <c r="A334" s="204">
        <v>32</v>
      </c>
      <c r="B334" s="50">
        <v>348</v>
      </c>
      <c r="C334" s="198" t="s">
        <v>641</v>
      </c>
      <c r="D334" s="56" t="s">
        <v>577</v>
      </c>
      <c r="E334" s="57" t="s">
        <v>578</v>
      </c>
      <c r="F334" s="57" t="s">
        <v>233</v>
      </c>
      <c r="G334" s="57" t="s">
        <v>579</v>
      </c>
      <c r="H334" s="55">
        <v>164.96</v>
      </c>
      <c r="I334" s="16">
        <v>0</v>
      </c>
      <c r="J334" s="144">
        <f t="shared" si="23"/>
        <v>0</v>
      </c>
      <c r="K334" s="145">
        <f t="shared" si="24"/>
        <v>0</v>
      </c>
      <c r="L334" s="146"/>
      <c r="M334" s="147">
        <f t="shared" si="25"/>
        <v>0</v>
      </c>
      <c r="N334" s="146"/>
      <c r="O334" s="146"/>
      <c r="P334" s="146"/>
      <c r="Q334" s="148">
        <f t="shared" si="26"/>
        <v>0</v>
      </c>
      <c r="R334" s="18" t="str">
        <f t="shared" si="22"/>
        <v>OK</v>
      </c>
      <c r="S334" s="47"/>
      <c r="T334" s="47"/>
      <c r="U334" s="47"/>
      <c r="V334" s="47"/>
      <c r="W334" s="47"/>
      <c r="X334" s="34"/>
      <c r="Y334" s="34"/>
      <c r="Z334" s="34"/>
      <c r="AA334" s="34"/>
      <c r="AB334" s="34"/>
      <c r="AC334" s="34"/>
      <c r="AD334" s="34"/>
      <c r="AE334" s="36"/>
      <c r="AF334" s="36"/>
      <c r="AG334" s="36"/>
      <c r="AH334" s="36"/>
    </row>
    <row r="335" spans="1:34" ht="40" customHeight="1" x14ac:dyDescent="0.35">
      <c r="A335" s="204"/>
      <c r="B335" s="50">
        <v>349</v>
      </c>
      <c r="C335" s="200"/>
      <c r="D335" s="56" t="s">
        <v>580</v>
      </c>
      <c r="E335" s="57" t="s">
        <v>581</v>
      </c>
      <c r="F335" s="57" t="s">
        <v>233</v>
      </c>
      <c r="G335" s="57" t="s">
        <v>579</v>
      </c>
      <c r="H335" s="55">
        <v>87.33</v>
      </c>
      <c r="I335" s="16">
        <v>0</v>
      </c>
      <c r="J335" s="144">
        <f t="shared" si="23"/>
        <v>0</v>
      </c>
      <c r="K335" s="145">
        <f t="shared" si="24"/>
        <v>0</v>
      </c>
      <c r="L335" s="146"/>
      <c r="M335" s="147">
        <f t="shared" si="25"/>
        <v>0</v>
      </c>
      <c r="N335" s="146"/>
      <c r="O335" s="146"/>
      <c r="P335" s="146"/>
      <c r="Q335" s="148">
        <f t="shared" si="26"/>
        <v>0</v>
      </c>
      <c r="R335" s="18" t="str">
        <f t="shared" si="22"/>
        <v>OK</v>
      </c>
      <c r="S335" s="47"/>
      <c r="T335" s="47"/>
      <c r="U335" s="47"/>
      <c r="V335" s="47"/>
      <c r="W335" s="47"/>
      <c r="X335" s="34"/>
      <c r="Y335" s="34"/>
      <c r="Z335" s="34"/>
      <c r="AA335" s="34"/>
      <c r="AB335" s="34"/>
      <c r="AC335" s="34"/>
      <c r="AD335" s="34"/>
      <c r="AE335" s="36"/>
      <c r="AF335" s="36"/>
      <c r="AG335" s="36"/>
      <c r="AH335" s="36"/>
    </row>
    <row r="336" spans="1:34" ht="40" customHeight="1" x14ac:dyDescent="0.35">
      <c r="A336" s="204"/>
      <c r="B336" s="50">
        <v>350</v>
      </c>
      <c r="C336" s="200"/>
      <c r="D336" s="56" t="s">
        <v>582</v>
      </c>
      <c r="E336" s="57" t="s">
        <v>583</v>
      </c>
      <c r="F336" s="57" t="s">
        <v>11</v>
      </c>
      <c r="G336" s="57" t="s">
        <v>12</v>
      </c>
      <c r="H336" s="55">
        <v>16.11</v>
      </c>
      <c r="I336" s="16">
        <v>15</v>
      </c>
      <c r="J336" s="144">
        <f t="shared" si="23"/>
        <v>0</v>
      </c>
      <c r="K336" s="145">
        <f t="shared" si="24"/>
        <v>0</v>
      </c>
      <c r="L336" s="146"/>
      <c r="M336" s="147">
        <f t="shared" si="25"/>
        <v>3</v>
      </c>
      <c r="N336" s="146"/>
      <c r="O336" s="146"/>
      <c r="P336" s="146"/>
      <c r="Q336" s="148">
        <f t="shared" si="26"/>
        <v>15</v>
      </c>
      <c r="R336" s="18" t="str">
        <f t="shared" si="22"/>
        <v>OK</v>
      </c>
      <c r="S336" s="47"/>
      <c r="T336" s="47"/>
      <c r="U336" s="47"/>
      <c r="V336" s="47"/>
      <c r="W336" s="47"/>
      <c r="X336" s="34"/>
      <c r="Y336" s="34"/>
      <c r="Z336" s="34"/>
      <c r="AA336" s="34"/>
      <c r="AB336" s="34"/>
      <c r="AC336" s="34"/>
      <c r="AD336" s="34"/>
      <c r="AE336" s="36"/>
      <c r="AF336" s="36"/>
      <c r="AG336" s="36"/>
      <c r="AH336" s="36"/>
    </row>
    <row r="337" spans="1:34" ht="40" customHeight="1" x14ac:dyDescent="0.35">
      <c r="A337" s="204"/>
      <c r="B337" s="50">
        <v>351</v>
      </c>
      <c r="C337" s="200"/>
      <c r="D337" s="56" t="s">
        <v>584</v>
      </c>
      <c r="E337" s="57" t="s">
        <v>585</v>
      </c>
      <c r="F337" s="57" t="s">
        <v>11</v>
      </c>
      <c r="G337" s="57" t="s">
        <v>12</v>
      </c>
      <c r="H337" s="55">
        <v>115.55</v>
      </c>
      <c r="I337" s="16">
        <v>0</v>
      </c>
      <c r="J337" s="144">
        <f t="shared" si="23"/>
        <v>0</v>
      </c>
      <c r="K337" s="145">
        <f t="shared" si="24"/>
        <v>0</v>
      </c>
      <c r="L337" s="146"/>
      <c r="M337" s="147">
        <f t="shared" si="25"/>
        <v>0</v>
      </c>
      <c r="N337" s="146"/>
      <c r="O337" s="146"/>
      <c r="P337" s="146"/>
      <c r="Q337" s="148">
        <f t="shared" si="26"/>
        <v>0</v>
      </c>
      <c r="R337" s="18" t="str">
        <f t="shared" si="22"/>
        <v>OK</v>
      </c>
      <c r="S337" s="47"/>
      <c r="T337" s="47"/>
      <c r="U337" s="47"/>
      <c r="V337" s="47"/>
      <c r="W337" s="47"/>
      <c r="X337" s="34"/>
      <c r="Y337" s="34"/>
      <c r="Z337" s="34"/>
      <c r="AA337" s="34"/>
      <c r="AB337" s="34"/>
      <c r="AC337" s="34"/>
      <c r="AD337" s="34"/>
      <c r="AE337" s="36"/>
      <c r="AF337" s="36"/>
      <c r="AG337" s="36"/>
      <c r="AH337" s="36"/>
    </row>
    <row r="338" spans="1:34" ht="40" customHeight="1" x14ac:dyDescent="0.35">
      <c r="A338" s="204"/>
      <c r="B338" s="50">
        <v>352</v>
      </c>
      <c r="C338" s="200"/>
      <c r="D338" s="56" t="s">
        <v>586</v>
      </c>
      <c r="E338" s="57" t="s">
        <v>587</v>
      </c>
      <c r="F338" s="57" t="s">
        <v>11</v>
      </c>
      <c r="G338" s="57" t="s">
        <v>12</v>
      </c>
      <c r="H338" s="55">
        <v>50.3</v>
      </c>
      <c r="I338" s="16">
        <v>0</v>
      </c>
      <c r="J338" s="144">
        <f t="shared" si="23"/>
        <v>0</v>
      </c>
      <c r="K338" s="145">
        <f t="shared" si="24"/>
        <v>0</v>
      </c>
      <c r="L338" s="146"/>
      <c r="M338" s="147">
        <f t="shared" si="25"/>
        <v>0</v>
      </c>
      <c r="N338" s="146"/>
      <c r="O338" s="146"/>
      <c r="P338" s="146"/>
      <c r="Q338" s="148">
        <f t="shared" si="26"/>
        <v>0</v>
      </c>
      <c r="R338" s="18" t="str">
        <f t="shared" si="22"/>
        <v>OK</v>
      </c>
      <c r="S338" s="47"/>
      <c r="T338" s="47"/>
      <c r="U338" s="47"/>
      <c r="V338" s="47"/>
      <c r="W338" s="47"/>
      <c r="X338" s="34"/>
      <c r="Y338" s="34"/>
      <c r="Z338" s="34"/>
      <c r="AA338" s="34"/>
      <c r="AB338" s="34"/>
      <c r="AC338" s="34"/>
      <c r="AD338" s="34"/>
      <c r="AE338" s="36"/>
      <c r="AF338" s="36"/>
      <c r="AG338" s="36"/>
      <c r="AH338" s="36"/>
    </row>
    <row r="339" spans="1:34" ht="40" customHeight="1" x14ac:dyDescent="0.35">
      <c r="A339" s="204"/>
      <c r="B339" s="50">
        <v>353</v>
      </c>
      <c r="C339" s="200"/>
      <c r="D339" s="56" t="s">
        <v>588</v>
      </c>
      <c r="E339" s="57" t="s">
        <v>589</v>
      </c>
      <c r="F339" s="57" t="s">
        <v>11</v>
      </c>
      <c r="G339" s="57" t="s">
        <v>12</v>
      </c>
      <c r="H339" s="55">
        <v>14.69</v>
      </c>
      <c r="I339" s="16">
        <v>0</v>
      </c>
      <c r="J339" s="144">
        <f t="shared" si="23"/>
        <v>0</v>
      </c>
      <c r="K339" s="145">
        <f t="shared" si="24"/>
        <v>0</v>
      </c>
      <c r="L339" s="146"/>
      <c r="M339" s="147">
        <f t="shared" si="25"/>
        <v>0</v>
      </c>
      <c r="N339" s="146"/>
      <c r="O339" s="146"/>
      <c r="P339" s="146"/>
      <c r="Q339" s="148">
        <f t="shared" si="26"/>
        <v>0</v>
      </c>
      <c r="R339" s="18" t="str">
        <f t="shared" si="22"/>
        <v>OK</v>
      </c>
      <c r="S339" s="47"/>
      <c r="T339" s="47"/>
      <c r="U339" s="47"/>
      <c r="V339" s="47"/>
      <c r="W339" s="47"/>
      <c r="X339" s="34"/>
      <c r="Y339" s="34"/>
      <c r="Z339" s="34"/>
      <c r="AA339" s="34"/>
      <c r="AB339" s="34"/>
      <c r="AC339" s="34"/>
      <c r="AD339" s="34"/>
      <c r="AE339" s="36"/>
      <c r="AF339" s="36"/>
      <c r="AG339" s="36"/>
      <c r="AH339" s="36"/>
    </row>
    <row r="340" spans="1:34" ht="40" customHeight="1" x14ac:dyDescent="0.35">
      <c r="A340" s="204"/>
      <c r="B340" s="50">
        <v>354</v>
      </c>
      <c r="C340" s="200"/>
      <c r="D340" s="56" t="s">
        <v>590</v>
      </c>
      <c r="E340" s="57" t="s">
        <v>589</v>
      </c>
      <c r="F340" s="57" t="s">
        <v>11</v>
      </c>
      <c r="G340" s="57" t="s">
        <v>591</v>
      </c>
      <c r="H340" s="55">
        <v>12.85</v>
      </c>
      <c r="I340" s="16">
        <v>0</v>
      </c>
      <c r="J340" s="144">
        <f t="shared" si="23"/>
        <v>0</v>
      </c>
      <c r="K340" s="145">
        <f t="shared" si="24"/>
        <v>0</v>
      </c>
      <c r="L340" s="146"/>
      <c r="M340" s="147">
        <f t="shared" si="25"/>
        <v>0</v>
      </c>
      <c r="N340" s="146"/>
      <c r="O340" s="146"/>
      <c r="P340" s="146"/>
      <c r="Q340" s="148">
        <f t="shared" si="26"/>
        <v>0</v>
      </c>
      <c r="R340" s="18" t="str">
        <f t="shared" si="22"/>
        <v>OK</v>
      </c>
      <c r="S340" s="47"/>
      <c r="T340" s="47"/>
      <c r="U340" s="47"/>
      <c r="V340" s="47"/>
      <c r="W340" s="47"/>
      <c r="X340" s="34"/>
      <c r="Y340" s="34"/>
      <c r="Z340" s="34"/>
      <c r="AA340" s="34"/>
      <c r="AB340" s="34"/>
      <c r="AC340" s="34"/>
      <c r="AD340" s="34"/>
      <c r="AE340" s="36"/>
      <c r="AF340" s="36"/>
      <c r="AG340" s="36"/>
      <c r="AH340" s="36"/>
    </row>
    <row r="341" spans="1:34" ht="40" customHeight="1" x14ac:dyDescent="0.35">
      <c r="A341" s="204"/>
      <c r="B341" s="50">
        <v>355</v>
      </c>
      <c r="C341" s="200"/>
      <c r="D341" s="56" t="s">
        <v>592</v>
      </c>
      <c r="E341" s="57" t="s">
        <v>593</v>
      </c>
      <c r="F341" s="57" t="s">
        <v>3</v>
      </c>
      <c r="G341" s="57" t="s">
        <v>591</v>
      </c>
      <c r="H341" s="55">
        <v>10.35</v>
      </c>
      <c r="I341" s="16">
        <v>0</v>
      </c>
      <c r="J341" s="144">
        <f t="shared" si="23"/>
        <v>0</v>
      </c>
      <c r="K341" s="145">
        <f t="shared" si="24"/>
        <v>0</v>
      </c>
      <c r="L341" s="146"/>
      <c r="M341" s="147">
        <f t="shared" si="25"/>
        <v>0</v>
      </c>
      <c r="N341" s="146"/>
      <c r="O341" s="146"/>
      <c r="P341" s="146"/>
      <c r="Q341" s="148">
        <f t="shared" si="26"/>
        <v>0</v>
      </c>
      <c r="R341" s="18" t="str">
        <f t="shared" si="22"/>
        <v>OK</v>
      </c>
      <c r="S341" s="47"/>
      <c r="T341" s="47"/>
      <c r="U341" s="47"/>
      <c r="V341" s="47"/>
      <c r="W341" s="47"/>
      <c r="X341" s="34"/>
      <c r="Y341" s="34"/>
      <c r="Z341" s="34"/>
      <c r="AA341" s="34"/>
      <c r="AB341" s="34"/>
      <c r="AC341" s="34"/>
      <c r="AD341" s="34"/>
      <c r="AE341" s="36"/>
      <c r="AF341" s="36"/>
      <c r="AG341" s="36"/>
      <c r="AH341" s="36"/>
    </row>
    <row r="342" spans="1:34" ht="40" customHeight="1" x14ac:dyDescent="0.35">
      <c r="A342" s="204"/>
      <c r="B342" s="50">
        <v>356</v>
      </c>
      <c r="C342" s="199"/>
      <c r="D342" s="56" t="s">
        <v>594</v>
      </c>
      <c r="E342" s="57" t="s">
        <v>595</v>
      </c>
      <c r="F342" s="57" t="s">
        <v>11</v>
      </c>
      <c r="G342" s="57" t="s">
        <v>12</v>
      </c>
      <c r="H342" s="55">
        <v>68.7</v>
      </c>
      <c r="I342" s="16">
        <v>0</v>
      </c>
      <c r="J342" s="144">
        <f t="shared" si="23"/>
        <v>0</v>
      </c>
      <c r="K342" s="145">
        <f t="shared" si="24"/>
        <v>0</v>
      </c>
      <c r="L342" s="146"/>
      <c r="M342" s="147">
        <f t="shared" si="25"/>
        <v>0</v>
      </c>
      <c r="N342" s="146"/>
      <c r="O342" s="146"/>
      <c r="P342" s="146"/>
      <c r="Q342" s="148">
        <f t="shared" si="26"/>
        <v>0</v>
      </c>
      <c r="R342" s="18" t="str">
        <f t="shared" si="22"/>
        <v>OK</v>
      </c>
      <c r="S342" s="47"/>
      <c r="T342" s="47"/>
      <c r="U342" s="47"/>
      <c r="V342" s="47"/>
      <c r="W342" s="47"/>
      <c r="X342" s="34"/>
      <c r="Y342" s="34"/>
      <c r="Z342" s="34"/>
      <c r="AA342" s="34"/>
      <c r="AB342" s="34"/>
      <c r="AC342" s="34"/>
      <c r="AD342" s="34"/>
      <c r="AE342" s="36"/>
      <c r="AF342" s="36"/>
      <c r="AG342" s="36"/>
      <c r="AH342" s="36"/>
    </row>
    <row r="343" spans="1:34" ht="40" customHeight="1" x14ac:dyDescent="0.35">
      <c r="A343" s="204">
        <v>34</v>
      </c>
      <c r="B343" s="50">
        <v>364</v>
      </c>
      <c r="C343" s="198" t="s">
        <v>635</v>
      </c>
      <c r="D343" s="56" t="s">
        <v>596</v>
      </c>
      <c r="E343" s="57" t="s">
        <v>597</v>
      </c>
      <c r="F343" s="57" t="s">
        <v>598</v>
      </c>
      <c r="G343" s="57" t="s">
        <v>599</v>
      </c>
      <c r="H343" s="55">
        <v>40.9</v>
      </c>
      <c r="I343" s="16">
        <v>0</v>
      </c>
      <c r="J343" s="144">
        <f t="shared" si="23"/>
        <v>0</v>
      </c>
      <c r="K343" s="145">
        <f t="shared" si="24"/>
        <v>0</v>
      </c>
      <c r="L343" s="146"/>
      <c r="M343" s="147">
        <f t="shared" si="25"/>
        <v>0</v>
      </c>
      <c r="N343" s="146"/>
      <c r="O343" s="146"/>
      <c r="P343" s="146"/>
      <c r="Q343" s="148">
        <f t="shared" si="26"/>
        <v>0</v>
      </c>
      <c r="R343" s="18" t="str">
        <f t="shared" si="22"/>
        <v>OK</v>
      </c>
      <c r="S343" s="47"/>
      <c r="T343" s="47"/>
      <c r="U343" s="47"/>
      <c r="V343" s="47"/>
      <c r="W343" s="47"/>
      <c r="X343" s="34"/>
      <c r="Y343" s="34"/>
      <c r="Z343" s="34"/>
      <c r="AA343" s="34"/>
      <c r="AB343" s="34"/>
      <c r="AC343" s="34"/>
      <c r="AD343" s="34"/>
      <c r="AE343" s="36"/>
      <c r="AF343" s="36"/>
      <c r="AG343" s="36"/>
      <c r="AH343" s="36"/>
    </row>
    <row r="344" spans="1:34" ht="40" customHeight="1" x14ac:dyDescent="0.35">
      <c r="A344" s="204"/>
      <c r="B344" s="50">
        <v>365</v>
      </c>
      <c r="C344" s="199"/>
      <c r="D344" s="56" t="s">
        <v>600</v>
      </c>
      <c r="E344" s="57" t="s">
        <v>601</v>
      </c>
      <c r="F344" s="57" t="s">
        <v>195</v>
      </c>
      <c r="G344" s="57" t="s">
        <v>599</v>
      </c>
      <c r="H344" s="55">
        <v>307.2</v>
      </c>
      <c r="I344" s="16">
        <v>0</v>
      </c>
      <c r="J344" s="144">
        <f t="shared" si="23"/>
        <v>0</v>
      </c>
      <c r="K344" s="145">
        <f t="shared" si="24"/>
        <v>0</v>
      </c>
      <c r="L344" s="146"/>
      <c r="M344" s="147">
        <f t="shared" si="25"/>
        <v>0</v>
      </c>
      <c r="N344" s="146"/>
      <c r="O344" s="146"/>
      <c r="P344" s="146"/>
      <c r="Q344" s="148">
        <f t="shared" si="26"/>
        <v>0</v>
      </c>
      <c r="R344" s="18" t="str">
        <f t="shared" si="22"/>
        <v>OK</v>
      </c>
      <c r="S344" s="47"/>
      <c r="T344" s="47"/>
      <c r="U344" s="47"/>
      <c r="V344" s="47"/>
      <c r="W344" s="47"/>
      <c r="X344" s="34"/>
      <c r="Y344" s="34"/>
      <c r="Z344" s="34"/>
      <c r="AA344" s="34"/>
      <c r="AB344" s="34"/>
      <c r="AC344" s="34"/>
      <c r="AD344" s="34"/>
      <c r="AE344" s="36"/>
      <c r="AF344" s="36"/>
      <c r="AG344" s="36"/>
      <c r="AH344" s="36"/>
    </row>
    <row r="345" spans="1:34" ht="40" customHeight="1" x14ac:dyDescent="0.35">
      <c r="A345" s="204">
        <v>35</v>
      </c>
      <c r="B345" s="50">
        <v>366</v>
      </c>
      <c r="C345" s="198" t="s">
        <v>634</v>
      </c>
      <c r="D345" s="56" t="s">
        <v>602</v>
      </c>
      <c r="E345" s="57" t="s">
        <v>39</v>
      </c>
      <c r="F345" s="57" t="s">
        <v>195</v>
      </c>
      <c r="G345" s="57" t="s">
        <v>13</v>
      </c>
      <c r="H345" s="55">
        <v>35.119999999999997</v>
      </c>
      <c r="I345" s="16">
        <v>0</v>
      </c>
      <c r="J345" s="144">
        <f t="shared" si="23"/>
        <v>0</v>
      </c>
      <c r="K345" s="145">
        <f t="shared" si="24"/>
        <v>0</v>
      </c>
      <c r="L345" s="146"/>
      <c r="M345" s="147">
        <f t="shared" si="25"/>
        <v>0</v>
      </c>
      <c r="N345" s="146"/>
      <c r="O345" s="146"/>
      <c r="P345" s="146"/>
      <c r="Q345" s="148">
        <f t="shared" si="26"/>
        <v>0</v>
      </c>
      <c r="R345" s="18" t="str">
        <f t="shared" si="22"/>
        <v>OK</v>
      </c>
      <c r="S345" s="47"/>
      <c r="T345" s="47"/>
      <c r="U345" s="47"/>
      <c r="V345" s="47"/>
      <c r="W345" s="47"/>
      <c r="X345" s="34"/>
      <c r="Y345" s="34"/>
      <c r="Z345" s="34"/>
      <c r="AA345" s="34"/>
      <c r="AB345" s="34"/>
      <c r="AC345" s="34"/>
      <c r="AD345" s="34"/>
      <c r="AE345" s="36"/>
      <c r="AF345" s="36"/>
      <c r="AG345" s="36"/>
      <c r="AH345" s="36"/>
    </row>
    <row r="346" spans="1:34" ht="40" customHeight="1" x14ac:dyDescent="0.35">
      <c r="A346" s="204"/>
      <c r="B346" s="50">
        <v>367</v>
      </c>
      <c r="C346" s="200"/>
      <c r="D346" s="56" t="s">
        <v>603</v>
      </c>
      <c r="E346" s="57" t="s">
        <v>39</v>
      </c>
      <c r="F346" s="57" t="s">
        <v>484</v>
      </c>
      <c r="G346" s="57" t="s">
        <v>604</v>
      </c>
      <c r="H346" s="55">
        <v>24.1</v>
      </c>
      <c r="I346" s="16">
        <v>0</v>
      </c>
      <c r="J346" s="144">
        <f t="shared" si="23"/>
        <v>0</v>
      </c>
      <c r="K346" s="145">
        <f t="shared" si="24"/>
        <v>0</v>
      </c>
      <c r="L346" s="146"/>
      <c r="M346" s="147">
        <f t="shared" si="25"/>
        <v>0</v>
      </c>
      <c r="N346" s="146"/>
      <c r="O346" s="146"/>
      <c r="P346" s="146"/>
      <c r="Q346" s="148">
        <f t="shared" si="26"/>
        <v>0</v>
      </c>
      <c r="R346" s="18" t="str">
        <f t="shared" si="22"/>
        <v>OK</v>
      </c>
      <c r="S346" s="47"/>
      <c r="T346" s="47"/>
      <c r="U346" s="47"/>
      <c r="V346" s="47"/>
      <c r="W346" s="47"/>
      <c r="X346" s="34"/>
      <c r="Y346" s="34"/>
      <c r="Z346" s="34"/>
      <c r="AA346" s="34"/>
      <c r="AB346" s="34"/>
      <c r="AC346" s="34"/>
      <c r="AD346" s="34"/>
      <c r="AE346" s="36"/>
      <c r="AF346" s="36"/>
      <c r="AG346" s="36"/>
      <c r="AH346" s="36"/>
    </row>
    <row r="347" spans="1:34" ht="40" customHeight="1" x14ac:dyDescent="0.35">
      <c r="A347" s="204"/>
      <c r="B347" s="50">
        <v>368</v>
      </c>
      <c r="C347" s="200"/>
      <c r="D347" s="56" t="s">
        <v>605</v>
      </c>
      <c r="E347" s="57" t="s">
        <v>606</v>
      </c>
      <c r="F347" s="57" t="s">
        <v>11</v>
      </c>
      <c r="G347" s="57" t="s">
        <v>604</v>
      </c>
      <c r="H347" s="55">
        <v>40</v>
      </c>
      <c r="I347" s="16">
        <v>0</v>
      </c>
      <c r="J347" s="144">
        <f t="shared" si="23"/>
        <v>0</v>
      </c>
      <c r="K347" s="145">
        <f t="shared" si="24"/>
        <v>0</v>
      </c>
      <c r="L347" s="146"/>
      <c r="M347" s="147">
        <f t="shared" si="25"/>
        <v>0</v>
      </c>
      <c r="N347" s="146"/>
      <c r="O347" s="146"/>
      <c r="P347" s="146"/>
      <c r="Q347" s="148">
        <f t="shared" si="26"/>
        <v>0</v>
      </c>
      <c r="R347" s="18" t="str">
        <f t="shared" si="22"/>
        <v>OK</v>
      </c>
      <c r="S347" s="47"/>
      <c r="T347" s="47"/>
      <c r="U347" s="47"/>
      <c r="V347" s="47"/>
      <c r="W347" s="47"/>
      <c r="X347" s="34"/>
      <c r="Y347" s="34"/>
      <c r="Z347" s="34"/>
      <c r="AA347" s="34"/>
      <c r="AB347" s="34"/>
      <c r="AC347" s="34"/>
      <c r="AD347" s="34"/>
      <c r="AE347" s="36"/>
      <c r="AF347" s="36"/>
      <c r="AG347" s="36"/>
      <c r="AH347" s="36"/>
    </row>
    <row r="348" spans="1:34" ht="40" customHeight="1" x14ac:dyDescent="0.35">
      <c r="A348" s="204"/>
      <c r="B348" s="50">
        <v>369</v>
      </c>
      <c r="C348" s="200"/>
      <c r="D348" s="56" t="s">
        <v>607</v>
      </c>
      <c r="E348" s="57" t="s">
        <v>608</v>
      </c>
      <c r="F348" s="57" t="s">
        <v>11</v>
      </c>
      <c r="G348" s="57" t="s">
        <v>604</v>
      </c>
      <c r="H348" s="55">
        <v>72.2</v>
      </c>
      <c r="I348" s="16">
        <v>0</v>
      </c>
      <c r="J348" s="144">
        <f t="shared" si="23"/>
        <v>0</v>
      </c>
      <c r="K348" s="145">
        <f t="shared" si="24"/>
        <v>0</v>
      </c>
      <c r="L348" s="146"/>
      <c r="M348" s="147">
        <f t="shared" si="25"/>
        <v>0</v>
      </c>
      <c r="N348" s="146"/>
      <c r="O348" s="146"/>
      <c r="P348" s="146"/>
      <c r="Q348" s="148">
        <f t="shared" si="26"/>
        <v>0</v>
      </c>
      <c r="R348" s="18" t="str">
        <f t="shared" si="22"/>
        <v>OK</v>
      </c>
      <c r="S348" s="47"/>
      <c r="T348" s="47"/>
      <c r="U348" s="47"/>
      <c r="V348" s="47"/>
      <c r="W348" s="47"/>
      <c r="X348" s="34"/>
      <c r="Y348" s="34"/>
      <c r="Z348" s="34"/>
      <c r="AA348" s="34"/>
      <c r="AB348" s="34"/>
      <c r="AC348" s="34"/>
      <c r="AD348" s="34"/>
      <c r="AE348" s="36"/>
      <c r="AF348" s="36"/>
      <c r="AG348" s="36"/>
      <c r="AH348" s="36"/>
    </row>
    <row r="349" spans="1:34" ht="40" customHeight="1" x14ac:dyDescent="0.35">
      <c r="A349" s="204"/>
      <c r="B349" s="50">
        <v>370</v>
      </c>
      <c r="C349" s="200"/>
      <c r="D349" s="56" t="s">
        <v>609</v>
      </c>
      <c r="E349" s="57" t="s">
        <v>610</v>
      </c>
      <c r="F349" s="57" t="s">
        <v>11</v>
      </c>
      <c r="G349" s="57" t="s">
        <v>13</v>
      </c>
      <c r="H349" s="55">
        <v>175.56</v>
      </c>
      <c r="I349" s="16">
        <v>0</v>
      </c>
      <c r="J349" s="144">
        <f t="shared" si="23"/>
        <v>0</v>
      </c>
      <c r="K349" s="145">
        <f t="shared" si="24"/>
        <v>0</v>
      </c>
      <c r="L349" s="146"/>
      <c r="M349" s="147">
        <f t="shared" si="25"/>
        <v>0</v>
      </c>
      <c r="N349" s="146"/>
      <c r="O349" s="146"/>
      <c r="P349" s="146"/>
      <c r="Q349" s="148">
        <f t="shared" si="26"/>
        <v>0</v>
      </c>
      <c r="R349" s="18" t="str">
        <f t="shared" si="22"/>
        <v>OK</v>
      </c>
      <c r="S349" s="47"/>
      <c r="T349" s="47"/>
      <c r="U349" s="47"/>
      <c r="V349" s="47"/>
      <c r="W349" s="47"/>
      <c r="X349" s="34"/>
      <c r="Y349" s="34"/>
      <c r="Z349" s="34"/>
      <c r="AA349" s="34"/>
      <c r="AB349" s="34"/>
      <c r="AC349" s="34"/>
      <c r="AD349" s="34"/>
      <c r="AE349" s="36"/>
      <c r="AF349" s="36"/>
      <c r="AG349" s="36"/>
      <c r="AH349" s="36"/>
    </row>
    <row r="350" spans="1:34" ht="40" customHeight="1" x14ac:dyDescent="0.35">
      <c r="A350" s="204"/>
      <c r="B350" s="50">
        <v>371</v>
      </c>
      <c r="C350" s="200"/>
      <c r="D350" s="56" t="s">
        <v>611</v>
      </c>
      <c r="E350" s="57" t="s">
        <v>612</v>
      </c>
      <c r="F350" s="57" t="s">
        <v>613</v>
      </c>
      <c r="G350" s="57" t="s">
        <v>604</v>
      </c>
      <c r="H350" s="55">
        <v>98.95</v>
      </c>
      <c r="I350" s="16">
        <v>0</v>
      </c>
      <c r="J350" s="144">
        <f t="shared" si="23"/>
        <v>0</v>
      </c>
      <c r="K350" s="145">
        <f t="shared" si="24"/>
        <v>0</v>
      </c>
      <c r="L350" s="146"/>
      <c r="M350" s="147">
        <f t="shared" si="25"/>
        <v>0</v>
      </c>
      <c r="N350" s="146"/>
      <c r="O350" s="146"/>
      <c r="P350" s="146"/>
      <c r="Q350" s="148">
        <f t="shared" si="26"/>
        <v>0</v>
      </c>
      <c r="R350" s="18" t="str">
        <f t="shared" si="22"/>
        <v>OK</v>
      </c>
      <c r="S350" s="47"/>
      <c r="T350" s="47"/>
      <c r="U350" s="47"/>
      <c r="V350" s="47"/>
      <c r="W350" s="47"/>
      <c r="X350" s="34"/>
      <c r="Y350" s="34"/>
      <c r="Z350" s="34"/>
      <c r="AA350" s="34"/>
      <c r="AB350" s="34"/>
      <c r="AC350" s="34"/>
      <c r="AD350" s="34"/>
      <c r="AE350" s="36"/>
      <c r="AF350" s="36"/>
      <c r="AG350" s="36"/>
      <c r="AH350" s="36"/>
    </row>
    <row r="351" spans="1:34" ht="40" customHeight="1" x14ac:dyDescent="0.35">
      <c r="A351" s="204"/>
      <c r="B351" s="50">
        <v>372</v>
      </c>
      <c r="C351" s="199"/>
      <c r="D351" s="56" t="s">
        <v>614</v>
      </c>
      <c r="E351" s="57" t="s">
        <v>39</v>
      </c>
      <c r="F351" s="57" t="s">
        <v>11</v>
      </c>
      <c r="G351" s="57" t="s">
        <v>604</v>
      </c>
      <c r="H351" s="55">
        <v>34.28</v>
      </c>
      <c r="I351" s="16">
        <v>0</v>
      </c>
      <c r="J351" s="144">
        <f t="shared" si="23"/>
        <v>0</v>
      </c>
      <c r="K351" s="145">
        <f t="shared" si="24"/>
        <v>0</v>
      </c>
      <c r="L351" s="146"/>
      <c r="M351" s="147">
        <f t="shared" si="25"/>
        <v>0</v>
      </c>
      <c r="N351" s="146"/>
      <c r="O351" s="146"/>
      <c r="P351" s="146"/>
      <c r="Q351" s="148">
        <f t="shared" si="26"/>
        <v>0</v>
      </c>
      <c r="R351" s="18" t="str">
        <f t="shared" si="22"/>
        <v>OK</v>
      </c>
      <c r="S351" s="47"/>
      <c r="T351" s="47"/>
      <c r="U351" s="47"/>
      <c r="V351" s="47"/>
      <c r="W351" s="47"/>
      <c r="X351" s="34"/>
      <c r="Y351" s="34"/>
      <c r="Z351" s="34"/>
      <c r="AA351" s="34"/>
      <c r="AB351" s="34"/>
      <c r="AC351" s="34"/>
      <c r="AD351" s="34"/>
      <c r="AE351" s="36"/>
      <c r="AF351" s="36"/>
      <c r="AG351" s="36"/>
      <c r="AH351" s="36"/>
    </row>
    <row r="352" spans="1:34" ht="40" customHeight="1" x14ac:dyDescent="0.35">
      <c r="A352" s="204">
        <v>36</v>
      </c>
      <c r="B352" s="50">
        <v>373</v>
      </c>
      <c r="C352" s="198" t="s">
        <v>641</v>
      </c>
      <c r="D352" s="56" t="s">
        <v>615</v>
      </c>
      <c r="E352" s="57" t="s">
        <v>616</v>
      </c>
      <c r="F352" s="57" t="s">
        <v>250</v>
      </c>
      <c r="G352" s="57" t="s">
        <v>12</v>
      </c>
      <c r="H352" s="55">
        <v>27.39</v>
      </c>
      <c r="I352" s="16">
        <v>0</v>
      </c>
      <c r="J352" s="144">
        <f t="shared" si="23"/>
        <v>0</v>
      </c>
      <c r="K352" s="145">
        <f t="shared" si="24"/>
        <v>0</v>
      </c>
      <c r="L352" s="146"/>
      <c r="M352" s="147">
        <f t="shared" si="25"/>
        <v>0</v>
      </c>
      <c r="N352" s="146"/>
      <c r="O352" s="146"/>
      <c r="P352" s="146"/>
      <c r="Q352" s="148">
        <f t="shared" si="26"/>
        <v>0</v>
      </c>
      <c r="R352" s="18" t="str">
        <f t="shared" si="22"/>
        <v>OK</v>
      </c>
      <c r="S352" s="47"/>
      <c r="T352" s="47"/>
      <c r="U352" s="47"/>
      <c r="V352" s="47"/>
      <c r="W352" s="47"/>
      <c r="X352" s="34"/>
      <c r="Y352" s="34"/>
      <c r="Z352" s="34"/>
      <c r="AA352" s="34"/>
      <c r="AB352" s="34"/>
      <c r="AC352" s="34"/>
      <c r="AD352" s="34"/>
      <c r="AE352" s="36"/>
      <c r="AF352" s="36"/>
      <c r="AG352" s="36"/>
      <c r="AH352" s="36"/>
    </row>
    <row r="353" spans="1:34" ht="40" customHeight="1" x14ac:dyDescent="0.35">
      <c r="A353" s="204"/>
      <c r="B353" s="50">
        <v>374</v>
      </c>
      <c r="C353" s="200"/>
      <c r="D353" s="56" t="s">
        <v>617</v>
      </c>
      <c r="E353" s="57" t="s">
        <v>618</v>
      </c>
      <c r="F353" s="57" t="s">
        <v>11</v>
      </c>
      <c r="G353" s="57" t="s">
        <v>12</v>
      </c>
      <c r="H353" s="55">
        <v>45.86</v>
      </c>
      <c r="I353" s="16">
        <v>0</v>
      </c>
      <c r="J353" s="144">
        <f t="shared" si="23"/>
        <v>0</v>
      </c>
      <c r="K353" s="145">
        <f t="shared" si="24"/>
        <v>0</v>
      </c>
      <c r="L353" s="146"/>
      <c r="M353" s="147">
        <f t="shared" si="25"/>
        <v>0</v>
      </c>
      <c r="N353" s="146"/>
      <c r="O353" s="146"/>
      <c r="P353" s="146"/>
      <c r="Q353" s="148">
        <f t="shared" si="26"/>
        <v>0</v>
      </c>
      <c r="R353" s="18" t="str">
        <f t="shared" si="22"/>
        <v>OK</v>
      </c>
      <c r="S353" s="47"/>
      <c r="T353" s="47"/>
      <c r="U353" s="47"/>
      <c r="V353" s="47"/>
      <c r="W353" s="47"/>
      <c r="X353" s="34"/>
      <c r="Y353" s="34"/>
      <c r="Z353" s="34"/>
      <c r="AA353" s="34"/>
      <c r="AB353" s="34"/>
      <c r="AC353" s="34"/>
      <c r="AD353" s="34"/>
      <c r="AE353" s="36"/>
      <c r="AF353" s="36"/>
      <c r="AG353" s="36"/>
      <c r="AH353" s="36"/>
    </row>
    <row r="354" spans="1:34" ht="40" customHeight="1" x14ac:dyDescent="0.35">
      <c r="A354" s="204"/>
      <c r="B354" s="50">
        <v>375</v>
      </c>
      <c r="C354" s="199"/>
      <c r="D354" s="56" t="s">
        <v>619</v>
      </c>
      <c r="E354" s="57" t="s">
        <v>618</v>
      </c>
      <c r="F354" s="57" t="s">
        <v>11</v>
      </c>
      <c r="G354" s="57" t="s">
        <v>12</v>
      </c>
      <c r="H354" s="55">
        <v>21.27</v>
      </c>
      <c r="I354" s="16">
        <v>0</v>
      </c>
      <c r="J354" s="144">
        <f t="shared" si="23"/>
        <v>0</v>
      </c>
      <c r="K354" s="145">
        <f t="shared" si="24"/>
        <v>0</v>
      </c>
      <c r="L354" s="146"/>
      <c r="M354" s="147">
        <f t="shared" si="25"/>
        <v>0</v>
      </c>
      <c r="N354" s="146"/>
      <c r="O354" s="146"/>
      <c r="P354" s="146"/>
      <c r="Q354" s="148">
        <f t="shared" si="26"/>
        <v>0</v>
      </c>
      <c r="R354" s="18" t="str">
        <f t="shared" si="22"/>
        <v>OK</v>
      </c>
      <c r="S354" s="47"/>
      <c r="T354" s="47"/>
      <c r="U354" s="47"/>
      <c r="V354" s="47"/>
      <c r="W354" s="47"/>
      <c r="X354" s="34"/>
      <c r="Y354" s="34"/>
      <c r="Z354" s="34"/>
      <c r="AA354" s="34"/>
      <c r="AB354" s="34"/>
      <c r="AC354" s="34"/>
      <c r="AD354" s="34"/>
      <c r="AE354" s="36"/>
      <c r="AF354" s="36"/>
      <c r="AG354" s="36"/>
      <c r="AH354" s="36"/>
    </row>
    <row r="355" spans="1:34" ht="40" customHeight="1" x14ac:dyDescent="0.35">
      <c r="A355" s="204">
        <v>37</v>
      </c>
      <c r="B355" s="50">
        <v>376</v>
      </c>
      <c r="C355" s="198" t="s">
        <v>635</v>
      </c>
      <c r="D355" s="56" t="s">
        <v>620</v>
      </c>
      <c r="E355" s="57" t="s">
        <v>621</v>
      </c>
      <c r="F355" s="57" t="s">
        <v>11</v>
      </c>
      <c r="G355" s="57" t="s">
        <v>604</v>
      </c>
      <c r="H355" s="55">
        <v>99.9</v>
      </c>
      <c r="I355" s="16">
        <v>0</v>
      </c>
      <c r="J355" s="144">
        <f t="shared" si="23"/>
        <v>0</v>
      </c>
      <c r="K355" s="145">
        <f t="shared" si="24"/>
        <v>0</v>
      </c>
      <c r="L355" s="146"/>
      <c r="M355" s="147">
        <f t="shared" si="25"/>
        <v>0</v>
      </c>
      <c r="N355" s="146"/>
      <c r="O355" s="146"/>
      <c r="P355" s="146"/>
      <c r="Q355" s="148">
        <f t="shared" si="26"/>
        <v>0</v>
      </c>
      <c r="R355" s="18" t="str">
        <f t="shared" si="22"/>
        <v>OK</v>
      </c>
      <c r="S355" s="47"/>
      <c r="T355" s="47"/>
      <c r="U355" s="47"/>
      <c r="V355" s="47"/>
      <c r="W355" s="47"/>
      <c r="X355" s="34"/>
      <c r="Y355" s="34"/>
      <c r="Z355" s="34"/>
      <c r="AA355" s="34"/>
      <c r="AB355" s="34"/>
      <c r="AC355" s="34"/>
      <c r="AD355" s="34"/>
      <c r="AE355" s="36"/>
      <c r="AF355" s="36"/>
      <c r="AG355" s="36"/>
      <c r="AH355" s="36"/>
    </row>
    <row r="356" spans="1:34" ht="40" customHeight="1" x14ac:dyDescent="0.35">
      <c r="A356" s="204"/>
      <c r="B356" s="50">
        <v>377</v>
      </c>
      <c r="C356" s="200"/>
      <c r="D356" s="56" t="s">
        <v>622</v>
      </c>
      <c r="E356" s="57" t="s">
        <v>623</v>
      </c>
      <c r="F356" s="57" t="s">
        <v>11</v>
      </c>
      <c r="G356" s="57" t="s">
        <v>604</v>
      </c>
      <c r="H356" s="55">
        <v>526.46</v>
      </c>
      <c r="I356" s="16">
        <v>0</v>
      </c>
      <c r="J356" s="144">
        <f t="shared" si="23"/>
        <v>0</v>
      </c>
      <c r="K356" s="145">
        <f t="shared" si="24"/>
        <v>0</v>
      </c>
      <c r="L356" s="146"/>
      <c r="M356" s="147">
        <f t="shared" si="25"/>
        <v>0</v>
      </c>
      <c r="N356" s="146"/>
      <c r="O356" s="146"/>
      <c r="P356" s="146"/>
      <c r="Q356" s="148">
        <f t="shared" si="26"/>
        <v>0</v>
      </c>
      <c r="R356" s="18" t="str">
        <f t="shared" si="22"/>
        <v>OK</v>
      </c>
      <c r="S356" s="47"/>
      <c r="T356" s="47"/>
      <c r="U356" s="47"/>
      <c r="V356" s="47"/>
      <c r="W356" s="47"/>
      <c r="X356" s="34"/>
      <c r="Y356" s="34"/>
      <c r="Z356" s="34"/>
      <c r="AA356" s="34"/>
      <c r="AB356" s="34"/>
      <c r="AC356" s="34"/>
      <c r="AD356" s="34"/>
      <c r="AE356" s="36"/>
      <c r="AF356" s="36"/>
      <c r="AG356" s="36"/>
      <c r="AH356" s="36"/>
    </row>
    <row r="357" spans="1:34" ht="40" customHeight="1" x14ac:dyDescent="0.35">
      <c r="A357" s="204"/>
      <c r="B357" s="50">
        <v>378</v>
      </c>
      <c r="C357" s="200"/>
      <c r="D357" s="56" t="s">
        <v>624</v>
      </c>
      <c r="E357" s="57" t="s">
        <v>625</v>
      </c>
      <c r="F357" s="57" t="s">
        <v>11</v>
      </c>
      <c r="G357" s="57" t="s">
        <v>626</v>
      </c>
      <c r="H357" s="55">
        <v>140.22</v>
      </c>
      <c r="I357" s="16">
        <v>0</v>
      </c>
      <c r="J357" s="144">
        <f t="shared" si="23"/>
        <v>0</v>
      </c>
      <c r="K357" s="145">
        <f t="shared" si="24"/>
        <v>0</v>
      </c>
      <c r="L357" s="146"/>
      <c r="M357" s="147">
        <f t="shared" si="25"/>
        <v>0</v>
      </c>
      <c r="N357" s="146"/>
      <c r="O357" s="146"/>
      <c r="P357" s="146"/>
      <c r="Q357" s="148">
        <f t="shared" si="26"/>
        <v>0</v>
      </c>
      <c r="R357" s="18" t="str">
        <f t="shared" si="22"/>
        <v>OK</v>
      </c>
      <c r="S357" s="47"/>
      <c r="T357" s="47"/>
      <c r="U357" s="47"/>
      <c r="V357" s="47"/>
      <c r="W357" s="47"/>
      <c r="X357" s="34"/>
      <c r="Y357" s="34"/>
      <c r="Z357" s="34"/>
      <c r="AA357" s="34"/>
      <c r="AB357" s="34"/>
      <c r="AC357" s="34"/>
      <c r="AD357" s="34"/>
      <c r="AE357" s="36"/>
      <c r="AF357" s="36"/>
      <c r="AG357" s="36"/>
      <c r="AH357" s="36"/>
    </row>
    <row r="358" spans="1:34" ht="40" customHeight="1" x14ac:dyDescent="0.35">
      <c r="A358" s="204"/>
      <c r="B358" s="50">
        <v>379</v>
      </c>
      <c r="C358" s="199"/>
      <c r="D358" s="56" t="s">
        <v>627</v>
      </c>
      <c r="E358" s="57" t="s">
        <v>628</v>
      </c>
      <c r="F358" s="57" t="s">
        <v>11</v>
      </c>
      <c r="G358" s="57" t="s">
        <v>629</v>
      </c>
      <c r="H358" s="55">
        <v>193.95</v>
      </c>
      <c r="I358" s="16">
        <v>0</v>
      </c>
      <c r="J358" s="144">
        <f t="shared" si="23"/>
        <v>0</v>
      </c>
      <c r="K358" s="145">
        <f t="shared" si="24"/>
        <v>0</v>
      </c>
      <c r="L358" s="146"/>
      <c r="M358" s="147">
        <f t="shared" si="25"/>
        <v>0</v>
      </c>
      <c r="N358" s="146"/>
      <c r="O358" s="146"/>
      <c r="P358" s="146"/>
      <c r="Q358" s="148">
        <f t="shared" si="26"/>
        <v>0</v>
      </c>
      <c r="R358" s="18" t="str">
        <f t="shared" si="22"/>
        <v>OK</v>
      </c>
      <c r="S358" s="47"/>
      <c r="T358" s="47"/>
      <c r="U358" s="47"/>
      <c r="V358" s="47"/>
      <c r="W358" s="47"/>
      <c r="X358" s="34"/>
      <c r="Y358" s="34"/>
      <c r="Z358" s="34"/>
      <c r="AA358" s="34"/>
      <c r="AB358" s="34"/>
      <c r="AC358" s="34"/>
      <c r="AD358" s="34"/>
      <c r="AE358" s="36"/>
      <c r="AF358" s="36"/>
      <c r="AG358" s="36"/>
      <c r="AH358" s="36"/>
    </row>
    <row r="359" spans="1:34" ht="40" customHeight="1" x14ac:dyDescent="0.35">
      <c r="A359" s="204">
        <v>38</v>
      </c>
      <c r="B359" s="50">
        <v>380</v>
      </c>
      <c r="C359" s="198" t="s">
        <v>634</v>
      </c>
      <c r="D359" s="56" t="s">
        <v>630</v>
      </c>
      <c r="E359" s="57" t="s">
        <v>631</v>
      </c>
      <c r="F359" s="57" t="s">
        <v>484</v>
      </c>
      <c r="G359" s="57" t="s">
        <v>13</v>
      </c>
      <c r="H359" s="55">
        <v>40.25</v>
      </c>
      <c r="I359" s="16">
        <v>0</v>
      </c>
      <c r="J359" s="144">
        <f t="shared" si="23"/>
        <v>0</v>
      </c>
      <c r="K359" s="145">
        <f t="shared" si="24"/>
        <v>0</v>
      </c>
      <c r="L359" s="146"/>
      <c r="M359" s="147">
        <f t="shared" si="25"/>
        <v>0</v>
      </c>
      <c r="N359" s="146"/>
      <c r="O359" s="146"/>
      <c r="P359" s="146"/>
      <c r="Q359" s="148">
        <f t="shared" si="26"/>
        <v>0</v>
      </c>
      <c r="R359" s="18" t="str">
        <f t="shared" ref="R359:R360" si="27">IF(Q359&lt;0,"ATENÇÃO","OK")</f>
        <v>OK</v>
      </c>
      <c r="S359" s="47"/>
      <c r="T359" s="47"/>
      <c r="U359" s="47"/>
      <c r="V359" s="47"/>
      <c r="W359" s="47"/>
      <c r="X359" s="34"/>
      <c r="Y359" s="34"/>
      <c r="Z359" s="34"/>
      <c r="AA359" s="34"/>
      <c r="AB359" s="34"/>
      <c r="AC359" s="34"/>
      <c r="AD359" s="34"/>
      <c r="AE359" s="36"/>
      <c r="AF359" s="36"/>
      <c r="AG359" s="36"/>
      <c r="AH359" s="36"/>
    </row>
    <row r="360" spans="1:34" ht="40" customHeight="1" x14ac:dyDescent="0.35">
      <c r="A360" s="204"/>
      <c r="B360" s="50">
        <v>381</v>
      </c>
      <c r="C360" s="199"/>
      <c r="D360" s="56" t="s">
        <v>632</v>
      </c>
      <c r="E360" s="57" t="s">
        <v>633</v>
      </c>
      <c r="F360" s="57" t="s">
        <v>42</v>
      </c>
      <c r="G360" s="57" t="s">
        <v>13</v>
      </c>
      <c r="H360" s="55">
        <v>10.86</v>
      </c>
      <c r="I360" s="16">
        <v>0</v>
      </c>
      <c r="J360" s="144">
        <f t="shared" si="23"/>
        <v>0</v>
      </c>
      <c r="K360" s="145">
        <f t="shared" si="24"/>
        <v>0</v>
      </c>
      <c r="L360" s="146"/>
      <c r="M360" s="147">
        <f t="shared" si="25"/>
        <v>0</v>
      </c>
      <c r="N360" s="146"/>
      <c r="O360" s="146"/>
      <c r="P360" s="146"/>
      <c r="Q360" s="148">
        <f t="shared" si="26"/>
        <v>0</v>
      </c>
      <c r="R360" s="18" t="str">
        <f t="shared" si="27"/>
        <v>OK</v>
      </c>
      <c r="S360" s="47"/>
      <c r="T360" s="47"/>
      <c r="U360" s="47"/>
      <c r="V360" s="47"/>
      <c r="W360" s="47"/>
      <c r="X360" s="34"/>
      <c r="Y360" s="34"/>
      <c r="Z360" s="34"/>
      <c r="AA360" s="34"/>
      <c r="AB360" s="34"/>
      <c r="AC360" s="34"/>
      <c r="AD360" s="34"/>
      <c r="AE360" s="36"/>
      <c r="AF360" s="36"/>
      <c r="AG360" s="36"/>
      <c r="AH360" s="36"/>
    </row>
    <row r="361" spans="1:34" ht="24" customHeight="1" thickBot="1" x14ac:dyDescent="0.4">
      <c r="I361" s="48">
        <f t="shared" ref="I361:R361" si="28">SUMPRODUCT($H$4:$H$360,I4:I360)</f>
        <v>5226.17</v>
      </c>
      <c r="J361" s="149">
        <f t="shared" si="28"/>
        <v>808.79000000000008</v>
      </c>
      <c r="K361" s="149">
        <f t="shared" si="28"/>
        <v>808.79000000000008</v>
      </c>
      <c r="L361" s="67"/>
      <c r="M361" s="67"/>
      <c r="N361" s="67"/>
      <c r="O361" s="67"/>
      <c r="P361" s="67"/>
      <c r="Q361" s="20">
        <f>SUM(Q4:Q360)</f>
        <v>161</v>
      </c>
      <c r="R361" s="48">
        <f t="shared" si="28"/>
        <v>0</v>
      </c>
      <c r="S361" s="48">
        <f t="shared" ref="S361:AH361" si="29">SUMPRODUCT($H$4:$H$360,S4:S360)</f>
        <v>808.79000000000008</v>
      </c>
      <c r="T361" s="48">
        <f t="shared" si="29"/>
        <v>0</v>
      </c>
      <c r="U361" s="48">
        <f t="shared" si="29"/>
        <v>0</v>
      </c>
      <c r="V361" s="48">
        <f t="shared" si="29"/>
        <v>0</v>
      </c>
      <c r="W361" s="48">
        <f t="shared" si="29"/>
        <v>0</v>
      </c>
      <c r="X361" s="48">
        <f t="shared" si="29"/>
        <v>0</v>
      </c>
      <c r="Y361" s="48">
        <f t="shared" si="29"/>
        <v>0</v>
      </c>
      <c r="Z361" s="48">
        <f t="shared" si="29"/>
        <v>0</v>
      </c>
      <c r="AA361" s="48">
        <f t="shared" si="29"/>
        <v>0</v>
      </c>
      <c r="AB361" s="48">
        <f t="shared" si="29"/>
        <v>0</v>
      </c>
      <c r="AC361" s="48">
        <f t="shared" si="29"/>
        <v>0</v>
      </c>
      <c r="AD361" s="48">
        <f t="shared" si="29"/>
        <v>0</v>
      </c>
      <c r="AE361" s="48">
        <f t="shared" si="29"/>
        <v>0</v>
      </c>
      <c r="AF361" s="48">
        <f t="shared" si="29"/>
        <v>0</v>
      </c>
      <c r="AG361" s="48">
        <f t="shared" si="29"/>
        <v>0</v>
      </c>
      <c r="AH361" s="48">
        <f t="shared" si="29"/>
        <v>0</v>
      </c>
    </row>
    <row r="362" spans="1:34" ht="18.5" x14ac:dyDescent="0.35">
      <c r="B362" s="205" t="s">
        <v>36</v>
      </c>
      <c r="C362" s="206"/>
      <c r="D362" s="206"/>
      <c r="E362" s="206"/>
      <c r="F362" s="206"/>
      <c r="G362" s="206"/>
      <c r="H362" s="207"/>
      <c r="I362" s="4">
        <f>SUM(I4:I360)</f>
        <v>177</v>
      </c>
    </row>
    <row r="363" spans="1:34" ht="19" thickBot="1" x14ac:dyDescent="0.4">
      <c r="B363" s="208" t="s">
        <v>644</v>
      </c>
      <c r="C363" s="224"/>
      <c r="D363" s="224"/>
      <c r="E363" s="224"/>
      <c r="F363" s="224"/>
      <c r="G363" s="224"/>
      <c r="H363" s="225"/>
    </row>
  </sheetData>
  <autoFilter ref="A3:AH363" xr:uid="{4BA7A7C6-A85F-4854-A75D-BF4EAC8144AB}"/>
  <mergeCells count="81">
    <mergeCell ref="A19:A23"/>
    <mergeCell ref="C19:C23"/>
    <mergeCell ref="AB1:AB2"/>
    <mergeCell ref="AC1:AC2"/>
    <mergeCell ref="AD1:AD2"/>
    <mergeCell ref="V1:V2"/>
    <mergeCell ref="W1:W2"/>
    <mergeCell ref="X1:X2"/>
    <mergeCell ref="Y1:Y2"/>
    <mergeCell ref="Z1:Z2"/>
    <mergeCell ref="AA1:AA2"/>
    <mergeCell ref="A1:C1"/>
    <mergeCell ref="D1:H1"/>
    <mergeCell ref="I1:R1"/>
    <mergeCell ref="S1:S2"/>
    <mergeCell ref="T1:T2"/>
    <mergeCell ref="AH1:AH2"/>
    <mergeCell ref="A2:H2"/>
    <mergeCell ref="I2:R2"/>
    <mergeCell ref="A4:A18"/>
    <mergeCell ref="C4:C18"/>
    <mergeCell ref="AE1:AE2"/>
    <mergeCell ref="AF1:AF2"/>
    <mergeCell ref="AG1:AG2"/>
    <mergeCell ref="U1:U2"/>
    <mergeCell ref="A24:A29"/>
    <mergeCell ref="C24:C29"/>
    <mergeCell ref="A30:A45"/>
    <mergeCell ref="C30:C45"/>
    <mergeCell ref="A46:A99"/>
    <mergeCell ref="C46:C99"/>
    <mergeCell ref="A100:A133"/>
    <mergeCell ref="C100:C133"/>
    <mergeCell ref="A134:A165"/>
    <mergeCell ref="C134:C165"/>
    <mergeCell ref="A166:A172"/>
    <mergeCell ref="C166:C172"/>
    <mergeCell ref="A173:A179"/>
    <mergeCell ref="C173:C179"/>
    <mergeCell ref="A180:A197"/>
    <mergeCell ref="C180:C197"/>
    <mergeCell ref="A198:A223"/>
    <mergeCell ref="C198:C223"/>
    <mergeCell ref="A224:A228"/>
    <mergeCell ref="C224:C228"/>
    <mergeCell ref="A229:A263"/>
    <mergeCell ref="C229:C263"/>
    <mergeCell ref="A265:A280"/>
    <mergeCell ref="C265:C280"/>
    <mergeCell ref="A281:A289"/>
    <mergeCell ref="C281:C289"/>
    <mergeCell ref="A295:A301"/>
    <mergeCell ref="C295:C301"/>
    <mergeCell ref="A302:A303"/>
    <mergeCell ref="C302:C303"/>
    <mergeCell ref="A304:A306"/>
    <mergeCell ref="C304:C306"/>
    <mergeCell ref="A307:A308"/>
    <mergeCell ref="C307:C308"/>
    <mergeCell ref="A309:A311"/>
    <mergeCell ref="C309:C311"/>
    <mergeCell ref="A312:A313"/>
    <mergeCell ref="C312:C313"/>
    <mergeCell ref="A314:A322"/>
    <mergeCell ref="C314:C322"/>
    <mergeCell ref="A323:A333"/>
    <mergeCell ref="C323:C333"/>
    <mergeCell ref="A334:A342"/>
    <mergeCell ref="C334:C342"/>
    <mergeCell ref="A343:A344"/>
    <mergeCell ref="C343:C344"/>
    <mergeCell ref="A345:A351"/>
    <mergeCell ref="C345:C351"/>
    <mergeCell ref="B362:H362"/>
    <mergeCell ref="B363:H363"/>
    <mergeCell ref="A352:A354"/>
    <mergeCell ref="C352:C354"/>
    <mergeCell ref="A355:A358"/>
    <mergeCell ref="C355:C358"/>
    <mergeCell ref="A359:A360"/>
    <mergeCell ref="C359:C360"/>
  </mergeCells>
  <conditionalFormatting sqref="S4:AD360">
    <cfRule type="cellIs" dxfId="35" priority="5" stopIfTrue="1" operator="greaterThan">
      <formula>0</formula>
    </cfRule>
    <cfRule type="cellIs" dxfId="34" priority="6" stopIfTrue="1" operator="greaterThan">
      <formula>0</formula>
    </cfRule>
    <cfRule type="cellIs" dxfId="33" priority="7" stopIfTrue="1" operator="greaterThan">
      <formula>0</formula>
    </cfRule>
  </conditionalFormatting>
  <conditionalFormatting sqref="S4:AH360">
    <cfRule type="cellIs" dxfId="32" priority="1" operator="greaterThan">
      <formula>10</formula>
    </cfRule>
    <cfRule type="cellIs" dxfId="31" priority="4"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94A2A-3DE7-46EA-BF39-44EE01247035}">
  <dimension ref="A1:AH363"/>
  <sheetViews>
    <sheetView topLeftCell="J349" zoomScale="70" zoomScaleNormal="70" workbookViewId="0">
      <selection activeCell="W5" sqref="W5"/>
    </sheetView>
  </sheetViews>
  <sheetFormatPr defaultColWidth="9.7265625" defaultRowHeight="40" customHeight="1" x14ac:dyDescent="0.35"/>
  <cols>
    <col min="1" max="1" width="9.7265625" style="2"/>
    <col min="2" max="2" width="9.54296875" style="1" customWidth="1"/>
    <col min="3" max="3" width="10.54296875" style="19" customWidth="1"/>
    <col min="4" max="4" width="25.26953125" style="49" customWidth="1"/>
    <col min="5" max="5" width="19.453125" style="1" customWidth="1"/>
    <col min="6" max="6" width="10" style="1" customWidth="1"/>
    <col min="7" max="7" width="16.7265625" style="1" customWidth="1"/>
    <col min="8" max="8" width="13.7265625" style="21" bestFit="1" customWidth="1"/>
    <col min="9" max="16" width="13.81640625" style="4" customWidth="1"/>
    <col min="17" max="17" width="13.26953125" style="20" customWidth="1"/>
    <col min="18" max="18" width="12.54296875" style="5" customWidth="1"/>
    <col min="19" max="19" width="13.54296875" style="6" customWidth="1"/>
    <col min="20" max="21" width="13.7265625" style="6" customWidth="1"/>
    <col min="22" max="22" width="14.26953125" style="6" customWidth="1"/>
    <col min="23" max="23" width="13.453125" style="6" customWidth="1"/>
    <col min="24" max="30" width="13.7265625" style="6" customWidth="1"/>
    <col min="31" max="34" width="13.7265625" style="2" customWidth="1"/>
    <col min="35" max="16384" width="9.7265625" style="2"/>
  </cols>
  <sheetData>
    <row r="1" spans="1:34" ht="35.25" customHeight="1" x14ac:dyDescent="0.35">
      <c r="A1" s="214" t="s">
        <v>30</v>
      </c>
      <c r="B1" s="214"/>
      <c r="C1" s="221"/>
      <c r="D1" s="231" t="s">
        <v>28</v>
      </c>
      <c r="E1" s="231"/>
      <c r="F1" s="231"/>
      <c r="G1" s="231"/>
      <c r="H1" s="231"/>
      <c r="I1" s="231" t="s">
        <v>31</v>
      </c>
      <c r="J1" s="231"/>
      <c r="K1" s="231"/>
      <c r="L1" s="231"/>
      <c r="M1" s="231"/>
      <c r="N1" s="231"/>
      <c r="O1" s="231"/>
      <c r="P1" s="231"/>
      <c r="Q1" s="231"/>
      <c r="R1" s="231"/>
      <c r="S1" s="220" t="s">
        <v>701</v>
      </c>
      <c r="T1" s="220" t="s">
        <v>702</v>
      </c>
      <c r="U1" s="220" t="s">
        <v>823</v>
      </c>
      <c r="V1" s="220" t="s">
        <v>703</v>
      </c>
      <c r="W1" s="220" t="s">
        <v>704</v>
      </c>
      <c r="X1" s="233" t="s">
        <v>819</v>
      </c>
      <c r="Y1" s="233" t="s">
        <v>820</v>
      </c>
      <c r="Z1" s="233" t="s">
        <v>821</v>
      </c>
      <c r="AA1" s="233" t="s">
        <v>822</v>
      </c>
      <c r="AB1" s="219" t="s">
        <v>29</v>
      </c>
      <c r="AC1" s="219" t="s">
        <v>29</v>
      </c>
      <c r="AD1" s="219" t="s">
        <v>29</v>
      </c>
      <c r="AE1" s="219" t="s">
        <v>29</v>
      </c>
      <c r="AF1" s="219" t="s">
        <v>29</v>
      </c>
      <c r="AG1" s="219" t="s">
        <v>29</v>
      </c>
      <c r="AH1" s="219" t="s">
        <v>29</v>
      </c>
    </row>
    <row r="2" spans="1:34" ht="25.15" customHeight="1" x14ac:dyDescent="0.35">
      <c r="A2" s="227" t="s">
        <v>649</v>
      </c>
      <c r="B2" s="227"/>
      <c r="C2" s="227"/>
      <c r="D2" s="227"/>
      <c r="E2" s="227"/>
      <c r="F2" s="227"/>
      <c r="G2" s="227"/>
      <c r="H2" s="228"/>
      <c r="I2" s="211" t="s">
        <v>37</v>
      </c>
      <c r="J2" s="212"/>
      <c r="K2" s="212"/>
      <c r="L2" s="212"/>
      <c r="M2" s="212"/>
      <c r="N2" s="212"/>
      <c r="O2" s="212"/>
      <c r="P2" s="212"/>
      <c r="Q2" s="212"/>
      <c r="R2" s="213"/>
      <c r="S2" s="220"/>
      <c r="T2" s="220"/>
      <c r="U2" s="220"/>
      <c r="V2" s="220"/>
      <c r="W2" s="220"/>
      <c r="X2" s="234"/>
      <c r="Y2" s="234"/>
      <c r="Z2" s="234"/>
      <c r="AA2" s="234"/>
      <c r="AB2" s="219"/>
      <c r="AC2" s="219"/>
      <c r="AD2" s="219"/>
      <c r="AE2" s="219"/>
      <c r="AF2" s="219"/>
      <c r="AG2" s="219"/>
      <c r="AH2" s="219"/>
    </row>
    <row r="3" spans="1:34" s="3" customFormat="1" ht="40" customHeight="1" x14ac:dyDescent="0.25">
      <c r="A3" s="62" t="s">
        <v>35</v>
      </c>
      <c r="B3" s="62" t="s">
        <v>33</v>
      </c>
      <c r="C3" s="63" t="s">
        <v>17</v>
      </c>
      <c r="D3" s="63" t="s">
        <v>643</v>
      </c>
      <c r="E3" s="63" t="s">
        <v>22</v>
      </c>
      <c r="F3" s="62" t="s">
        <v>3</v>
      </c>
      <c r="G3" s="62" t="s">
        <v>18</v>
      </c>
      <c r="H3" s="25" t="s">
        <v>34</v>
      </c>
      <c r="I3" s="62" t="s">
        <v>32</v>
      </c>
      <c r="J3" s="24" t="s">
        <v>683</v>
      </c>
      <c r="K3" s="24" t="s">
        <v>684</v>
      </c>
      <c r="L3" s="24" t="s">
        <v>685</v>
      </c>
      <c r="M3" s="24" t="s">
        <v>686</v>
      </c>
      <c r="N3" s="24" t="s">
        <v>687</v>
      </c>
      <c r="O3" s="24" t="s">
        <v>688</v>
      </c>
      <c r="P3" s="24" t="s">
        <v>689</v>
      </c>
      <c r="Q3" s="143" t="s">
        <v>0</v>
      </c>
      <c r="R3" s="26" t="s">
        <v>2</v>
      </c>
      <c r="S3" s="134">
        <v>45595</v>
      </c>
      <c r="T3" s="134">
        <v>45596</v>
      </c>
      <c r="U3" s="134">
        <v>45596</v>
      </c>
      <c r="V3" s="134">
        <v>45596</v>
      </c>
      <c r="W3" s="134">
        <v>45596</v>
      </c>
      <c r="X3" s="189">
        <v>45740</v>
      </c>
      <c r="Y3" s="189">
        <v>45775</v>
      </c>
      <c r="Z3" s="189">
        <v>45854</v>
      </c>
      <c r="AA3" s="189">
        <v>45856</v>
      </c>
      <c r="AB3" s="35" t="s">
        <v>1</v>
      </c>
      <c r="AC3" s="35" t="s">
        <v>1</v>
      </c>
      <c r="AD3" s="35" t="s">
        <v>1</v>
      </c>
      <c r="AE3" s="35" t="s">
        <v>1</v>
      </c>
      <c r="AF3" s="35" t="s">
        <v>1</v>
      </c>
      <c r="AG3" s="35" t="s">
        <v>1</v>
      </c>
      <c r="AH3" s="35" t="s">
        <v>1</v>
      </c>
    </row>
    <row r="4" spans="1:34" ht="40" customHeight="1" x14ac:dyDescent="0.35">
      <c r="A4" s="204">
        <v>1</v>
      </c>
      <c r="B4" s="50">
        <v>1</v>
      </c>
      <c r="C4" s="198" t="s">
        <v>634</v>
      </c>
      <c r="D4" s="51" t="s">
        <v>38</v>
      </c>
      <c r="E4" s="52" t="s">
        <v>39</v>
      </c>
      <c r="F4" s="52" t="s">
        <v>11</v>
      </c>
      <c r="G4" s="50" t="s">
        <v>13</v>
      </c>
      <c r="H4" s="53">
        <v>44.42</v>
      </c>
      <c r="I4" s="16">
        <v>2</v>
      </c>
      <c r="J4" s="144">
        <f>IF(SUM(S4:AJ4)&gt;I4+L4,I4+L4,SUM(S4:AJ4))</f>
        <v>0</v>
      </c>
      <c r="K4" s="145">
        <f>(SUM(S4:AJ4))</f>
        <v>0</v>
      </c>
      <c r="L4" s="146"/>
      <c r="M4" s="147">
        <f>ROUND(IF(I4*0.25-0.5&lt;0,0,I4*0.25-0.5),0)-P4-N4</f>
        <v>0</v>
      </c>
      <c r="N4" s="146"/>
      <c r="O4" s="146"/>
      <c r="P4" s="146"/>
      <c r="Q4" s="148">
        <f>I4-(SUM(S4:AH4))+L4</f>
        <v>2</v>
      </c>
      <c r="R4" s="18" t="str">
        <f>IF(Q4&lt;0,"ATENÇÃO","OK")</f>
        <v>OK</v>
      </c>
      <c r="S4" s="47"/>
      <c r="T4" s="31"/>
      <c r="U4" s="47"/>
      <c r="V4" s="47"/>
      <c r="W4" s="47"/>
      <c r="X4" s="180"/>
      <c r="Y4" s="180"/>
      <c r="Z4" s="180"/>
      <c r="AA4" s="180"/>
      <c r="AB4" s="34"/>
      <c r="AC4" s="34"/>
      <c r="AD4" s="34"/>
      <c r="AE4" s="36"/>
      <c r="AF4" s="36"/>
      <c r="AG4" s="36"/>
      <c r="AH4" s="36"/>
    </row>
    <row r="5" spans="1:34" ht="40" customHeight="1" x14ac:dyDescent="0.35">
      <c r="A5" s="204"/>
      <c r="B5" s="50">
        <v>2</v>
      </c>
      <c r="C5" s="200"/>
      <c r="D5" s="51" t="s">
        <v>40</v>
      </c>
      <c r="E5" s="54" t="s">
        <v>39</v>
      </c>
      <c r="F5" s="54" t="s">
        <v>11</v>
      </c>
      <c r="G5" s="50" t="s">
        <v>13</v>
      </c>
      <c r="H5" s="55">
        <v>33</v>
      </c>
      <c r="I5" s="16">
        <v>2</v>
      </c>
      <c r="J5" s="144">
        <f t="shared" ref="J5:J68" si="0">IF(SUM(S5:AJ5)&gt;I5+L5,I5+L5,SUM(S5:AJ5))</f>
        <v>0</v>
      </c>
      <c r="K5" s="145">
        <f t="shared" ref="K5:K68" si="1">(SUM(S5:AJ5))</f>
        <v>0</v>
      </c>
      <c r="L5" s="146"/>
      <c r="M5" s="147">
        <f t="shared" ref="M5:M68" si="2">ROUND(IF(I5*0.25-0.5&lt;0,0,I5*0.25-0.5),0)-P5-N5</f>
        <v>0</v>
      </c>
      <c r="N5" s="146"/>
      <c r="O5" s="146"/>
      <c r="P5" s="146"/>
      <c r="Q5" s="148">
        <f t="shared" ref="Q5:Q68" si="3">I5-(SUM(S5:AH5))+L5</f>
        <v>2</v>
      </c>
      <c r="R5" s="18" t="str">
        <f t="shared" ref="R5:R68" si="4">IF(Q5&lt;0,"ATENÇÃO","OK")</f>
        <v>OK</v>
      </c>
      <c r="S5" s="47"/>
      <c r="T5" s="31"/>
      <c r="U5" s="47"/>
      <c r="V5" s="47"/>
      <c r="W5" s="47"/>
      <c r="X5" s="180"/>
      <c r="Y5" s="180"/>
      <c r="Z5" s="180"/>
      <c r="AA5" s="180"/>
      <c r="AB5" s="34"/>
      <c r="AC5" s="34"/>
      <c r="AD5" s="34"/>
      <c r="AE5" s="36"/>
      <c r="AF5" s="36"/>
      <c r="AG5" s="36"/>
      <c r="AH5" s="36"/>
    </row>
    <row r="6" spans="1:34" ht="40" customHeight="1" x14ac:dyDescent="0.35">
      <c r="A6" s="204"/>
      <c r="B6" s="50">
        <v>3</v>
      </c>
      <c r="C6" s="200"/>
      <c r="D6" s="51" t="s">
        <v>41</v>
      </c>
      <c r="E6" s="54" t="s">
        <v>39</v>
      </c>
      <c r="F6" s="54" t="s">
        <v>42</v>
      </c>
      <c r="G6" s="50" t="s">
        <v>13</v>
      </c>
      <c r="H6" s="55">
        <v>29.33</v>
      </c>
      <c r="I6" s="16">
        <v>0</v>
      </c>
      <c r="J6" s="144">
        <f t="shared" si="0"/>
        <v>0</v>
      </c>
      <c r="K6" s="145">
        <f t="shared" si="1"/>
        <v>0</v>
      </c>
      <c r="L6" s="146"/>
      <c r="M6" s="147">
        <f t="shared" si="2"/>
        <v>0</v>
      </c>
      <c r="N6" s="146"/>
      <c r="O6" s="146"/>
      <c r="P6" s="146"/>
      <c r="Q6" s="148">
        <f t="shared" si="3"/>
        <v>0</v>
      </c>
      <c r="R6" s="18" t="str">
        <f t="shared" si="4"/>
        <v>OK</v>
      </c>
      <c r="S6" s="47"/>
      <c r="T6" s="31"/>
      <c r="U6" s="47"/>
      <c r="V6" s="47"/>
      <c r="W6" s="47"/>
      <c r="X6" s="180"/>
      <c r="Y6" s="180"/>
      <c r="Z6" s="180"/>
      <c r="AA6" s="180"/>
      <c r="AB6" s="34"/>
      <c r="AC6" s="34"/>
      <c r="AD6" s="34"/>
      <c r="AE6" s="36"/>
      <c r="AF6" s="36"/>
      <c r="AG6" s="36"/>
      <c r="AH6" s="36"/>
    </row>
    <row r="7" spans="1:34" ht="40" customHeight="1" x14ac:dyDescent="0.35">
      <c r="A7" s="204"/>
      <c r="B7" s="50">
        <v>4</v>
      </c>
      <c r="C7" s="200"/>
      <c r="D7" s="51" t="s">
        <v>43</v>
      </c>
      <c r="E7" s="54" t="s">
        <v>39</v>
      </c>
      <c r="F7" s="54" t="s">
        <v>11</v>
      </c>
      <c r="G7" s="50" t="s">
        <v>13</v>
      </c>
      <c r="H7" s="55">
        <v>56.23</v>
      </c>
      <c r="I7" s="16">
        <v>0</v>
      </c>
      <c r="J7" s="144">
        <f t="shared" si="0"/>
        <v>0</v>
      </c>
      <c r="K7" s="145">
        <f t="shared" si="1"/>
        <v>0</v>
      </c>
      <c r="L7" s="146"/>
      <c r="M7" s="147">
        <f t="shared" si="2"/>
        <v>0</v>
      </c>
      <c r="N7" s="146"/>
      <c r="O7" s="146"/>
      <c r="P7" s="146"/>
      <c r="Q7" s="148">
        <f t="shared" si="3"/>
        <v>0</v>
      </c>
      <c r="R7" s="18" t="str">
        <f t="shared" si="4"/>
        <v>OK</v>
      </c>
      <c r="S7" s="47"/>
      <c r="T7" s="31"/>
      <c r="U7" s="47"/>
      <c r="V7" s="47"/>
      <c r="W7" s="47"/>
      <c r="X7" s="180"/>
      <c r="Y7" s="180"/>
      <c r="Z7" s="180"/>
      <c r="AA7" s="180"/>
      <c r="AB7" s="34"/>
      <c r="AC7" s="34"/>
      <c r="AD7" s="34"/>
      <c r="AE7" s="36"/>
      <c r="AF7" s="36"/>
      <c r="AG7" s="36"/>
      <c r="AH7" s="36"/>
    </row>
    <row r="8" spans="1:34" ht="40" customHeight="1" x14ac:dyDescent="0.35">
      <c r="A8" s="204"/>
      <c r="B8" s="50">
        <v>5</v>
      </c>
      <c r="C8" s="200"/>
      <c r="D8" s="51" t="s">
        <v>44</v>
      </c>
      <c r="E8" s="54" t="s">
        <v>39</v>
      </c>
      <c r="F8" s="54" t="s">
        <v>11</v>
      </c>
      <c r="G8" s="50" t="s">
        <v>13</v>
      </c>
      <c r="H8" s="55">
        <v>27.35</v>
      </c>
      <c r="I8" s="16">
        <v>3</v>
      </c>
      <c r="J8" s="144">
        <f t="shared" si="0"/>
        <v>0</v>
      </c>
      <c r="K8" s="145">
        <f t="shared" si="1"/>
        <v>0</v>
      </c>
      <c r="L8" s="146"/>
      <c r="M8" s="147">
        <f t="shared" si="2"/>
        <v>0</v>
      </c>
      <c r="N8" s="146"/>
      <c r="O8" s="146"/>
      <c r="P8" s="146"/>
      <c r="Q8" s="148">
        <f t="shared" si="3"/>
        <v>3</v>
      </c>
      <c r="R8" s="18" t="str">
        <f t="shared" si="4"/>
        <v>OK</v>
      </c>
      <c r="S8" s="47"/>
      <c r="T8" s="31"/>
      <c r="U8" s="47"/>
      <c r="V8" s="47"/>
      <c r="W8" s="47"/>
      <c r="X8" s="180"/>
      <c r="Y8" s="180"/>
      <c r="Z8" s="180"/>
      <c r="AA8" s="180"/>
      <c r="AB8" s="34"/>
      <c r="AC8" s="34"/>
      <c r="AD8" s="34"/>
      <c r="AE8" s="36"/>
      <c r="AF8" s="36"/>
      <c r="AG8" s="36"/>
      <c r="AH8" s="36"/>
    </row>
    <row r="9" spans="1:34" ht="40" customHeight="1" x14ac:dyDescent="0.35">
      <c r="A9" s="204"/>
      <c r="B9" s="50">
        <v>6</v>
      </c>
      <c r="C9" s="200"/>
      <c r="D9" s="51" t="s">
        <v>45</v>
      </c>
      <c r="E9" s="54" t="s">
        <v>39</v>
      </c>
      <c r="F9" s="52" t="s">
        <v>11</v>
      </c>
      <c r="G9" s="50" t="s">
        <v>13</v>
      </c>
      <c r="H9" s="53">
        <v>28.44</v>
      </c>
      <c r="I9" s="16">
        <v>0</v>
      </c>
      <c r="J9" s="144">
        <f t="shared" si="0"/>
        <v>0</v>
      </c>
      <c r="K9" s="145">
        <f t="shared" si="1"/>
        <v>0</v>
      </c>
      <c r="L9" s="146"/>
      <c r="M9" s="147">
        <f t="shared" si="2"/>
        <v>0</v>
      </c>
      <c r="N9" s="146"/>
      <c r="O9" s="146"/>
      <c r="P9" s="146"/>
      <c r="Q9" s="148">
        <f t="shared" si="3"/>
        <v>0</v>
      </c>
      <c r="R9" s="18" t="str">
        <f t="shared" si="4"/>
        <v>OK</v>
      </c>
      <c r="S9" s="47"/>
      <c r="T9" s="31"/>
      <c r="U9" s="47"/>
      <c r="V9" s="47"/>
      <c r="W9" s="47"/>
      <c r="X9" s="180"/>
      <c r="Y9" s="180"/>
      <c r="Z9" s="180"/>
      <c r="AA9" s="180"/>
      <c r="AB9" s="34"/>
      <c r="AC9" s="34"/>
      <c r="AD9" s="34"/>
      <c r="AE9" s="36"/>
      <c r="AF9" s="36"/>
      <c r="AG9" s="36"/>
      <c r="AH9" s="36"/>
    </row>
    <row r="10" spans="1:34" ht="40" customHeight="1" x14ac:dyDescent="0.35">
      <c r="A10" s="204"/>
      <c r="B10" s="50">
        <v>7</v>
      </c>
      <c r="C10" s="200"/>
      <c r="D10" s="56" t="s">
        <v>46</v>
      </c>
      <c r="E10" s="57" t="s">
        <v>47</v>
      </c>
      <c r="F10" s="57" t="s">
        <v>11</v>
      </c>
      <c r="G10" s="50" t="s">
        <v>13</v>
      </c>
      <c r="H10" s="55">
        <v>101.5</v>
      </c>
      <c r="I10" s="16">
        <v>0</v>
      </c>
      <c r="J10" s="144">
        <f t="shared" si="0"/>
        <v>0</v>
      </c>
      <c r="K10" s="145">
        <f t="shared" si="1"/>
        <v>0</v>
      </c>
      <c r="L10" s="146"/>
      <c r="M10" s="147">
        <f t="shared" si="2"/>
        <v>0</v>
      </c>
      <c r="N10" s="146"/>
      <c r="O10" s="146"/>
      <c r="P10" s="146"/>
      <c r="Q10" s="148">
        <f t="shared" si="3"/>
        <v>0</v>
      </c>
      <c r="R10" s="18" t="str">
        <f t="shared" si="4"/>
        <v>OK</v>
      </c>
      <c r="S10" s="47"/>
      <c r="T10" s="31"/>
      <c r="U10" s="47"/>
      <c r="V10" s="47"/>
      <c r="W10" s="47"/>
      <c r="X10" s="180"/>
      <c r="Y10" s="180"/>
      <c r="Z10" s="180"/>
      <c r="AA10" s="180"/>
      <c r="AB10" s="34"/>
      <c r="AC10" s="34"/>
      <c r="AD10" s="34"/>
      <c r="AE10" s="36"/>
      <c r="AF10" s="36"/>
      <c r="AG10" s="36"/>
      <c r="AH10" s="36"/>
    </row>
    <row r="11" spans="1:34" ht="40" customHeight="1" x14ac:dyDescent="0.35">
      <c r="A11" s="204"/>
      <c r="B11" s="50">
        <v>8</v>
      </c>
      <c r="C11" s="200"/>
      <c r="D11" s="56" t="s">
        <v>48</v>
      </c>
      <c r="E11" s="57" t="s">
        <v>39</v>
      </c>
      <c r="F11" s="57" t="s">
        <v>11</v>
      </c>
      <c r="G11" s="50" t="s">
        <v>13</v>
      </c>
      <c r="H11" s="55">
        <v>75.099999999999994</v>
      </c>
      <c r="I11" s="16">
        <v>0</v>
      </c>
      <c r="J11" s="144">
        <f t="shared" si="0"/>
        <v>0</v>
      </c>
      <c r="K11" s="145">
        <f t="shared" si="1"/>
        <v>0</v>
      </c>
      <c r="L11" s="146"/>
      <c r="M11" s="147">
        <f t="shared" si="2"/>
        <v>0</v>
      </c>
      <c r="N11" s="146"/>
      <c r="O11" s="146"/>
      <c r="P11" s="146"/>
      <c r="Q11" s="148">
        <f t="shared" si="3"/>
        <v>0</v>
      </c>
      <c r="R11" s="18" t="str">
        <f t="shared" si="4"/>
        <v>OK</v>
      </c>
      <c r="S11" s="47"/>
      <c r="T11" s="31"/>
      <c r="U11" s="47"/>
      <c r="V11" s="47"/>
      <c r="W11" s="47"/>
      <c r="X11" s="180"/>
      <c r="Y11" s="180"/>
      <c r="Z11" s="180"/>
      <c r="AA11" s="180"/>
      <c r="AB11" s="34"/>
      <c r="AC11" s="34"/>
      <c r="AD11" s="34"/>
      <c r="AE11" s="36"/>
      <c r="AF11" s="36"/>
      <c r="AG11" s="36"/>
      <c r="AH11" s="36"/>
    </row>
    <row r="12" spans="1:34" ht="40" customHeight="1" x14ac:dyDescent="0.35">
      <c r="A12" s="204"/>
      <c r="B12" s="50">
        <v>9</v>
      </c>
      <c r="C12" s="200"/>
      <c r="D12" s="56" t="s">
        <v>49</v>
      </c>
      <c r="E12" s="57" t="s">
        <v>39</v>
      </c>
      <c r="F12" s="58" t="s">
        <v>11</v>
      </c>
      <c r="G12" s="57" t="s">
        <v>13</v>
      </c>
      <c r="H12" s="55">
        <v>65.94</v>
      </c>
      <c r="I12" s="16">
        <v>0</v>
      </c>
      <c r="J12" s="144">
        <f t="shared" si="0"/>
        <v>0</v>
      </c>
      <c r="K12" s="145">
        <f t="shared" si="1"/>
        <v>0</v>
      </c>
      <c r="L12" s="146"/>
      <c r="M12" s="147">
        <f t="shared" si="2"/>
        <v>0</v>
      </c>
      <c r="N12" s="146"/>
      <c r="O12" s="146"/>
      <c r="P12" s="146"/>
      <c r="Q12" s="148">
        <f t="shared" si="3"/>
        <v>0</v>
      </c>
      <c r="R12" s="18" t="str">
        <f t="shared" si="4"/>
        <v>OK</v>
      </c>
      <c r="S12" s="47"/>
      <c r="T12" s="31"/>
      <c r="U12" s="47"/>
      <c r="V12" s="47"/>
      <c r="W12" s="47"/>
      <c r="X12" s="180"/>
      <c r="Y12" s="180"/>
      <c r="Z12" s="180"/>
      <c r="AA12" s="180"/>
      <c r="AB12" s="34"/>
      <c r="AC12" s="34"/>
      <c r="AD12" s="34"/>
      <c r="AE12" s="36"/>
      <c r="AF12" s="36"/>
      <c r="AG12" s="36"/>
      <c r="AH12" s="36"/>
    </row>
    <row r="13" spans="1:34" ht="40" customHeight="1" x14ac:dyDescent="0.35">
      <c r="A13" s="204"/>
      <c r="B13" s="50">
        <v>10</v>
      </c>
      <c r="C13" s="200"/>
      <c r="D13" s="56" t="s">
        <v>50</v>
      </c>
      <c r="E13" s="57" t="s">
        <v>39</v>
      </c>
      <c r="F13" s="58" t="s">
        <v>11</v>
      </c>
      <c r="G13" s="57" t="s">
        <v>13</v>
      </c>
      <c r="H13" s="55">
        <v>45.82</v>
      </c>
      <c r="I13" s="16">
        <v>0</v>
      </c>
      <c r="J13" s="144">
        <f t="shared" si="0"/>
        <v>0</v>
      </c>
      <c r="K13" s="145">
        <f t="shared" si="1"/>
        <v>0</v>
      </c>
      <c r="L13" s="146"/>
      <c r="M13" s="147">
        <f t="shared" si="2"/>
        <v>0</v>
      </c>
      <c r="N13" s="146"/>
      <c r="O13" s="146"/>
      <c r="P13" s="146"/>
      <c r="Q13" s="148">
        <f t="shared" si="3"/>
        <v>0</v>
      </c>
      <c r="R13" s="18" t="str">
        <f t="shared" si="4"/>
        <v>OK</v>
      </c>
      <c r="S13" s="47"/>
      <c r="T13" s="47"/>
      <c r="U13" s="47"/>
      <c r="V13" s="47"/>
      <c r="W13" s="47"/>
      <c r="X13" s="180"/>
      <c r="Y13" s="180"/>
      <c r="Z13" s="180"/>
      <c r="AA13" s="180"/>
      <c r="AB13" s="34"/>
      <c r="AC13" s="34"/>
      <c r="AD13" s="34"/>
      <c r="AE13" s="36"/>
      <c r="AF13" s="36"/>
      <c r="AG13" s="36"/>
      <c r="AH13" s="36"/>
    </row>
    <row r="14" spans="1:34" ht="40" customHeight="1" x14ac:dyDescent="0.35">
      <c r="A14" s="204"/>
      <c r="B14" s="50">
        <v>11</v>
      </c>
      <c r="C14" s="200"/>
      <c r="D14" s="56" t="s">
        <v>51</v>
      </c>
      <c r="E14" s="57" t="s">
        <v>39</v>
      </c>
      <c r="F14" s="57" t="s">
        <v>11</v>
      </c>
      <c r="G14" s="57" t="s">
        <v>13</v>
      </c>
      <c r="H14" s="55">
        <v>34.03</v>
      </c>
      <c r="I14" s="16">
        <v>0</v>
      </c>
      <c r="J14" s="144">
        <f t="shared" si="0"/>
        <v>0</v>
      </c>
      <c r="K14" s="145">
        <f t="shared" si="1"/>
        <v>0</v>
      </c>
      <c r="L14" s="146"/>
      <c r="M14" s="147">
        <f t="shared" si="2"/>
        <v>0</v>
      </c>
      <c r="N14" s="146"/>
      <c r="O14" s="146"/>
      <c r="P14" s="146"/>
      <c r="Q14" s="148">
        <f t="shared" si="3"/>
        <v>0</v>
      </c>
      <c r="R14" s="18" t="str">
        <f t="shared" si="4"/>
        <v>OK</v>
      </c>
      <c r="S14" s="47"/>
      <c r="T14" s="47"/>
      <c r="U14" s="47"/>
      <c r="V14" s="47"/>
      <c r="W14" s="47"/>
      <c r="X14" s="180"/>
      <c r="Y14" s="180"/>
      <c r="Z14" s="180"/>
      <c r="AA14" s="180"/>
      <c r="AB14" s="34"/>
      <c r="AC14" s="34"/>
      <c r="AD14" s="34"/>
      <c r="AE14" s="36"/>
      <c r="AF14" s="36"/>
      <c r="AG14" s="36"/>
      <c r="AH14" s="36"/>
    </row>
    <row r="15" spans="1:34" ht="40" customHeight="1" x14ac:dyDescent="0.35">
      <c r="A15" s="204"/>
      <c r="B15" s="50">
        <v>12</v>
      </c>
      <c r="C15" s="200"/>
      <c r="D15" s="56" t="s">
        <v>52</v>
      </c>
      <c r="E15" s="57" t="s">
        <v>39</v>
      </c>
      <c r="F15" s="57" t="s">
        <v>53</v>
      </c>
      <c r="G15" s="57" t="s">
        <v>12</v>
      </c>
      <c r="H15" s="55">
        <v>11.35</v>
      </c>
      <c r="I15" s="16">
        <v>10</v>
      </c>
      <c r="J15" s="144">
        <f t="shared" si="0"/>
        <v>0</v>
      </c>
      <c r="K15" s="145">
        <f t="shared" si="1"/>
        <v>0</v>
      </c>
      <c r="L15" s="146"/>
      <c r="M15" s="147">
        <f t="shared" si="2"/>
        <v>2</v>
      </c>
      <c r="N15" s="146"/>
      <c r="O15" s="146"/>
      <c r="P15" s="146"/>
      <c r="Q15" s="148">
        <f t="shared" si="3"/>
        <v>10</v>
      </c>
      <c r="R15" s="18" t="str">
        <f t="shared" si="4"/>
        <v>OK</v>
      </c>
      <c r="S15" s="47"/>
      <c r="T15" s="47"/>
      <c r="U15" s="47"/>
      <c r="V15" s="47"/>
      <c r="W15" s="47"/>
      <c r="X15" s="180"/>
      <c r="Y15" s="180"/>
      <c r="Z15" s="180"/>
      <c r="AA15" s="180"/>
      <c r="AB15" s="34"/>
      <c r="AC15" s="34"/>
      <c r="AD15" s="34"/>
      <c r="AE15" s="36"/>
      <c r="AF15" s="36"/>
      <c r="AG15" s="36"/>
      <c r="AH15" s="36"/>
    </row>
    <row r="16" spans="1:34" ht="40" customHeight="1" x14ac:dyDescent="0.35">
      <c r="A16" s="204"/>
      <c r="B16" s="50">
        <v>13</v>
      </c>
      <c r="C16" s="200"/>
      <c r="D16" s="59" t="s">
        <v>54</v>
      </c>
      <c r="E16" s="60" t="s">
        <v>39</v>
      </c>
      <c r="F16" s="60" t="s">
        <v>53</v>
      </c>
      <c r="G16" s="60" t="s">
        <v>12</v>
      </c>
      <c r="H16" s="61">
        <v>17.649999999999999</v>
      </c>
      <c r="I16" s="16">
        <v>15</v>
      </c>
      <c r="J16" s="144">
        <f t="shared" si="0"/>
        <v>0</v>
      </c>
      <c r="K16" s="145">
        <f t="shared" si="1"/>
        <v>0</v>
      </c>
      <c r="L16" s="146"/>
      <c r="M16" s="147">
        <f t="shared" si="2"/>
        <v>3</v>
      </c>
      <c r="N16" s="146"/>
      <c r="O16" s="146"/>
      <c r="P16" s="146"/>
      <c r="Q16" s="148">
        <f t="shared" si="3"/>
        <v>15</v>
      </c>
      <c r="R16" s="18" t="str">
        <f t="shared" si="4"/>
        <v>OK</v>
      </c>
      <c r="S16" s="47"/>
      <c r="T16" s="47"/>
      <c r="U16" s="47"/>
      <c r="V16" s="47"/>
      <c r="W16" s="47"/>
      <c r="X16" s="180"/>
      <c r="Y16" s="180"/>
      <c r="Z16" s="180"/>
      <c r="AA16" s="180"/>
      <c r="AB16" s="34"/>
      <c r="AC16" s="34"/>
      <c r="AD16" s="34"/>
      <c r="AE16" s="36"/>
      <c r="AF16" s="36"/>
      <c r="AG16" s="36"/>
      <c r="AH16" s="36"/>
    </row>
    <row r="17" spans="1:34" ht="40" customHeight="1" x14ac:dyDescent="0.35">
      <c r="A17" s="204"/>
      <c r="B17" s="50">
        <v>14</v>
      </c>
      <c r="C17" s="200"/>
      <c r="D17" s="56" t="s">
        <v>55</v>
      </c>
      <c r="E17" s="57" t="s">
        <v>39</v>
      </c>
      <c r="F17" s="57" t="s">
        <v>11</v>
      </c>
      <c r="G17" s="57" t="s">
        <v>12</v>
      </c>
      <c r="H17" s="55">
        <v>14</v>
      </c>
      <c r="I17" s="16">
        <v>0</v>
      </c>
      <c r="J17" s="144">
        <f t="shared" si="0"/>
        <v>0</v>
      </c>
      <c r="K17" s="145">
        <f t="shared" si="1"/>
        <v>0</v>
      </c>
      <c r="L17" s="146"/>
      <c r="M17" s="147">
        <f t="shared" si="2"/>
        <v>0</v>
      </c>
      <c r="N17" s="146"/>
      <c r="O17" s="146"/>
      <c r="P17" s="146"/>
      <c r="Q17" s="148">
        <f t="shared" si="3"/>
        <v>0</v>
      </c>
      <c r="R17" s="18" t="str">
        <f t="shared" si="4"/>
        <v>OK</v>
      </c>
      <c r="S17" s="47"/>
      <c r="T17" s="47"/>
      <c r="U17" s="47"/>
      <c r="V17" s="47"/>
      <c r="W17" s="47"/>
      <c r="X17" s="180"/>
      <c r="Y17" s="180"/>
      <c r="Z17" s="180"/>
      <c r="AA17" s="180"/>
      <c r="AB17" s="34"/>
      <c r="AC17" s="34"/>
      <c r="AD17" s="34"/>
      <c r="AE17" s="36"/>
      <c r="AF17" s="36"/>
      <c r="AG17" s="36"/>
      <c r="AH17" s="36"/>
    </row>
    <row r="18" spans="1:34" ht="40" customHeight="1" x14ac:dyDescent="0.35">
      <c r="A18" s="204"/>
      <c r="B18" s="50">
        <v>15</v>
      </c>
      <c r="C18" s="199"/>
      <c r="D18" s="56" t="s">
        <v>26</v>
      </c>
      <c r="E18" s="57" t="s">
        <v>39</v>
      </c>
      <c r="F18" s="57" t="s">
        <v>11</v>
      </c>
      <c r="G18" s="57" t="s">
        <v>12</v>
      </c>
      <c r="H18" s="55">
        <v>12.85</v>
      </c>
      <c r="I18" s="16">
        <v>10</v>
      </c>
      <c r="J18" s="144">
        <f t="shared" si="0"/>
        <v>0</v>
      </c>
      <c r="K18" s="145">
        <f t="shared" si="1"/>
        <v>0</v>
      </c>
      <c r="L18" s="146"/>
      <c r="M18" s="147">
        <f t="shared" si="2"/>
        <v>2</v>
      </c>
      <c r="N18" s="146"/>
      <c r="O18" s="146"/>
      <c r="P18" s="146"/>
      <c r="Q18" s="148">
        <f t="shared" si="3"/>
        <v>10</v>
      </c>
      <c r="R18" s="18" t="str">
        <f t="shared" si="4"/>
        <v>OK</v>
      </c>
      <c r="S18" s="47"/>
      <c r="T18" s="47"/>
      <c r="U18" s="47"/>
      <c r="V18" s="47"/>
      <c r="W18" s="47"/>
      <c r="X18" s="180"/>
      <c r="Y18" s="180"/>
      <c r="Z18" s="180"/>
      <c r="AA18" s="180"/>
      <c r="AB18" s="34"/>
      <c r="AC18" s="34"/>
      <c r="AD18" s="34"/>
      <c r="AE18" s="36"/>
      <c r="AF18" s="36"/>
      <c r="AG18" s="36"/>
      <c r="AH18" s="36"/>
    </row>
    <row r="19" spans="1:34" ht="40" customHeight="1" x14ac:dyDescent="0.35">
      <c r="A19" s="204">
        <v>2</v>
      </c>
      <c r="B19" s="50">
        <v>16</v>
      </c>
      <c r="C19" s="198" t="s">
        <v>635</v>
      </c>
      <c r="D19" s="56" t="s">
        <v>56</v>
      </c>
      <c r="E19" s="57" t="s">
        <v>57</v>
      </c>
      <c r="F19" s="57" t="s">
        <v>11</v>
      </c>
      <c r="G19" s="57" t="s">
        <v>12</v>
      </c>
      <c r="H19" s="55">
        <v>37.44</v>
      </c>
      <c r="I19" s="16">
        <v>0</v>
      </c>
      <c r="J19" s="144">
        <f t="shared" si="0"/>
        <v>0</v>
      </c>
      <c r="K19" s="145">
        <f t="shared" si="1"/>
        <v>0</v>
      </c>
      <c r="L19" s="146"/>
      <c r="M19" s="147">
        <f t="shared" si="2"/>
        <v>0</v>
      </c>
      <c r="N19" s="146"/>
      <c r="O19" s="146"/>
      <c r="P19" s="146"/>
      <c r="Q19" s="148">
        <f t="shared" si="3"/>
        <v>0</v>
      </c>
      <c r="R19" s="18" t="str">
        <f t="shared" si="4"/>
        <v>OK</v>
      </c>
      <c r="S19" s="47"/>
      <c r="T19" s="47"/>
      <c r="U19" s="47"/>
      <c r="V19" s="47"/>
      <c r="W19" s="47"/>
      <c r="X19" s="180"/>
      <c r="Y19" s="180"/>
      <c r="Z19" s="180"/>
      <c r="AA19" s="180"/>
      <c r="AB19" s="34"/>
      <c r="AC19" s="34"/>
      <c r="AD19" s="34"/>
      <c r="AE19" s="36"/>
      <c r="AF19" s="36"/>
      <c r="AG19" s="36"/>
      <c r="AH19" s="36"/>
    </row>
    <row r="20" spans="1:34" ht="40" customHeight="1" x14ac:dyDescent="0.35">
      <c r="A20" s="204"/>
      <c r="B20" s="50">
        <v>17</v>
      </c>
      <c r="C20" s="200"/>
      <c r="D20" s="56" t="s">
        <v>58</v>
      </c>
      <c r="E20" s="57" t="s">
        <v>59</v>
      </c>
      <c r="F20" s="57" t="s">
        <v>10</v>
      </c>
      <c r="G20" s="57" t="s">
        <v>12</v>
      </c>
      <c r="H20" s="55">
        <v>76.8</v>
      </c>
      <c r="I20" s="16">
        <v>0</v>
      </c>
      <c r="J20" s="144">
        <f t="shared" si="0"/>
        <v>0</v>
      </c>
      <c r="K20" s="145">
        <f t="shared" si="1"/>
        <v>0</v>
      </c>
      <c r="L20" s="146"/>
      <c r="M20" s="147">
        <f t="shared" si="2"/>
        <v>0</v>
      </c>
      <c r="N20" s="146"/>
      <c r="O20" s="146"/>
      <c r="P20" s="146"/>
      <c r="Q20" s="148">
        <f t="shared" si="3"/>
        <v>0</v>
      </c>
      <c r="R20" s="18" t="str">
        <f t="shared" si="4"/>
        <v>OK</v>
      </c>
      <c r="S20" s="47"/>
      <c r="T20" s="47"/>
      <c r="U20" s="47"/>
      <c r="V20" s="47"/>
      <c r="W20" s="47"/>
      <c r="X20" s="180"/>
      <c r="Y20" s="180"/>
      <c r="Z20" s="180"/>
      <c r="AA20" s="180"/>
      <c r="AB20" s="34"/>
      <c r="AC20" s="34"/>
      <c r="AD20" s="34"/>
      <c r="AE20" s="36"/>
      <c r="AF20" s="36"/>
      <c r="AG20" s="36"/>
      <c r="AH20" s="36"/>
    </row>
    <row r="21" spans="1:34" ht="40" customHeight="1" x14ac:dyDescent="0.35">
      <c r="A21" s="204"/>
      <c r="B21" s="50">
        <v>18</v>
      </c>
      <c r="C21" s="200"/>
      <c r="D21" s="56" t="s">
        <v>60</v>
      </c>
      <c r="E21" s="57" t="s">
        <v>61</v>
      </c>
      <c r="F21" s="57" t="s">
        <v>11</v>
      </c>
      <c r="G21" s="57" t="s">
        <v>12</v>
      </c>
      <c r="H21" s="55">
        <v>160.82</v>
      </c>
      <c r="I21" s="16">
        <v>0</v>
      </c>
      <c r="J21" s="144">
        <f t="shared" si="0"/>
        <v>0</v>
      </c>
      <c r="K21" s="145">
        <f t="shared" si="1"/>
        <v>0</v>
      </c>
      <c r="L21" s="146"/>
      <c r="M21" s="147">
        <f t="shared" si="2"/>
        <v>0</v>
      </c>
      <c r="N21" s="146"/>
      <c r="O21" s="146"/>
      <c r="P21" s="146"/>
      <c r="Q21" s="148">
        <f t="shared" si="3"/>
        <v>0</v>
      </c>
      <c r="R21" s="18" t="str">
        <f t="shared" si="4"/>
        <v>OK</v>
      </c>
      <c r="S21" s="47"/>
      <c r="T21" s="47"/>
      <c r="U21" s="47"/>
      <c r="V21" s="47"/>
      <c r="W21" s="47"/>
      <c r="X21" s="180"/>
      <c r="Y21" s="180"/>
      <c r="Z21" s="180"/>
      <c r="AA21" s="180"/>
      <c r="AB21" s="34"/>
      <c r="AC21" s="34"/>
      <c r="AD21" s="34"/>
      <c r="AE21" s="36"/>
      <c r="AF21" s="36"/>
      <c r="AG21" s="36"/>
      <c r="AH21" s="36"/>
    </row>
    <row r="22" spans="1:34" ht="40" customHeight="1" x14ac:dyDescent="0.35">
      <c r="A22" s="204"/>
      <c r="B22" s="50">
        <v>19</v>
      </c>
      <c r="C22" s="200"/>
      <c r="D22" s="56" t="s">
        <v>62</v>
      </c>
      <c r="E22" s="57" t="s">
        <v>63</v>
      </c>
      <c r="F22" s="57" t="s">
        <v>64</v>
      </c>
      <c r="G22" s="57" t="s">
        <v>65</v>
      </c>
      <c r="H22" s="55">
        <v>3.76</v>
      </c>
      <c r="I22" s="16">
        <v>10</v>
      </c>
      <c r="J22" s="144">
        <f t="shared" si="0"/>
        <v>10</v>
      </c>
      <c r="K22" s="145">
        <f t="shared" si="1"/>
        <v>10</v>
      </c>
      <c r="L22" s="146"/>
      <c r="M22" s="147">
        <f t="shared" si="2"/>
        <v>2</v>
      </c>
      <c r="N22" s="146"/>
      <c r="O22" s="146"/>
      <c r="P22" s="146"/>
      <c r="Q22" s="148">
        <f t="shared" si="3"/>
        <v>0</v>
      </c>
      <c r="R22" s="18" t="str">
        <f t="shared" si="4"/>
        <v>OK</v>
      </c>
      <c r="S22" s="47"/>
      <c r="T22" s="47"/>
      <c r="U22" s="47"/>
      <c r="V22" s="47"/>
      <c r="W22" s="47"/>
      <c r="X22" s="180"/>
      <c r="Y22" s="184">
        <v>10</v>
      </c>
      <c r="Z22" s="180"/>
      <c r="AA22" s="180"/>
      <c r="AB22" s="34"/>
      <c r="AC22" s="34"/>
      <c r="AD22" s="34"/>
      <c r="AE22" s="36"/>
      <c r="AF22" s="36"/>
      <c r="AG22" s="36"/>
      <c r="AH22" s="36"/>
    </row>
    <row r="23" spans="1:34" ht="40" customHeight="1" x14ac:dyDescent="0.35">
      <c r="A23" s="204"/>
      <c r="B23" s="50">
        <v>20</v>
      </c>
      <c r="C23" s="199"/>
      <c r="D23" s="56" t="s">
        <v>66</v>
      </c>
      <c r="E23" s="57" t="s">
        <v>67</v>
      </c>
      <c r="F23" s="57" t="s">
        <v>11</v>
      </c>
      <c r="G23" s="57" t="s">
        <v>12</v>
      </c>
      <c r="H23" s="55">
        <v>19.440000000000001</v>
      </c>
      <c r="I23" s="16">
        <v>20</v>
      </c>
      <c r="J23" s="144">
        <f t="shared" si="0"/>
        <v>10</v>
      </c>
      <c r="K23" s="145">
        <f t="shared" si="1"/>
        <v>10</v>
      </c>
      <c r="L23" s="146"/>
      <c r="M23" s="147">
        <f t="shared" si="2"/>
        <v>5</v>
      </c>
      <c r="N23" s="146"/>
      <c r="O23" s="146"/>
      <c r="P23" s="146"/>
      <c r="Q23" s="148">
        <f t="shared" si="3"/>
        <v>10</v>
      </c>
      <c r="R23" s="18" t="str">
        <f t="shared" si="4"/>
        <v>OK</v>
      </c>
      <c r="S23" s="47"/>
      <c r="T23" s="47"/>
      <c r="U23" s="47"/>
      <c r="V23" s="47"/>
      <c r="W23" s="47"/>
      <c r="X23" s="180"/>
      <c r="Y23" s="184">
        <v>10</v>
      </c>
      <c r="Z23" s="180"/>
      <c r="AA23" s="180"/>
      <c r="AB23" s="34"/>
      <c r="AC23" s="34"/>
      <c r="AD23" s="34"/>
      <c r="AE23" s="36"/>
      <c r="AF23" s="36"/>
      <c r="AG23" s="36"/>
      <c r="AH23" s="36"/>
    </row>
    <row r="24" spans="1:34" ht="40" customHeight="1" x14ac:dyDescent="0.35">
      <c r="A24" s="204">
        <v>3</v>
      </c>
      <c r="B24" s="50">
        <v>21</v>
      </c>
      <c r="C24" s="198" t="s">
        <v>634</v>
      </c>
      <c r="D24" s="56" t="s">
        <v>68</v>
      </c>
      <c r="E24" s="57" t="s">
        <v>69</v>
      </c>
      <c r="F24" s="57" t="s">
        <v>11</v>
      </c>
      <c r="G24" s="57" t="s">
        <v>12</v>
      </c>
      <c r="H24" s="55">
        <v>117.9</v>
      </c>
      <c r="I24" s="16">
        <v>0</v>
      </c>
      <c r="J24" s="144">
        <f t="shared" si="0"/>
        <v>0</v>
      </c>
      <c r="K24" s="145">
        <f t="shared" si="1"/>
        <v>0</v>
      </c>
      <c r="L24" s="146"/>
      <c r="M24" s="147">
        <f t="shared" si="2"/>
        <v>0</v>
      </c>
      <c r="N24" s="146"/>
      <c r="O24" s="146"/>
      <c r="P24" s="146"/>
      <c r="Q24" s="148">
        <f t="shared" si="3"/>
        <v>0</v>
      </c>
      <c r="R24" s="18" t="str">
        <f t="shared" si="4"/>
        <v>OK</v>
      </c>
      <c r="S24" s="47"/>
      <c r="T24" s="47"/>
      <c r="U24" s="47"/>
      <c r="V24" s="47"/>
      <c r="W24" s="47"/>
      <c r="X24" s="180"/>
      <c r="Y24" s="180"/>
      <c r="Z24" s="180"/>
      <c r="AA24" s="180"/>
      <c r="AB24" s="34"/>
      <c r="AC24" s="34"/>
      <c r="AD24" s="34"/>
      <c r="AE24" s="36"/>
      <c r="AF24" s="36"/>
      <c r="AG24" s="36"/>
      <c r="AH24" s="36"/>
    </row>
    <row r="25" spans="1:34" ht="40" customHeight="1" x14ac:dyDescent="0.35">
      <c r="A25" s="204"/>
      <c r="B25" s="50">
        <v>22</v>
      </c>
      <c r="C25" s="200"/>
      <c r="D25" s="56" t="s">
        <v>70</v>
      </c>
      <c r="E25" s="57" t="s">
        <v>69</v>
      </c>
      <c r="F25" s="57" t="s">
        <v>11</v>
      </c>
      <c r="G25" s="57" t="s">
        <v>12</v>
      </c>
      <c r="H25" s="55">
        <v>119.82</v>
      </c>
      <c r="I25" s="16">
        <v>0</v>
      </c>
      <c r="J25" s="144">
        <f t="shared" si="0"/>
        <v>0</v>
      </c>
      <c r="K25" s="145">
        <f t="shared" si="1"/>
        <v>0</v>
      </c>
      <c r="L25" s="146"/>
      <c r="M25" s="147">
        <f t="shared" si="2"/>
        <v>0</v>
      </c>
      <c r="N25" s="146"/>
      <c r="O25" s="146"/>
      <c r="P25" s="146"/>
      <c r="Q25" s="148">
        <f t="shared" si="3"/>
        <v>0</v>
      </c>
      <c r="R25" s="18" t="str">
        <f t="shared" si="4"/>
        <v>OK</v>
      </c>
      <c r="S25" s="47"/>
      <c r="T25" s="47"/>
      <c r="U25" s="47"/>
      <c r="V25" s="47"/>
      <c r="W25" s="47"/>
      <c r="X25" s="180"/>
      <c r="Y25" s="180"/>
      <c r="Z25" s="180"/>
      <c r="AA25" s="180"/>
      <c r="AB25" s="34"/>
      <c r="AC25" s="34"/>
      <c r="AD25" s="34"/>
      <c r="AE25" s="36"/>
      <c r="AF25" s="36"/>
      <c r="AG25" s="36"/>
      <c r="AH25" s="36"/>
    </row>
    <row r="26" spans="1:34" ht="40" customHeight="1" x14ac:dyDescent="0.35">
      <c r="A26" s="204"/>
      <c r="B26" s="50">
        <v>23</v>
      </c>
      <c r="C26" s="200"/>
      <c r="D26" s="56" t="s">
        <v>71</v>
      </c>
      <c r="E26" s="57" t="s">
        <v>69</v>
      </c>
      <c r="F26" s="57" t="s">
        <v>11</v>
      </c>
      <c r="G26" s="57" t="s">
        <v>12</v>
      </c>
      <c r="H26" s="55">
        <v>269.58999999999997</v>
      </c>
      <c r="I26" s="16">
        <v>3</v>
      </c>
      <c r="J26" s="144">
        <f t="shared" si="0"/>
        <v>0</v>
      </c>
      <c r="K26" s="145">
        <f t="shared" si="1"/>
        <v>0</v>
      </c>
      <c r="L26" s="146"/>
      <c r="M26" s="147">
        <f t="shared" si="2"/>
        <v>0</v>
      </c>
      <c r="N26" s="146"/>
      <c r="O26" s="146"/>
      <c r="P26" s="146"/>
      <c r="Q26" s="148">
        <f t="shared" si="3"/>
        <v>3</v>
      </c>
      <c r="R26" s="18" t="str">
        <f t="shared" si="4"/>
        <v>OK</v>
      </c>
      <c r="S26" s="47"/>
      <c r="T26" s="47"/>
      <c r="U26" s="47"/>
      <c r="V26" s="47"/>
      <c r="W26" s="47"/>
      <c r="X26" s="180"/>
      <c r="Y26" s="180"/>
      <c r="Z26" s="180"/>
      <c r="AA26" s="180"/>
      <c r="AB26" s="34"/>
      <c r="AC26" s="34"/>
      <c r="AD26" s="34"/>
      <c r="AE26" s="36"/>
      <c r="AF26" s="36"/>
      <c r="AG26" s="36"/>
      <c r="AH26" s="36"/>
    </row>
    <row r="27" spans="1:34" ht="40" customHeight="1" x14ac:dyDescent="0.35">
      <c r="A27" s="204"/>
      <c r="B27" s="50">
        <v>24</v>
      </c>
      <c r="C27" s="200"/>
      <c r="D27" s="56" t="s">
        <v>72</v>
      </c>
      <c r="E27" s="57" t="s">
        <v>69</v>
      </c>
      <c r="F27" s="57" t="s">
        <v>11</v>
      </c>
      <c r="G27" s="57" t="s">
        <v>12</v>
      </c>
      <c r="H27" s="55">
        <v>192</v>
      </c>
      <c r="I27" s="16">
        <v>2</v>
      </c>
      <c r="J27" s="144">
        <f t="shared" si="0"/>
        <v>0</v>
      </c>
      <c r="K27" s="145">
        <f t="shared" si="1"/>
        <v>0</v>
      </c>
      <c r="L27" s="146"/>
      <c r="M27" s="147">
        <f t="shared" si="2"/>
        <v>0</v>
      </c>
      <c r="N27" s="146"/>
      <c r="O27" s="146"/>
      <c r="P27" s="146"/>
      <c r="Q27" s="148">
        <f t="shared" si="3"/>
        <v>2</v>
      </c>
      <c r="R27" s="18" t="str">
        <f t="shared" si="4"/>
        <v>OK</v>
      </c>
      <c r="S27" s="47"/>
      <c r="T27" s="47"/>
      <c r="U27" s="47"/>
      <c r="V27" s="47"/>
      <c r="W27" s="47"/>
      <c r="X27" s="180"/>
      <c r="Y27" s="180"/>
      <c r="Z27" s="180"/>
      <c r="AA27" s="180"/>
      <c r="AB27" s="34"/>
      <c r="AC27" s="34"/>
      <c r="AD27" s="34"/>
      <c r="AE27" s="36"/>
      <c r="AF27" s="36"/>
      <c r="AG27" s="36"/>
      <c r="AH27" s="36"/>
    </row>
    <row r="28" spans="1:34" ht="40" customHeight="1" x14ac:dyDescent="0.35">
      <c r="A28" s="204"/>
      <c r="B28" s="50">
        <v>25</v>
      </c>
      <c r="C28" s="200"/>
      <c r="D28" s="56" t="s">
        <v>73</v>
      </c>
      <c r="E28" s="57" t="s">
        <v>69</v>
      </c>
      <c r="F28" s="57" t="s">
        <v>11</v>
      </c>
      <c r="G28" s="57" t="s">
        <v>12</v>
      </c>
      <c r="H28" s="55">
        <v>211.45</v>
      </c>
      <c r="I28" s="16">
        <v>0</v>
      </c>
      <c r="J28" s="144">
        <f t="shared" si="0"/>
        <v>0</v>
      </c>
      <c r="K28" s="145">
        <f t="shared" si="1"/>
        <v>0</v>
      </c>
      <c r="L28" s="146"/>
      <c r="M28" s="147">
        <f t="shared" si="2"/>
        <v>0</v>
      </c>
      <c r="N28" s="146"/>
      <c r="O28" s="146"/>
      <c r="P28" s="146"/>
      <c r="Q28" s="148">
        <f t="shared" si="3"/>
        <v>0</v>
      </c>
      <c r="R28" s="18" t="str">
        <f t="shared" si="4"/>
        <v>OK</v>
      </c>
      <c r="S28" s="47"/>
      <c r="T28" s="47"/>
      <c r="U28" s="47"/>
      <c r="V28" s="47"/>
      <c r="W28" s="47"/>
      <c r="X28" s="180"/>
      <c r="Y28" s="180"/>
      <c r="Z28" s="180"/>
      <c r="AA28" s="180"/>
      <c r="AB28" s="34"/>
      <c r="AC28" s="34"/>
      <c r="AD28" s="34"/>
      <c r="AE28" s="36"/>
      <c r="AF28" s="36"/>
      <c r="AG28" s="36"/>
      <c r="AH28" s="36"/>
    </row>
    <row r="29" spans="1:34" ht="40" customHeight="1" x14ac:dyDescent="0.35">
      <c r="A29" s="204"/>
      <c r="B29" s="50">
        <v>26</v>
      </c>
      <c r="C29" s="199"/>
      <c r="D29" s="56" t="s">
        <v>74</v>
      </c>
      <c r="E29" s="57" t="s">
        <v>75</v>
      </c>
      <c r="F29" s="57" t="s">
        <v>11</v>
      </c>
      <c r="G29" s="57" t="s">
        <v>12</v>
      </c>
      <c r="H29" s="55">
        <v>33.159999999999997</v>
      </c>
      <c r="I29" s="16">
        <v>0</v>
      </c>
      <c r="J29" s="144">
        <f t="shared" si="0"/>
        <v>0</v>
      </c>
      <c r="K29" s="145">
        <f t="shared" si="1"/>
        <v>0</v>
      </c>
      <c r="L29" s="146"/>
      <c r="M29" s="147">
        <f t="shared" si="2"/>
        <v>0</v>
      </c>
      <c r="N29" s="146"/>
      <c r="O29" s="146"/>
      <c r="P29" s="146"/>
      <c r="Q29" s="148">
        <f t="shared" si="3"/>
        <v>0</v>
      </c>
      <c r="R29" s="18" t="str">
        <f t="shared" si="4"/>
        <v>OK</v>
      </c>
      <c r="S29" s="47"/>
      <c r="T29" s="47"/>
      <c r="U29" s="47"/>
      <c r="V29" s="47"/>
      <c r="W29" s="47"/>
      <c r="X29" s="180"/>
      <c r="Y29" s="180"/>
      <c r="Z29" s="180"/>
      <c r="AA29" s="180"/>
      <c r="AB29" s="34"/>
      <c r="AC29" s="34"/>
      <c r="AD29" s="34"/>
      <c r="AE29" s="36"/>
      <c r="AF29" s="36"/>
      <c r="AG29" s="36"/>
      <c r="AH29" s="36"/>
    </row>
    <row r="30" spans="1:34" ht="40" customHeight="1" x14ac:dyDescent="0.35">
      <c r="A30" s="204">
        <v>4</v>
      </c>
      <c r="B30" s="50">
        <v>27</v>
      </c>
      <c r="C30" s="226" t="s">
        <v>636</v>
      </c>
      <c r="D30" s="56" t="s">
        <v>76</v>
      </c>
      <c r="E30" s="57" t="s">
        <v>77</v>
      </c>
      <c r="F30" s="57" t="s">
        <v>11</v>
      </c>
      <c r="G30" s="57" t="s">
        <v>12</v>
      </c>
      <c r="H30" s="55">
        <v>40</v>
      </c>
      <c r="I30" s="16">
        <v>20</v>
      </c>
      <c r="J30" s="144">
        <f t="shared" si="0"/>
        <v>10</v>
      </c>
      <c r="K30" s="145">
        <f t="shared" si="1"/>
        <v>10</v>
      </c>
      <c r="L30" s="146"/>
      <c r="M30" s="147">
        <f t="shared" si="2"/>
        <v>5</v>
      </c>
      <c r="N30" s="146"/>
      <c r="O30" s="146"/>
      <c r="P30" s="146"/>
      <c r="Q30" s="148">
        <f t="shared" si="3"/>
        <v>10</v>
      </c>
      <c r="R30" s="18" t="str">
        <f t="shared" si="4"/>
        <v>OK</v>
      </c>
      <c r="S30" s="47"/>
      <c r="T30" s="47"/>
      <c r="U30" s="47"/>
      <c r="V30" s="47"/>
      <c r="W30" s="47"/>
      <c r="X30" s="180"/>
      <c r="Y30" s="180"/>
      <c r="Z30" s="180"/>
      <c r="AA30" s="184">
        <v>10</v>
      </c>
      <c r="AB30" s="34"/>
      <c r="AC30" s="34"/>
      <c r="AD30" s="34"/>
      <c r="AE30" s="36"/>
      <c r="AF30" s="36"/>
      <c r="AG30" s="36"/>
      <c r="AH30" s="36"/>
    </row>
    <row r="31" spans="1:34" ht="40" customHeight="1" x14ac:dyDescent="0.35">
      <c r="A31" s="204"/>
      <c r="B31" s="50">
        <v>28</v>
      </c>
      <c r="C31" s="218"/>
      <c r="D31" s="56" t="s">
        <v>78</v>
      </c>
      <c r="E31" s="57" t="s">
        <v>79</v>
      </c>
      <c r="F31" s="57" t="s">
        <v>11</v>
      </c>
      <c r="G31" s="57" t="s">
        <v>12</v>
      </c>
      <c r="H31" s="55">
        <v>8</v>
      </c>
      <c r="I31" s="16">
        <v>55</v>
      </c>
      <c r="J31" s="144">
        <f t="shared" si="0"/>
        <v>20</v>
      </c>
      <c r="K31" s="145">
        <f t="shared" si="1"/>
        <v>20</v>
      </c>
      <c r="L31" s="146"/>
      <c r="M31" s="147">
        <f t="shared" si="2"/>
        <v>13</v>
      </c>
      <c r="N31" s="146"/>
      <c r="O31" s="146"/>
      <c r="P31" s="146"/>
      <c r="Q31" s="148">
        <f t="shared" si="3"/>
        <v>35</v>
      </c>
      <c r="R31" s="18" t="str">
        <f t="shared" si="4"/>
        <v>OK</v>
      </c>
      <c r="S31" s="47"/>
      <c r="T31" s="47"/>
      <c r="U31" s="47"/>
      <c r="V31" s="47"/>
      <c r="W31" s="47"/>
      <c r="X31" s="180"/>
      <c r="Y31" s="180"/>
      <c r="Z31" s="180"/>
      <c r="AA31" s="183">
        <v>20</v>
      </c>
      <c r="AB31" s="34"/>
      <c r="AC31" s="34"/>
      <c r="AD31" s="34"/>
      <c r="AE31" s="36"/>
      <c r="AF31" s="36"/>
      <c r="AG31" s="36"/>
      <c r="AH31" s="36"/>
    </row>
    <row r="32" spans="1:34" ht="40" customHeight="1" x14ac:dyDescent="0.35">
      <c r="A32" s="204"/>
      <c r="B32" s="50">
        <v>29</v>
      </c>
      <c r="C32" s="218"/>
      <c r="D32" s="56" t="s">
        <v>80</v>
      </c>
      <c r="E32" s="57" t="s">
        <v>81</v>
      </c>
      <c r="F32" s="57" t="s">
        <v>11</v>
      </c>
      <c r="G32" s="57" t="s">
        <v>12</v>
      </c>
      <c r="H32" s="55">
        <v>76</v>
      </c>
      <c r="I32" s="16">
        <v>20</v>
      </c>
      <c r="J32" s="144">
        <f t="shared" si="0"/>
        <v>20</v>
      </c>
      <c r="K32" s="145">
        <f t="shared" si="1"/>
        <v>20</v>
      </c>
      <c r="L32" s="146"/>
      <c r="M32" s="147">
        <f t="shared" si="2"/>
        <v>5</v>
      </c>
      <c r="N32" s="146"/>
      <c r="O32" s="146"/>
      <c r="P32" s="146"/>
      <c r="Q32" s="148">
        <f t="shared" si="3"/>
        <v>0</v>
      </c>
      <c r="R32" s="18" t="str">
        <f t="shared" si="4"/>
        <v>OK</v>
      </c>
      <c r="S32" s="47"/>
      <c r="T32" s="47"/>
      <c r="U32" s="47"/>
      <c r="V32" s="47"/>
      <c r="W32" s="47"/>
      <c r="X32" s="180"/>
      <c r="Y32" s="180"/>
      <c r="Z32" s="180"/>
      <c r="AA32" s="183">
        <v>20</v>
      </c>
      <c r="AB32" s="34"/>
      <c r="AC32" s="34"/>
      <c r="AD32" s="34"/>
      <c r="AE32" s="36"/>
      <c r="AF32" s="36"/>
      <c r="AG32" s="36"/>
      <c r="AH32" s="36"/>
    </row>
    <row r="33" spans="1:34" ht="40" customHeight="1" x14ac:dyDescent="0.35">
      <c r="A33" s="204"/>
      <c r="B33" s="50">
        <v>30</v>
      </c>
      <c r="C33" s="218"/>
      <c r="D33" s="56" t="s">
        <v>82</v>
      </c>
      <c r="E33" s="57" t="s">
        <v>83</v>
      </c>
      <c r="F33" s="57" t="s">
        <v>11</v>
      </c>
      <c r="G33" s="57" t="s">
        <v>12</v>
      </c>
      <c r="H33" s="55">
        <v>26.2</v>
      </c>
      <c r="I33" s="16">
        <v>0</v>
      </c>
      <c r="J33" s="144">
        <f t="shared" si="0"/>
        <v>0</v>
      </c>
      <c r="K33" s="145">
        <f t="shared" si="1"/>
        <v>0</v>
      </c>
      <c r="L33" s="146"/>
      <c r="M33" s="147">
        <f t="shared" si="2"/>
        <v>0</v>
      </c>
      <c r="N33" s="146"/>
      <c r="O33" s="146"/>
      <c r="P33" s="146"/>
      <c r="Q33" s="148">
        <f t="shared" si="3"/>
        <v>0</v>
      </c>
      <c r="R33" s="18" t="str">
        <f t="shared" si="4"/>
        <v>OK</v>
      </c>
      <c r="S33" s="47"/>
      <c r="T33" s="47"/>
      <c r="U33" s="47"/>
      <c r="V33" s="47"/>
      <c r="W33" s="47"/>
      <c r="X33" s="180"/>
      <c r="Y33" s="180"/>
      <c r="Z33" s="180"/>
      <c r="AA33" s="296"/>
      <c r="AB33" s="34"/>
      <c r="AC33" s="34"/>
      <c r="AD33" s="34"/>
      <c r="AE33" s="36"/>
      <c r="AF33" s="36"/>
      <c r="AG33" s="36"/>
      <c r="AH33" s="36"/>
    </row>
    <row r="34" spans="1:34" ht="40" customHeight="1" x14ac:dyDescent="0.35">
      <c r="A34" s="204"/>
      <c r="B34" s="50">
        <v>31</v>
      </c>
      <c r="C34" s="218"/>
      <c r="D34" s="56" t="s">
        <v>84</v>
      </c>
      <c r="E34" s="57" t="s">
        <v>85</v>
      </c>
      <c r="F34" s="57" t="s">
        <v>11</v>
      </c>
      <c r="G34" s="57" t="s">
        <v>12</v>
      </c>
      <c r="H34" s="55">
        <v>5</v>
      </c>
      <c r="I34" s="16">
        <v>50</v>
      </c>
      <c r="J34" s="144">
        <f t="shared" si="0"/>
        <v>20</v>
      </c>
      <c r="K34" s="145">
        <f t="shared" si="1"/>
        <v>20</v>
      </c>
      <c r="L34" s="146"/>
      <c r="M34" s="147">
        <f t="shared" si="2"/>
        <v>12</v>
      </c>
      <c r="N34" s="146"/>
      <c r="O34" s="146"/>
      <c r="P34" s="146"/>
      <c r="Q34" s="148">
        <f t="shared" si="3"/>
        <v>30</v>
      </c>
      <c r="R34" s="18" t="str">
        <f t="shared" si="4"/>
        <v>OK</v>
      </c>
      <c r="S34" s="47"/>
      <c r="T34" s="47"/>
      <c r="U34" s="47"/>
      <c r="V34" s="47"/>
      <c r="W34" s="47"/>
      <c r="X34" s="180"/>
      <c r="Y34" s="180"/>
      <c r="Z34" s="180"/>
      <c r="AA34" s="183">
        <v>20</v>
      </c>
      <c r="AB34" s="34"/>
      <c r="AC34" s="34"/>
      <c r="AD34" s="34"/>
      <c r="AE34" s="36"/>
      <c r="AF34" s="36"/>
      <c r="AG34" s="36"/>
      <c r="AH34" s="36"/>
    </row>
    <row r="35" spans="1:34" ht="40" customHeight="1" x14ac:dyDescent="0.35">
      <c r="A35" s="204"/>
      <c r="B35" s="50">
        <v>32</v>
      </c>
      <c r="C35" s="218"/>
      <c r="D35" s="56" t="s">
        <v>86</v>
      </c>
      <c r="E35" s="57" t="s">
        <v>87</v>
      </c>
      <c r="F35" s="57" t="s">
        <v>11</v>
      </c>
      <c r="G35" s="57" t="s">
        <v>13</v>
      </c>
      <c r="H35" s="55">
        <v>75.5</v>
      </c>
      <c r="I35" s="16">
        <v>10</v>
      </c>
      <c r="J35" s="144">
        <f t="shared" si="0"/>
        <v>10</v>
      </c>
      <c r="K35" s="145">
        <f t="shared" si="1"/>
        <v>10</v>
      </c>
      <c r="L35" s="146"/>
      <c r="M35" s="147">
        <f t="shared" si="2"/>
        <v>2</v>
      </c>
      <c r="N35" s="146"/>
      <c r="O35" s="146"/>
      <c r="P35" s="146"/>
      <c r="Q35" s="148">
        <f t="shared" si="3"/>
        <v>0</v>
      </c>
      <c r="R35" s="18" t="str">
        <f t="shared" si="4"/>
        <v>OK</v>
      </c>
      <c r="S35" s="47"/>
      <c r="T35" s="47"/>
      <c r="U35" s="47"/>
      <c r="V35" s="47"/>
      <c r="W35" s="47"/>
      <c r="X35" s="180"/>
      <c r="Y35" s="180"/>
      <c r="Z35" s="180"/>
      <c r="AA35" s="184">
        <v>10</v>
      </c>
      <c r="AB35" s="34"/>
      <c r="AC35" s="34"/>
      <c r="AD35" s="34"/>
      <c r="AE35" s="36"/>
      <c r="AF35" s="36"/>
      <c r="AG35" s="36"/>
      <c r="AH35" s="36"/>
    </row>
    <row r="36" spans="1:34" ht="40" customHeight="1" x14ac:dyDescent="0.35">
      <c r="A36" s="204"/>
      <c r="B36" s="50">
        <v>33</v>
      </c>
      <c r="C36" s="218"/>
      <c r="D36" s="56" t="s">
        <v>88</v>
      </c>
      <c r="E36" s="57" t="s">
        <v>89</v>
      </c>
      <c r="F36" s="57" t="s">
        <v>90</v>
      </c>
      <c r="G36" s="57" t="s">
        <v>12</v>
      </c>
      <c r="H36" s="55">
        <v>3.54</v>
      </c>
      <c r="I36" s="16">
        <v>10</v>
      </c>
      <c r="J36" s="144">
        <f t="shared" si="0"/>
        <v>10</v>
      </c>
      <c r="K36" s="145">
        <f t="shared" si="1"/>
        <v>10</v>
      </c>
      <c r="L36" s="146"/>
      <c r="M36" s="147">
        <f t="shared" si="2"/>
        <v>2</v>
      </c>
      <c r="N36" s="146"/>
      <c r="O36" s="146"/>
      <c r="P36" s="146"/>
      <c r="Q36" s="148">
        <f t="shared" si="3"/>
        <v>0</v>
      </c>
      <c r="R36" s="18" t="str">
        <f t="shared" si="4"/>
        <v>OK</v>
      </c>
      <c r="S36" s="47"/>
      <c r="T36" s="47"/>
      <c r="U36" s="47"/>
      <c r="V36" s="47"/>
      <c r="W36" s="47"/>
      <c r="X36" s="180"/>
      <c r="Y36" s="180"/>
      <c r="Z36" s="180"/>
      <c r="AA36" s="184">
        <v>10</v>
      </c>
      <c r="AB36" s="34"/>
      <c r="AC36" s="34"/>
      <c r="AD36" s="34"/>
      <c r="AE36" s="36"/>
      <c r="AF36" s="36"/>
      <c r="AG36" s="36"/>
      <c r="AH36" s="36"/>
    </row>
    <row r="37" spans="1:34" ht="40" customHeight="1" x14ac:dyDescent="0.35">
      <c r="A37" s="204"/>
      <c r="B37" s="50">
        <v>34</v>
      </c>
      <c r="C37" s="218"/>
      <c r="D37" s="56" t="s">
        <v>91</v>
      </c>
      <c r="E37" s="57" t="s">
        <v>92</v>
      </c>
      <c r="F37" s="57" t="s">
        <v>11</v>
      </c>
      <c r="G37" s="57" t="s">
        <v>15</v>
      </c>
      <c r="H37" s="55">
        <v>12</v>
      </c>
      <c r="I37" s="16">
        <v>10</v>
      </c>
      <c r="J37" s="144">
        <f t="shared" si="0"/>
        <v>10</v>
      </c>
      <c r="K37" s="145">
        <f t="shared" si="1"/>
        <v>10</v>
      </c>
      <c r="L37" s="146"/>
      <c r="M37" s="147">
        <f t="shared" si="2"/>
        <v>2</v>
      </c>
      <c r="N37" s="146"/>
      <c r="O37" s="146"/>
      <c r="P37" s="146"/>
      <c r="Q37" s="148">
        <f t="shared" si="3"/>
        <v>0</v>
      </c>
      <c r="R37" s="18" t="str">
        <f t="shared" si="4"/>
        <v>OK</v>
      </c>
      <c r="S37" s="47"/>
      <c r="T37" s="47"/>
      <c r="U37" s="47"/>
      <c r="V37" s="47"/>
      <c r="W37" s="47"/>
      <c r="X37" s="180"/>
      <c r="Y37" s="180"/>
      <c r="Z37" s="180"/>
      <c r="AA37" s="184">
        <v>10</v>
      </c>
      <c r="AB37" s="34"/>
      <c r="AC37" s="34"/>
      <c r="AD37" s="34"/>
      <c r="AE37" s="36"/>
      <c r="AF37" s="36"/>
      <c r="AG37" s="36"/>
      <c r="AH37" s="36"/>
    </row>
    <row r="38" spans="1:34" ht="40" customHeight="1" x14ac:dyDescent="0.35">
      <c r="A38" s="204"/>
      <c r="B38" s="50">
        <v>35</v>
      </c>
      <c r="C38" s="218"/>
      <c r="D38" s="56" t="s">
        <v>93</v>
      </c>
      <c r="E38" s="57" t="s">
        <v>94</v>
      </c>
      <c r="F38" s="57" t="s">
        <v>11</v>
      </c>
      <c r="G38" s="57" t="s">
        <v>15</v>
      </c>
      <c r="H38" s="55">
        <v>6</v>
      </c>
      <c r="I38" s="16">
        <v>0</v>
      </c>
      <c r="J38" s="144">
        <f t="shared" si="0"/>
        <v>0</v>
      </c>
      <c r="K38" s="145">
        <f t="shared" si="1"/>
        <v>0</v>
      </c>
      <c r="L38" s="146"/>
      <c r="M38" s="147">
        <f t="shared" si="2"/>
        <v>0</v>
      </c>
      <c r="N38" s="146"/>
      <c r="O38" s="146"/>
      <c r="P38" s="146"/>
      <c r="Q38" s="148">
        <f t="shared" si="3"/>
        <v>0</v>
      </c>
      <c r="R38" s="18" t="str">
        <f t="shared" si="4"/>
        <v>OK</v>
      </c>
      <c r="S38" s="47"/>
      <c r="T38" s="47"/>
      <c r="U38" s="47"/>
      <c r="V38" s="47"/>
      <c r="W38" s="47"/>
      <c r="X38" s="180"/>
      <c r="Y38" s="180"/>
      <c r="Z38" s="180"/>
      <c r="AA38" s="194"/>
      <c r="AB38" s="34"/>
      <c r="AC38" s="34"/>
      <c r="AD38" s="34"/>
      <c r="AE38" s="36"/>
      <c r="AF38" s="36"/>
      <c r="AG38" s="36"/>
      <c r="AH38" s="36"/>
    </row>
    <row r="39" spans="1:34" ht="40" customHeight="1" x14ac:dyDescent="0.35">
      <c r="A39" s="204"/>
      <c r="B39" s="50">
        <v>36</v>
      </c>
      <c r="C39" s="218"/>
      <c r="D39" s="56" t="s">
        <v>95</v>
      </c>
      <c r="E39" s="57" t="s">
        <v>96</v>
      </c>
      <c r="F39" s="57" t="s">
        <v>11</v>
      </c>
      <c r="G39" s="57" t="s">
        <v>12</v>
      </c>
      <c r="H39" s="55">
        <v>17.61</v>
      </c>
      <c r="I39" s="16">
        <v>0</v>
      </c>
      <c r="J39" s="144">
        <f t="shared" si="0"/>
        <v>0</v>
      </c>
      <c r="K39" s="145">
        <f t="shared" si="1"/>
        <v>0</v>
      </c>
      <c r="L39" s="146"/>
      <c r="M39" s="147">
        <f t="shared" si="2"/>
        <v>0</v>
      </c>
      <c r="N39" s="146"/>
      <c r="O39" s="146"/>
      <c r="P39" s="146"/>
      <c r="Q39" s="148">
        <f t="shared" si="3"/>
        <v>0</v>
      </c>
      <c r="R39" s="18" t="str">
        <f t="shared" si="4"/>
        <v>OK</v>
      </c>
      <c r="S39" s="47"/>
      <c r="T39" s="47"/>
      <c r="U39" s="47"/>
      <c r="V39" s="47"/>
      <c r="W39" s="47"/>
      <c r="X39" s="180"/>
      <c r="Y39" s="180"/>
      <c r="Z39" s="180"/>
      <c r="AA39" s="194"/>
      <c r="AB39" s="34"/>
      <c r="AC39" s="34"/>
      <c r="AD39" s="34"/>
      <c r="AE39" s="36"/>
      <c r="AF39" s="36"/>
      <c r="AG39" s="36"/>
      <c r="AH39" s="36"/>
    </row>
    <row r="40" spans="1:34" ht="40" customHeight="1" x14ac:dyDescent="0.35">
      <c r="A40" s="204"/>
      <c r="B40" s="50">
        <v>37</v>
      </c>
      <c r="C40" s="218"/>
      <c r="D40" s="56" t="s">
        <v>97</v>
      </c>
      <c r="E40" s="57" t="s">
        <v>98</v>
      </c>
      <c r="F40" s="57" t="s">
        <v>11</v>
      </c>
      <c r="G40" s="57" t="s">
        <v>12</v>
      </c>
      <c r="H40" s="55">
        <v>36</v>
      </c>
      <c r="I40" s="16">
        <v>0</v>
      </c>
      <c r="J40" s="144">
        <f t="shared" si="0"/>
        <v>0</v>
      </c>
      <c r="K40" s="145">
        <f t="shared" si="1"/>
        <v>0</v>
      </c>
      <c r="L40" s="146"/>
      <c r="M40" s="147">
        <f t="shared" si="2"/>
        <v>0</v>
      </c>
      <c r="N40" s="146"/>
      <c r="O40" s="146"/>
      <c r="P40" s="146"/>
      <c r="Q40" s="148">
        <f t="shared" si="3"/>
        <v>0</v>
      </c>
      <c r="R40" s="18" t="str">
        <f t="shared" si="4"/>
        <v>OK</v>
      </c>
      <c r="S40" s="47"/>
      <c r="T40" s="47"/>
      <c r="U40" s="47"/>
      <c r="V40" s="47"/>
      <c r="W40" s="47"/>
      <c r="X40" s="180"/>
      <c r="Y40" s="180"/>
      <c r="Z40" s="180"/>
      <c r="AA40" s="194"/>
      <c r="AB40" s="34"/>
      <c r="AC40" s="34"/>
      <c r="AD40" s="34"/>
      <c r="AE40" s="36"/>
      <c r="AF40" s="36"/>
      <c r="AG40" s="36"/>
      <c r="AH40" s="36"/>
    </row>
    <row r="41" spans="1:34" ht="40" customHeight="1" x14ac:dyDescent="0.35">
      <c r="A41" s="204"/>
      <c r="B41" s="50">
        <v>38</v>
      </c>
      <c r="C41" s="218"/>
      <c r="D41" s="56" t="s">
        <v>99</v>
      </c>
      <c r="E41" s="57" t="s">
        <v>100</v>
      </c>
      <c r="F41" s="57" t="s">
        <v>11</v>
      </c>
      <c r="G41" s="57" t="s">
        <v>12</v>
      </c>
      <c r="H41" s="55">
        <v>79</v>
      </c>
      <c r="I41" s="16">
        <v>50</v>
      </c>
      <c r="J41" s="144">
        <f t="shared" si="0"/>
        <v>25</v>
      </c>
      <c r="K41" s="145">
        <f t="shared" si="1"/>
        <v>25</v>
      </c>
      <c r="L41" s="146"/>
      <c r="M41" s="147">
        <f t="shared" si="2"/>
        <v>12</v>
      </c>
      <c r="N41" s="146"/>
      <c r="O41" s="146"/>
      <c r="P41" s="146"/>
      <c r="Q41" s="148">
        <f t="shared" si="3"/>
        <v>25</v>
      </c>
      <c r="R41" s="18" t="str">
        <f t="shared" si="4"/>
        <v>OK</v>
      </c>
      <c r="S41" s="47"/>
      <c r="T41" s="47"/>
      <c r="U41" s="47"/>
      <c r="V41" s="47"/>
      <c r="W41" s="47"/>
      <c r="X41" s="180"/>
      <c r="Y41" s="180"/>
      <c r="Z41" s="180"/>
      <c r="AA41" s="183">
        <v>25</v>
      </c>
      <c r="AB41" s="34"/>
      <c r="AC41" s="34"/>
      <c r="AD41" s="34"/>
      <c r="AE41" s="36"/>
      <c r="AF41" s="36"/>
      <c r="AG41" s="36"/>
      <c r="AH41" s="36"/>
    </row>
    <row r="42" spans="1:34" ht="40" customHeight="1" x14ac:dyDescent="0.35">
      <c r="A42" s="204"/>
      <c r="B42" s="50">
        <v>39</v>
      </c>
      <c r="C42" s="218"/>
      <c r="D42" s="56" t="s">
        <v>101</v>
      </c>
      <c r="E42" s="57" t="s">
        <v>102</v>
      </c>
      <c r="F42" s="57" t="s">
        <v>11</v>
      </c>
      <c r="G42" s="57" t="s">
        <v>12</v>
      </c>
      <c r="H42" s="55">
        <v>52.42</v>
      </c>
      <c r="I42" s="16">
        <v>1</v>
      </c>
      <c r="J42" s="144">
        <f t="shared" si="0"/>
        <v>1</v>
      </c>
      <c r="K42" s="145">
        <f t="shared" si="1"/>
        <v>1</v>
      </c>
      <c r="L42" s="146"/>
      <c r="M42" s="147">
        <f t="shared" si="2"/>
        <v>0</v>
      </c>
      <c r="N42" s="146"/>
      <c r="O42" s="146"/>
      <c r="P42" s="146"/>
      <c r="Q42" s="148">
        <f t="shared" si="3"/>
        <v>0</v>
      </c>
      <c r="R42" s="18" t="str">
        <f t="shared" si="4"/>
        <v>OK</v>
      </c>
      <c r="S42" s="47"/>
      <c r="T42" s="47"/>
      <c r="U42" s="47"/>
      <c r="V42" s="47"/>
      <c r="W42" s="47"/>
      <c r="X42" s="180"/>
      <c r="Y42" s="180"/>
      <c r="Z42" s="180"/>
      <c r="AA42" s="184">
        <v>1</v>
      </c>
      <c r="AB42" s="34"/>
      <c r="AC42" s="34"/>
      <c r="AD42" s="34"/>
      <c r="AE42" s="36"/>
      <c r="AF42" s="36"/>
      <c r="AG42" s="36"/>
      <c r="AH42" s="36"/>
    </row>
    <row r="43" spans="1:34" ht="40" customHeight="1" x14ac:dyDescent="0.35">
      <c r="A43" s="204"/>
      <c r="B43" s="50">
        <v>40</v>
      </c>
      <c r="C43" s="218"/>
      <c r="D43" s="56" t="s">
        <v>103</v>
      </c>
      <c r="E43" s="57" t="s">
        <v>104</v>
      </c>
      <c r="F43" s="57" t="s">
        <v>11</v>
      </c>
      <c r="G43" s="57" t="s">
        <v>12</v>
      </c>
      <c r="H43" s="55">
        <v>26.65</v>
      </c>
      <c r="I43" s="16">
        <v>2</v>
      </c>
      <c r="J43" s="144">
        <f t="shared" si="0"/>
        <v>2</v>
      </c>
      <c r="K43" s="145">
        <f t="shared" si="1"/>
        <v>2</v>
      </c>
      <c r="L43" s="146"/>
      <c r="M43" s="147">
        <f t="shared" si="2"/>
        <v>0</v>
      </c>
      <c r="N43" s="146"/>
      <c r="O43" s="146"/>
      <c r="P43" s="146"/>
      <c r="Q43" s="148">
        <f t="shared" si="3"/>
        <v>0</v>
      </c>
      <c r="R43" s="18" t="str">
        <f t="shared" si="4"/>
        <v>OK</v>
      </c>
      <c r="S43" s="47"/>
      <c r="T43" s="47"/>
      <c r="U43" s="47"/>
      <c r="V43" s="47"/>
      <c r="W43" s="47"/>
      <c r="X43" s="180"/>
      <c r="Y43" s="180"/>
      <c r="Z43" s="180"/>
      <c r="AA43" s="184">
        <v>2</v>
      </c>
      <c r="AB43" s="34"/>
      <c r="AC43" s="34"/>
      <c r="AD43" s="34"/>
      <c r="AE43" s="36"/>
      <c r="AF43" s="36"/>
      <c r="AG43" s="36"/>
      <c r="AH43" s="36"/>
    </row>
    <row r="44" spans="1:34" ht="40" customHeight="1" x14ac:dyDescent="0.35">
      <c r="A44" s="204"/>
      <c r="B44" s="50">
        <v>41</v>
      </c>
      <c r="C44" s="218"/>
      <c r="D44" s="56" t="s">
        <v>105</v>
      </c>
      <c r="E44" s="57" t="s">
        <v>106</v>
      </c>
      <c r="F44" s="57" t="s">
        <v>11</v>
      </c>
      <c r="G44" s="57" t="s">
        <v>12</v>
      </c>
      <c r="H44" s="55">
        <v>359.5</v>
      </c>
      <c r="I44" s="16">
        <v>0</v>
      </c>
      <c r="J44" s="144">
        <f t="shared" si="0"/>
        <v>0</v>
      </c>
      <c r="K44" s="145">
        <f t="shared" si="1"/>
        <v>0</v>
      </c>
      <c r="L44" s="146"/>
      <c r="M44" s="147">
        <f t="shared" si="2"/>
        <v>0</v>
      </c>
      <c r="N44" s="146"/>
      <c r="O44" s="146"/>
      <c r="P44" s="146"/>
      <c r="Q44" s="148">
        <f t="shared" si="3"/>
        <v>0</v>
      </c>
      <c r="R44" s="18" t="str">
        <f t="shared" si="4"/>
        <v>OK</v>
      </c>
      <c r="S44" s="47"/>
      <c r="T44" s="47"/>
      <c r="U44" s="47"/>
      <c r="V44" s="47"/>
      <c r="W44" s="47"/>
      <c r="X44" s="180"/>
      <c r="Y44" s="180"/>
      <c r="Z44" s="180"/>
      <c r="AA44" s="194"/>
      <c r="AB44" s="34"/>
      <c r="AC44" s="34"/>
      <c r="AD44" s="34"/>
      <c r="AE44" s="36"/>
      <c r="AF44" s="36"/>
      <c r="AG44" s="36"/>
      <c r="AH44" s="36"/>
    </row>
    <row r="45" spans="1:34" ht="40" customHeight="1" x14ac:dyDescent="0.35">
      <c r="A45" s="204"/>
      <c r="B45" s="50">
        <v>42</v>
      </c>
      <c r="C45" s="217"/>
      <c r="D45" s="56" t="s">
        <v>107</v>
      </c>
      <c r="E45" s="57" t="s">
        <v>108</v>
      </c>
      <c r="F45" s="57" t="s">
        <v>11</v>
      </c>
      <c r="G45" s="57" t="s">
        <v>12</v>
      </c>
      <c r="H45" s="55">
        <v>1.89</v>
      </c>
      <c r="I45" s="16">
        <v>20</v>
      </c>
      <c r="J45" s="144">
        <f t="shared" si="0"/>
        <v>10</v>
      </c>
      <c r="K45" s="145">
        <f t="shared" si="1"/>
        <v>10</v>
      </c>
      <c r="L45" s="146"/>
      <c r="M45" s="147">
        <f t="shared" si="2"/>
        <v>5</v>
      </c>
      <c r="N45" s="146"/>
      <c r="O45" s="146"/>
      <c r="P45" s="146"/>
      <c r="Q45" s="148">
        <f t="shared" si="3"/>
        <v>10</v>
      </c>
      <c r="R45" s="18" t="str">
        <f t="shared" si="4"/>
        <v>OK</v>
      </c>
      <c r="S45" s="47"/>
      <c r="T45" s="47"/>
      <c r="U45" s="47"/>
      <c r="V45" s="47"/>
      <c r="W45" s="47"/>
      <c r="X45" s="180"/>
      <c r="Y45" s="180"/>
      <c r="Z45" s="180"/>
      <c r="AA45" s="184">
        <v>10</v>
      </c>
      <c r="AB45" s="34"/>
      <c r="AC45" s="34"/>
      <c r="AD45" s="34"/>
      <c r="AE45" s="36"/>
      <c r="AF45" s="36"/>
      <c r="AG45" s="36"/>
      <c r="AH45" s="36"/>
    </row>
    <row r="46" spans="1:34" ht="40" customHeight="1" x14ac:dyDescent="0.35">
      <c r="A46" s="204">
        <v>5</v>
      </c>
      <c r="B46" s="50">
        <v>43</v>
      </c>
      <c r="C46" s="198" t="s">
        <v>634</v>
      </c>
      <c r="D46" s="56" t="s">
        <v>109</v>
      </c>
      <c r="E46" s="57" t="s">
        <v>110</v>
      </c>
      <c r="F46" s="57" t="s">
        <v>11</v>
      </c>
      <c r="G46" s="57" t="s">
        <v>12</v>
      </c>
      <c r="H46" s="55">
        <v>9.4</v>
      </c>
      <c r="I46" s="16">
        <v>5</v>
      </c>
      <c r="J46" s="144">
        <f t="shared" si="0"/>
        <v>0</v>
      </c>
      <c r="K46" s="145">
        <f t="shared" si="1"/>
        <v>0</v>
      </c>
      <c r="L46" s="146"/>
      <c r="M46" s="147">
        <f t="shared" si="2"/>
        <v>1</v>
      </c>
      <c r="N46" s="146"/>
      <c r="O46" s="146"/>
      <c r="P46" s="146"/>
      <c r="Q46" s="148">
        <f t="shared" si="3"/>
        <v>5</v>
      </c>
      <c r="R46" s="18" t="str">
        <f t="shared" si="4"/>
        <v>OK</v>
      </c>
      <c r="S46" s="47"/>
      <c r="T46" s="47"/>
      <c r="U46" s="47"/>
      <c r="V46" s="47"/>
      <c r="W46" s="47"/>
      <c r="X46" s="180"/>
      <c r="Y46" s="180"/>
      <c r="Z46" s="180"/>
      <c r="AA46" s="180"/>
      <c r="AB46" s="34"/>
      <c r="AC46" s="34"/>
      <c r="AD46" s="34"/>
      <c r="AE46" s="36"/>
      <c r="AF46" s="36"/>
      <c r="AG46" s="36"/>
      <c r="AH46" s="36"/>
    </row>
    <row r="47" spans="1:34" ht="40" customHeight="1" x14ac:dyDescent="0.35">
      <c r="A47" s="204"/>
      <c r="B47" s="50">
        <v>44</v>
      </c>
      <c r="C47" s="200"/>
      <c r="D47" s="56" t="s">
        <v>111</v>
      </c>
      <c r="E47" s="57" t="s">
        <v>110</v>
      </c>
      <c r="F47" s="57" t="s">
        <v>11</v>
      </c>
      <c r="G47" s="57" t="s">
        <v>12</v>
      </c>
      <c r="H47" s="55">
        <v>0.6</v>
      </c>
      <c r="I47" s="16">
        <v>5</v>
      </c>
      <c r="J47" s="144">
        <f t="shared" si="0"/>
        <v>0</v>
      </c>
      <c r="K47" s="145">
        <f t="shared" si="1"/>
        <v>0</v>
      </c>
      <c r="L47" s="146"/>
      <c r="M47" s="147">
        <f t="shared" si="2"/>
        <v>1</v>
      </c>
      <c r="N47" s="146"/>
      <c r="O47" s="146"/>
      <c r="P47" s="146"/>
      <c r="Q47" s="148">
        <f t="shared" si="3"/>
        <v>5</v>
      </c>
      <c r="R47" s="18" t="str">
        <f t="shared" si="4"/>
        <v>OK</v>
      </c>
      <c r="S47" s="47"/>
      <c r="T47" s="47"/>
      <c r="U47" s="47"/>
      <c r="V47" s="47"/>
      <c r="W47" s="47"/>
      <c r="X47" s="180"/>
      <c r="Y47" s="180"/>
      <c r="Z47" s="180"/>
      <c r="AA47" s="180"/>
      <c r="AB47" s="34"/>
      <c r="AC47" s="34"/>
      <c r="AD47" s="34"/>
      <c r="AE47" s="36"/>
      <c r="AF47" s="36"/>
      <c r="AG47" s="36"/>
      <c r="AH47" s="36"/>
    </row>
    <row r="48" spans="1:34" ht="40" customHeight="1" x14ac:dyDescent="0.35">
      <c r="A48" s="204"/>
      <c r="B48" s="50">
        <v>45</v>
      </c>
      <c r="C48" s="200"/>
      <c r="D48" s="56" t="s">
        <v>112</v>
      </c>
      <c r="E48" s="57" t="s">
        <v>110</v>
      </c>
      <c r="F48" s="57" t="s">
        <v>11</v>
      </c>
      <c r="G48" s="57" t="s">
        <v>12</v>
      </c>
      <c r="H48" s="55">
        <v>0.9</v>
      </c>
      <c r="I48" s="16">
        <v>5</v>
      </c>
      <c r="J48" s="144">
        <f t="shared" si="0"/>
        <v>0</v>
      </c>
      <c r="K48" s="145">
        <f t="shared" si="1"/>
        <v>0</v>
      </c>
      <c r="L48" s="146"/>
      <c r="M48" s="147">
        <f t="shared" si="2"/>
        <v>1</v>
      </c>
      <c r="N48" s="146"/>
      <c r="O48" s="146"/>
      <c r="P48" s="146"/>
      <c r="Q48" s="148">
        <f t="shared" si="3"/>
        <v>5</v>
      </c>
      <c r="R48" s="18" t="str">
        <f t="shared" si="4"/>
        <v>OK</v>
      </c>
      <c r="S48" s="47"/>
      <c r="T48" s="47"/>
      <c r="U48" s="47"/>
      <c r="V48" s="47"/>
      <c r="W48" s="47"/>
      <c r="X48" s="180"/>
      <c r="Y48" s="180"/>
      <c r="Z48" s="180"/>
      <c r="AA48" s="180"/>
      <c r="AB48" s="34"/>
      <c r="AC48" s="34"/>
      <c r="AD48" s="34"/>
      <c r="AE48" s="36"/>
      <c r="AF48" s="36"/>
      <c r="AG48" s="36"/>
      <c r="AH48" s="36"/>
    </row>
    <row r="49" spans="1:34" ht="40" customHeight="1" x14ac:dyDescent="0.35">
      <c r="A49" s="204"/>
      <c r="B49" s="50">
        <v>46</v>
      </c>
      <c r="C49" s="200"/>
      <c r="D49" s="56" t="s">
        <v>113</v>
      </c>
      <c r="E49" s="57" t="s">
        <v>110</v>
      </c>
      <c r="F49" s="57" t="s">
        <v>11</v>
      </c>
      <c r="G49" s="57" t="s">
        <v>12</v>
      </c>
      <c r="H49" s="55">
        <v>1.29</v>
      </c>
      <c r="I49" s="16">
        <v>5</v>
      </c>
      <c r="J49" s="144">
        <f t="shared" si="0"/>
        <v>0</v>
      </c>
      <c r="K49" s="145">
        <f t="shared" si="1"/>
        <v>0</v>
      </c>
      <c r="L49" s="146"/>
      <c r="M49" s="147">
        <f t="shared" si="2"/>
        <v>1</v>
      </c>
      <c r="N49" s="146"/>
      <c r="O49" s="146"/>
      <c r="P49" s="146"/>
      <c r="Q49" s="148">
        <f t="shared" si="3"/>
        <v>5</v>
      </c>
      <c r="R49" s="18" t="str">
        <f t="shared" si="4"/>
        <v>OK</v>
      </c>
      <c r="S49" s="47"/>
      <c r="T49" s="47"/>
      <c r="U49" s="47"/>
      <c r="V49" s="47"/>
      <c r="W49" s="47"/>
      <c r="X49" s="180"/>
      <c r="Y49" s="180"/>
      <c r="Z49" s="180"/>
      <c r="AA49" s="180"/>
      <c r="AB49" s="34"/>
      <c r="AC49" s="34"/>
      <c r="AD49" s="34"/>
      <c r="AE49" s="36"/>
      <c r="AF49" s="36"/>
      <c r="AG49" s="36"/>
      <c r="AH49" s="36"/>
    </row>
    <row r="50" spans="1:34" ht="40" customHeight="1" x14ac:dyDescent="0.35">
      <c r="A50" s="204"/>
      <c r="B50" s="50">
        <v>47</v>
      </c>
      <c r="C50" s="200"/>
      <c r="D50" s="56" t="s">
        <v>114</v>
      </c>
      <c r="E50" s="57" t="s">
        <v>110</v>
      </c>
      <c r="F50" s="57" t="s">
        <v>11</v>
      </c>
      <c r="G50" s="57" t="s">
        <v>12</v>
      </c>
      <c r="H50" s="55">
        <v>17.62</v>
      </c>
      <c r="I50" s="16">
        <v>5</v>
      </c>
      <c r="J50" s="144">
        <f t="shared" si="0"/>
        <v>0</v>
      </c>
      <c r="K50" s="145">
        <f t="shared" si="1"/>
        <v>0</v>
      </c>
      <c r="L50" s="146"/>
      <c r="M50" s="147">
        <f t="shared" si="2"/>
        <v>1</v>
      </c>
      <c r="N50" s="146"/>
      <c r="O50" s="146"/>
      <c r="P50" s="146"/>
      <c r="Q50" s="148">
        <f t="shared" si="3"/>
        <v>5</v>
      </c>
      <c r="R50" s="18" t="str">
        <f t="shared" si="4"/>
        <v>OK</v>
      </c>
      <c r="S50" s="47"/>
      <c r="T50" s="47"/>
      <c r="U50" s="47"/>
      <c r="V50" s="47"/>
      <c r="W50" s="47"/>
      <c r="X50" s="180"/>
      <c r="Y50" s="180"/>
      <c r="Z50" s="180"/>
      <c r="AA50" s="180"/>
      <c r="AB50" s="34"/>
      <c r="AC50" s="34"/>
      <c r="AD50" s="34"/>
      <c r="AE50" s="36"/>
      <c r="AF50" s="36"/>
      <c r="AG50" s="36"/>
      <c r="AH50" s="36"/>
    </row>
    <row r="51" spans="1:34" ht="40" customHeight="1" x14ac:dyDescent="0.35">
      <c r="A51" s="204"/>
      <c r="B51" s="50">
        <v>48</v>
      </c>
      <c r="C51" s="200"/>
      <c r="D51" s="56" t="s">
        <v>115</v>
      </c>
      <c r="E51" s="57" t="s">
        <v>110</v>
      </c>
      <c r="F51" s="57" t="s">
        <v>11</v>
      </c>
      <c r="G51" s="57" t="s">
        <v>12</v>
      </c>
      <c r="H51" s="55">
        <v>6.26</v>
      </c>
      <c r="I51" s="16">
        <v>5</v>
      </c>
      <c r="J51" s="144">
        <f t="shared" si="0"/>
        <v>0</v>
      </c>
      <c r="K51" s="145">
        <f t="shared" si="1"/>
        <v>0</v>
      </c>
      <c r="L51" s="146"/>
      <c r="M51" s="147">
        <f t="shared" si="2"/>
        <v>1</v>
      </c>
      <c r="N51" s="146"/>
      <c r="O51" s="146"/>
      <c r="P51" s="146"/>
      <c r="Q51" s="148">
        <f t="shared" si="3"/>
        <v>5</v>
      </c>
      <c r="R51" s="18" t="str">
        <f t="shared" si="4"/>
        <v>OK</v>
      </c>
      <c r="S51" s="47"/>
      <c r="T51" s="47"/>
      <c r="U51" s="47"/>
      <c r="V51" s="47"/>
      <c r="W51" s="47"/>
      <c r="X51" s="180"/>
      <c r="Y51" s="180"/>
      <c r="Z51" s="180"/>
      <c r="AA51" s="180"/>
      <c r="AB51" s="34"/>
      <c r="AC51" s="34"/>
      <c r="AD51" s="34"/>
      <c r="AE51" s="36"/>
      <c r="AF51" s="36"/>
      <c r="AG51" s="36"/>
      <c r="AH51" s="36"/>
    </row>
    <row r="52" spans="1:34" ht="40" customHeight="1" x14ac:dyDescent="0.35">
      <c r="A52" s="204"/>
      <c r="B52" s="50">
        <v>49</v>
      </c>
      <c r="C52" s="200"/>
      <c r="D52" s="56" t="s">
        <v>116</v>
      </c>
      <c r="E52" s="57" t="s">
        <v>110</v>
      </c>
      <c r="F52" s="57" t="s">
        <v>11</v>
      </c>
      <c r="G52" s="57" t="s">
        <v>12</v>
      </c>
      <c r="H52" s="55">
        <v>1.85</v>
      </c>
      <c r="I52" s="16">
        <v>5</v>
      </c>
      <c r="J52" s="144">
        <f t="shared" si="0"/>
        <v>0</v>
      </c>
      <c r="K52" s="145">
        <f t="shared" si="1"/>
        <v>0</v>
      </c>
      <c r="L52" s="146"/>
      <c r="M52" s="147">
        <f t="shared" si="2"/>
        <v>1</v>
      </c>
      <c r="N52" s="146"/>
      <c r="O52" s="146"/>
      <c r="P52" s="146"/>
      <c r="Q52" s="148">
        <f t="shared" si="3"/>
        <v>5</v>
      </c>
      <c r="R52" s="18" t="str">
        <f t="shared" si="4"/>
        <v>OK</v>
      </c>
      <c r="S52" s="47"/>
      <c r="T52" s="47"/>
      <c r="U52" s="47"/>
      <c r="V52" s="47"/>
      <c r="W52" s="47"/>
      <c r="X52" s="180"/>
      <c r="Y52" s="180"/>
      <c r="Z52" s="180"/>
      <c r="AA52" s="180"/>
      <c r="AB52" s="34"/>
      <c r="AC52" s="34"/>
      <c r="AD52" s="34"/>
      <c r="AE52" s="36"/>
      <c r="AF52" s="36"/>
      <c r="AG52" s="36"/>
      <c r="AH52" s="36"/>
    </row>
    <row r="53" spans="1:34" ht="40" customHeight="1" x14ac:dyDescent="0.35">
      <c r="A53" s="204"/>
      <c r="B53" s="50">
        <v>50</v>
      </c>
      <c r="C53" s="200"/>
      <c r="D53" s="56" t="s">
        <v>117</v>
      </c>
      <c r="E53" s="57" t="s">
        <v>110</v>
      </c>
      <c r="F53" s="57" t="s">
        <v>11</v>
      </c>
      <c r="G53" s="57" t="s">
        <v>12</v>
      </c>
      <c r="H53" s="55">
        <v>0.59</v>
      </c>
      <c r="I53" s="16">
        <v>5</v>
      </c>
      <c r="J53" s="144">
        <f t="shared" si="0"/>
        <v>0</v>
      </c>
      <c r="K53" s="145">
        <f t="shared" si="1"/>
        <v>0</v>
      </c>
      <c r="L53" s="146"/>
      <c r="M53" s="147">
        <f t="shared" si="2"/>
        <v>1</v>
      </c>
      <c r="N53" s="146"/>
      <c r="O53" s="146"/>
      <c r="P53" s="146"/>
      <c r="Q53" s="148">
        <f t="shared" si="3"/>
        <v>5</v>
      </c>
      <c r="R53" s="18" t="str">
        <f t="shared" si="4"/>
        <v>OK</v>
      </c>
      <c r="S53" s="47"/>
      <c r="T53" s="47"/>
      <c r="U53" s="47"/>
      <c r="V53" s="47"/>
      <c r="W53" s="47"/>
      <c r="X53" s="180"/>
      <c r="Y53" s="180"/>
      <c r="Z53" s="180"/>
      <c r="AA53" s="180"/>
      <c r="AB53" s="34"/>
      <c r="AC53" s="34"/>
      <c r="AD53" s="34"/>
      <c r="AE53" s="36"/>
      <c r="AF53" s="36"/>
      <c r="AG53" s="36"/>
      <c r="AH53" s="36"/>
    </row>
    <row r="54" spans="1:34" ht="40" customHeight="1" x14ac:dyDescent="0.35">
      <c r="A54" s="204"/>
      <c r="B54" s="50">
        <v>51</v>
      </c>
      <c r="C54" s="200"/>
      <c r="D54" s="56" t="s">
        <v>118</v>
      </c>
      <c r="E54" s="57" t="s">
        <v>110</v>
      </c>
      <c r="F54" s="57" t="s">
        <v>11</v>
      </c>
      <c r="G54" s="57" t="s">
        <v>12</v>
      </c>
      <c r="H54" s="55">
        <v>0.79</v>
      </c>
      <c r="I54" s="16">
        <v>5</v>
      </c>
      <c r="J54" s="144">
        <f t="shared" si="0"/>
        <v>0</v>
      </c>
      <c r="K54" s="145">
        <f t="shared" si="1"/>
        <v>0</v>
      </c>
      <c r="L54" s="146"/>
      <c r="M54" s="147">
        <f t="shared" si="2"/>
        <v>1</v>
      </c>
      <c r="N54" s="146"/>
      <c r="O54" s="146"/>
      <c r="P54" s="146"/>
      <c r="Q54" s="148">
        <f t="shared" si="3"/>
        <v>5</v>
      </c>
      <c r="R54" s="18" t="str">
        <f t="shared" si="4"/>
        <v>OK</v>
      </c>
      <c r="S54" s="47"/>
      <c r="T54" s="47"/>
      <c r="U54" s="47"/>
      <c r="V54" s="47"/>
      <c r="W54" s="47"/>
      <c r="X54" s="180"/>
      <c r="Y54" s="180"/>
      <c r="Z54" s="180"/>
      <c r="AA54" s="180"/>
      <c r="AB54" s="34"/>
      <c r="AC54" s="34"/>
      <c r="AD54" s="34"/>
      <c r="AE54" s="36"/>
      <c r="AF54" s="36"/>
      <c r="AG54" s="36"/>
      <c r="AH54" s="36"/>
    </row>
    <row r="55" spans="1:34" ht="40" customHeight="1" x14ac:dyDescent="0.35">
      <c r="A55" s="204"/>
      <c r="B55" s="50">
        <v>52</v>
      </c>
      <c r="C55" s="200"/>
      <c r="D55" s="56" t="s">
        <v>119</v>
      </c>
      <c r="E55" s="57" t="s">
        <v>110</v>
      </c>
      <c r="F55" s="57" t="s">
        <v>11</v>
      </c>
      <c r="G55" s="57" t="s">
        <v>12</v>
      </c>
      <c r="H55" s="55">
        <v>4.46</v>
      </c>
      <c r="I55" s="16">
        <v>5</v>
      </c>
      <c r="J55" s="144">
        <f t="shared" si="0"/>
        <v>0</v>
      </c>
      <c r="K55" s="145">
        <f t="shared" si="1"/>
        <v>0</v>
      </c>
      <c r="L55" s="146"/>
      <c r="M55" s="147">
        <f t="shared" si="2"/>
        <v>1</v>
      </c>
      <c r="N55" s="146"/>
      <c r="O55" s="146"/>
      <c r="P55" s="146"/>
      <c r="Q55" s="148">
        <f t="shared" si="3"/>
        <v>5</v>
      </c>
      <c r="R55" s="18" t="str">
        <f t="shared" si="4"/>
        <v>OK</v>
      </c>
      <c r="S55" s="47"/>
      <c r="T55" s="47"/>
      <c r="U55" s="47"/>
      <c r="V55" s="47"/>
      <c r="W55" s="47"/>
      <c r="X55" s="180"/>
      <c r="Y55" s="180"/>
      <c r="Z55" s="180"/>
      <c r="AA55" s="180"/>
      <c r="AB55" s="34"/>
      <c r="AC55" s="34"/>
      <c r="AD55" s="34"/>
      <c r="AE55" s="36"/>
      <c r="AF55" s="36"/>
      <c r="AG55" s="36"/>
      <c r="AH55" s="36"/>
    </row>
    <row r="56" spans="1:34" ht="40" customHeight="1" x14ac:dyDescent="0.35">
      <c r="A56" s="204"/>
      <c r="B56" s="50">
        <v>53</v>
      </c>
      <c r="C56" s="200"/>
      <c r="D56" s="56" t="s">
        <v>120</v>
      </c>
      <c r="E56" s="57" t="s">
        <v>110</v>
      </c>
      <c r="F56" s="57" t="s">
        <v>11</v>
      </c>
      <c r="G56" s="57" t="s">
        <v>12</v>
      </c>
      <c r="H56" s="55">
        <v>4.01</v>
      </c>
      <c r="I56" s="16">
        <v>5</v>
      </c>
      <c r="J56" s="144">
        <f t="shared" si="0"/>
        <v>0</v>
      </c>
      <c r="K56" s="145">
        <f t="shared" si="1"/>
        <v>0</v>
      </c>
      <c r="L56" s="146"/>
      <c r="M56" s="147">
        <f t="shared" si="2"/>
        <v>1</v>
      </c>
      <c r="N56" s="146"/>
      <c r="O56" s="146"/>
      <c r="P56" s="146"/>
      <c r="Q56" s="148">
        <f t="shared" si="3"/>
        <v>5</v>
      </c>
      <c r="R56" s="18" t="str">
        <f t="shared" si="4"/>
        <v>OK</v>
      </c>
      <c r="S56" s="47"/>
      <c r="T56" s="47"/>
      <c r="U56" s="47"/>
      <c r="V56" s="47"/>
      <c r="W56" s="47"/>
      <c r="X56" s="180"/>
      <c r="Y56" s="180"/>
      <c r="Z56" s="180"/>
      <c r="AA56" s="180"/>
      <c r="AB56" s="34"/>
      <c r="AC56" s="34"/>
      <c r="AD56" s="34"/>
      <c r="AE56" s="36"/>
      <c r="AF56" s="36"/>
      <c r="AG56" s="36"/>
      <c r="AH56" s="36"/>
    </row>
    <row r="57" spans="1:34" ht="40" customHeight="1" x14ac:dyDescent="0.35">
      <c r="A57" s="204"/>
      <c r="B57" s="50">
        <v>54</v>
      </c>
      <c r="C57" s="200"/>
      <c r="D57" s="56" t="s">
        <v>121</v>
      </c>
      <c r="E57" s="57" t="s">
        <v>110</v>
      </c>
      <c r="F57" s="57" t="s">
        <v>11</v>
      </c>
      <c r="G57" s="57" t="s">
        <v>12</v>
      </c>
      <c r="H57" s="55">
        <v>1.95</v>
      </c>
      <c r="I57" s="16">
        <v>5</v>
      </c>
      <c r="J57" s="144">
        <f t="shared" si="0"/>
        <v>0</v>
      </c>
      <c r="K57" s="145">
        <f t="shared" si="1"/>
        <v>0</v>
      </c>
      <c r="L57" s="146"/>
      <c r="M57" s="147">
        <f t="shared" si="2"/>
        <v>1</v>
      </c>
      <c r="N57" s="146"/>
      <c r="O57" s="146"/>
      <c r="P57" s="146"/>
      <c r="Q57" s="148">
        <f t="shared" si="3"/>
        <v>5</v>
      </c>
      <c r="R57" s="18" t="str">
        <f t="shared" si="4"/>
        <v>OK</v>
      </c>
      <c r="S57" s="47"/>
      <c r="T57" s="47"/>
      <c r="U57" s="47"/>
      <c r="V57" s="47"/>
      <c r="W57" s="47"/>
      <c r="X57" s="180"/>
      <c r="Y57" s="180"/>
      <c r="Z57" s="180"/>
      <c r="AA57" s="180"/>
      <c r="AB57" s="34"/>
      <c r="AC57" s="34"/>
      <c r="AD57" s="34"/>
      <c r="AE57" s="36"/>
      <c r="AF57" s="36"/>
      <c r="AG57" s="36"/>
      <c r="AH57" s="36"/>
    </row>
    <row r="58" spans="1:34" ht="40" customHeight="1" x14ac:dyDescent="0.35">
      <c r="A58" s="204"/>
      <c r="B58" s="50">
        <v>55</v>
      </c>
      <c r="C58" s="200"/>
      <c r="D58" s="56" t="s">
        <v>122</v>
      </c>
      <c r="E58" s="57" t="s">
        <v>110</v>
      </c>
      <c r="F58" s="57" t="s">
        <v>11</v>
      </c>
      <c r="G58" s="57" t="s">
        <v>12</v>
      </c>
      <c r="H58" s="55">
        <v>25.85</v>
      </c>
      <c r="I58" s="16">
        <v>3</v>
      </c>
      <c r="J58" s="144">
        <f t="shared" si="0"/>
        <v>0</v>
      </c>
      <c r="K58" s="145">
        <f t="shared" si="1"/>
        <v>0</v>
      </c>
      <c r="L58" s="146"/>
      <c r="M58" s="147">
        <f t="shared" si="2"/>
        <v>0</v>
      </c>
      <c r="N58" s="146"/>
      <c r="O58" s="146"/>
      <c r="P58" s="146"/>
      <c r="Q58" s="148">
        <f t="shared" si="3"/>
        <v>3</v>
      </c>
      <c r="R58" s="18" t="str">
        <f t="shared" si="4"/>
        <v>OK</v>
      </c>
      <c r="S58" s="47"/>
      <c r="T58" s="47"/>
      <c r="U58" s="47"/>
      <c r="V58" s="47"/>
      <c r="W58" s="47"/>
      <c r="X58" s="180"/>
      <c r="Y58" s="180"/>
      <c r="Z58" s="180"/>
      <c r="AA58" s="180"/>
      <c r="AB58" s="34"/>
      <c r="AC58" s="34"/>
      <c r="AD58" s="34"/>
      <c r="AE58" s="36"/>
      <c r="AF58" s="36"/>
      <c r="AG58" s="36"/>
      <c r="AH58" s="36"/>
    </row>
    <row r="59" spans="1:34" ht="40" customHeight="1" x14ac:dyDescent="0.35">
      <c r="A59" s="204"/>
      <c r="B59" s="50">
        <v>56</v>
      </c>
      <c r="C59" s="200"/>
      <c r="D59" s="56" t="s">
        <v>123</v>
      </c>
      <c r="E59" s="57" t="s">
        <v>110</v>
      </c>
      <c r="F59" s="57" t="s">
        <v>11</v>
      </c>
      <c r="G59" s="57" t="s">
        <v>12</v>
      </c>
      <c r="H59" s="55">
        <v>17.079999999999998</v>
      </c>
      <c r="I59" s="16">
        <v>5</v>
      </c>
      <c r="J59" s="144">
        <f t="shared" si="0"/>
        <v>0</v>
      </c>
      <c r="K59" s="145">
        <f t="shared" si="1"/>
        <v>0</v>
      </c>
      <c r="L59" s="146"/>
      <c r="M59" s="147">
        <f t="shared" si="2"/>
        <v>1</v>
      </c>
      <c r="N59" s="146"/>
      <c r="O59" s="146"/>
      <c r="P59" s="146"/>
      <c r="Q59" s="148">
        <f t="shared" si="3"/>
        <v>5</v>
      </c>
      <c r="R59" s="18" t="str">
        <f t="shared" si="4"/>
        <v>OK</v>
      </c>
      <c r="S59" s="47"/>
      <c r="T59" s="47"/>
      <c r="U59" s="47"/>
      <c r="V59" s="47"/>
      <c r="W59" s="47"/>
      <c r="X59" s="180"/>
      <c r="Y59" s="180"/>
      <c r="Z59" s="180"/>
      <c r="AA59" s="180"/>
      <c r="AB59" s="34"/>
      <c r="AC59" s="34"/>
      <c r="AD59" s="34"/>
      <c r="AE59" s="36"/>
      <c r="AF59" s="36"/>
      <c r="AG59" s="36"/>
      <c r="AH59" s="36"/>
    </row>
    <row r="60" spans="1:34" ht="40" customHeight="1" x14ac:dyDescent="0.35">
      <c r="A60" s="204"/>
      <c r="B60" s="50">
        <v>57</v>
      </c>
      <c r="C60" s="200"/>
      <c r="D60" s="56" t="s">
        <v>124</v>
      </c>
      <c r="E60" s="57" t="s">
        <v>110</v>
      </c>
      <c r="F60" s="57" t="s">
        <v>11</v>
      </c>
      <c r="G60" s="57" t="s">
        <v>12</v>
      </c>
      <c r="H60" s="55">
        <v>2.46</v>
      </c>
      <c r="I60" s="16">
        <v>5</v>
      </c>
      <c r="J60" s="144">
        <f t="shared" si="0"/>
        <v>0</v>
      </c>
      <c r="K60" s="145">
        <f t="shared" si="1"/>
        <v>0</v>
      </c>
      <c r="L60" s="146"/>
      <c r="M60" s="147">
        <f t="shared" si="2"/>
        <v>1</v>
      </c>
      <c r="N60" s="146"/>
      <c r="O60" s="146"/>
      <c r="P60" s="146"/>
      <c r="Q60" s="148">
        <f t="shared" si="3"/>
        <v>5</v>
      </c>
      <c r="R60" s="18" t="str">
        <f t="shared" si="4"/>
        <v>OK</v>
      </c>
      <c r="S60" s="47"/>
      <c r="T60" s="47"/>
      <c r="U60" s="47"/>
      <c r="V60" s="47"/>
      <c r="W60" s="47"/>
      <c r="X60" s="180"/>
      <c r="Y60" s="180"/>
      <c r="Z60" s="180"/>
      <c r="AA60" s="180"/>
      <c r="AB60" s="34"/>
      <c r="AC60" s="34"/>
      <c r="AD60" s="34"/>
      <c r="AE60" s="36"/>
      <c r="AF60" s="36"/>
      <c r="AG60" s="36"/>
      <c r="AH60" s="36"/>
    </row>
    <row r="61" spans="1:34" ht="40" customHeight="1" x14ac:dyDescent="0.35">
      <c r="A61" s="204"/>
      <c r="B61" s="50">
        <v>58</v>
      </c>
      <c r="C61" s="200"/>
      <c r="D61" s="56" t="s">
        <v>125</v>
      </c>
      <c r="E61" s="57" t="s">
        <v>110</v>
      </c>
      <c r="F61" s="57" t="s">
        <v>11</v>
      </c>
      <c r="G61" s="57" t="s">
        <v>12</v>
      </c>
      <c r="H61" s="55">
        <v>52.55</v>
      </c>
      <c r="I61" s="16">
        <v>3</v>
      </c>
      <c r="J61" s="144">
        <f t="shared" si="0"/>
        <v>0</v>
      </c>
      <c r="K61" s="145">
        <f t="shared" si="1"/>
        <v>0</v>
      </c>
      <c r="L61" s="146"/>
      <c r="M61" s="147">
        <f t="shared" si="2"/>
        <v>0</v>
      </c>
      <c r="N61" s="146"/>
      <c r="O61" s="146"/>
      <c r="P61" s="146"/>
      <c r="Q61" s="148">
        <f t="shared" si="3"/>
        <v>3</v>
      </c>
      <c r="R61" s="18" t="str">
        <f t="shared" si="4"/>
        <v>OK</v>
      </c>
      <c r="S61" s="47"/>
      <c r="T61" s="47"/>
      <c r="U61" s="47"/>
      <c r="V61" s="47"/>
      <c r="W61" s="47"/>
      <c r="X61" s="180"/>
      <c r="Y61" s="180"/>
      <c r="Z61" s="180"/>
      <c r="AA61" s="180"/>
      <c r="AB61" s="34"/>
      <c r="AC61" s="34"/>
      <c r="AD61" s="34"/>
      <c r="AE61" s="36"/>
      <c r="AF61" s="36"/>
      <c r="AG61" s="36"/>
      <c r="AH61" s="36"/>
    </row>
    <row r="62" spans="1:34" ht="40" customHeight="1" x14ac:dyDescent="0.35">
      <c r="A62" s="204"/>
      <c r="B62" s="50">
        <v>59</v>
      </c>
      <c r="C62" s="200"/>
      <c r="D62" s="56" t="s">
        <v>126</v>
      </c>
      <c r="E62" s="57" t="s">
        <v>110</v>
      </c>
      <c r="F62" s="57" t="s">
        <v>11</v>
      </c>
      <c r="G62" s="57" t="s">
        <v>12</v>
      </c>
      <c r="H62" s="55">
        <v>3.11</v>
      </c>
      <c r="I62" s="16">
        <v>5</v>
      </c>
      <c r="J62" s="144">
        <f t="shared" si="0"/>
        <v>0</v>
      </c>
      <c r="K62" s="145">
        <f t="shared" si="1"/>
        <v>0</v>
      </c>
      <c r="L62" s="146"/>
      <c r="M62" s="147">
        <f t="shared" si="2"/>
        <v>1</v>
      </c>
      <c r="N62" s="146"/>
      <c r="O62" s="146"/>
      <c r="P62" s="146"/>
      <c r="Q62" s="148">
        <f t="shared" si="3"/>
        <v>5</v>
      </c>
      <c r="R62" s="18" t="str">
        <f t="shared" si="4"/>
        <v>OK</v>
      </c>
      <c r="S62" s="47"/>
      <c r="T62" s="47"/>
      <c r="U62" s="47"/>
      <c r="V62" s="47"/>
      <c r="W62" s="47"/>
      <c r="X62" s="180"/>
      <c r="Y62" s="180"/>
      <c r="Z62" s="180"/>
      <c r="AA62" s="180"/>
      <c r="AB62" s="34"/>
      <c r="AC62" s="34"/>
      <c r="AD62" s="34"/>
      <c r="AE62" s="36"/>
      <c r="AF62" s="36"/>
      <c r="AG62" s="36"/>
      <c r="AH62" s="36"/>
    </row>
    <row r="63" spans="1:34" ht="40" customHeight="1" x14ac:dyDescent="0.35">
      <c r="A63" s="204"/>
      <c r="B63" s="50">
        <v>60</v>
      </c>
      <c r="C63" s="200"/>
      <c r="D63" s="56" t="s">
        <v>127</v>
      </c>
      <c r="E63" s="57" t="s">
        <v>110</v>
      </c>
      <c r="F63" s="57" t="s">
        <v>11</v>
      </c>
      <c r="G63" s="57" t="s">
        <v>12</v>
      </c>
      <c r="H63" s="55">
        <v>2.86</v>
      </c>
      <c r="I63" s="16">
        <v>10</v>
      </c>
      <c r="J63" s="144">
        <f t="shared" si="0"/>
        <v>0</v>
      </c>
      <c r="K63" s="145">
        <f t="shared" si="1"/>
        <v>0</v>
      </c>
      <c r="L63" s="146"/>
      <c r="M63" s="147">
        <f t="shared" si="2"/>
        <v>2</v>
      </c>
      <c r="N63" s="146"/>
      <c r="O63" s="146"/>
      <c r="P63" s="146"/>
      <c r="Q63" s="148">
        <f t="shared" si="3"/>
        <v>10</v>
      </c>
      <c r="R63" s="18" t="str">
        <f t="shared" si="4"/>
        <v>OK</v>
      </c>
      <c r="S63" s="47"/>
      <c r="T63" s="47"/>
      <c r="U63" s="47"/>
      <c r="V63" s="47"/>
      <c r="W63" s="47"/>
      <c r="X63" s="180"/>
      <c r="Y63" s="180"/>
      <c r="Z63" s="180"/>
      <c r="AA63" s="180"/>
      <c r="AB63" s="34"/>
      <c r="AC63" s="34"/>
      <c r="AD63" s="34"/>
      <c r="AE63" s="36"/>
      <c r="AF63" s="36"/>
      <c r="AG63" s="36"/>
      <c r="AH63" s="36"/>
    </row>
    <row r="64" spans="1:34" ht="40" customHeight="1" x14ac:dyDescent="0.35">
      <c r="A64" s="204"/>
      <c r="B64" s="50">
        <v>61</v>
      </c>
      <c r="C64" s="200"/>
      <c r="D64" s="56" t="s">
        <v>128</v>
      </c>
      <c r="E64" s="57" t="s">
        <v>110</v>
      </c>
      <c r="F64" s="57" t="s">
        <v>11</v>
      </c>
      <c r="G64" s="57" t="s">
        <v>12</v>
      </c>
      <c r="H64" s="55">
        <v>7.93</v>
      </c>
      <c r="I64" s="16">
        <v>5</v>
      </c>
      <c r="J64" s="144">
        <f t="shared" si="0"/>
        <v>0</v>
      </c>
      <c r="K64" s="145">
        <f t="shared" si="1"/>
        <v>0</v>
      </c>
      <c r="L64" s="146"/>
      <c r="M64" s="147">
        <f t="shared" si="2"/>
        <v>1</v>
      </c>
      <c r="N64" s="146"/>
      <c r="O64" s="146"/>
      <c r="P64" s="146"/>
      <c r="Q64" s="148">
        <f t="shared" si="3"/>
        <v>5</v>
      </c>
      <c r="R64" s="18" t="str">
        <f t="shared" si="4"/>
        <v>OK</v>
      </c>
      <c r="S64" s="47"/>
      <c r="T64" s="47"/>
      <c r="U64" s="47"/>
      <c r="V64" s="47"/>
      <c r="W64" s="47"/>
      <c r="X64" s="180"/>
      <c r="Y64" s="180"/>
      <c r="Z64" s="180"/>
      <c r="AA64" s="180"/>
      <c r="AB64" s="34"/>
      <c r="AC64" s="34"/>
      <c r="AD64" s="34"/>
      <c r="AE64" s="36"/>
      <c r="AF64" s="36"/>
      <c r="AG64" s="36"/>
      <c r="AH64" s="36"/>
    </row>
    <row r="65" spans="1:34" ht="40" customHeight="1" x14ac:dyDescent="0.35">
      <c r="A65" s="204"/>
      <c r="B65" s="50">
        <v>62</v>
      </c>
      <c r="C65" s="200"/>
      <c r="D65" s="56" t="s">
        <v>129</v>
      </c>
      <c r="E65" s="57" t="s">
        <v>110</v>
      </c>
      <c r="F65" s="57" t="s">
        <v>11</v>
      </c>
      <c r="G65" s="57" t="s">
        <v>12</v>
      </c>
      <c r="H65" s="55">
        <v>32.26</v>
      </c>
      <c r="I65" s="16">
        <v>4</v>
      </c>
      <c r="J65" s="144">
        <f t="shared" si="0"/>
        <v>0</v>
      </c>
      <c r="K65" s="145">
        <f t="shared" si="1"/>
        <v>0</v>
      </c>
      <c r="L65" s="146"/>
      <c r="M65" s="147">
        <f t="shared" si="2"/>
        <v>1</v>
      </c>
      <c r="N65" s="146"/>
      <c r="O65" s="146"/>
      <c r="P65" s="146"/>
      <c r="Q65" s="148">
        <f t="shared" si="3"/>
        <v>4</v>
      </c>
      <c r="R65" s="18" t="str">
        <f t="shared" si="4"/>
        <v>OK</v>
      </c>
      <c r="S65" s="47"/>
      <c r="T65" s="47"/>
      <c r="U65" s="47"/>
      <c r="V65" s="47"/>
      <c r="W65" s="47"/>
      <c r="X65" s="180"/>
      <c r="Y65" s="180"/>
      <c r="Z65" s="180"/>
      <c r="AA65" s="180"/>
      <c r="AB65" s="34"/>
      <c r="AC65" s="34"/>
      <c r="AD65" s="34"/>
      <c r="AE65" s="36"/>
      <c r="AF65" s="36"/>
      <c r="AG65" s="36"/>
      <c r="AH65" s="36"/>
    </row>
    <row r="66" spans="1:34" ht="40" customHeight="1" x14ac:dyDescent="0.35">
      <c r="A66" s="204"/>
      <c r="B66" s="50">
        <v>63</v>
      </c>
      <c r="C66" s="200"/>
      <c r="D66" s="56" t="s">
        <v>130</v>
      </c>
      <c r="E66" s="57" t="s">
        <v>110</v>
      </c>
      <c r="F66" s="57" t="s">
        <v>11</v>
      </c>
      <c r="G66" s="57" t="s">
        <v>12</v>
      </c>
      <c r="H66" s="55">
        <v>4.6100000000000003</v>
      </c>
      <c r="I66" s="16">
        <v>5</v>
      </c>
      <c r="J66" s="144">
        <f t="shared" si="0"/>
        <v>0</v>
      </c>
      <c r="K66" s="145">
        <f t="shared" si="1"/>
        <v>0</v>
      </c>
      <c r="L66" s="146"/>
      <c r="M66" s="147">
        <f t="shared" si="2"/>
        <v>1</v>
      </c>
      <c r="N66" s="146"/>
      <c r="O66" s="146"/>
      <c r="P66" s="146"/>
      <c r="Q66" s="148">
        <f t="shared" si="3"/>
        <v>5</v>
      </c>
      <c r="R66" s="18" t="str">
        <f t="shared" si="4"/>
        <v>OK</v>
      </c>
      <c r="S66" s="47"/>
      <c r="T66" s="47"/>
      <c r="U66" s="47"/>
      <c r="V66" s="47"/>
      <c r="W66" s="47"/>
      <c r="X66" s="180"/>
      <c r="Y66" s="180"/>
      <c r="Z66" s="180"/>
      <c r="AA66" s="180"/>
      <c r="AB66" s="34"/>
      <c r="AC66" s="34"/>
      <c r="AD66" s="34"/>
      <c r="AE66" s="36"/>
      <c r="AF66" s="36"/>
      <c r="AG66" s="36"/>
      <c r="AH66" s="36"/>
    </row>
    <row r="67" spans="1:34" ht="40" customHeight="1" x14ac:dyDescent="0.35">
      <c r="A67" s="204"/>
      <c r="B67" s="50">
        <v>64</v>
      </c>
      <c r="C67" s="200"/>
      <c r="D67" s="56" t="s">
        <v>131</v>
      </c>
      <c r="E67" s="57" t="s">
        <v>110</v>
      </c>
      <c r="F67" s="57" t="s">
        <v>11</v>
      </c>
      <c r="G67" s="57" t="s">
        <v>12</v>
      </c>
      <c r="H67" s="55">
        <v>5.31</v>
      </c>
      <c r="I67" s="16">
        <v>5</v>
      </c>
      <c r="J67" s="144">
        <f t="shared" si="0"/>
        <v>0</v>
      </c>
      <c r="K67" s="145">
        <f t="shared" si="1"/>
        <v>0</v>
      </c>
      <c r="L67" s="146"/>
      <c r="M67" s="147">
        <f t="shared" si="2"/>
        <v>1</v>
      </c>
      <c r="N67" s="146"/>
      <c r="O67" s="146"/>
      <c r="P67" s="146"/>
      <c r="Q67" s="148">
        <f t="shared" si="3"/>
        <v>5</v>
      </c>
      <c r="R67" s="18" t="str">
        <f t="shared" si="4"/>
        <v>OK</v>
      </c>
      <c r="S67" s="47"/>
      <c r="T67" s="47"/>
      <c r="U67" s="47"/>
      <c r="V67" s="47"/>
      <c r="W67" s="47"/>
      <c r="X67" s="180"/>
      <c r="Y67" s="180"/>
      <c r="Z67" s="180"/>
      <c r="AA67" s="180"/>
      <c r="AB67" s="34"/>
      <c r="AC67" s="34"/>
      <c r="AD67" s="34"/>
      <c r="AE67" s="36"/>
      <c r="AF67" s="36"/>
      <c r="AG67" s="36"/>
      <c r="AH67" s="36"/>
    </row>
    <row r="68" spans="1:34" ht="40" customHeight="1" x14ac:dyDescent="0.35">
      <c r="A68" s="204"/>
      <c r="B68" s="50">
        <v>65</v>
      </c>
      <c r="C68" s="200"/>
      <c r="D68" s="56" t="s">
        <v>132</v>
      </c>
      <c r="E68" s="57" t="s">
        <v>110</v>
      </c>
      <c r="F68" s="57" t="s">
        <v>11</v>
      </c>
      <c r="G68" s="57" t="s">
        <v>12</v>
      </c>
      <c r="H68" s="55">
        <v>12.58</v>
      </c>
      <c r="I68" s="16">
        <v>5</v>
      </c>
      <c r="J68" s="144">
        <f t="shared" si="0"/>
        <v>0</v>
      </c>
      <c r="K68" s="145">
        <f t="shared" si="1"/>
        <v>0</v>
      </c>
      <c r="L68" s="146"/>
      <c r="M68" s="147">
        <f t="shared" si="2"/>
        <v>1</v>
      </c>
      <c r="N68" s="146"/>
      <c r="O68" s="146"/>
      <c r="P68" s="146"/>
      <c r="Q68" s="148">
        <f t="shared" si="3"/>
        <v>5</v>
      </c>
      <c r="R68" s="18" t="str">
        <f t="shared" si="4"/>
        <v>OK</v>
      </c>
      <c r="S68" s="47"/>
      <c r="T68" s="47"/>
      <c r="U68" s="47"/>
      <c r="V68" s="47"/>
      <c r="W68" s="47"/>
      <c r="X68" s="180"/>
      <c r="Y68" s="180"/>
      <c r="Z68" s="180"/>
      <c r="AA68" s="180"/>
      <c r="AB68" s="34"/>
      <c r="AC68" s="34"/>
      <c r="AD68" s="34"/>
      <c r="AE68" s="36"/>
      <c r="AF68" s="36"/>
      <c r="AG68" s="36"/>
      <c r="AH68" s="36"/>
    </row>
    <row r="69" spans="1:34" ht="40" customHeight="1" x14ac:dyDescent="0.35">
      <c r="A69" s="204"/>
      <c r="B69" s="50">
        <v>66</v>
      </c>
      <c r="C69" s="200"/>
      <c r="D69" s="56" t="s">
        <v>133</v>
      </c>
      <c r="E69" s="57" t="s">
        <v>110</v>
      </c>
      <c r="F69" s="57" t="s">
        <v>11</v>
      </c>
      <c r="G69" s="57" t="s">
        <v>12</v>
      </c>
      <c r="H69" s="55">
        <v>5.31</v>
      </c>
      <c r="I69" s="16">
        <v>5</v>
      </c>
      <c r="J69" s="144">
        <f t="shared" ref="J69:J132" si="5">IF(SUM(S69:AJ69)&gt;I69+L69,I69+L69,SUM(S69:AJ69))</f>
        <v>0</v>
      </c>
      <c r="K69" s="145">
        <f t="shared" ref="K69:K132" si="6">(SUM(S69:AJ69))</f>
        <v>0</v>
      </c>
      <c r="L69" s="146"/>
      <c r="M69" s="147">
        <f t="shared" ref="M69:M132" si="7">ROUND(IF(I69*0.25-0.5&lt;0,0,I69*0.25-0.5),0)-P69-N69</f>
        <v>1</v>
      </c>
      <c r="N69" s="146"/>
      <c r="O69" s="146"/>
      <c r="P69" s="146"/>
      <c r="Q69" s="148">
        <f t="shared" ref="Q69:Q132" si="8">I69-(SUM(S69:AH69))+L69</f>
        <v>5</v>
      </c>
      <c r="R69" s="18" t="str">
        <f t="shared" ref="R69:R294" si="9">IF(Q69&lt;0,"ATENÇÃO","OK")</f>
        <v>OK</v>
      </c>
      <c r="S69" s="47"/>
      <c r="T69" s="47"/>
      <c r="U69" s="47"/>
      <c r="V69" s="47"/>
      <c r="W69" s="47"/>
      <c r="X69" s="180"/>
      <c r="Y69" s="180"/>
      <c r="Z69" s="180"/>
      <c r="AA69" s="180"/>
      <c r="AB69" s="34"/>
      <c r="AC69" s="34"/>
      <c r="AD69" s="34"/>
      <c r="AE69" s="36"/>
      <c r="AF69" s="36"/>
      <c r="AG69" s="36"/>
      <c r="AH69" s="36"/>
    </row>
    <row r="70" spans="1:34" ht="40" customHeight="1" x14ac:dyDescent="0.35">
      <c r="A70" s="204"/>
      <c r="B70" s="50">
        <v>67</v>
      </c>
      <c r="C70" s="200"/>
      <c r="D70" s="56" t="s">
        <v>134</v>
      </c>
      <c r="E70" s="57" t="s">
        <v>110</v>
      </c>
      <c r="F70" s="57" t="s">
        <v>11</v>
      </c>
      <c r="G70" s="57" t="s">
        <v>12</v>
      </c>
      <c r="H70" s="55">
        <v>11.09</v>
      </c>
      <c r="I70" s="16">
        <v>5</v>
      </c>
      <c r="J70" s="144">
        <f t="shared" si="5"/>
        <v>0</v>
      </c>
      <c r="K70" s="145">
        <f t="shared" si="6"/>
        <v>0</v>
      </c>
      <c r="L70" s="146"/>
      <c r="M70" s="147">
        <f t="shared" si="7"/>
        <v>1</v>
      </c>
      <c r="N70" s="146"/>
      <c r="O70" s="146"/>
      <c r="P70" s="146"/>
      <c r="Q70" s="148">
        <f t="shared" si="8"/>
        <v>5</v>
      </c>
      <c r="R70" s="18" t="str">
        <f t="shared" si="9"/>
        <v>OK</v>
      </c>
      <c r="S70" s="47"/>
      <c r="T70" s="47"/>
      <c r="U70" s="47"/>
      <c r="V70" s="47"/>
      <c r="W70" s="47"/>
      <c r="X70" s="180"/>
      <c r="Y70" s="180"/>
      <c r="Z70" s="180"/>
      <c r="AA70" s="180"/>
      <c r="AB70" s="34"/>
      <c r="AC70" s="34"/>
      <c r="AD70" s="34"/>
      <c r="AE70" s="36"/>
      <c r="AF70" s="36"/>
      <c r="AG70" s="36"/>
      <c r="AH70" s="36"/>
    </row>
    <row r="71" spans="1:34" ht="40" customHeight="1" x14ac:dyDescent="0.35">
      <c r="A71" s="204"/>
      <c r="B71" s="50">
        <v>68</v>
      </c>
      <c r="C71" s="200"/>
      <c r="D71" s="56" t="s">
        <v>135</v>
      </c>
      <c r="E71" s="57" t="s">
        <v>110</v>
      </c>
      <c r="F71" s="57" t="s">
        <v>11</v>
      </c>
      <c r="G71" s="57" t="s">
        <v>12</v>
      </c>
      <c r="H71" s="55">
        <v>5.52</v>
      </c>
      <c r="I71" s="16">
        <v>5</v>
      </c>
      <c r="J71" s="144">
        <f t="shared" si="5"/>
        <v>0</v>
      </c>
      <c r="K71" s="145">
        <f t="shared" si="6"/>
        <v>0</v>
      </c>
      <c r="L71" s="146"/>
      <c r="M71" s="147">
        <f t="shared" si="7"/>
        <v>1</v>
      </c>
      <c r="N71" s="146"/>
      <c r="O71" s="146"/>
      <c r="P71" s="146"/>
      <c r="Q71" s="148">
        <f t="shared" si="8"/>
        <v>5</v>
      </c>
      <c r="R71" s="18" t="str">
        <f t="shared" si="9"/>
        <v>OK</v>
      </c>
      <c r="S71" s="47"/>
      <c r="T71" s="47"/>
      <c r="U71" s="47"/>
      <c r="V71" s="47"/>
      <c r="W71" s="47"/>
      <c r="X71" s="180"/>
      <c r="Y71" s="180"/>
      <c r="Z71" s="180"/>
      <c r="AA71" s="180"/>
      <c r="AB71" s="34"/>
      <c r="AC71" s="34"/>
      <c r="AD71" s="34"/>
      <c r="AE71" s="36"/>
      <c r="AF71" s="36"/>
      <c r="AG71" s="36"/>
      <c r="AH71" s="36"/>
    </row>
    <row r="72" spans="1:34" ht="40" customHeight="1" x14ac:dyDescent="0.35">
      <c r="A72" s="204"/>
      <c r="B72" s="50">
        <v>69</v>
      </c>
      <c r="C72" s="200"/>
      <c r="D72" s="56" t="s">
        <v>136</v>
      </c>
      <c r="E72" s="57" t="s">
        <v>110</v>
      </c>
      <c r="F72" s="57" t="s">
        <v>11</v>
      </c>
      <c r="G72" s="57" t="s">
        <v>12</v>
      </c>
      <c r="H72" s="55">
        <v>4.55</v>
      </c>
      <c r="I72" s="16">
        <v>5</v>
      </c>
      <c r="J72" s="144">
        <f t="shared" si="5"/>
        <v>0</v>
      </c>
      <c r="K72" s="145">
        <f t="shared" si="6"/>
        <v>0</v>
      </c>
      <c r="L72" s="146"/>
      <c r="M72" s="147">
        <f t="shared" si="7"/>
        <v>1</v>
      </c>
      <c r="N72" s="146"/>
      <c r="O72" s="146"/>
      <c r="P72" s="146"/>
      <c r="Q72" s="148">
        <f t="shared" si="8"/>
        <v>5</v>
      </c>
      <c r="R72" s="18" t="str">
        <f t="shared" si="9"/>
        <v>OK</v>
      </c>
      <c r="S72" s="47"/>
      <c r="T72" s="47"/>
      <c r="U72" s="47"/>
      <c r="V72" s="47"/>
      <c r="W72" s="47"/>
      <c r="X72" s="180"/>
      <c r="Y72" s="180"/>
      <c r="Z72" s="180"/>
      <c r="AA72" s="180"/>
      <c r="AB72" s="34"/>
      <c r="AC72" s="34"/>
      <c r="AD72" s="34"/>
      <c r="AE72" s="36"/>
      <c r="AF72" s="36"/>
      <c r="AG72" s="36"/>
      <c r="AH72" s="36"/>
    </row>
    <row r="73" spans="1:34" ht="40" customHeight="1" x14ac:dyDescent="0.35">
      <c r="A73" s="204"/>
      <c r="B73" s="50">
        <v>70</v>
      </c>
      <c r="C73" s="200"/>
      <c r="D73" s="56" t="s">
        <v>137</v>
      </c>
      <c r="E73" s="57" t="s">
        <v>110</v>
      </c>
      <c r="F73" s="57" t="s">
        <v>11</v>
      </c>
      <c r="G73" s="57" t="s">
        <v>12</v>
      </c>
      <c r="H73" s="55">
        <v>42.56</v>
      </c>
      <c r="I73" s="16">
        <v>4</v>
      </c>
      <c r="J73" s="144">
        <f t="shared" si="5"/>
        <v>0</v>
      </c>
      <c r="K73" s="145">
        <f t="shared" si="6"/>
        <v>0</v>
      </c>
      <c r="L73" s="146"/>
      <c r="M73" s="147">
        <f t="shared" si="7"/>
        <v>1</v>
      </c>
      <c r="N73" s="146"/>
      <c r="O73" s="146"/>
      <c r="P73" s="146"/>
      <c r="Q73" s="148">
        <f t="shared" si="8"/>
        <v>4</v>
      </c>
      <c r="R73" s="18" t="str">
        <f t="shared" si="9"/>
        <v>OK</v>
      </c>
      <c r="S73" s="47"/>
      <c r="T73" s="47"/>
      <c r="U73" s="47"/>
      <c r="V73" s="47"/>
      <c r="W73" s="47"/>
      <c r="X73" s="180"/>
      <c r="Y73" s="180"/>
      <c r="Z73" s="180"/>
      <c r="AA73" s="180"/>
      <c r="AB73" s="34"/>
      <c r="AC73" s="34"/>
      <c r="AD73" s="34"/>
      <c r="AE73" s="36"/>
      <c r="AF73" s="36"/>
      <c r="AG73" s="36"/>
      <c r="AH73" s="36"/>
    </row>
    <row r="74" spans="1:34" ht="40" customHeight="1" x14ac:dyDescent="0.35">
      <c r="A74" s="204"/>
      <c r="B74" s="50">
        <v>71</v>
      </c>
      <c r="C74" s="200"/>
      <c r="D74" s="56" t="s">
        <v>138</v>
      </c>
      <c r="E74" s="57" t="s">
        <v>110</v>
      </c>
      <c r="F74" s="57" t="s">
        <v>11</v>
      </c>
      <c r="G74" s="57" t="s">
        <v>12</v>
      </c>
      <c r="H74" s="55">
        <v>5.83</v>
      </c>
      <c r="I74" s="16">
        <v>5</v>
      </c>
      <c r="J74" s="144">
        <f t="shared" si="5"/>
        <v>0</v>
      </c>
      <c r="K74" s="145">
        <f t="shared" si="6"/>
        <v>0</v>
      </c>
      <c r="L74" s="146"/>
      <c r="M74" s="147">
        <f t="shared" si="7"/>
        <v>1</v>
      </c>
      <c r="N74" s="146"/>
      <c r="O74" s="146"/>
      <c r="P74" s="146"/>
      <c r="Q74" s="148">
        <f t="shared" si="8"/>
        <v>5</v>
      </c>
      <c r="R74" s="18" t="str">
        <f t="shared" si="9"/>
        <v>OK</v>
      </c>
      <c r="S74" s="47"/>
      <c r="T74" s="47"/>
      <c r="U74" s="47"/>
      <c r="V74" s="47"/>
      <c r="W74" s="47"/>
      <c r="X74" s="180"/>
      <c r="Y74" s="180"/>
      <c r="Z74" s="180"/>
      <c r="AA74" s="180"/>
      <c r="AB74" s="34"/>
      <c r="AC74" s="34"/>
      <c r="AD74" s="34"/>
      <c r="AE74" s="36"/>
      <c r="AF74" s="36"/>
      <c r="AG74" s="36"/>
      <c r="AH74" s="36"/>
    </row>
    <row r="75" spans="1:34" ht="40" customHeight="1" x14ac:dyDescent="0.35">
      <c r="A75" s="204"/>
      <c r="B75" s="50">
        <v>72</v>
      </c>
      <c r="C75" s="200"/>
      <c r="D75" s="56" t="s">
        <v>139</v>
      </c>
      <c r="E75" s="57" t="s">
        <v>110</v>
      </c>
      <c r="F75" s="57" t="s">
        <v>11</v>
      </c>
      <c r="G75" s="57" t="s">
        <v>12</v>
      </c>
      <c r="H75" s="55">
        <v>23.9</v>
      </c>
      <c r="I75" s="16">
        <v>5</v>
      </c>
      <c r="J75" s="144">
        <f t="shared" si="5"/>
        <v>0</v>
      </c>
      <c r="K75" s="145">
        <f t="shared" si="6"/>
        <v>0</v>
      </c>
      <c r="L75" s="146"/>
      <c r="M75" s="147">
        <f t="shared" si="7"/>
        <v>1</v>
      </c>
      <c r="N75" s="146"/>
      <c r="O75" s="146"/>
      <c r="P75" s="146"/>
      <c r="Q75" s="148">
        <f t="shared" si="8"/>
        <v>5</v>
      </c>
      <c r="R75" s="18" t="str">
        <f t="shared" si="9"/>
        <v>OK</v>
      </c>
      <c r="S75" s="47"/>
      <c r="T75" s="47"/>
      <c r="U75" s="47"/>
      <c r="V75" s="47"/>
      <c r="W75" s="47"/>
      <c r="X75" s="180"/>
      <c r="Y75" s="180"/>
      <c r="Z75" s="180"/>
      <c r="AA75" s="180"/>
      <c r="AB75" s="34"/>
      <c r="AC75" s="34"/>
      <c r="AD75" s="34"/>
      <c r="AE75" s="36"/>
      <c r="AF75" s="36"/>
      <c r="AG75" s="36"/>
      <c r="AH75" s="36"/>
    </row>
    <row r="76" spans="1:34" ht="40" customHeight="1" x14ac:dyDescent="0.35">
      <c r="A76" s="204"/>
      <c r="B76" s="50">
        <v>73</v>
      </c>
      <c r="C76" s="200"/>
      <c r="D76" s="56" t="s">
        <v>140</v>
      </c>
      <c r="E76" s="57" t="s">
        <v>110</v>
      </c>
      <c r="F76" s="57" t="s">
        <v>11</v>
      </c>
      <c r="G76" s="57" t="s">
        <v>12</v>
      </c>
      <c r="H76" s="55">
        <v>7.84</v>
      </c>
      <c r="I76" s="16">
        <v>5</v>
      </c>
      <c r="J76" s="144">
        <f t="shared" si="5"/>
        <v>0</v>
      </c>
      <c r="K76" s="145">
        <f t="shared" si="6"/>
        <v>0</v>
      </c>
      <c r="L76" s="146"/>
      <c r="M76" s="147">
        <f t="shared" si="7"/>
        <v>1</v>
      </c>
      <c r="N76" s="146"/>
      <c r="O76" s="146"/>
      <c r="P76" s="146"/>
      <c r="Q76" s="148">
        <f t="shared" si="8"/>
        <v>5</v>
      </c>
      <c r="R76" s="18" t="str">
        <f t="shared" si="9"/>
        <v>OK</v>
      </c>
      <c r="S76" s="47"/>
      <c r="T76" s="47"/>
      <c r="U76" s="47"/>
      <c r="V76" s="47"/>
      <c r="W76" s="47"/>
      <c r="X76" s="180"/>
      <c r="Y76" s="180"/>
      <c r="Z76" s="180"/>
      <c r="AA76" s="180"/>
      <c r="AB76" s="34"/>
      <c r="AC76" s="34"/>
      <c r="AD76" s="34"/>
      <c r="AE76" s="36"/>
      <c r="AF76" s="36"/>
      <c r="AG76" s="36"/>
      <c r="AH76" s="36"/>
    </row>
    <row r="77" spans="1:34" ht="40" customHeight="1" x14ac:dyDescent="0.35">
      <c r="A77" s="204"/>
      <c r="B77" s="50">
        <v>74</v>
      </c>
      <c r="C77" s="200"/>
      <c r="D77" s="56" t="s">
        <v>141</v>
      </c>
      <c r="E77" s="57" t="s">
        <v>110</v>
      </c>
      <c r="F77" s="57" t="s">
        <v>11</v>
      </c>
      <c r="G77" s="57" t="s">
        <v>12</v>
      </c>
      <c r="H77" s="55">
        <v>16.690000000000001</v>
      </c>
      <c r="I77" s="16">
        <v>5</v>
      </c>
      <c r="J77" s="144">
        <f t="shared" si="5"/>
        <v>0</v>
      </c>
      <c r="K77" s="145">
        <f t="shared" si="6"/>
        <v>0</v>
      </c>
      <c r="L77" s="146"/>
      <c r="M77" s="147">
        <f t="shared" si="7"/>
        <v>1</v>
      </c>
      <c r="N77" s="146"/>
      <c r="O77" s="146"/>
      <c r="P77" s="146"/>
      <c r="Q77" s="148">
        <f t="shared" si="8"/>
        <v>5</v>
      </c>
      <c r="R77" s="18" t="str">
        <f t="shared" si="9"/>
        <v>OK</v>
      </c>
      <c r="S77" s="47"/>
      <c r="T77" s="47"/>
      <c r="U77" s="47"/>
      <c r="V77" s="47"/>
      <c r="W77" s="47"/>
      <c r="X77" s="180"/>
      <c r="Y77" s="180"/>
      <c r="Z77" s="180"/>
      <c r="AA77" s="180"/>
      <c r="AB77" s="34"/>
      <c r="AC77" s="34"/>
      <c r="AD77" s="34"/>
      <c r="AE77" s="36"/>
      <c r="AF77" s="36"/>
      <c r="AG77" s="36"/>
      <c r="AH77" s="36"/>
    </row>
    <row r="78" spans="1:34" ht="40" customHeight="1" x14ac:dyDescent="0.35">
      <c r="A78" s="204"/>
      <c r="B78" s="50">
        <v>75</v>
      </c>
      <c r="C78" s="200"/>
      <c r="D78" s="56" t="s">
        <v>142</v>
      </c>
      <c r="E78" s="57" t="s">
        <v>110</v>
      </c>
      <c r="F78" s="57" t="s">
        <v>11</v>
      </c>
      <c r="G78" s="57" t="s">
        <v>12</v>
      </c>
      <c r="H78" s="55">
        <v>29.65</v>
      </c>
      <c r="I78" s="16">
        <v>5</v>
      </c>
      <c r="J78" s="144">
        <f t="shared" si="5"/>
        <v>0</v>
      </c>
      <c r="K78" s="145">
        <f t="shared" si="6"/>
        <v>0</v>
      </c>
      <c r="L78" s="146"/>
      <c r="M78" s="147">
        <f t="shared" si="7"/>
        <v>1</v>
      </c>
      <c r="N78" s="146"/>
      <c r="O78" s="146"/>
      <c r="P78" s="146"/>
      <c r="Q78" s="148">
        <f t="shared" si="8"/>
        <v>5</v>
      </c>
      <c r="R78" s="18" t="str">
        <f t="shared" si="9"/>
        <v>OK</v>
      </c>
      <c r="S78" s="47"/>
      <c r="T78" s="47"/>
      <c r="U78" s="47"/>
      <c r="V78" s="47"/>
      <c r="W78" s="47"/>
      <c r="X78" s="180"/>
      <c r="Y78" s="180"/>
      <c r="Z78" s="180"/>
      <c r="AA78" s="180"/>
      <c r="AB78" s="34"/>
      <c r="AC78" s="34"/>
      <c r="AD78" s="34"/>
      <c r="AE78" s="36"/>
      <c r="AF78" s="36"/>
      <c r="AG78" s="36"/>
      <c r="AH78" s="36"/>
    </row>
    <row r="79" spans="1:34" ht="40" customHeight="1" x14ac:dyDescent="0.35">
      <c r="A79" s="204"/>
      <c r="B79" s="50">
        <v>76</v>
      </c>
      <c r="C79" s="200"/>
      <c r="D79" s="56" t="s">
        <v>143</v>
      </c>
      <c r="E79" s="57" t="s">
        <v>110</v>
      </c>
      <c r="F79" s="57" t="s">
        <v>11</v>
      </c>
      <c r="G79" s="57" t="s">
        <v>12</v>
      </c>
      <c r="H79" s="55">
        <v>17.13</v>
      </c>
      <c r="I79" s="16">
        <v>5</v>
      </c>
      <c r="J79" s="144">
        <f t="shared" si="5"/>
        <v>0</v>
      </c>
      <c r="K79" s="145">
        <f t="shared" si="6"/>
        <v>0</v>
      </c>
      <c r="L79" s="146"/>
      <c r="M79" s="147">
        <f t="shared" si="7"/>
        <v>1</v>
      </c>
      <c r="N79" s="146"/>
      <c r="O79" s="146"/>
      <c r="P79" s="146"/>
      <c r="Q79" s="148">
        <f t="shared" si="8"/>
        <v>5</v>
      </c>
      <c r="R79" s="18" t="str">
        <f t="shared" si="9"/>
        <v>OK</v>
      </c>
      <c r="S79" s="47"/>
      <c r="T79" s="47"/>
      <c r="U79" s="47"/>
      <c r="V79" s="47"/>
      <c r="W79" s="47"/>
      <c r="X79" s="180"/>
      <c r="Y79" s="180"/>
      <c r="Z79" s="180"/>
      <c r="AA79" s="180"/>
      <c r="AB79" s="34"/>
      <c r="AC79" s="34"/>
      <c r="AD79" s="34"/>
      <c r="AE79" s="36"/>
      <c r="AF79" s="36"/>
      <c r="AG79" s="36"/>
      <c r="AH79" s="36"/>
    </row>
    <row r="80" spans="1:34" ht="40" customHeight="1" x14ac:dyDescent="0.35">
      <c r="A80" s="204"/>
      <c r="B80" s="50">
        <v>77</v>
      </c>
      <c r="C80" s="200"/>
      <c r="D80" s="56" t="s">
        <v>144</v>
      </c>
      <c r="E80" s="57" t="s">
        <v>110</v>
      </c>
      <c r="F80" s="57" t="s">
        <v>11</v>
      </c>
      <c r="G80" s="57" t="s">
        <v>12</v>
      </c>
      <c r="H80" s="55">
        <v>51.82</v>
      </c>
      <c r="I80" s="16">
        <v>1</v>
      </c>
      <c r="J80" s="144">
        <f t="shared" si="5"/>
        <v>0</v>
      </c>
      <c r="K80" s="145">
        <f t="shared" si="6"/>
        <v>0</v>
      </c>
      <c r="L80" s="146"/>
      <c r="M80" s="147">
        <f t="shared" si="7"/>
        <v>0</v>
      </c>
      <c r="N80" s="146"/>
      <c r="O80" s="146"/>
      <c r="P80" s="146"/>
      <c r="Q80" s="148">
        <f t="shared" si="8"/>
        <v>1</v>
      </c>
      <c r="R80" s="18" t="str">
        <f t="shared" si="9"/>
        <v>OK</v>
      </c>
      <c r="S80" s="47"/>
      <c r="T80" s="47"/>
      <c r="U80" s="47"/>
      <c r="V80" s="47"/>
      <c r="W80" s="47"/>
      <c r="X80" s="180"/>
      <c r="Y80" s="180"/>
      <c r="Z80" s="180"/>
      <c r="AA80" s="180"/>
      <c r="AB80" s="34"/>
      <c r="AC80" s="34"/>
      <c r="AD80" s="34"/>
      <c r="AE80" s="36"/>
      <c r="AF80" s="36"/>
      <c r="AG80" s="36"/>
      <c r="AH80" s="36"/>
    </row>
    <row r="81" spans="1:34" ht="40" customHeight="1" x14ac:dyDescent="0.35">
      <c r="A81" s="204"/>
      <c r="B81" s="50">
        <v>78</v>
      </c>
      <c r="C81" s="200"/>
      <c r="D81" s="56" t="s">
        <v>145</v>
      </c>
      <c r="E81" s="57" t="s">
        <v>110</v>
      </c>
      <c r="F81" s="57" t="s">
        <v>11</v>
      </c>
      <c r="G81" s="57" t="s">
        <v>12</v>
      </c>
      <c r="H81" s="55">
        <v>228.5</v>
      </c>
      <c r="I81" s="16">
        <v>4</v>
      </c>
      <c r="J81" s="144">
        <f t="shared" si="5"/>
        <v>0</v>
      </c>
      <c r="K81" s="145">
        <f t="shared" si="6"/>
        <v>0</v>
      </c>
      <c r="L81" s="146"/>
      <c r="M81" s="147">
        <f t="shared" si="7"/>
        <v>1</v>
      </c>
      <c r="N81" s="146"/>
      <c r="O81" s="146"/>
      <c r="P81" s="146"/>
      <c r="Q81" s="148">
        <f t="shared" si="8"/>
        <v>4</v>
      </c>
      <c r="R81" s="18" t="str">
        <f t="shared" si="9"/>
        <v>OK</v>
      </c>
      <c r="S81" s="47"/>
      <c r="T81" s="47"/>
      <c r="U81" s="47"/>
      <c r="V81" s="47"/>
      <c r="W81" s="47"/>
      <c r="X81" s="180"/>
      <c r="Y81" s="180"/>
      <c r="Z81" s="180"/>
      <c r="AA81" s="180"/>
      <c r="AB81" s="34"/>
      <c r="AC81" s="34"/>
      <c r="AD81" s="34"/>
      <c r="AE81" s="36"/>
      <c r="AF81" s="36"/>
      <c r="AG81" s="36"/>
      <c r="AH81" s="36"/>
    </row>
    <row r="82" spans="1:34" ht="40" customHeight="1" x14ac:dyDescent="0.35">
      <c r="A82" s="204"/>
      <c r="B82" s="50">
        <v>79</v>
      </c>
      <c r="C82" s="200"/>
      <c r="D82" s="56" t="s">
        <v>146</v>
      </c>
      <c r="E82" s="57" t="s">
        <v>110</v>
      </c>
      <c r="F82" s="57" t="s">
        <v>11</v>
      </c>
      <c r="G82" s="57" t="s">
        <v>12</v>
      </c>
      <c r="H82" s="55">
        <v>16.12</v>
      </c>
      <c r="I82" s="16">
        <v>5</v>
      </c>
      <c r="J82" s="144">
        <f t="shared" si="5"/>
        <v>0</v>
      </c>
      <c r="K82" s="145">
        <f t="shared" si="6"/>
        <v>0</v>
      </c>
      <c r="L82" s="146"/>
      <c r="M82" s="147">
        <f t="shared" si="7"/>
        <v>1</v>
      </c>
      <c r="N82" s="146"/>
      <c r="O82" s="146"/>
      <c r="P82" s="146"/>
      <c r="Q82" s="148">
        <f t="shared" si="8"/>
        <v>5</v>
      </c>
      <c r="R82" s="18" t="str">
        <f t="shared" si="9"/>
        <v>OK</v>
      </c>
      <c r="S82" s="47"/>
      <c r="T82" s="47"/>
      <c r="U82" s="47"/>
      <c r="V82" s="47"/>
      <c r="W82" s="47"/>
      <c r="X82" s="180"/>
      <c r="Y82" s="180"/>
      <c r="Z82" s="180"/>
      <c r="AA82" s="180"/>
      <c r="AB82" s="34"/>
      <c r="AC82" s="34"/>
      <c r="AD82" s="34"/>
      <c r="AE82" s="36"/>
      <c r="AF82" s="36"/>
      <c r="AG82" s="36"/>
      <c r="AH82" s="36"/>
    </row>
    <row r="83" spans="1:34" ht="40" customHeight="1" x14ac:dyDescent="0.35">
      <c r="A83" s="204"/>
      <c r="B83" s="50">
        <v>80</v>
      </c>
      <c r="C83" s="200"/>
      <c r="D83" s="56" t="s">
        <v>147</v>
      </c>
      <c r="E83" s="57" t="s">
        <v>110</v>
      </c>
      <c r="F83" s="57" t="s">
        <v>11</v>
      </c>
      <c r="G83" s="57" t="s">
        <v>12</v>
      </c>
      <c r="H83" s="55">
        <v>13.31</v>
      </c>
      <c r="I83" s="16">
        <v>5</v>
      </c>
      <c r="J83" s="144">
        <f t="shared" si="5"/>
        <v>0</v>
      </c>
      <c r="K83" s="145">
        <f t="shared" si="6"/>
        <v>0</v>
      </c>
      <c r="L83" s="146"/>
      <c r="M83" s="147">
        <f t="shared" si="7"/>
        <v>1</v>
      </c>
      <c r="N83" s="146"/>
      <c r="O83" s="146"/>
      <c r="P83" s="146"/>
      <c r="Q83" s="148">
        <f t="shared" si="8"/>
        <v>5</v>
      </c>
      <c r="R83" s="18" t="str">
        <f t="shared" si="9"/>
        <v>OK</v>
      </c>
      <c r="S83" s="47"/>
      <c r="T83" s="47"/>
      <c r="U83" s="47"/>
      <c r="V83" s="47"/>
      <c r="W83" s="47"/>
      <c r="X83" s="180"/>
      <c r="Y83" s="180"/>
      <c r="Z83" s="180"/>
      <c r="AA83" s="180"/>
      <c r="AB83" s="34"/>
      <c r="AC83" s="34"/>
      <c r="AD83" s="34"/>
      <c r="AE83" s="36"/>
      <c r="AF83" s="36"/>
      <c r="AG83" s="36"/>
      <c r="AH83" s="36"/>
    </row>
    <row r="84" spans="1:34" ht="40" customHeight="1" x14ac:dyDescent="0.35">
      <c r="A84" s="204"/>
      <c r="B84" s="50">
        <v>81</v>
      </c>
      <c r="C84" s="200"/>
      <c r="D84" s="56" t="s">
        <v>148</v>
      </c>
      <c r="E84" s="57" t="s">
        <v>110</v>
      </c>
      <c r="F84" s="57" t="s">
        <v>11</v>
      </c>
      <c r="G84" s="57" t="s">
        <v>12</v>
      </c>
      <c r="H84" s="55">
        <v>3.75</v>
      </c>
      <c r="I84" s="16">
        <v>5</v>
      </c>
      <c r="J84" s="144">
        <f t="shared" si="5"/>
        <v>0</v>
      </c>
      <c r="K84" s="145">
        <f t="shared" si="6"/>
        <v>0</v>
      </c>
      <c r="L84" s="146"/>
      <c r="M84" s="147">
        <f t="shared" si="7"/>
        <v>1</v>
      </c>
      <c r="N84" s="146"/>
      <c r="O84" s="146"/>
      <c r="P84" s="146"/>
      <c r="Q84" s="148">
        <f t="shared" si="8"/>
        <v>5</v>
      </c>
      <c r="R84" s="18" t="str">
        <f t="shared" si="9"/>
        <v>OK</v>
      </c>
      <c r="S84" s="47"/>
      <c r="T84" s="47"/>
      <c r="U84" s="47"/>
      <c r="V84" s="47"/>
      <c r="W84" s="47"/>
      <c r="X84" s="180"/>
      <c r="Y84" s="180"/>
      <c r="Z84" s="180"/>
      <c r="AA84" s="180"/>
      <c r="AB84" s="34"/>
      <c r="AC84" s="34"/>
      <c r="AD84" s="34"/>
      <c r="AE84" s="36"/>
      <c r="AF84" s="36"/>
      <c r="AG84" s="36"/>
      <c r="AH84" s="36"/>
    </row>
    <row r="85" spans="1:34" ht="40" customHeight="1" x14ac:dyDescent="0.35">
      <c r="A85" s="204"/>
      <c r="B85" s="50">
        <v>82</v>
      </c>
      <c r="C85" s="200"/>
      <c r="D85" s="56" t="s">
        <v>149</v>
      </c>
      <c r="E85" s="57" t="s">
        <v>110</v>
      </c>
      <c r="F85" s="57" t="s">
        <v>11</v>
      </c>
      <c r="G85" s="57" t="s">
        <v>12</v>
      </c>
      <c r="H85" s="55">
        <v>4.04</v>
      </c>
      <c r="I85" s="16">
        <v>5</v>
      </c>
      <c r="J85" s="144">
        <f t="shared" si="5"/>
        <v>0</v>
      </c>
      <c r="K85" s="145">
        <f t="shared" si="6"/>
        <v>0</v>
      </c>
      <c r="L85" s="146"/>
      <c r="M85" s="147">
        <f t="shared" si="7"/>
        <v>1</v>
      </c>
      <c r="N85" s="146"/>
      <c r="O85" s="146"/>
      <c r="P85" s="146"/>
      <c r="Q85" s="148">
        <f t="shared" si="8"/>
        <v>5</v>
      </c>
      <c r="R85" s="18" t="str">
        <f t="shared" si="9"/>
        <v>OK</v>
      </c>
      <c r="S85" s="47"/>
      <c r="T85" s="47"/>
      <c r="U85" s="47"/>
      <c r="V85" s="47"/>
      <c r="W85" s="47"/>
      <c r="X85" s="180"/>
      <c r="Y85" s="180"/>
      <c r="Z85" s="180"/>
      <c r="AA85" s="180"/>
      <c r="AB85" s="34"/>
      <c r="AC85" s="34"/>
      <c r="AD85" s="34"/>
      <c r="AE85" s="36"/>
      <c r="AF85" s="36"/>
      <c r="AG85" s="36"/>
      <c r="AH85" s="36"/>
    </row>
    <row r="86" spans="1:34" ht="40" customHeight="1" x14ac:dyDescent="0.35">
      <c r="A86" s="204"/>
      <c r="B86" s="50">
        <v>83</v>
      </c>
      <c r="C86" s="200"/>
      <c r="D86" s="56" t="s">
        <v>150</v>
      </c>
      <c r="E86" s="57" t="s">
        <v>110</v>
      </c>
      <c r="F86" s="57" t="s">
        <v>11</v>
      </c>
      <c r="G86" s="57" t="s">
        <v>12</v>
      </c>
      <c r="H86" s="55">
        <v>4.93</v>
      </c>
      <c r="I86" s="16">
        <v>5</v>
      </c>
      <c r="J86" s="144">
        <f t="shared" si="5"/>
        <v>0</v>
      </c>
      <c r="K86" s="145">
        <f t="shared" si="6"/>
        <v>0</v>
      </c>
      <c r="L86" s="146"/>
      <c r="M86" s="147">
        <f t="shared" si="7"/>
        <v>1</v>
      </c>
      <c r="N86" s="146"/>
      <c r="O86" s="146"/>
      <c r="P86" s="146"/>
      <c r="Q86" s="148">
        <f t="shared" si="8"/>
        <v>5</v>
      </c>
      <c r="R86" s="18" t="str">
        <f t="shared" si="9"/>
        <v>OK</v>
      </c>
      <c r="S86" s="47"/>
      <c r="T86" s="47"/>
      <c r="U86" s="47"/>
      <c r="V86" s="47"/>
      <c r="W86" s="47"/>
      <c r="X86" s="180"/>
      <c r="Y86" s="180"/>
      <c r="Z86" s="180"/>
      <c r="AA86" s="180"/>
      <c r="AB86" s="34"/>
      <c r="AC86" s="34"/>
      <c r="AD86" s="34"/>
      <c r="AE86" s="36"/>
      <c r="AF86" s="36"/>
      <c r="AG86" s="36"/>
      <c r="AH86" s="36"/>
    </row>
    <row r="87" spans="1:34" ht="40" customHeight="1" x14ac:dyDescent="0.35">
      <c r="A87" s="204"/>
      <c r="B87" s="50">
        <v>84</v>
      </c>
      <c r="C87" s="200"/>
      <c r="D87" s="56" t="s">
        <v>151</v>
      </c>
      <c r="E87" s="57" t="s">
        <v>110</v>
      </c>
      <c r="F87" s="57" t="s">
        <v>11</v>
      </c>
      <c r="G87" s="57" t="s">
        <v>12</v>
      </c>
      <c r="H87" s="55">
        <v>14.93</v>
      </c>
      <c r="I87" s="16">
        <v>5</v>
      </c>
      <c r="J87" s="144">
        <f t="shared" si="5"/>
        <v>0</v>
      </c>
      <c r="K87" s="145">
        <f t="shared" si="6"/>
        <v>0</v>
      </c>
      <c r="L87" s="146"/>
      <c r="M87" s="147">
        <f t="shared" si="7"/>
        <v>1</v>
      </c>
      <c r="N87" s="146"/>
      <c r="O87" s="146"/>
      <c r="P87" s="146"/>
      <c r="Q87" s="148">
        <f t="shared" si="8"/>
        <v>5</v>
      </c>
      <c r="R87" s="18" t="str">
        <f t="shared" si="9"/>
        <v>OK</v>
      </c>
      <c r="S87" s="47"/>
      <c r="T87" s="47"/>
      <c r="U87" s="47"/>
      <c r="V87" s="47"/>
      <c r="W87" s="47"/>
      <c r="X87" s="180"/>
      <c r="Y87" s="180"/>
      <c r="Z87" s="180"/>
      <c r="AA87" s="180"/>
      <c r="AB87" s="34"/>
      <c r="AC87" s="34"/>
      <c r="AD87" s="34"/>
      <c r="AE87" s="36"/>
      <c r="AF87" s="36"/>
      <c r="AG87" s="36"/>
      <c r="AH87" s="36"/>
    </row>
    <row r="88" spans="1:34" ht="40" customHeight="1" x14ac:dyDescent="0.35">
      <c r="A88" s="204"/>
      <c r="B88" s="50">
        <v>85</v>
      </c>
      <c r="C88" s="200"/>
      <c r="D88" s="56" t="s">
        <v>152</v>
      </c>
      <c r="E88" s="57" t="s">
        <v>110</v>
      </c>
      <c r="F88" s="57" t="s">
        <v>11</v>
      </c>
      <c r="G88" s="57" t="s">
        <v>12</v>
      </c>
      <c r="H88" s="55">
        <v>11.25</v>
      </c>
      <c r="I88" s="16">
        <v>0</v>
      </c>
      <c r="J88" s="144">
        <f t="shared" si="5"/>
        <v>0</v>
      </c>
      <c r="K88" s="145">
        <f t="shared" si="6"/>
        <v>0</v>
      </c>
      <c r="L88" s="146"/>
      <c r="M88" s="147">
        <f t="shared" si="7"/>
        <v>0</v>
      </c>
      <c r="N88" s="146"/>
      <c r="O88" s="146"/>
      <c r="P88" s="146"/>
      <c r="Q88" s="148">
        <f t="shared" si="8"/>
        <v>0</v>
      </c>
      <c r="R88" s="18" t="str">
        <f t="shared" si="9"/>
        <v>OK</v>
      </c>
      <c r="S88" s="47"/>
      <c r="T88" s="47"/>
      <c r="U88" s="47"/>
      <c r="V88" s="47"/>
      <c r="W88" s="47"/>
      <c r="X88" s="180"/>
      <c r="Y88" s="180"/>
      <c r="Z88" s="180"/>
      <c r="AA88" s="180"/>
      <c r="AB88" s="34"/>
      <c r="AC88" s="34"/>
      <c r="AD88" s="34"/>
      <c r="AE88" s="36"/>
      <c r="AF88" s="36"/>
      <c r="AG88" s="36"/>
      <c r="AH88" s="36"/>
    </row>
    <row r="89" spans="1:34" ht="40" customHeight="1" x14ac:dyDescent="0.35">
      <c r="A89" s="204"/>
      <c r="B89" s="50">
        <v>86</v>
      </c>
      <c r="C89" s="200"/>
      <c r="D89" s="56" t="s">
        <v>153</v>
      </c>
      <c r="E89" s="57" t="s">
        <v>110</v>
      </c>
      <c r="F89" s="57" t="s">
        <v>11</v>
      </c>
      <c r="G89" s="57" t="s">
        <v>12</v>
      </c>
      <c r="H89" s="55">
        <v>7.3</v>
      </c>
      <c r="I89" s="16">
        <v>0</v>
      </c>
      <c r="J89" s="144">
        <f t="shared" si="5"/>
        <v>0</v>
      </c>
      <c r="K89" s="145">
        <f t="shared" si="6"/>
        <v>0</v>
      </c>
      <c r="L89" s="146"/>
      <c r="M89" s="147">
        <f t="shared" si="7"/>
        <v>0</v>
      </c>
      <c r="N89" s="146"/>
      <c r="O89" s="146"/>
      <c r="P89" s="146"/>
      <c r="Q89" s="148">
        <f t="shared" si="8"/>
        <v>0</v>
      </c>
      <c r="R89" s="18" t="str">
        <f t="shared" si="9"/>
        <v>OK</v>
      </c>
      <c r="S89" s="47"/>
      <c r="T89" s="47"/>
      <c r="U89" s="47"/>
      <c r="V89" s="47"/>
      <c r="W89" s="47"/>
      <c r="X89" s="180"/>
      <c r="Y89" s="180"/>
      <c r="Z89" s="180"/>
      <c r="AA89" s="180"/>
      <c r="AB89" s="34"/>
      <c r="AC89" s="34"/>
      <c r="AD89" s="34"/>
      <c r="AE89" s="36"/>
      <c r="AF89" s="36"/>
      <c r="AG89" s="36"/>
      <c r="AH89" s="36"/>
    </row>
    <row r="90" spans="1:34" ht="40" customHeight="1" x14ac:dyDescent="0.35">
      <c r="A90" s="204"/>
      <c r="B90" s="50">
        <v>87</v>
      </c>
      <c r="C90" s="200"/>
      <c r="D90" s="56" t="s">
        <v>154</v>
      </c>
      <c r="E90" s="57" t="s">
        <v>110</v>
      </c>
      <c r="F90" s="57" t="s">
        <v>11</v>
      </c>
      <c r="G90" s="57" t="s">
        <v>12</v>
      </c>
      <c r="H90" s="55">
        <v>5.69</v>
      </c>
      <c r="I90" s="16">
        <v>0</v>
      </c>
      <c r="J90" s="144">
        <f t="shared" si="5"/>
        <v>0</v>
      </c>
      <c r="K90" s="145">
        <f t="shared" si="6"/>
        <v>0</v>
      </c>
      <c r="L90" s="146"/>
      <c r="M90" s="147">
        <f t="shared" si="7"/>
        <v>0</v>
      </c>
      <c r="N90" s="146"/>
      <c r="O90" s="146"/>
      <c r="P90" s="146"/>
      <c r="Q90" s="148">
        <f t="shared" si="8"/>
        <v>0</v>
      </c>
      <c r="R90" s="18" t="str">
        <f t="shared" si="9"/>
        <v>OK</v>
      </c>
      <c r="S90" s="47"/>
      <c r="T90" s="47"/>
      <c r="U90" s="47"/>
      <c r="V90" s="47"/>
      <c r="W90" s="47"/>
      <c r="X90" s="180"/>
      <c r="Y90" s="180"/>
      <c r="Z90" s="180"/>
      <c r="AA90" s="180"/>
      <c r="AB90" s="34"/>
      <c r="AC90" s="34"/>
      <c r="AD90" s="34"/>
      <c r="AE90" s="36"/>
      <c r="AF90" s="36"/>
      <c r="AG90" s="36"/>
      <c r="AH90" s="36"/>
    </row>
    <row r="91" spans="1:34" ht="40" customHeight="1" x14ac:dyDescent="0.35">
      <c r="A91" s="204"/>
      <c r="B91" s="50">
        <v>88</v>
      </c>
      <c r="C91" s="200"/>
      <c r="D91" s="56" t="s">
        <v>155</v>
      </c>
      <c r="E91" s="57" t="s">
        <v>110</v>
      </c>
      <c r="F91" s="57" t="s">
        <v>11</v>
      </c>
      <c r="G91" s="57" t="s">
        <v>12</v>
      </c>
      <c r="H91" s="55">
        <v>10.17</v>
      </c>
      <c r="I91" s="16">
        <v>0</v>
      </c>
      <c r="J91" s="144">
        <f t="shared" si="5"/>
        <v>0</v>
      </c>
      <c r="K91" s="145">
        <f t="shared" si="6"/>
        <v>0</v>
      </c>
      <c r="L91" s="146"/>
      <c r="M91" s="147">
        <f t="shared" si="7"/>
        <v>0</v>
      </c>
      <c r="N91" s="146"/>
      <c r="O91" s="146"/>
      <c r="P91" s="146"/>
      <c r="Q91" s="148">
        <f t="shared" si="8"/>
        <v>0</v>
      </c>
      <c r="R91" s="18" t="str">
        <f t="shared" si="9"/>
        <v>OK</v>
      </c>
      <c r="S91" s="47"/>
      <c r="T91" s="47"/>
      <c r="U91" s="47"/>
      <c r="V91" s="47"/>
      <c r="W91" s="47"/>
      <c r="X91" s="180"/>
      <c r="Y91" s="180"/>
      <c r="Z91" s="180"/>
      <c r="AA91" s="180"/>
      <c r="AB91" s="34"/>
      <c r="AC91" s="34"/>
      <c r="AD91" s="34"/>
      <c r="AE91" s="36"/>
      <c r="AF91" s="36"/>
      <c r="AG91" s="36"/>
      <c r="AH91" s="36"/>
    </row>
    <row r="92" spans="1:34" ht="40" customHeight="1" x14ac:dyDescent="0.35">
      <c r="A92" s="204"/>
      <c r="B92" s="50">
        <v>89</v>
      </c>
      <c r="C92" s="200"/>
      <c r="D92" s="56" t="s">
        <v>156</v>
      </c>
      <c r="E92" s="57" t="s">
        <v>110</v>
      </c>
      <c r="F92" s="57" t="s">
        <v>11</v>
      </c>
      <c r="G92" s="57" t="s">
        <v>12</v>
      </c>
      <c r="H92" s="55">
        <v>16.579999999999998</v>
      </c>
      <c r="I92" s="16">
        <v>0</v>
      </c>
      <c r="J92" s="144">
        <f t="shared" si="5"/>
        <v>0</v>
      </c>
      <c r="K92" s="145">
        <f t="shared" si="6"/>
        <v>0</v>
      </c>
      <c r="L92" s="146"/>
      <c r="M92" s="147">
        <f t="shared" si="7"/>
        <v>0</v>
      </c>
      <c r="N92" s="146"/>
      <c r="O92" s="146"/>
      <c r="P92" s="146"/>
      <c r="Q92" s="148">
        <f t="shared" si="8"/>
        <v>0</v>
      </c>
      <c r="R92" s="18" t="str">
        <f t="shared" si="9"/>
        <v>OK</v>
      </c>
      <c r="S92" s="47"/>
      <c r="T92" s="47"/>
      <c r="U92" s="47"/>
      <c r="V92" s="47"/>
      <c r="W92" s="47"/>
      <c r="X92" s="180"/>
      <c r="Y92" s="180"/>
      <c r="Z92" s="180"/>
      <c r="AA92" s="180"/>
      <c r="AB92" s="34"/>
      <c r="AC92" s="34"/>
      <c r="AD92" s="34"/>
      <c r="AE92" s="36"/>
      <c r="AF92" s="36"/>
      <c r="AG92" s="36"/>
      <c r="AH92" s="36"/>
    </row>
    <row r="93" spans="1:34" ht="40" customHeight="1" x14ac:dyDescent="0.35">
      <c r="A93" s="204"/>
      <c r="B93" s="50">
        <v>90</v>
      </c>
      <c r="C93" s="200"/>
      <c r="D93" s="56" t="s">
        <v>157</v>
      </c>
      <c r="E93" s="57" t="s">
        <v>110</v>
      </c>
      <c r="F93" s="57" t="s">
        <v>11</v>
      </c>
      <c r="G93" s="57" t="s">
        <v>12</v>
      </c>
      <c r="H93" s="55">
        <v>45.6</v>
      </c>
      <c r="I93" s="16">
        <v>0</v>
      </c>
      <c r="J93" s="144">
        <f t="shared" si="5"/>
        <v>0</v>
      </c>
      <c r="K93" s="145">
        <f t="shared" si="6"/>
        <v>0</v>
      </c>
      <c r="L93" s="146"/>
      <c r="M93" s="147">
        <f t="shared" si="7"/>
        <v>0</v>
      </c>
      <c r="N93" s="146"/>
      <c r="O93" s="146"/>
      <c r="P93" s="146"/>
      <c r="Q93" s="148">
        <f t="shared" si="8"/>
        <v>0</v>
      </c>
      <c r="R93" s="18" t="str">
        <f t="shared" si="9"/>
        <v>OK</v>
      </c>
      <c r="S93" s="47"/>
      <c r="T93" s="47"/>
      <c r="U93" s="47"/>
      <c r="V93" s="47"/>
      <c r="W93" s="47"/>
      <c r="X93" s="180"/>
      <c r="Y93" s="180"/>
      <c r="Z93" s="180"/>
      <c r="AA93" s="180"/>
      <c r="AB93" s="34"/>
      <c r="AC93" s="34"/>
      <c r="AD93" s="34"/>
      <c r="AE93" s="36"/>
      <c r="AF93" s="36"/>
      <c r="AG93" s="36"/>
      <c r="AH93" s="36"/>
    </row>
    <row r="94" spans="1:34" ht="40" customHeight="1" x14ac:dyDescent="0.35">
      <c r="A94" s="204"/>
      <c r="B94" s="50">
        <v>91</v>
      </c>
      <c r="C94" s="200"/>
      <c r="D94" s="56" t="s">
        <v>158</v>
      </c>
      <c r="E94" s="57" t="s">
        <v>110</v>
      </c>
      <c r="F94" s="57" t="s">
        <v>11</v>
      </c>
      <c r="G94" s="57" t="s">
        <v>12</v>
      </c>
      <c r="H94" s="55">
        <v>79.430000000000007</v>
      </c>
      <c r="I94" s="16">
        <v>0</v>
      </c>
      <c r="J94" s="144">
        <f t="shared" si="5"/>
        <v>0</v>
      </c>
      <c r="K94" s="145">
        <f t="shared" si="6"/>
        <v>0</v>
      </c>
      <c r="L94" s="146"/>
      <c r="M94" s="147">
        <f t="shared" si="7"/>
        <v>0</v>
      </c>
      <c r="N94" s="146"/>
      <c r="O94" s="146"/>
      <c r="P94" s="146"/>
      <c r="Q94" s="148">
        <f t="shared" si="8"/>
        <v>0</v>
      </c>
      <c r="R94" s="18" t="str">
        <f t="shared" si="9"/>
        <v>OK</v>
      </c>
      <c r="S94" s="47"/>
      <c r="T94" s="47"/>
      <c r="U94" s="47"/>
      <c r="V94" s="47"/>
      <c r="W94" s="47"/>
      <c r="X94" s="180"/>
      <c r="Y94" s="180"/>
      <c r="Z94" s="180"/>
      <c r="AA94" s="180"/>
      <c r="AB94" s="34"/>
      <c r="AC94" s="34"/>
      <c r="AD94" s="34"/>
      <c r="AE94" s="36"/>
      <c r="AF94" s="36"/>
      <c r="AG94" s="36"/>
      <c r="AH94" s="36"/>
    </row>
    <row r="95" spans="1:34" ht="40" customHeight="1" x14ac:dyDescent="0.35">
      <c r="A95" s="204"/>
      <c r="B95" s="50">
        <v>92</v>
      </c>
      <c r="C95" s="200"/>
      <c r="D95" s="56" t="s">
        <v>159</v>
      </c>
      <c r="E95" s="57" t="s">
        <v>110</v>
      </c>
      <c r="F95" s="57" t="s">
        <v>11</v>
      </c>
      <c r="G95" s="57" t="s">
        <v>12</v>
      </c>
      <c r="H95" s="55">
        <v>73.69</v>
      </c>
      <c r="I95" s="16">
        <v>0</v>
      </c>
      <c r="J95" s="144">
        <f t="shared" si="5"/>
        <v>0</v>
      </c>
      <c r="K95" s="145">
        <f t="shared" si="6"/>
        <v>0</v>
      </c>
      <c r="L95" s="146"/>
      <c r="M95" s="147">
        <f t="shared" si="7"/>
        <v>0</v>
      </c>
      <c r="N95" s="146"/>
      <c r="O95" s="146"/>
      <c r="P95" s="146"/>
      <c r="Q95" s="148">
        <f t="shared" si="8"/>
        <v>0</v>
      </c>
      <c r="R95" s="18" t="str">
        <f t="shared" si="9"/>
        <v>OK</v>
      </c>
      <c r="S95" s="47"/>
      <c r="T95" s="47"/>
      <c r="U95" s="47"/>
      <c r="V95" s="47"/>
      <c r="W95" s="47"/>
      <c r="X95" s="180"/>
      <c r="Y95" s="180"/>
      <c r="Z95" s="180"/>
      <c r="AA95" s="180"/>
      <c r="AB95" s="34"/>
      <c r="AC95" s="34"/>
      <c r="AD95" s="34"/>
      <c r="AE95" s="36"/>
      <c r="AF95" s="36"/>
      <c r="AG95" s="36"/>
      <c r="AH95" s="36"/>
    </row>
    <row r="96" spans="1:34" ht="40" customHeight="1" x14ac:dyDescent="0.35">
      <c r="A96" s="204"/>
      <c r="B96" s="50">
        <v>93</v>
      </c>
      <c r="C96" s="200"/>
      <c r="D96" s="56" t="s">
        <v>160</v>
      </c>
      <c r="E96" s="57" t="s">
        <v>110</v>
      </c>
      <c r="F96" s="57" t="s">
        <v>11</v>
      </c>
      <c r="G96" s="57" t="s">
        <v>12</v>
      </c>
      <c r="H96" s="55">
        <v>117.07</v>
      </c>
      <c r="I96" s="16">
        <v>0</v>
      </c>
      <c r="J96" s="144">
        <f t="shared" si="5"/>
        <v>0</v>
      </c>
      <c r="K96" s="145">
        <f t="shared" si="6"/>
        <v>0</v>
      </c>
      <c r="L96" s="146"/>
      <c r="M96" s="147">
        <f t="shared" si="7"/>
        <v>0</v>
      </c>
      <c r="N96" s="146"/>
      <c r="O96" s="146"/>
      <c r="P96" s="146"/>
      <c r="Q96" s="148">
        <f t="shared" si="8"/>
        <v>0</v>
      </c>
      <c r="R96" s="18" t="str">
        <f t="shared" si="9"/>
        <v>OK</v>
      </c>
      <c r="S96" s="47"/>
      <c r="T96" s="47"/>
      <c r="U96" s="47"/>
      <c r="V96" s="47"/>
      <c r="W96" s="47"/>
      <c r="X96" s="180"/>
      <c r="Y96" s="180"/>
      <c r="Z96" s="180"/>
      <c r="AA96" s="180"/>
      <c r="AB96" s="34"/>
      <c r="AC96" s="34"/>
      <c r="AD96" s="34"/>
      <c r="AE96" s="36"/>
      <c r="AF96" s="36"/>
      <c r="AG96" s="36"/>
      <c r="AH96" s="36"/>
    </row>
    <row r="97" spans="1:34" ht="40" customHeight="1" x14ac:dyDescent="0.35">
      <c r="A97" s="204"/>
      <c r="B97" s="50">
        <v>94</v>
      </c>
      <c r="C97" s="200"/>
      <c r="D97" s="56" t="s">
        <v>161</v>
      </c>
      <c r="E97" s="57" t="s">
        <v>110</v>
      </c>
      <c r="F97" s="57" t="s">
        <v>11</v>
      </c>
      <c r="G97" s="57" t="s">
        <v>12</v>
      </c>
      <c r="H97" s="55">
        <v>54.57</v>
      </c>
      <c r="I97" s="16">
        <v>0</v>
      </c>
      <c r="J97" s="144">
        <f t="shared" si="5"/>
        <v>0</v>
      </c>
      <c r="K97" s="145">
        <f t="shared" si="6"/>
        <v>0</v>
      </c>
      <c r="L97" s="146"/>
      <c r="M97" s="147">
        <f t="shared" si="7"/>
        <v>0</v>
      </c>
      <c r="N97" s="146"/>
      <c r="O97" s="146"/>
      <c r="P97" s="146"/>
      <c r="Q97" s="148">
        <f t="shared" si="8"/>
        <v>0</v>
      </c>
      <c r="R97" s="18" t="str">
        <f t="shared" si="9"/>
        <v>OK</v>
      </c>
      <c r="S97" s="47"/>
      <c r="T97" s="47"/>
      <c r="U97" s="47"/>
      <c r="V97" s="47"/>
      <c r="W97" s="47"/>
      <c r="X97" s="180"/>
      <c r="Y97" s="180"/>
      <c r="Z97" s="180"/>
      <c r="AA97" s="180"/>
      <c r="AB97" s="34"/>
      <c r="AC97" s="34"/>
      <c r="AD97" s="34"/>
      <c r="AE97" s="36"/>
      <c r="AF97" s="36"/>
      <c r="AG97" s="36"/>
      <c r="AH97" s="36"/>
    </row>
    <row r="98" spans="1:34" ht="40" customHeight="1" x14ac:dyDescent="0.35">
      <c r="A98" s="204"/>
      <c r="B98" s="50">
        <v>95</v>
      </c>
      <c r="C98" s="200"/>
      <c r="D98" s="56" t="s">
        <v>162</v>
      </c>
      <c r="E98" s="57" t="s">
        <v>110</v>
      </c>
      <c r="F98" s="57" t="s">
        <v>11</v>
      </c>
      <c r="G98" s="57" t="s">
        <v>12</v>
      </c>
      <c r="H98" s="55">
        <v>59.68</v>
      </c>
      <c r="I98" s="16">
        <v>0</v>
      </c>
      <c r="J98" s="144">
        <f t="shared" si="5"/>
        <v>0</v>
      </c>
      <c r="K98" s="145">
        <f t="shared" si="6"/>
        <v>0</v>
      </c>
      <c r="L98" s="146"/>
      <c r="M98" s="147">
        <f t="shared" si="7"/>
        <v>0</v>
      </c>
      <c r="N98" s="146"/>
      <c r="O98" s="146"/>
      <c r="P98" s="146"/>
      <c r="Q98" s="148">
        <f t="shared" si="8"/>
        <v>0</v>
      </c>
      <c r="R98" s="18" t="str">
        <f t="shared" si="9"/>
        <v>OK</v>
      </c>
      <c r="S98" s="47"/>
      <c r="T98" s="47"/>
      <c r="U98" s="47"/>
      <c r="V98" s="47"/>
      <c r="W98" s="47"/>
      <c r="X98" s="180"/>
      <c r="Y98" s="180"/>
      <c r="Z98" s="180"/>
      <c r="AA98" s="180"/>
      <c r="AB98" s="34"/>
      <c r="AC98" s="34"/>
      <c r="AD98" s="34"/>
      <c r="AE98" s="36"/>
      <c r="AF98" s="36"/>
      <c r="AG98" s="36"/>
      <c r="AH98" s="36"/>
    </row>
    <row r="99" spans="1:34" ht="40" customHeight="1" x14ac:dyDescent="0.35">
      <c r="A99" s="204"/>
      <c r="B99" s="50">
        <v>96</v>
      </c>
      <c r="C99" s="199"/>
      <c r="D99" s="56" t="s">
        <v>163</v>
      </c>
      <c r="E99" s="57" t="s">
        <v>110</v>
      </c>
      <c r="F99" s="57" t="s">
        <v>11</v>
      </c>
      <c r="G99" s="57" t="s">
        <v>12</v>
      </c>
      <c r="H99" s="55">
        <v>69.41</v>
      </c>
      <c r="I99" s="16">
        <v>0</v>
      </c>
      <c r="J99" s="144">
        <f t="shared" si="5"/>
        <v>0</v>
      </c>
      <c r="K99" s="145">
        <f t="shared" si="6"/>
        <v>0</v>
      </c>
      <c r="L99" s="146"/>
      <c r="M99" s="147">
        <f t="shared" si="7"/>
        <v>0</v>
      </c>
      <c r="N99" s="146"/>
      <c r="O99" s="146"/>
      <c r="P99" s="146"/>
      <c r="Q99" s="148">
        <f t="shared" si="8"/>
        <v>0</v>
      </c>
      <c r="R99" s="18" t="str">
        <f t="shared" si="9"/>
        <v>OK</v>
      </c>
      <c r="S99" s="47"/>
      <c r="T99" s="47"/>
      <c r="U99" s="47"/>
      <c r="V99" s="47"/>
      <c r="W99" s="47"/>
      <c r="X99" s="180"/>
      <c r="Y99" s="180"/>
      <c r="Z99" s="180"/>
      <c r="AA99" s="180"/>
      <c r="AB99" s="34"/>
      <c r="AC99" s="34"/>
      <c r="AD99" s="34"/>
      <c r="AE99" s="36"/>
      <c r="AF99" s="36"/>
      <c r="AG99" s="36"/>
      <c r="AH99" s="36"/>
    </row>
    <row r="100" spans="1:34" ht="40" customHeight="1" x14ac:dyDescent="0.35">
      <c r="A100" s="204">
        <v>6</v>
      </c>
      <c r="B100" s="50">
        <v>97</v>
      </c>
      <c r="C100" s="198" t="s">
        <v>634</v>
      </c>
      <c r="D100" s="56" t="s">
        <v>164</v>
      </c>
      <c r="E100" s="57" t="s">
        <v>39</v>
      </c>
      <c r="F100" s="57" t="s">
        <v>11</v>
      </c>
      <c r="G100" s="57" t="s">
        <v>13</v>
      </c>
      <c r="H100" s="55">
        <v>2.4</v>
      </c>
      <c r="I100" s="16">
        <v>0</v>
      </c>
      <c r="J100" s="144">
        <f t="shared" si="5"/>
        <v>0</v>
      </c>
      <c r="K100" s="145">
        <f t="shared" si="6"/>
        <v>0</v>
      </c>
      <c r="L100" s="146"/>
      <c r="M100" s="147">
        <f t="shared" si="7"/>
        <v>0</v>
      </c>
      <c r="N100" s="146"/>
      <c r="O100" s="146"/>
      <c r="P100" s="146"/>
      <c r="Q100" s="148">
        <f t="shared" si="8"/>
        <v>0</v>
      </c>
      <c r="R100" s="18" t="str">
        <f t="shared" si="9"/>
        <v>OK</v>
      </c>
      <c r="S100" s="47"/>
      <c r="T100" s="47"/>
      <c r="U100" s="47"/>
      <c r="V100" s="47"/>
      <c r="W100" s="47"/>
      <c r="X100" s="180"/>
      <c r="Y100" s="180"/>
      <c r="Z100" s="180"/>
      <c r="AA100" s="180"/>
      <c r="AB100" s="34"/>
      <c r="AC100" s="34"/>
      <c r="AD100" s="34"/>
      <c r="AE100" s="36"/>
      <c r="AF100" s="36"/>
      <c r="AG100" s="36"/>
      <c r="AH100" s="36"/>
    </row>
    <row r="101" spans="1:34" ht="40" customHeight="1" x14ac:dyDescent="0.35">
      <c r="A101" s="204"/>
      <c r="B101" s="50">
        <v>98</v>
      </c>
      <c r="C101" s="200"/>
      <c r="D101" s="56" t="s">
        <v>165</v>
      </c>
      <c r="E101" s="57" t="s">
        <v>39</v>
      </c>
      <c r="F101" s="57" t="s">
        <v>11</v>
      </c>
      <c r="G101" s="57" t="s">
        <v>13</v>
      </c>
      <c r="H101" s="55">
        <v>9.75</v>
      </c>
      <c r="I101" s="16">
        <v>0</v>
      </c>
      <c r="J101" s="144">
        <f t="shared" si="5"/>
        <v>0</v>
      </c>
      <c r="K101" s="145">
        <f t="shared" si="6"/>
        <v>0</v>
      </c>
      <c r="L101" s="146"/>
      <c r="M101" s="147">
        <f t="shared" si="7"/>
        <v>0</v>
      </c>
      <c r="N101" s="146"/>
      <c r="O101" s="146"/>
      <c r="P101" s="146"/>
      <c r="Q101" s="148">
        <f t="shared" si="8"/>
        <v>0</v>
      </c>
      <c r="R101" s="18" t="str">
        <f t="shared" si="9"/>
        <v>OK</v>
      </c>
      <c r="S101" s="47"/>
      <c r="T101" s="47"/>
      <c r="U101" s="47"/>
      <c r="V101" s="47"/>
      <c r="W101" s="47"/>
      <c r="X101" s="180"/>
      <c r="Y101" s="180"/>
      <c r="Z101" s="180"/>
      <c r="AA101" s="180"/>
      <c r="AB101" s="34"/>
      <c r="AC101" s="34"/>
      <c r="AD101" s="34"/>
      <c r="AE101" s="36"/>
      <c r="AF101" s="36"/>
      <c r="AG101" s="36"/>
      <c r="AH101" s="36"/>
    </row>
    <row r="102" spans="1:34" ht="40" customHeight="1" x14ac:dyDescent="0.35">
      <c r="A102" s="204"/>
      <c r="B102" s="50">
        <v>99</v>
      </c>
      <c r="C102" s="200"/>
      <c r="D102" s="56" t="s">
        <v>166</v>
      </c>
      <c r="E102" s="57" t="s">
        <v>39</v>
      </c>
      <c r="F102" s="57" t="s">
        <v>11</v>
      </c>
      <c r="G102" s="57" t="s">
        <v>13</v>
      </c>
      <c r="H102" s="55">
        <v>6.15</v>
      </c>
      <c r="I102" s="16">
        <v>0</v>
      </c>
      <c r="J102" s="144">
        <f t="shared" si="5"/>
        <v>0</v>
      </c>
      <c r="K102" s="145">
        <f t="shared" si="6"/>
        <v>0</v>
      </c>
      <c r="L102" s="146"/>
      <c r="M102" s="147">
        <f t="shared" si="7"/>
        <v>0</v>
      </c>
      <c r="N102" s="146"/>
      <c r="O102" s="146"/>
      <c r="P102" s="146"/>
      <c r="Q102" s="148">
        <f t="shared" si="8"/>
        <v>0</v>
      </c>
      <c r="R102" s="18" t="str">
        <f t="shared" si="9"/>
        <v>OK</v>
      </c>
      <c r="S102" s="47"/>
      <c r="T102" s="47"/>
      <c r="U102" s="47"/>
      <c r="V102" s="47"/>
      <c r="W102" s="47"/>
      <c r="X102" s="180"/>
      <c r="Y102" s="180"/>
      <c r="Z102" s="180"/>
      <c r="AA102" s="180"/>
      <c r="AB102" s="34"/>
      <c r="AC102" s="34"/>
      <c r="AD102" s="34"/>
      <c r="AE102" s="36"/>
      <c r="AF102" s="36"/>
      <c r="AG102" s="36"/>
      <c r="AH102" s="36"/>
    </row>
    <row r="103" spans="1:34" ht="40" customHeight="1" x14ac:dyDescent="0.35">
      <c r="A103" s="204"/>
      <c r="B103" s="50">
        <v>100</v>
      </c>
      <c r="C103" s="200"/>
      <c r="D103" s="56" t="s">
        <v>167</v>
      </c>
      <c r="E103" s="57" t="s">
        <v>39</v>
      </c>
      <c r="F103" s="57" t="s">
        <v>11</v>
      </c>
      <c r="G103" s="57" t="s">
        <v>13</v>
      </c>
      <c r="H103" s="55">
        <v>6</v>
      </c>
      <c r="I103" s="16">
        <v>0</v>
      </c>
      <c r="J103" s="144">
        <f t="shared" si="5"/>
        <v>0</v>
      </c>
      <c r="K103" s="145">
        <f t="shared" si="6"/>
        <v>0</v>
      </c>
      <c r="L103" s="146"/>
      <c r="M103" s="147">
        <f t="shared" si="7"/>
        <v>0</v>
      </c>
      <c r="N103" s="146"/>
      <c r="O103" s="146"/>
      <c r="P103" s="146"/>
      <c r="Q103" s="148">
        <f t="shared" si="8"/>
        <v>0</v>
      </c>
      <c r="R103" s="18" t="str">
        <f t="shared" si="9"/>
        <v>OK</v>
      </c>
      <c r="S103" s="47"/>
      <c r="T103" s="47"/>
      <c r="U103" s="47"/>
      <c r="V103" s="47"/>
      <c r="W103" s="47"/>
      <c r="X103" s="180"/>
      <c r="Y103" s="180"/>
      <c r="Z103" s="180"/>
      <c r="AA103" s="180"/>
      <c r="AB103" s="34"/>
      <c r="AC103" s="34"/>
      <c r="AD103" s="34"/>
      <c r="AE103" s="36"/>
      <c r="AF103" s="36"/>
      <c r="AG103" s="36"/>
      <c r="AH103" s="36"/>
    </row>
    <row r="104" spans="1:34" ht="40" customHeight="1" x14ac:dyDescent="0.35">
      <c r="A104" s="204"/>
      <c r="B104" s="50">
        <v>101</v>
      </c>
      <c r="C104" s="200"/>
      <c r="D104" s="56" t="s">
        <v>168</v>
      </c>
      <c r="E104" s="57" t="s">
        <v>39</v>
      </c>
      <c r="F104" s="57" t="s">
        <v>11</v>
      </c>
      <c r="G104" s="57" t="s">
        <v>13</v>
      </c>
      <c r="H104" s="55">
        <v>12.74</v>
      </c>
      <c r="I104" s="16">
        <v>0</v>
      </c>
      <c r="J104" s="144">
        <f t="shared" si="5"/>
        <v>0</v>
      </c>
      <c r="K104" s="145">
        <f t="shared" si="6"/>
        <v>0</v>
      </c>
      <c r="L104" s="146"/>
      <c r="M104" s="147">
        <f t="shared" si="7"/>
        <v>0</v>
      </c>
      <c r="N104" s="146"/>
      <c r="O104" s="146"/>
      <c r="P104" s="146"/>
      <c r="Q104" s="148">
        <f t="shared" si="8"/>
        <v>0</v>
      </c>
      <c r="R104" s="18" t="str">
        <f t="shared" si="9"/>
        <v>OK</v>
      </c>
      <c r="S104" s="47"/>
      <c r="T104" s="47"/>
      <c r="U104" s="47"/>
      <c r="V104" s="47"/>
      <c r="W104" s="47"/>
      <c r="X104" s="180"/>
      <c r="Y104" s="180"/>
      <c r="Z104" s="180"/>
      <c r="AA104" s="180"/>
      <c r="AB104" s="34"/>
      <c r="AC104" s="34"/>
      <c r="AD104" s="34"/>
      <c r="AE104" s="36"/>
      <c r="AF104" s="36"/>
      <c r="AG104" s="36"/>
      <c r="AH104" s="36"/>
    </row>
    <row r="105" spans="1:34" ht="40" customHeight="1" x14ac:dyDescent="0.35">
      <c r="A105" s="204"/>
      <c r="B105" s="50">
        <v>102</v>
      </c>
      <c r="C105" s="200"/>
      <c r="D105" s="56" t="s">
        <v>169</v>
      </c>
      <c r="E105" s="57" t="s">
        <v>39</v>
      </c>
      <c r="F105" s="57" t="s">
        <v>11</v>
      </c>
      <c r="G105" s="57" t="s">
        <v>13</v>
      </c>
      <c r="H105" s="55">
        <v>12.6</v>
      </c>
      <c r="I105" s="16">
        <v>0</v>
      </c>
      <c r="J105" s="144">
        <f t="shared" si="5"/>
        <v>0</v>
      </c>
      <c r="K105" s="145">
        <f t="shared" si="6"/>
        <v>0</v>
      </c>
      <c r="L105" s="146"/>
      <c r="M105" s="147">
        <f t="shared" si="7"/>
        <v>0</v>
      </c>
      <c r="N105" s="146"/>
      <c r="O105" s="146"/>
      <c r="P105" s="146"/>
      <c r="Q105" s="148">
        <f t="shared" si="8"/>
        <v>0</v>
      </c>
      <c r="R105" s="18" t="str">
        <f t="shared" si="9"/>
        <v>OK</v>
      </c>
      <c r="S105" s="47"/>
      <c r="T105" s="47"/>
      <c r="U105" s="47"/>
      <c r="V105" s="47"/>
      <c r="W105" s="47"/>
      <c r="X105" s="180"/>
      <c r="Y105" s="180"/>
      <c r="Z105" s="180"/>
      <c r="AA105" s="180"/>
      <c r="AB105" s="34"/>
      <c r="AC105" s="34"/>
      <c r="AD105" s="34"/>
      <c r="AE105" s="36"/>
      <c r="AF105" s="36"/>
      <c r="AG105" s="36"/>
      <c r="AH105" s="36"/>
    </row>
    <row r="106" spans="1:34" ht="40" customHeight="1" x14ac:dyDescent="0.35">
      <c r="A106" s="204"/>
      <c r="B106" s="50">
        <v>103</v>
      </c>
      <c r="C106" s="200"/>
      <c r="D106" s="56" t="s">
        <v>170</v>
      </c>
      <c r="E106" s="57" t="s">
        <v>39</v>
      </c>
      <c r="F106" s="57" t="s">
        <v>11</v>
      </c>
      <c r="G106" s="57" t="s">
        <v>13</v>
      </c>
      <c r="H106" s="55">
        <v>2.66</v>
      </c>
      <c r="I106" s="16">
        <v>0</v>
      </c>
      <c r="J106" s="144">
        <f t="shared" si="5"/>
        <v>0</v>
      </c>
      <c r="K106" s="145">
        <f t="shared" si="6"/>
        <v>0</v>
      </c>
      <c r="L106" s="146"/>
      <c r="M106" s="147">
        <f t="shared" si="7"/>
        <v>0</v>
      </c>
      <c r="N106" s="146"/>
      <c r="O106" s="146"/>
      <c r="P106" s="146"/>
      <c r="Q106" s="148">
        <f t="shared" si="8"/>
        <v>0</v>
      </c>
      <c r="R106" s="18" t="str">
        <f t="shared" si="9"/>
        <v>OK</v>
      </c>
      <c r="S106" s="47"/>
      <c r="T106" s="47"/>
      <c r="U106" s="47"/>
      <c r="V106" s="47"/>
      <c r="W106" s="47"/>
      <c r="X106" s="180"/>
      <c r="Y106" s="180"/>
      <c r="Z106" s="180"/>
      <c r="AA106" s="180"/>
      <c r="AB106" s="34"/>
      <c r="AC106" s="34"/>
      <c r="AD106" s="34"/>
      <c r="AE106" s="36"/>
      <c r="AF106" s="36"/>
      <c r="AG106" s="36"/>
      <c r="AH106" s="36"/>
    </row>
    <row r="107" spans="1:34" ht="40" customHeight="1" x14ac:dyDescent="0.35">
      <c r="A107" s="204"/>
      <c r="B107" s="50">
        <v>104</v>
      </c>
      <c r="C107" s="200"/>
      <c r="D107" s="56" t="s">
        <v>171</v>
      </c>
      <c r="E107" s="57" t="s">
        <v>39</v>
      </c>
      <c r="F107" s="57" t="s">
        <v>11</v>
      </c>
      <c r="G107" s="57" t="s">
        <v>13</v>
      </c>
      <c r="H107" s="55">
        <v>3.24</v>
      </c>
      <c r="I107" s="16">
        <v>0</v>
      </c>
      <c r="J107" s="144">
        <f t="shared" si="5"/>
        <v>0</v>
      </c>
      <c r="K107" s="145">
        <f t="shared" si="6"/>
        <v>0</v>
      </c>
      <c r="L107" s="146"/>
      <c r="M107" s="147">
        <f t="shared" si="7"/>
        <v>0</v>
      </c>
      <c r="N107" s="146"/>
      <c r="O107" s="146"/>
      <c r="P107" s="146"/>
      <c r="Q107" s="148">
        <f t="shared" si="8"/>
        <v>0</v>
      </c>
      <c r="R107" s="18" t="str">
        <f t="shared" si="9"/>
        <v>OK</v>
      </c>
      <c r="S107" s="47"/>
      <c r="T107" s="47"/>
      <c r="U107" s="47"/>
      <c r="V107" s="47"/>
      <c r="W107" s="47"/>
      <c r="X107" s="180"/>
      <c r="Y107" s="180"/>
      <c r="Z107" s="180"/>
      <c r="AA107" s="180"/>
      <c r="AB107" s="34"/>
      <c r="AC107" s="34"/>
      <c r="AD107" s="34"/>
      <c r="AE107" s="36"/>
      <c r="AF107" s="36"/>
      <c r="AG107" s="36"/>
      <c r="AH107" s="36"/>
    </row>
    <row r="108" spans="1:34" ht="40" customHeight="1" x14ac:dyDescent="0.35">
      <c r="A108" s="204"/>
      <c r="B108" s="50">
        <v>105</v>
      </c>
      <c r="C108" s="200"/>
      <c r="D108" s="56" t="s">
        <v>172</v>
      </c>
      <c r="E108" s="57" t="s">
        <v>39</v>
      </c>
      <c r="F108" s="57" t="s">
        <v>11</v>
      </c>
      <c r="G108" s="57" t="s">
        <v>13</v>
      </c>
      <c r="H108" s="55">
        <v>6.66</v>
      </c>
      <c r="I108" s="16">
        <v>0</v>
      </c>
      <c r="J108" s="144">
        <f t="shared" si="5"/>
        <v>0</v>
      </c>
      <c r="K108" s="145">
        <f t="shared" si="6"/>
        <v>0</v>
      </c>
      <c r="L108" s="146"/>
      <c r="M108" s="147">
        <f t="shared" si="7"/>
        <v>0</v>
      </c>
      <c r="N108" s="146"/>
      <c r="O108" s="146"/>
      <c r="P108" s="146"/>
      <c r="Q108" s="148">
        <f t="shared" si="8"/>
        <v>0</v>
      </c>
      <c r="R108" s="18" t="str">
        <f t="shared" si="9"/>
        <v>OK</v>
      </c>
      <c r="S108" s="47"/>
      <c r="T108" s="47"/>
      <c r="U108" s="47"/>
      <c r="V108" s="47"/>
      <c r="W108" s="47"/>
      <c r="X108" s="180"/>
      <c r="Y108" s="180"/>
      <c r="Z108" s="180"/>
      <c r="AA108" s="180"/>
      <c r="AB108" s="34"/>
      <c r="AC108" s="34"/>
      <c r="AD108" s="34"/>
      <c r="AE108" s="36"/>
      <c r="AF108" s="36"/>
      <c r="AG108" s="36"/>
      <c r="AH108" s="36"/>
    </row>
    <row r="109" spans="1:34" ht="40" customHeight="1" x14ac:dyDescent="0.35">
      <c r="A109" s="204"/>
      <c r="B109" s="50">
        <v>106</v>
      </c>
      <c r="C109" s="200"/>
      <c r="D109" s="56" t="s">
        <v>173</v>
      </c>
      <c r="E109" s="57" t="s">
        <v>39</v>
      </c>
      <c r="F109" s="57" t="s">
        <v>11</v>
      </c>
      <c r="G109" s="57" t="s">
        <v>13</v>
      </c>
      <c r="H109" s="55">
        <v>10.99</v>
      </c>
      <c r="I109" s="16">
        <v>0</v>
      </c>
      <c r="J109" s="144">
        <f t="shared" si="5"/>
        <v>0</v>
      </c>
      <c r="K109" s="145">
        <f t="shared" si="6"/>
        <v>0</v>
      </c>
      <c r="L109" s="146"/>
      <c r="M109" s="147">
        <f t="shared" si="7"/>
        <v>0</v>
      </c>
      <c r="N109" s="146"/>
      <c r="O109" s="146"/>
      <c r="P109" s="146"/>
      <c r="Q109" s="148">
        <f t="shared" si="8"/>
        <v>0</v>
      </c>
      <c r="R109" s="18" t="str">
        <f t="shared" si="9"/>
        <v>OK</v>
      </c>
      <c r="S109" s="47"/>
      <c r="T109" s="47"/>
      <c r="U109" s="47"/>
      <c r="V109" s="47"/>
      <c r="W109" s="47"/>
      <c r="X109" s="180"/>
      <c r="Y109" s="180"/>
      <c r="Z109" s="180"/>
      <c r="AA109" s="180"/>
      <c r="AB109" s="34"/>
      <c r="AC109" s="34"/>
      <c r="AD109" s="34"/>
      <c r="AE109" s="36"/>
      <c r="AF109" s="36"/>
      <c r="AG109" s="36"/>
      <c r="AH109" s="36"/>
    </row>
    <row r="110" spans="1:34" ht="40" customHeight="1" x14ac:dyDescent="0.35">
      <c r="A110" s="204"/>
      <c r="B110" s="50">
        <v>107</v>
      </c>
      <c r="C110" s="200"/>
      <c r="D110" s="56" t="s">
        <v>174</v>
      </c>
      <c r="E110" s="57" t="s">
        <v>39</v>
      </c>
      <c r="F110" s="57" t="s">
        <v>11</v>
      </c>
      <c r="G110" s="57" t="s">
        <v>13</v>
      </c>
      <c r="H110" s="55">
        <v>7</v>
      </c>
      <c r="I110" s="16">
        <v>0</v>
      </c>
      <c r="J110" s="144">
        <f t="shared" si="5"/>
        <v>0</v>
      </c>
      <c r="K110" s="145">
        <f t="shared" si="6"/>
        <v>0</v>
      </c>
      <c r="L110" s="146"/>
      <c r="M110" s="147">
        <f t="shared" si="7"/>
        <v>0</v>
      </c>
      <c r="N110" s="146"/>
      <c r="O110" s="146"/>
      <c r="P110" s="146"/>
      <c r="Q110" s="148">
        <f t="shared" si="8"/>
        <v>0</v>
      </c>
      <c r="R110" s="18" t="str">
        <f t="shared" si="9"/>
        <v>OK</v>
      </c>
      <c r="S110" s="47"/>
      <c r="T110" s="47"/>
      <c r="U110" s="47"/>
      <c r="V110" s="47"/>
      <c r="W110" s="47"/>
      <c r="X110" s="180"/>
      <c r="Y110" s="180"/>
      <c r="Z110" s="180"/>
      <c r="AA110" s="180"/>
      <c r="AB110" s="34"/>
      <c r="AC110" s="34"/>
      <c r="AD110" s="34"/>
      <c r="AE110" s="36"/>
      <c r="AF110" s="36"/>
      <c r="AG110" s="36"/>
      <c r="AH110" s="36"/>
    </row>
    <row r="111" spans="1:34" ht="40" customHeight="1" x14ac:dyDescent="0.35">
      <c r="A111" s="204"/>
      <c r="B111" s="50">
        <v>108</v>
      </c>
      <c r="C111" s="200"/>
      <c r="D111" s="56" t="s">
        <v>175</v>
      </c>
      <c r="E111" s="57" t="s">
        <v>39</v>
      </c>
      <c r="F111" s="57" t="s">
        <v>11</v>
      </c>
      <c r="G111" s="57" t="s">
        <v>13</v>
      </c>
      <c r="H111" s="55">
        <v>15.83</v>
      </c>
      <c r="I111" s="16">
        <v>0</v>
      </c>
      <c r="J111" s="144">
        <f t="shared" si="5"/>
        <v>0</v>
      </c>
      <c r="K111" s="145">
        <f t="shared" si="6"/>
        <v>0</v>
      </c>
      <c r="L111" s="146"/>
      <c r="M111" s="147">
        <f t="shared" si="7"/>
        <v>0</v>
      </c>
      <c r="N111" s="146"/>
      <c r="O111" s="146"/>
      <c r="P111" s="146"/>
      <c r="Q111" s="148">
        <f t="shared" si="8"/>
        <v>0</v>
      </c>
      <c r="R111" s="18" t="str">
        <f t="shared" si="9"/>
        <v>OK</v>
      </c>
      <c r="S111" s="47"/>
      <c r="T111" s="47"/>
      <c r="U111" s="47"/>
      <c r="V111" s="47"/>
      <c r="W111" s="47"/>
      <c r="X111" s="180"/>
      <c r="Y111" s="180"/>
      <c r="Z111" s="180"/>
      <c r="AA111" s="180"/>
      <c r="AB111" s="34"/>
      <c r="AC111" s="34"/>
      <c r="AD111" s="34"/>
      <c r="AE111" s="36"/>
      <c r="AF111" s="36"/>
      <c r="AG111" s="36"/>
      <c r="AH111" s="36"/>
    </row>
    <row r="112" spans="1:34" ht="40" customHeight="1" x14ac:dyDescent="0.35">
      <c r="A112" s="204"/>
      <c r="B112" s="50">
        <v>109</v>
      </c>
      <c r="C112" s="200"/>
      <c r="D112" s="56" t="s">
        <v>176</v>
      </c>
      <c r="E112" s="57" t="s">
        <v>39</v>
      </c>
      <c r="F112" s="57" t="s">
        <v>11</v>
      </c>
      <c r="G112" s="57" t="s">
        <v>13</v>
      </c>
      <c r="H112" s="55">
        <v>7.99</v>
      </c>
      <c r="I112" s="16">
        <v>0</v>
      </c>
      <c r="J112" s="144">
        <f t="shared" si="5"/>
        <v>0</v>
      </c>
      <c r="K112" s="145">
        <f t="shared" si="6"/>
        <v>0</v>
      </c>
      <c r="L112" s="146"/>
      <c r="M112" s="147">
        <f t="shared" si="7"/>
        <v>0</v>
      </c>
      <c r="N112" s="146"/>
      <c r="O112" s="146"/>
      <c r="P112" s="146"/>
      <c r="Q112" s="148">
        <f t="shared" si="8"/>
        <v>0</v>
      </c>
      <c r="R112" s="18" t="str">
        <f t="shared" si="9"/>
        <v>OK</v>
      </c>
      <c r="S112" s="47"/>
      <c r="T112" s="47"/>
      <c r="U112" s="47"/>
      <c r="V112" s="47"/>
      <c r="W112" s="47"/>
      <c r="X112" s="180"/>
      <c r="Y112" s="180"/>
      <c r="Z112" s="180"/>
      <c r="AA112" s="180"/>
      <c r="AB112" s="34"/>
      <c r="AC112" s="34"/>
      <c r="AD112" s="34"/>
      <c r="AE112" s="36"/>
      <c r="AF112" s="36"/>
      <c r="AG112" s="36"/>
      <c r="AH112" s="36"/>
    </row>
    <row r="113" spans="1:34" ht="40" customHeight="1" x14ac:dyDescent="0.35">
      <c r="A113" s="204"/>
      <c r="B113" s="50">
        <v>110</v>
      </c>
      <c r="C113" s="200"/>
      <c r="D113" s="56" t="s">
        <v>177</v>
      </c>
      <c r="E113" s="57" t="s">
        <v>39</v>
      </c>
      <c r="F113" s="57" t="s">
        <v>11</v>
      </c>
      <c r="G113" s="57" t="s">
        <v>13</v>
      </c>
      <c r="H113" s="55">
        <v>25.63</v>
      </c>
      <c r="I113" s="16">
        <v>0</v>
      </c>
      <c r="J113" s="144">
        <f t="shared" si="5"/>
        <v>0</v>
      </c>
      <c r="K113" s="145">
        <f t="shared" si="6"/>
        <v>0</v>
      </c>
      <c r="L113" s="146"/>
      <c r="M113" s="147">
        <f t="shared" si="7"/>
        <v>0</v>
      </c>
      <c r="N113" s="146"/>
      <c r="O113" s="146"/>
      <c r="P113" s="146"/>
      <c r="Q113" s="148">
        <f t="shared" si="8"/>
        <v>0</v>
      </c>
      <c r="R113" s="18" t="str">
        <f t="shared" si="9"/>
        <v>OK</v>
      </c>
      <c r="S113" s="47"/>
      <c r="T113" s="47"/>
      <c r="U113" s="47"/>
      <c r="V113" s="47"/>
      <c r="W113" s="47"/>
      <c r="X113" s="180"/>
      <c r="Y113" s="180"/>
      <c r="Z113" s="180"/>
      <c r="AA113" s="180"/>
      <c r="AB113" s="34"/>
      <c r="AC113" s="34"/>
      <c r="AD113" s="34"/>
      <c r="AE113" s="36"/>
      <c r="AF113" s="36"/>
      <c r="AG113" s="36"/>
      <c r="AH113" s="36"/>
    </row>
    <row r="114" spans="1:34" ht="40" customHeight="1" x14ac:dyDescent="0.35">
      <c r="A114" s="204"/>
      <c r="B114" s="50">
        <v>111</v>
      </c>
      <c r="C114" s="200"/>
      <c r="D114" s="56" t="s">
        <v>178</v>
      </c>
      <c r="E114" s="57" t="s">
        <v>39</v>
      </c>
      <c r="F114" s="57" t="s">
        <v>11</v>
      </c>
      <c r="G114" s="57" t="s">
        <v>13</v>
      </c>
      <c r="H114" s="55">
        <v>23.19</v>
      </c>
      <c r="I114" s="16">
        <v>0</v>
      </c>
      <c r="J114" s="144">
        <f t="shared" si="5"/>
        <v>0</v>
      </c>
      <c r="K114" s="145">
        <f t="shared" si="6"/>
        <v>0</v>
      </c>
      <c r="L114" s="146"/>
      <c r="M114" s="147">
        <f t="shared" si="7"/>
        <v>0</v>
      </c>
      <c r="N114" s="146"/>
      <c r="O114" s="146"/>
      <c r="P114" s="146"/>
      <c r="Q114" s="148">
        <f t="shared" si="8"/>
        <v>0</v>
      </c>
      <c r="R114" s="18" t="str">
        <f t="shared" si="9"/>
        <v>OK</v>
      </c>
      <c r="S114" s="47"/>
      <c r="T114" s="47"/>
      <c r="U114" s="47"/>
      <c r="V114" s="47"/>
      <c r="W114" s="47"/>
      <c r="X114" s="180"/>
      <c r="Y114" s="180"/>
      <c r="Z114" s="180"/>
      <c r="AA114" s="180"/>
      <c r="AB114" s="34"/>
      <c r="AC114" s="34"/>
      <c r="AD114" s="34"/>
      <c r="AE114" s="36"/>
      <c r="AF114" s="36"/>
      <c r="AG114" s="36"/>
      <c r="AH114" s="36"/>
    </row>
    <row r="115" spans="1:34" ht="40" customHeight="1" x14ac:dyDescent="0.35">
      <c r="A115" s="204"/>
      <c r="B115" s="50">
        <v>112</v>
      </c>
      <c r="C115" s="200"/>
      <c r="D115" s="56" t="s">
        <v>179</v>
      </c>
      <c r="E115" s="57" t="s">
        <v>39</v>
      </c>
      <c r="F115" s="57" t="s">
        <v>11</v>
      </c>
      <c r="G115" s="57" t="s">
        <v>13</v>
      </c>
      <c r="H115" s="55">
        <v>37.49</v>
      </c>
      <c r="I115" s="16">
        <v>0</v>
      </c>
      <c r="J115" s="144">
        <f t="shared" si="5"/>
        <v>0</v>
      </c>
      <c r="K115" s="145">
        <f t="shared" si="6"/>
        <v>0</v>
      </c>
      <c r="L115" s="146"/>
      <c r="M115" s="147">
        <f t="shared" si="7"/>
        <v>0</v>
      </c>
      <c r="N115" s="146"/>
      <c r="O115" s="146"/>
      <c r="P115" s="146"/>
      <c r="Q115" s="148">
        <f t="shared" si="8"/>
        <v>0</v>
      </c>
      <c r="R115" s="18" t="str">
        <f t="shared" si="9"/>
        <v>OK</v>
      </c>
      <c r="S115" s="47"/>
      <c r="T115" s="47"/>
      <c r="U115" s="47"/>
      <c r="V115" s="47"/>
      <c r="W115" s="47"/>
      <c r="X115" s="180"/>
      <c r="Y115" s="180"/>
      <c r="Z115" s="180"/>
      <c r="AA115" s="180"/>
      <c r="AB115" s="34"/>
      <c r="AC115" s="34"/>
      <c r="AD115" s="34"/>
      <c r="AE115" s="36"/>
      <c r="AF115" s="36"/>
      <c r="AG115" s="36"/>
      <c r="AH115" s="36"/>
    </row>
    <row r="116" spans="1:34" ht="40" customHeight="1" x14ac:dyDescent="0.35">
      <c r="A116" s="204"/>
      <c r="B116" s="50">
        <v>113</v>
      </c>
      <c r="C116" s="200"/>
      <c r="D116" s="56" t="s">
        <v>180</v>
      </c>
      <c r="E116" s="57" t="s">
        <v>39</v>
      </c>
      <c r="F116" s="57" t="s">
        <v>11</v>
      </c>
      <c r="G116" s="57" t="s">
        <v>13</v>
      </c>
      <c r="H116" s="55">
        <v>27.53</v>
      </c>
      <c r="I116" s="16">
        <v>0</v>
      </c>
      <c r="J116" s="144">
        <f t="shared" si="5"/>
        <v>0</v>
      </c>
      <c r="K116" s="145">
        <f t="shared" si="6"/>
        <v>0</v>
      </c>
      <c r="L116" s="146"/>
      <c r="M116" s="147">
        <f t="shared" si="7"/>
        <v>0</v>
      </c>
      <c r="N116" s="146"/>
      <c r="O116" s="146"/>
      <c r="P116" s="146"/>
      <c r="Q116" s="148">
        <f t="shared" si="8"/>
        <v>0</v>
      </c>
      <c r="R116" s="18" t="str">
        <f t="shared" si="9"/>
        <v>OK</v>
      </c>
      <c r="S116" s="47"/>
      <c r="T116" s="47"/>
      <c r="U116" s="47"/>
      <c r="V116" s="47"/>
      <c r="W116" s="47"/>
      <c r="X116" s="180"/>
      <c r="Y116" s="180"/>
      <c r="Z116" s="180"/>
      <c r="AA116" s="180"/>
      <c r="AB116" s="34"/>
      <c r="AC116" s="34"/>
      <c r="AD116" s="34"/>
      <c r="AE116" s="36"/>
      <c r="AF116" s="36"/>
      <c r="AG116" s="36"/>
      <c r="AH116" s="36"/>
    </row>
    <row r="117" spans="1:34" ht="40" customHeight="1" x14ac:dyDescent="0.35">
      <c r="A117" s="204"/>
      <c r="B117" s="50">
        <v>114</v>
      </c>
      <c r="C117" s="200"/>
      <c r="D117" s="56" t="s">
        <v>181</v>
      </c>
      <c r="E117" s="57" t="s">
        <v>39</v>
      </c>
      <c r="F117" s="57" t="s">
        <v>14</v>
      </c>
      <c r="G117" s="57" t="s">
        <v>13</v>
      </c>
      <c r="H117" s="55">
        <v>42.99</v>
      </c>
      <c r="I117" s="16">
        <v>0</v>
      </c>
      <c r="J117" s="144">
        <f t="shared" si="5"/>
        <v>0</v>
      </c>
      <c r="K117" s="145">
        <f t="shared" si="6"/>
        <v>0</v>
      </c>
      <c r="L117" s="146"/>
      <c r="M117" s="147">
        <f t="shared" si="7"/>
        <v>0</v>
      </c>
      <c r="N117" s="146"/>
      <c r="O117" s="146"/>
      <c r="P117" s="146"/>
      <c r="Q117" s="148">
        <f t="shared" si="8"/>
        <v>0</v>
      </c>
      <c r="R117" s="18" t="str">
        <f t="shared" si="9"/>
        <v>OK</v>
      </c>
      <c r="S117" s="47"/>
      <c r="T117" s="47"/>
      <c r="U117" s="47"/>
      <c r="V117" s="47"/>
      <c r="W117" s="47"/>
      <c r="X117" s="180"/>
      <c r="Y117" s="180"/>
      <c r="Z117" s="180"/>
      <c r="AA117" s="180"/>
      <c r="AB117" s="34"/>
      <c r="AC117" s="34"/>
      <c r="AD117" s="34"/>
      <c r="AE117" s="36"/>
      <c r="AF117" s="36"/>
      <c r="AG117" s="36"/>
      <c r="AH117" s="36"/>
    </row>
    <row r="118" spans="1:34" ht="40" customHeight="1" x14ac:dyDescent="0.35">
      <c r="A118" s="204"/>
      <c r="B118" s="50">
        <v>115</v>
      </c>
      <c r="C118" s="200"/>
      <c r="D118" s="56" t="s">
        <v>182</v>
      </c>
      <c r="E118" s="57" t="s">
        <v>39</v>
      </c>
      <c r="F118" s="57" t="s">
        <v>11</v>
      </c>
      <c r="G118" s="57" t="s">
        <v>13</v>
      </c>
      <c r="H118" s="55">
        <v>2.2000000000000002</v>
      </c>
      <c r="I118" s="16">
        <v>0</v>
      </c>
      <c r="J118" s="144">
        <f t="shared" si="5"/>
        <v>0</v>
      </c>
      <c r="K118" s="145">
        <f t="shared" si="6"/>
        <v>0</v>
      </c>
      <c r="L118" s="146"/>
      <c r="M118" s="147">
        <f t="shared" si="7"/>
        <v>0</v>
      </c>
      <c r="N118" s="146"/>
      <c r="O118" s="146"/>
      <c r="P118" s="146"/>
      <c r="Q118" s="148">
        <f t="shared" si="8"/>
        <v>0</v>
      </c>
      <c r="R118" s="18" t="str">
        <f t="shared" si="9"/>
        <v>OK</v>
      </c>
      <c r="S118" s="47"/>
      <c r="T118" s="47"/>
      <c r="U118" s="47"/>
      <c r="V118" s="47"/>
      <c r="W118" s="47"/>
      <c r="X118" s="180"/>
      <c r="Y118" s="180"/>
      <c r="Z118" s="180"/>
      <c r="AA118" s="180"/>
      <c r="AB118" s="34"/>
      <c r="AC118" s="34"/>
      <c r="AD118" s="34"/>
      <c r="AE118" s="36"/>
      <c r="AF118" s="36"/>
      <c r="AG118" s="36"/>
      <c r="AH118" s="36"/>
    </row>
    <row r="119" spans="1:34" ht="40" customHeight="1" x14ac:dyDescent="0.35">
      <c r="A119" s="204"/>
      <c r="B119" s="50">
        <v>116</v>
      </c>
      <c r="C119" s="200"/>
      <c r="D119" s="56" t="s">
        <v>183</v>
      </c>
      <c r="E119" s="57" t="s">
        <v>39</v>
      </c>
      <c r="F119" s="57" t="s">
        <v>11</v>
      </c>
      <c r="G119" s="57" t="s">
        <v>13</v>
      </c>
      <c r="H119" s="55">
        <v>1.31</v>
      </c>
      <c r="I119" s="16">
        <v>0</v>
      </c>
      <c r="J119" s="144">
        <f t="shared" si="5"/>
        <v>0</v>
      </c>
      <c r="K119" s="145">
        <f t="shared" si="6"/>
        <v>0</v>
      </c>
      <c r="L119" s="146"/>
      <c r="M119" s="147">
        <f t="shared" si="7"/>
        <v>0</v>
      </c>
      <c r="N119" s="146"/>
      <c r="O119" s="146"/>
      <c r="P119" s="146"/>
      <c r="Q119" s="148">
        <f t="shared" si="8"/>
        <v>0</v>
      </c>
      <c r="R119" s="18" t="str">
        <f t="shared" si="9"/>
        <v>OK</v>
      </c>
      <c r="S119" s="47"/>
      <c r="T119" s="47"/>
      <c r="U119" s="47"/>
      <c r="V119" s="47"/>
      <c r="W119" s="47"/>
      <c r="X119" s="180"/>
      <c r="Y119" s="180"/>
      <c r="Z119" s="180"/>
      <c r="AA119" s="180"/>
      <c r="AB119" s="34"/>
      <c r="AC119" s="34"/>
      <c r="AD119" s="34"/>
      <c r="AE119" s="36"/>
      <c r="AF119" s="36"/>
      <c r="AG119" s="36"/>
      <c r="AH119" s="36"/>
    </row>
    <row r="120" spans="1:34" ht="40" customHeight="1" x14ac:dyDescent="0.35">
      <c r="A120" s="204"/>
      <c r="B120" s="50">
        <v>117</v>
      </c>
      <c r="C120" s="200"/>
      <c r="D120" s="56" t="s">
        <v>184</v>
      </c>
      <c r="E120" s="57" t="s">
        <v>39</v>
      </c>
      <c r="F120" s="57" t="s">
        <v>11</v>
      </c>
      <c r="G120" s="57" t="s">
        <v>13</v>
      </c>
      <c r="H120" s="55">
        <v>1.53</v>
      </c>
      <c r="I120" s="16">
        <v>0</v>
      </c>
      <c r="J120" s="144">
        <f t="shared" si="5"/>
        <v>0</v>
      </c>
      <c r="K120" s="145">
        <f t="shared" si="6"/>
        <v>0</v>
      </c>
      <c r="L120" s="146"/>
      <c r="M120" s="147">
        <f t="shared" si="7"/>
        <v>0</v>
      </c>
      <c r="N120" s="146"/>
      <c r="O120" s="146"/>
      <c r="P120" s="146"/>
      <c r="Q120" s="148">
        <f t="shared" si="8"/>
        <v>0</v>
      </c>
      <c r="R120" s="18" t="str">
        <f t="shared" si="9"/>
        <v>OK</v>
      </c>
      <c r="S120" s="47"/>
      <c r="T120" s="47"/>
      <c r="U120" s="47"/>
      <c r="V120" s="47"/>
      <c r="W120" s="47"/>
      <c r="X120" s="180"/>
      <c r="Y120" s="180"/>
      <c r="Z120" s="180"/>
      <c r="AA120" s="180"/>
      <c r="AB120" s="34"/>
      <c r="AC120" s="34"/>
      <c r="AD120" s="34"/>
      <c r="AE120" s="36"/>
      <c r="AF120" s="36"/>
      <c r="AG120" s="36"/>
      <c r="AH120" s="36"/>
    </row>
    <row r="121" spans="1:34" ht="40" customHeight="1" x14ac:dyDescent="0.35">
      <c r="A121" s="204"/>
      <c r="B121" s="50">
        <v>118</v>
      </c>
      <c r="C121" s="200"/>
      <c r="D121" s="56" t="s">
        <v>185</v>
      </c>
      <c r="E121" s="57" t="s">
        <v>39</v>
      </c>
      <c r="F121" s="57" t="s">
        <v>11</v>
      </c>
      <c r="G121" s="57" t="s">
        <v>13</v>
      </c>
      <c r="H121" s="55">
        <v>1.45</v>
      </c>
      <c r="I121" s="16">
        <v>0</v>
      </c>
      <c r="J121" s="144">
        <f t="shared" si="5"/>
        <v>0</v>
      </c>
      <c r="K121" s="145">
        <f t="shared" si="6"/>
        <v>0</v>
      </c>
      <c r="L121" s="146"/>
      <c r="M121" s="147">
        <f t="shared" si="7"/>
        <v>0</v>
      </c>
      <c r="N121" s="146"/>
      <c r="O121" s="146"/>
      <c r="P121" s="146"/>
      <c r="Q121" s="148">
        <f t="shared" si="8"/>
        <v>0</v>
      </c>
      <c r="R121" s="18" t="str">
        <f t="shared" si="9"/>
        <v>OK</v>
      </c>
      <c r="S121" s="47"/>
      <c r="T121" s="47"/>
      <c r="U121" s="47"/>
      <c r="V121" s="47"/>
      <c r="W121" s="47"/>
      <c r="X121" s="180"/>
      <c r="Y121" s="180"/>
      <c r="Z121" s="180"/>
      <c r="AA121" s="180"/>
      <c r="AB121" s="34"/>
      <c r="AC121" s="34"/>
      <c r="AD121" s="34"/>
      <c r="AE121" s="36"/>
      <c r="AF121" s="36"/>
      <c r="AG121" s="36"/>
      <c r="AH121" s="36"/>
    </row>
    <row r="122" spans="1:34" ht="40" customHeight="1" x14ac:dyDescent="0.35">
      <c r="A122" s="204"/>
      <c r="B122" s="50">
        <v>119</v>
      </c>
      <c r="C122" s="200"/>
      <c r="D122" s="56" t="s">
        <v>186</v>
      </c>
      <c r="E122" s="57" t="s">
        <v>39</v>
      </c>
      <c r="F122" s="57" t="s">
        <v>11</v>
      </c>
      <c r="G122" s="57" t="s">
        <v>13</v>
      </c>
      <c r="H122" s="55">
        <v>62.21</v>
      </c>
      <c r="I122" s="16">
        <v>0</v>
      </c>
      <c r="J122" s="144">
        <f t="shared" si="5"/>
        <v>0</v>
      </c>
      <c r="K122" s="145">
        <f t="shared" si="6"/>
        <v>0</v>
      </c>
      <c r="L122" s="146"/>
      <c r="M122" s="147">
        <f t="shared" si="7"/>
        <v>0</v>
      </c>
      <c r="N122" s="146"/>
      <c r="O122" s="146"/>
      <c r="P122" s="146"/>
      <c r="Q122" s="148">
        <f t="shared" si="8"/>
        <v>0</v>
      </c>
      <c r="R122" s="18" t="str">
        <f t="shared" si="9"/>
        <v>OK</v>
      </c>
      <c r="S122" s="47"/>
      <c r="T122" s="47"/>
      <c r="U122" s="47"/>
      <c r="V122" s="47"/>
      <c r="W122" s="47"/>
      <c r="X122" s="180"/>
      <c r="Y122" s="180"/>
      <c r="Z122" s="180"/>
      <c r="AA122" s="180"/>
      <c r="AB122" s="34"/>
      <c r="AC122" s="34"/>
      <c r="AD122" s="34"/>
      <c r="AE122" s="36"/>
      <c r="AF122" s="36"/>
      <c r="AG122" s="36"/>
      <c r="AH122" s="36"/>
    </row>
    <row r="123" spans="1:34" ht="40" customHeight="1" x14ac:dyDescent="0.35">
      <c r="A123" s="204"/>
      <c r="B123" s="50">
        <v>120</v>
      </c>
      <c r="C123" s="200"/>
      <c r="D123" s="56" t="s">
        <v>187</v>
      </c>
      <c r="E123" s="57" t="s">
        <v>39</v>
      </c>
      <c r="F123" s="57" t="s">
        <v>11</v>
      </c>
      <c r="G123" s="57" t="s">
        <v>13</v>
      </c>
      <c r="H123" s="55">
        <v>34.6</v>
      </c>
      <c r="I123" s="16">
        <v>0</v>
      </c>
      <c r="J123" s="144">
        <f t="shared" si="5"/>
        <v>0</v>
      </c>
      <c r="K123" s="145">
        <f t="shared" si="6"/>
        <v>0</v>
      </c>
      <c r="L123" s="146"/>
      <c r="M123" s="147">
        <f t="shared" si="7"/>
        <v>0</v>
      </c>
      <c r="N123" s="146"/>
      <c r="O123" s="146"/>
      <c r="P123" s="146"/>
      <c r="Q123" s="148">
        <f t="shared" si="8"/>
        <v>0</v>
      </c>
      <c r="R123" s="18" t="str">
        <f t="shared" si="9"/>
        <v>OK</v>
      </c>
      <c r="S123" s="47"/>
      <c r="T123" s="47"/>
      <c r="U123" s="47"/>
      <c r="V123" s="47"/>
      <c r="W123" s="47"/>
      <c r="X123" s="180"/>
      <c r="Y123" s="180"/>
      <c r="Z123" s="180"/>
      <c r="AA123" s="180"/>
      <c r="AB123" s="34"/>
      <c r="AC123" s="34"/>
      <c r="AD123" s="34"/>
      <c r="AE123" s="36"/>
      <c r="AF123" s="36"/>
      <c r="AG123" s="36"/>
      <c r="AH123" s="36"/>
    </row>
    <row r="124" spans="1:34" ht="40" customHeight="1" x14ac:dyDescent="0.35">
      <c r="A124" s="204"/>
      <c r="B124" s="50">
        <v>121</v>
      </c>
      <c r="C124" s="200"/>
      <c r="D124" s="56" t="s">
        <v>188</v>
      </c>
      <c r="E124" s="57" t="s">
        <v>189</v>
      </c>
      <c r="F124" s="57" t="s">
        <v>190</v>
      </c>
      <c r="G124" s="57" t="s">
        <v>13</v>
      </c>
      <c r="H124" s="55">
        <v>18.2</v>
      </c>
      <c r="I124" s="16">
        <v>0</v>
      </c>
      <c r="J124" s="144">
        <f t="shared" si="5"/>
        <v>0</v>
      </c>
      <c r="K124" s="145">
        <f t="shared" si="6"/>
        <v>0</v>
      </c>
      <c r="L124" s="146"/>
      <c r="M124" s="147">
        <f t="shared" si="7"/>
        <v>0</v>
      </c>
      <c r="N124" s="146"/>
      <c r="O124" s="146"/>
      <c r="P124" s="146"/>
      <c r="Q124" s="148">
        <f t="shared" si="8"/>
        <v>0</v>
      </c>
      <c r="R124" s="18" t="str">
        <f t="shared" si="9"/>
        <v>OK</v>
      </c>
      <c r="S124" s="47"/>
      <c r="T124" s="47"/>
      <c r="U124" s="47"/>
      <c r="V124" s="47"/>
      <c r="W124" s="47"/>
      <c r="X124" s="180"/>
      <c r="Y124" s="180"/>
      <c r="Z124" s="180"/>
      <c r="AA124" s="180"/>
      <c r="AB124" s="34"/>
      <c r="AC124" s="34"/>
      <c r="AD124" s="34"/>
      <c r="AE124" s="36"/>
      <c r="AF124" s="36"/>
      <c r="AG124" s="36"/>
      <c r="AH124" s="36"/>
    </row>
    <row r="125" spans="1:34" ht="40" customHeight="1" x14ac:dyDescent="0.35">
      <c r="A125" s="204"/>
      <c r="B125" s="50">
        <v>122</v>
      </c>
      <c r="C125" s="200"/>
      <c r="D125" s="56" t="s">
        <v>191</v>
      </c>
      <c r="E125" s="57" t="s">
        <v>189</v>
      </c>
      <c r="F125" s="57" t="s">
        <v>190</v>
      </c>
      <c r="G125" s="57" t="s">
        <v>13</v>
      </c>
      <c r="H125" s="55">
        <v>18.52</v>
      </c>
      <c r="I125" s="16">
        <v>0</v>
      </c>
      <c r="J125" s="144">
        <f t="shared" si="5"/>
        <v>0</v>
      </c>
      <c r="K125" s="145">
        <f t="shared" si="6"/>
        <v>0</v>
      </c>
      <c r="L125" s="146"/>
      <c r="M125" s="147">
        <f t="shared" si="7"/>
        <v>0</v>
      </c>
      <c r="N125" s="146"/>
      <c r="O125" s="146"/>
      <c r="P125" s="146"/>
      <c r="Q125" s="148">
        <f t="shared" si="8"/>
        <v>0</v>
      </c>
      <c r="R125" s="18" t="str">
        <f t="shared" si="9"/>
        <v>OK</v>
      </c>
      <c r="S125" s="47"/>
      <c r="T125" s="47"/>
      <c r="U125" s="47"/>
      <c r="V125" s="47"/>
      <c r="W125" s="47"/>
      <c r="X125" s="180"/>
      <c r="Y125" s="180"/>
      <c r="Z125" s="180"/>
      <c r="AA125" s="180"/>
      <c r="AB125" s="34"/>
      <c r="AC125" s="34"/>
      <c r="AD125" s="34"/>
      <c r="AE125" s="36"/>
      <c r="AF125" s="36"/>
      <c r="AG125" s="36"/>
      <c r="AH125" s="36"/>
    </row>
    <row r="126" spans="1:34" ht="40" customHeight="1" x14ac:dyDescent="0.35">
      <c r="A126" s="204"/>
      <c r="B126" s="50">
        <v>123</v>
      </c>
      <c r="C126" s="200"/>
      <c r="D126" s="56" t="s">
        <v>192</v>
      </c>
      <c r="E126" s="57" t="s">
        <v>39</v>
      </c>
      <c r="F126" s="57" t="s">
        <v>23</v>
      </c>
      <c r="G126" s="57" t="s">
        <v>13</v>
      </c>
      <c r="H126" s="55">
        <v>84.13</v>
      </c>
      <c r="I126" s="16">
        <v>0</v>
      </c>
      <c r="J126" s="144">
        <f t="shared" si="5"/>
        <v>0</v>
      </c>
      <c r="K126" s="145">
        <f t="shared" si="6"/>
        <v>0</v>
      </c>
      <c r="L126" s="146"/>
      <c r="M126" s="147">
        <f t="shared" si="7"/>
        <v>0</v>
      </c>
      <c r="N126" s="146"/>
      <c r="O126" s="146"/>
      <c r="P126" s="146"/>
      <c r="Q126" s="148">
        <f t="shared" si="8"/>
        <v>0</v>
      </c>
      <c r="R126" s="18" t="str">
        <f t="shared" si="9"/>
        <v>OK</v>
      </c>
      <c r="S126" s="47"/>
      <c r="T126" s="47"/>
      <c r="U126" s="47"/>
      <c r="V126" s="47"/>
      <c r="W126" s="47"/>
      <c r="X126" s="180"/>
      <c r="Y126" s="180"/>
      <c r="Z126" s="180"/>
      <c r="AA126" s="180"/>
      <c r="AB126" s="34"/>
      <c r="AC126" s="34"/>
      <c r="AD126" s="34"/>
      <c r="AE126" s="36"/>
      <c r="AF126" s="36"/>
      <c r="AG126" s="36"/>
      <c r="AH126" s="36"/>
    </row>
    <row r="127" spans="1:34" ht="40" customHeight="1" x14ac:dyDescent="0.35">
      <c r="A127" s="204"/>
      <c r="B127" s="50">
        <v>124</v>
      </c>
      <c r="C127" s="200"/>
      <c r="D127" s="56" t="s">
        <v>193</v>
      </c>
      <c r="E127" s="57" t="s">
        <v>194</v>
      </c>
      <c r="F127" s="57" t="s">
        <v>195</v>
      </c>
      <c r="G127" s="57" t="s">
        <v>13</v>
      </c>
      <c r="H127" s="55">
        <v>67.680000000000007</v>
      </c>
      <c r="I127" s="16">
        <v>0</v>
      </c>
      <c r="J127" s="144">
        <f t="shared" si="5"/>
        <v>0</v>
      </c>
      <c r="K127" s="145">
        <f t="shared" si="6"/>
        <v>0</v>
      </c>
      <c r="L127" s="146"/>
      <c r="M127" s="147">
        <f t="shared" si="7"/>
        <v>0</v>
      </c>
      <c r="N127" s="146"/>
      <c r="O127" s="146"/>
      <c r="P127" s="146"/>
      <c r="Q127" s="148">
        <f t="shared" si="8"/>
        <v>0</v>
      </c>
      <c r="R127" s="18" t="str">
        <f t="shared" si="9"/>
        <v>OK</v>
      </c>
      <c r="S127" s="47"/>
      <c r="T127" s="47"/>
      <c r="U127" s="47"/>
      <c r="V127" s="47"/>
      <c r="W127" s="47"/>
      <c r="X127" s="180"/>
      <c r="Y127" s="180"/>
      <c r="Z127" s="180"/>
      <c r="AA127" s="180"/>
      <c r="AB127" s="34"/>
      <c r="AC127" s="34"/>
      <c r="AD127" s="34"/>
      <c r="AE127" s="36"/>
      <c r="AF127" s="36"/>
      <c r="AG127" s="36"/>
      <c r="AH127" s="36"/>
    </row>
    <row r="128" spans="1:34" ht="40" customHeight="1" x14ac:dyDescent="0.35">
      <c r="A128" s="204"/>
      <c r="B128" s="50">
        <v>125</v>
      </c>
      <c r="C128" s="200"/>
      <c r="D128" s="56" t="s">
        <v>196</v>
      </c>
      <c r="E128" s="57" t="s">
        <v>39</v>
      </c>
      <c r="F128" s="57" t="s">
        <v>190</v>
      </c>
      <c r="G128" s="57" t="s">
        <v>13</v>
      </c>
      <c r="H128" s="55">
        <v>43.98</v>
      </c>
      <c r="I128" s="16">
        <v>0</v>
      </c>
      <c r="J128" s="144">
        <f t="shared" si="5"/>
        <v>0</v>
      </c>
      <c r="K128" s="145">
        <f t="shared" si="6"/>
        <v>0</v>
      </c>
      <c r="L128" s="146"/>
      <c r="M128" s="147">
        <f t="shared" si="7"/>
        <v>0</v>
      </c>
      <c r="N128" s="146"/>
      <c r="O128" s="146"/>
      <c r="P128" s="146"/>
      <c r="Q128" s="148">
        <f t="shared" si="8"/>
        <v>0</v>
      </c>
      <c r="R128" s="18" t="str">
        <f t="shared" si="9"/>
        <v>OK</v>
      </c>
      <c r="S128" s="47"/>
      <c r="T128" s="47"/>
      <c r="U128" s="47"/>
      <c r="V128" s="47"/>
      <c r="W128" s="47"/>
      <c r="X128" s="180"/>
      <c r="Y128" s="180"/>
      <c r="Z128" s="180"/>
      <c r="AA128" s="180"/>
      <c r="AB128" s="34"/>
      <c r="AC128" s="34"/>
      <c r="AD128" s="34"/>
      <c r="AE128" s="36"/>
      <c r="AF128" s="36"/>
      <c r="AG128" s="36"/>
      <c r="AH128" s="36"/>
    </row>
    <row r="129" spans="1:34" ht="40" customHeight="1" x14ac:dyDescent="0.35">
      <c r="A129" s="204"/>
      <c r="B129" s="50">
        <v>126</v>
      </c>
      <c r="C129" s="200"/>
      <c r="D129" s="56" t="s">
        <v>197</v>
      </c>
      <c r="E129" s="57" t="s">
        <v>198</v>
      </c>
      <c r="F129" s="57" t="s">
        <v>11</v>
      </c>
      <c r="G129" s="57" t="s">
        <v>13</v>
      </c>
      <c r="H129" s="55">
        <v>185.79</v>
      </c>
      <c r="I129" s="16">
        <v>0</v>
      </c>
      <c r="J129" s="144">
        <f t="shared" si="5"/>
        <v>0</v>
      </c>
      <c r="K129" s="145">
        <f t="shared" si="6"/>
        <v>0</v>
      </c>
      <c r="L129" s="146"/>
      <c r="M129" s="147">
        <f t="shared" si="7"/>
        <v>0</v>
      </c>
      <c r="N129" s="146"/>
      <c r="O129" s="146"/>
      <c r="P129" s="146"/>
      <c r="Q129" s="148">
        <f t="shared" si="8"/>
        <v>0</v>
      </c>
      <c r="R129" s="18" t="str">
        <f t="shared" si="9"/>
        <v>OK</v>
      </c>
      <c r="S129" s="47"/>
      <c r="T129" s="47"/>
      <c r="U129" s="47"/>
      <c r="V129" s="47"/>
      <c r="W129" s="47"/>
      <c r="X129" s="180"/>
      <c r="Y129" s="180"/>
      <c r="Z129" s="180"/>
      <c r="AA129" s="180"/>
      <c r="AB129" s="34"/>
      <c r="AC129" s="34"/>
      <c r="AD129" s="34"/>
      <c r="AE129" s="36"/>
      <c r="AF129" s="36"/>
      <c r="AG129" s="36"/>
      <c r="AH129" s="36"/>
    </row>
    <row r="130" spans="1:34" ht="40" customHeight="1" x14ac:dyDescent="0.35">
      <c r="A130" s="204"/>
      <c r="B130" s="50">
        <v>127</v>
      </c>
      <c r="C130" s="200"/>
      <c r="D130" s="56" t="s">
        <v>199</v>
      </c>
      <c r="E130" s="57" t="s">
        <v>198</v>
      </c>
      <c r="F130" s="57" t="s">
        <v>11</v>
      </c>
      <c r="G130" s="57" t="s">
        <v>13</v>
      </c>
      <c r="H130" s="55">
        <v>209.4</v>
      </c>
      <c r="I130" s="16">
        <v>0</v>
      </c>
      <c r="J130" s="144">
        <f t="shared" si="5"/>
        <v>0</v>
      </c>
      <c r="K130" s="145">
        <f t="shared" si="6"/>
        <v>0</v>
      </c>
      <c r="L130" s="146"/>
      <c r="M130" s="147">
        <f t="shared" si="7"/>
        <v>0</v>
      </c>
      <c r="N130" s="146"/>
      <c r="O130" s="146"/>
      <c r="P130" s="146"/>
      <c r="Q130" s="148">
        <f t="shared" si="8"/>
        <v>0</v>
      </c>
      <c r="R130" s="18" t="str">
        <f t="shared" si="9"/>
        <v>OK</v>
      </c>
      <c r="S130" s="47"/>
      <c r="T130" s="47"/>
      <c r="U130" s="47"/>
      <c r="V130" s="47"/>
      <c r="W130" s="47"/>
      <c r="X130" s="180"/>
      <c r="Y130" s="180"/>
      <c r="Z130" s="180"/>
      <c r="AA130" s="180"/>
      <c r="AB130" s="34"/>
      <c r="AC130" s="34"/>
      <c r="AD130" s="34"/>
      <c r="AE130" s="36"/>
      <c r="AF130" s="36"/>
      <c r="AG130" s="36"/>
      <c r="AH130" s="36"/>
    </row>
    <row r="131" spans="1:34" ht="40" customHeight="1" x14ac:dyDescent="0.35">
      <c r="A131" s="204"/>
      <c r="B131" s="50">
        <v>128</v>
      </c>
      <c r="C131" s="200"/>
      <c r="D131" s="56" t="s">
        <v>200</v>
      </c>
      <c r="E131" s="57" t="s">
        <v>201</v>
      </c>
      <c r="F131" s="57" t="s">
        <v>202</v>
      </c>
      <c r="G131" s="57" t="s">
        <v>13</v>
      </c>
      <c r="H131" s="55">
        <v>265.74</v>
      </c>
      <c r="I131" s="16">
        <v>0</v>
      </c>
      <c r="J131" s="144">
        <f t="shared" si="5"/>
        <v>0</v>
      </c>
      <c r="K131" s="145">
        <f t="shared" si="6"/>
        <v>0</v>
      </c>
      <c r="L131" s="146"/>
      <c r="M131" s="147">
        <f t="shared" si="7"/>
        <v>0</v>
      </c>
      <c r="N131" s="146"/>
      <c r="O131" s="146"/>
      <c r="P131" s="146"/>
      <c r="Q131" s="148">
        <f t="shared" si="8"/>
        <v>0</v>
      </c>
      <c r="R131" s="18" t="str">
        <f t="shared" si="9"/>
        <v>OK</v>
      </c>
      <c r="S131" s="47"/>
      <c r="T131" s="47"/>
      <c r="U131" s="47"/>
      <c r="V131" s="47"/>
      <c r="W131" s="47"/>
      <c r="X131" s="180"/>
      <c r="Y131" s="180"/>
      <c r="Z131" s="180"/>
      <c r="AA131" s="180"/>
      <c r="AB131" s="34"/>
      <c r="AC131" s="34"/>
      <c r="AD131" s="34"/>
      <c r="AE131" s="36"/>
      <c r="AF131" s="36"/>
      <c r="AG131" s="36"/>
      <c r="AH131" s="36"/>
    </row>
    <row r="132" spans="1:34" ht="40" customHeight="1" x14ac:dyDescent="0.35">
      <c r="A132" s="204"/>
      <c r="B132" s="50">
        <v>129</v>
      </c>
      <c r="C132" s="200"/>
      <c r="D132" s="56" t="s">
        <v>203</v>
      </c>
      <c r="E132" s="57" t="s">
        <v>39</v>
      </c>
      <c r="F132" s="57" t="s">
        <v>11</v>
      </c>
      <c r="G132" s="57" t="s">
        <v>13</v>
      </c>
      <c r="H132" s="55">
        <v>35</v>
      </c>
      <c r="I132" s="16">
        <v>0</v>
      </c>
      <c r="J132" s="144">
        <f t="shared" si="5"/>
        <v>0</v>
      </c>
      <c r="K132" s="145">
        <f t="shared" si="6"/>
        <v>0</v>
      </c>
      <c r="L132" s="146"/>
      <c r="M132" s="147">
        <f t="shared" si="7"/>
        <v>0</v>
      </c>
      <c r="N132" s="146"/>
      <c r="O132" s="146"/>
      <c r="P132" s="146"/>
      <c r="Q132" s="148">
        <f t="shared" si="8"/>
        <v>0</v>
      </c>
      <c r="R132" s="18" t="str">
        <f t="shared" si="9"/>
        <v>OK</v>
      </c>
      <c r="S132" s="47"/>
      <c r="T132" s="47"/>
      <c r="U132" s="47"/>
      <c r="V132" s="47"/>
      <c r="W132" s="47"/>
      <c r="X132" s="180"/>
      <c r="Y132" s="180"/>
      <c r="Z132" s="180"/>
      <c r="AA132" s="180"/>
      <c r="AB132" s="34"/>
      <c r="AC132" s="34"/>
      <c r="AD132" s="34"/>
      <c r="AE132" s="36"/>
      <c r="AF132" s="36"/>
      <c r="AG132" s="36"/>
      <c r="AH132" s="36"/>
    </row>
    <row r="133" spans="1:34" ht="40" customHeight="1" x14ac:dyDescent="0.35">
      <c r="A133" s="204"/>
      <c r="B133" s="50">
        <v>130</v>
      </c>
      <c r="C133" s="199"/>
      <c r="D133" s="56" t="s">
        <v>204</v>
      </c>
      <c r="E133" s="57" t="s">
        <v>39</v>
      </c>
      <c r="F133" s="57" t="s">
        <v>23</v>
      </c>
      <c r="G133" s="57" t="s">
        <v>13</v>
      </c>
      <c r="H133" s="55">
        <v>151.36000000000001</v>
      </c>
      <c r="I133" s="16">
        <v>0</v>
      </c>
      <c r="J133" s="144">
        <f t="shared" ref="J133:J196" si="10">IF(SUM(S133:AJ133)&gt;I133+L133,I133+L133,SUM(S133:AJ133))</f>
        <v>0</v>
      </c>
      <c r="K133" s="145">
        <f t="shared" ref="K133:K196" si="11">(SUM(S133:AJ133))</f>
        <v>0</v>
      </c>
      <c r="L133" s="146"/>
      <c r="M133" s="147">
        <f t="shared" ref="M133:M196" si="12">ROUND(IF(I133*0.25-0.5&lt;0,0,I133*0.25-0.5),0)-P133-N133</f>
        <v>0</v>
      </c>
      <c r="N133" s="146"/>
      <c r="O133" s="146"/>
      <c r="P133" s="146"/>
      <c r="Q133" s="148">
        <f t="shared" ref="Q133:Q196" si="13">I133-(SUM(S133:AH133))+L133</f>
        <v>0</v>
      </c>
      <c r="R133" s="18" t="str">
        <f t="shared" si="9"/>
        <v>OK</v>
      </c>
      <c r="S133" s="47"/>
      <c r="T133" s="47"/>
      <c r="U133" s="47"/>
      <c r="V133" s="47"/>
      <c r="W133" s="47"/>
      <c r="X133" s="180"/>
      <c r="Y133" s="180"/>
      <c r="Z133" s="180"/>
      <c r="AA133" s="180"/>
      <c r="AB133" s="34"/>
      <c r="AC133" s="34"/>
      <c r="AD133" s="34"/>
      <c r="AE133" s="36"/>
      <c r="AF133" s="36"/>
      <c r="AG133" s="36"/>
      <c r="AH133" s="36"/>
    </row>
    <row r="134" spans="1:34" ht="40" customHeight="1" x14ac:dyDescent="0.35">
      <c r="A134" s="204">
        <v>7</v>
      </c>
      <c r="B134" s="50">
        <v>131</v>
      </c>
      <c r="C134" s="198" t="s">
        <v>635</v>
      </c>
      <c r="D134" s="56" t="s">
        <v>205</v>
      </c>
      <c r="E134" s="57" t="s">
        <v>206</v>
      </c>
      <c r="F134" s="57" t="s">
        <v>23</v>
      </c>
      <c r="G134" s="57" t="s">
        <v>13</v>
      </c>
      <c r="H134" s="55">
        <v>40</v>
      </c>
      <c r="I134" s="16">
        <v>0</v>
      </c>
      <c r="J134" s="144">
        <f t="shared" si="10"/>
        <v>0</v>
      </c>
      <c r="K134" s="145">
        <f t="shared" si="11"/>
        <v>0</v>
      </c>
      <c r="L134" s="146"/>
      <c r="M134" s="147">
        <f t="shared" si="12"/>
        <v>0</v>
      </c>
      <c r="N134" s="146"/>
      <c r="O134" s="146"/>
      <c r="P134" s="146"/>
      <c r="Q134" s="148">
        <f t="shared" si="13"/>
        <v>0</v>
      </c>
      <c r="R134" s="18" t="str">
        <f t="shared" si="9"/>
        <v>OK</v>
      </c>
      <c r="S134" s="47"/>
      <c r="T134" s="47"/>
      <c r="U134" s="47"/>
      <c r="V134" s="47"/>
      <c r="W134" s="47"/>
      <c r="X134" s="180"/>
      <c r="Y134" s="180"/>
      <c r="Z134" s="180"/>
      <c r="AA134" s="180"/>
      <c r="AB134" s="34"/>
      <c r="AC134" s="34"/>
      <c r="AD134" s="34"/>
      <c r="AE134" s="36"/>
      <c r="AF134" s="36"/>
      <c r="AG134" s="36"/>
      <c r="AH134" s="36"/>
    </row>
    <row r="135" spans="1:34" ht="40" customHeight="1" x14ac:dyDescent="0.35">
      <c r="A135" s="204"/>
      <c r="B135" s="50">
        <v>132</v>
      </c>
      <c r="C135" s="200"/>
      <c r="D135" s="56" t="s">
        <v>207</v>
      </c>
      <c r="E135" s="57" t="s">
        <v>208</v>
      </c>
      <c r="F135" s="57" t="s">
        <v>23</v>
      </c>
      <c r="G135" s="57" t="s">
        <v>13</v>
      </c>
      <c r="H135" s="55">
        <v>139.80000000000001</v>
      </c>
      <c r="I135" s="16">
        <v>0</v>
      </c>
      <c r="J135" s="144">
        <f t="shared" si="10"/>
        <v>0</v>
      </c>
      <c r="K135" s="145">
        <f t="shared" si="11"/>
        <v>0</v>
      </c>
      <c r="L135" s="146"/>
      <c r="M135" s="147">
        <f t="shared" si="12"/>
        <v>0</v>
      </c>
      <c r="N135" s="146"/>
      <c r="O135" s="146"/>
      <c r="P135" s="146"/>
      <c r="Q135" s="148">
        <f t="shared" si="13"/>
        <v>0</v>
      </c>
      <c r="R135" s="18" t="str">
        <f t="shared" si="9"/>
        <v>OK</v>
      </c>
      <c r="S135" s="47"/>
      <c r="T135" s="47"/>
      <c r="U135" s="47"/>
      <c r="V135" s="47"/>
      <c r="W135" s="47"/>
      <c r="X135" s="180"/>
      <c r="Y135" s="180"/>
      <c r="Z135" s="180"/>
      <c r="AA135" s="180"/>
      <c r="AB135" s="34"/>
      <c r="AC135" s="34"/>
      <c r="AD135" s="34"/>
      <c r="AE135" s="36"/>
      <c r="AF135" s="36"/>
      <c r="AG135" s="36"/>
      <c r="AH135" s="36"/>
    </row>
    <row r="136" spans="1:34" ht="40" customHeight="1" x14ac:dyDescent="0.35">
      <c r="A136" s="204"/>
      <c r="B136" s="50">
        <v>133</v>
      </c>
      <c r="C136" s="200"/>
      <c r="D136" s="56" t="s">
        <v>209</v>
      </c>
      <c r="E136" s="57" t="s">
        <v>210</v>
      </c>
      <c r="F136" s="57" t="s">
        <v>23</v>
      </c>
      <c r="G136" s="57" t="s">
        <v>13</v>
      </c>
      <c r="H136" s="55">
        <v>67.09</v>
      </c>
      <c r="I136" s="16">
        <v>0</v>
      </c>
      <c r="J136" s="144">
        <f t="shared" si="10"/>
        <v>0</v>
      </c>
      <c r="K136" s="145">
        <f t="shared" si="11"/>
        <v>0</v>
      </c>
      <c r="L136" s="146"/>
      <c r="M136" s="147">
        <f t="shared" si="12"/>
        <v>0</v>
      </c>
      <c r="N136" s="146"/>
      <c r="O136" s="146"/>
      <c r="P136" s="146"/>
      <c r="Q136" s="148">
        <f t="shared" si="13"/>
        <v>0</v>
      </c>
      <c r="R136" s="18" t="str">
        <f t="shared" si="9"/>
        <v>OK</v>
      </c>
      <c r="S136" s="47"/>
      <c r="T136" s="47"/>
      <c r="U136" s="47"/>
      <c r="V136" s="47"/>
      <c r="W136" s="47"/>
      <c r="X136" s="180"/>
      <c r="Y136" s="180"/>
      <c r="Z136" s="180"/>
      <c r="AA136" s="180"/>
      <c r="AB136" s="34"/>
      <c r="AC136" s="34"/>
      <c r="AD136" s="34"/>
      <c r="AE136" s="36"/>
      <c r="AF136" s="36"/>
      <c r="AG136" s="36"/>
      <c r="AH136" s="36"/>
    </row>
    <row r="137" spans="1:34" ht="40" customHeight="1" x14ac:dyDescent="0.35">
      <c r="A137" s="204"/>
      <c r="B137" s="50">
        <v>134</v>
      </c>
      <c r="C137" s="200"/>
      <c r="D137" s="56" t="s">
        <v>211</v>
      </c>
      <c r="E137" s="57" t="s">
        <v>212</v>
      </c>
      <c r="F137" s="57" t="s">
        <v>23</v>
      </c>
      <c r="G137" s="57" t="s">
        <v>13</v>
      </c>
      <c r="H137" s="55">
        <v>168</v>
      </c>
      <c r="I137" s="16">
        <v>0</v>
      </c>
      <c r="J137" s="144">
        <f t="shared" si="10"/>
        <v>0</v>
      </c>
      <c r="K137" s="145">
        <f t="shared" si="11"/>
        <v>0</v>
      </c>
      <c r="L137" s="146"/>
      <c r="M137" s="147">
        <f t="shared" si="12"/>
        <v>0</v>
      </c>
      <c r="N137" s="146"/>
      <c r="O137" s="146"/>
      <c r="P137" s="146"/>
      <c r="Q137" s="148">
        <f t="shared" si="13"/>
        <v>0</v>
      </c>
      <c r="R137" s="18" t="str">
        <f t="shared" si="9"/>
        <v>OK</v>
      </c>
      <c r="S137" s="47"/>
      <c r="T137" s="47"/>
      <c r="U137" s="47"/>
      <c r="V137" s="47"/>
      <c r="W137" s="47"/>
      <c r="X137" s="180"/>
      <c r="Y137" s="180"/>
      <c r="Z137" s="180"/>
      <c r="AA137" s="180"/>
      <c r="AB137" s="34"/>
      <c r="AC137" s="34"/>
      <c r="AD137" s="34"/>
      <c r="AE137" s="36"/>
      <c r="AF137" s="36"/>
      <c r="AG137" s="36"/>
      <c r="AH137" s="36"/>
    </row>
    <row r="138" spans="1:34" ht="40" customHeight="1" x14ac:dyDescent="0.35">
      <c r="A138" s="204"/>
      <c r="B138" s="50">
        <v>135</v>
      </c>
      <c r="C138" s="200"/>
      <c r="D138" s="56" t="s">
        <v>213</v>
      </c>
      <c r="E138" s="57" t="s">
        <v>214</v>
      </c>
      <c r="F138" s="57" t="s">
        <v>23</v>
      </c>
      <c r="G138" s="57" t="s">
        <v>13</v>
      </c>
      <c r="H138" s="55">
        <v>660</v>
      </c>
      <c r="I138" s="16">
        <v>0</v>
      </c>
      <c r="J138" s="144">
        <f t="shared" si="10"/>
        <v>0</v>
      </c>
      <c r="K138" s="145">
        <f t="shared" si="11"/>
        <v>0</v>
      </c>
      <c r="L138" s="146"/>
      <c r="M138" s="147">
        <f t="shared" si="12"/>
        <v>0</v>
      </c>
      <c r="N138" s="146"/>
      <c r="O138" s="146"/>
      <c r="P138" s="146"/>
      <c r="Q138" s="148">
        <f t="shared" si="13"/>
        <v>0</v>
      </c>
      <c r="R138" s="18" t="str">
        <f t="shared" si="9"/>
        <v>OK</v>
      </c>
      <c r="S138" s="47"/>
      <c r="T138" s="47"/>
      <c r="U138" s="47"/>
      <c r="V138" s="47"/>
      <c r="W138" s="47"/>
      <c r="X138" s="180"/>
      <c r="Y138" s="180"/>
      <c r="Z138" s="180"/>
      <c r="AA138" s="180"/>
      <c r="AB138" s="34"/>
      <c r="AC138" s="34"/>
      <c r="AD138" s="34"/>
      <c r="AE138" s="36"/>
      <c r="AF138" s="36"/>
      <c r="AG138" s="36"/>
      <c r="AH138" s="36"/>
    </row>
    <row r="139" spans="1:34" ht="40" customHeight="1" x14ac:dyDescent="0.35">
      <c r="A139" s="204"/>
      <c r="B139" s="50">
        <v>136</v>
      </c>
      <c r="C139" s="200"/>
      <c r="D139" s="56" t="s">
        <v>215</v>
      </c>
      <c r="E139" s="57" t="s">
        <v>216</v>
      </c>
      <c r="F139" s="57" t="s">
        <v>23</v>
      </c>
      <c r="G139" s="57" t="s">
        <v>13</v>
      </c>
      <c r="H139" s="55">
        <v>422</v>
      </c>
      <c r="I139" s="16">
        <v>0</v>
      </c>
      <c r="J139" s="144">
        <f t="shared" si="10"/>
        <v>0</v>
      </c>
      <c r="K139" s="145">
        <f t="shared" si="11"/>
        <v>0</v>
      </c>
      <c r="L139" s="146"/>
      <c r="M139" s="147">
        <f t="shared" si="12"/>
        <v>0</v>
      </c>
      <c r="N139" s="146"/>
      <c r="O139" s="146"/>
      <c r="P139" s="146"/>
      <c r="Q139" s="148">
        <f t="shared" si="13"/>
        <v>0</v>
      </c>
      <c r="R139" s="18" t="str">
        <f t="shared" si="9"/>
        <v>OK</v>
      </c>
      <c r="S139" s="47"/>
      <c r="T139" s="47"/>
      <c r="U139" s="47"/>
      <c r="V139" s="47"/>
      <c r="W139" s="47"/>
      <c r="X139" s="180"/>
      <c r="Y139" s="180"/>
      <c r="Z139" s="180"/>
      <c r="AA139" s="180"/>
      <c r="AB139" s="34"/>
      <c r="AC139" s="34"/>
      <c r="AD139" s="34"/>
      <c r="AE139" s="36"/>
      <c r="AF139" s="36"/>
      <c r="AG139" s="36"/>
      <c r="AH139" s="36"/>
    </row>
    <row r="140" spans="1:34" ht="40" customHeight="1" x14ac:dyDescent="0.35">
      <c r="A140" s="204"/>
      <c r="B140" s="50">
        <v>137</v>
      </c>
      <c r="C140" s="200"/>
      <c r="D140" s="56" t="s">
        <v>217</v>
      </c>
      <c r="E140" s="57" t="s">
        <v>218</v>
      </c>
      <c r="F140" s="57" t="s">
        <v>14</v>
      </c>
      <c r="G140" s="57" t="s">
        <v>13</v>
      </c>
      <c r="H140" s="55">
        <v>33.6</v>
      </c>
      <c r="I140" s="16">
        <v>0</v>
      </c>
      <c r="J140" s="144">
        <f t="shared" si="10"/>
        <v>0</v>
      </c>
      <c r="K140" s="145">
        <f t="shared" si="11"/>
        <v>0</v>
      </c>
      <c r="L140" s="146"/>
      <c r="M140" s="147">
        <f t="shared" si="12"/>
        <v>0</v>
      </c>
      <c r="N140" s="146"/>
      <c r="O140" s="146"/>
      <c r="P140" s="146"/>
      <c r="Q140" s="148">
        <f t="shared" si="13"/>
        <v>0</v>
      </c>
      <c r="R140" s="18" t="str">
        <f t="shared" si="9"/>
        <v>OK</v>
      </c>
      <c r="S140" s="47"/>
      <c r="T140" s="47"/>
      <c r="U140" s="47"/>
      <c r="V140" s="47"/>
      <c r="W140" s="47"/>
      <c r="X140" s="180"/>
      <c r="Y140" s="180"/>
      <c r="Z140" s="180"/>
      <c r="AA140" s="180"/>
      <c r="AB140" s="34"/>
      <c r="AC140" s="34"/>
      <c r="AD140" s="34"/>
      <c r="AE140" s="36"/>
      <c r="AF140" s="36"/>
      <c r="AG140" s="36"/>
      <c r="AH140" s="36"/>
    </row>
    <row r="141" spans="1:34" ht="40" customHeight="1" x14ac:dyDescent="0.35">
      <c r="A141" s="204"/>
      <c r="B141" s="50">
        <v>138</v>
      </c>
      <c r="C141" s="200"/>
      <c r="D141" s="56" t="s">
        <v>219</v>
      </c>
      <c r="E141" s="57" t="s">
        <v>220</v>
      </c>
      <c r="F141" s="57" t="s">
        <v>11</v>
      </c>
      <c r="G141" s="57" t="s">
        <v>13</v>
      </c>
      <c r="H141" s="55">
        <v>37.200000000000003</v>
      </c>
      <c r="I141" s="16">
        <v>0</v>
      </c>
      <c r="J141" s="144">
        <f t="shared" si="10"/>
        <v>0</v>
      </c>
      <c r="K141" s="145">
        <f t="shared" si="11"/>
        <v>0</v>
      </c>
      <c r="L141" s="146"/>
      <c r="M141" s="147">
        <f t="shared" si="12"/>
        <v>0</v>
      </c>
      <c r="N141" s="146"/>
      <c r="O141" s="146"/>
      <c r="P141" s="146"/>
      <c r="Q141" s="148">
        <f t="shared" si="13"/>
        <v>0</v>
      </c>
      <c r="R141" s="18" t="str">
        <f t="shared" si="9"/>
        <v>OK</v>
      </c>
      <c r="S141" s="47"/>
      <c r="T141" s="47"/>
      <c r="U141" s="47"/>
      <c r="V141" s="47"/>
      <c r="W141" s="47"/>
      <c r="X141" s="180"/>
      <c r="Y141" s="180"/>
      <c r="Z141" s="180"/>
      <c r="AA141" s="180"/>
      <c r="AB141" s="34"/>
      <c r="AC141" s="34"/>
      <c r="AD141" s="34"/>
      <c r="AE141" s="36"/>
      <c r="AF141" s="36"/>
      <c r="AG141" s="36"/>
      <c r="AH141" s="36"/>
    </row>
    <row r="142" spans="1:34" ht="40" customHeight="1" x14ac:dyDescent="0.35">
      <c r="A142" s="204"/>
      <c r="B142" s="50">
        <v>139</v>
      </c>
      <c r="C142" s="200"/>
      <c r="D142" s="56" t="s">
        <v>221</v>
      </c>
      <c r="E142" s="57" t="s">
        <v>222</v>
      </c>
      <c r="F142" s="57" t="s">
        <v>23</v>
      </c>
      <c r="G142" s="57" t="s">
        <v>13</v>
      </c>
      <c r="H142" s="55">
        <v>93.6</v>
      </c>
      <c r="I142" s="16">
        <v>0</v>
      </c>
      <c r="J142" s="144">
        <f t="shared" si="10"/>
        <v>0</v>
      </c>
      <c r="K142" s="145">
        <f t="shared" si="11"/>
        <v>0</v>
      </c>
      <c r="L142" s="146"/>
      <c r="M142" s="147">
        <f t="shared" si="12"/>
        <v>0</v>
      </c>
      <c r="N142" s="146"/>
      <c r="O142" s="146"/>
      <c r="P142" s="146"/>
      <c r="Q142" s="148">
        <f t="shared" si="13"/>
        <v>0</v>
      </c>
      <c r="R142" s="18" t="str">
        <f t="shared" si="9"/>
        <v>OK</v>
      </c>
      <c r="S142" s="47"/>
      <c r="T142" s="47"/>
      <c r="U142" s="47"/>
      <c r="V142" s="47"/>
      <c r="W142" s="47"/>
      <c r="X142" s="180"/>
      <c r="Y142" s="180"/>
      <c r="Z142" s="180"/>
      <c r="AA142" s="180"/>
      <c r="AB142" s="34"/>
      <c r="AC142" s="34"/>
      <c r="AD142" s="34"/>
      <c r="AE142" s="36"/>
      <c r="AF142" s="36"/>
      <c r="AG142" s="36"/>
      <c r="AH142" s="36"/>
    </row>
    <row r="143" spans="1:34" ht="40" customHeight="1" x14ac:dyDescent="0.35">
      <c r="A143" s="204"/>
      <c r="B143" s="50">
        <v>140</v>
      </c>
      <c r="C143" s="200"/>
      <c r="D143" s="56" t="s">
        <v>223</v>
      </c>
      <c r="E143" s="57" t="s">
        <v>224</v>
      </c>
      <c r="F143" s="57" t="s">
        <v>14</v>
      </c>
      <c r="G143" s="57" t="s">
        <v>13</v>
      </c>
      <c r="H143" s="55">
        <v>26.82</v>
      </c>
      <c r="I143" s="16">
        <v>0</v>
      </c>
      <c r="J143" s="144">
        <f t="shared" si="10"/>
        <v>0</v>
      </c>
      <c r="K143" s="145">
        <f t="shared" si="11"/>
        <v>0</v>
      </c>
      <c r="L143" s="146"/>
      <c r="M143" s="147">
        <f t="shared" si="12"/>
        <v>0</v>
      </c>
      <c r="N143" s="146"/>
      <c r="O143" s="146"/>
      <c r="P143" s="146"/>
      <c r="Q143" s="148">
        <f t="shared" si="13"/>
        <v>0</v>
      </c>
      <c r="R143" s="18" t="str">
        <f t="shared" si="9"/>
        <v>OK</v>
      </c>
      <c r="S143" s="47"/>
      <c r="T143" s="47"/>
      <c r="U143" s="47"/>
      <c r="V143" s="47"/>
      <c r="W143" s="47"/>
      <c r="X143" s="180"/>
      <c r="Y143" s="180"/>
      <c r="Z143" s="180"/>
      <c r="AA143" s="180"/>
      <c r="AB143" s="34"/>
      <c r="AC143" s="34"/>
      <c r="AD143" s="34"/>
      <c r="AE143" s="36"/>
      <c r="AF143" s="36"/>
      <c r="AG143" s="36"/>
      <c r="AH143" s="36"/>
    </row>
    <row r="144" spans="1:34" ht="40" customHeight="1" x14ac:dyDescent="0.35">
      <c r="A144" s="204"/>
      <c r="B144" s="50">
        <v>141</v>
      </c>
      <c r="C144" s="200"/>
      <c r="D144" s="56" t="s">
        <v>225</v>
      </c>
      <c r="E144" s="57" t="s">
        <v>226</v>
      </c>
      <c r="F144" s="57" t="s">
        <v>202</v>
      </c>
      <c r="G144" s="57" t="s">
        <v>13</v>
      </c>
      <c r="H144" s="55">
        <v>180</v>
      </c>
      <c r="I144" s="16">
        <v>0</v>
      </c>
      <c r="J144" s="144">
        <f t="shared" si="10"/>
        <v>0</v>
      </c>
      <c r="K144" s="145">
        <f t="shared" si="11"/>
        <v>0</v>
      </c>
      <c r="L144" s="146"/>
      <c r="M144" s="147">
        <f t="shared" si="12"/>
        <v>0</v>
      </c>
      <c r="N144" s="146"/>
      <c r="O144" s="146"/>
      <c r="P144" s="146"/>
      <c r="Q144" s="148">
        <f t="shared" si="13"/>
        <v>0</v>
      </c>
      <c r="R144" s="18" t="str">
        <f t="shared" si="9"/>
        <v>OK</v>
      </c>
      <c r="S144" s="47"/>
      <c r="T144" s="47"/>
      <c r="U144" s="47"/>
      <c r="V144" s="47"/>
      <c r="W144" s="47"/>
      <c r="X144" s="180"/>
      <c r="Y144" s="180"/>
      <c r="Z144" s="180"/>
      <c r="AA144" s="180"/>
      <c r="AB144" s="34"/>
      <c r="AC144" s="34"/>
      <c r="AD144" s="34"/>
      <c r="AE144" s="36"/>
      <c r="AF144" s="36"/>
      <c r="AG144" s="36"/>
      <c r="AH144" s="36"/>
    </row>
    <row r="145" spans="1:34" ht="40" customHeight="1" x14ac:dyDescent="0.35">
      <c r="A145" s="204"/>
      <c r="B145" s="50">
        <v>142</v>
      </c>
      <c r="C145" s="200"/>
      <c r="D145" s="56" t="s">
        <v>227</v>
      </c>
      <c r="E145" s="57" t="s">
        <v>228</v>
      </c>
      <c r="F145" s="57" t="s">
        <v>202</v>
      </c>
      <c r="G145" s="57" t="s">
        <v>13</v>
      </c>
      <c r="H145" s="55">
        <v>115.2</v>
      </c>
      <c r="I145" s="16">
        <v>0</v>
      </c>
      <c r="J145" s="144">
        <f t="shared" si="10"/>
        <v>0</v>
      </c>
      <c r="K145" s="145">
        <f t="shared" si="11"/>
        <v>0</v>
      </c>
      <c r="L145" s="146"/>
      <c r="M145" s="147">
        <f t="shared" si="12"/>
        <v>0</v>
      </c>
      <c r="N145" s="146"/>
      <c r="O145" s="146"/>
      <c r="P145" s="146"/>
      <c r="Q145" s="148">
        <f t="shared" si="13"/>
        <v>0</v>
      </c>
      <c r="R145" s="18" t="str">
        <f t="shared" si="9"/>
        <v>OK</v>
      </c>
      <c r="S145" s="47"/>
      <c r="T145" s="47"/>
      <c r="U145" s="47"/>
      <c r="V145" s="47"/>
      <c r="W145" s="47"/>
      <c r="X145" s="180"/>
      <c r="Y145" s="180"/>
      <c r="Z145" s="180"/>
      <c r="AA145" s="180"/>
      <c r="AB145" s="34"/>
      <c r="AC145" s="34"/>
      <c r="AD145" s="34"/>
      <c r="AE145" s="36"/>
      <c r="AF145" s="36"/>
      <c r="AG145" s="36"/>
      <c r="AH145" s="36"/>
    </row>
    <row r="146" spans="1:34" ht="40" customHeight="1" x14ac:dyDescent="0.35">
      <c r="A146" s="204"/>
      <c r="B146" s="50">
        <v>143</v>
      </c>
      <c r="C146" s="200"/>
      <c r="D146" s="56" t="s">
        <v>229</v>
      </c>
      <c r="E146" s="57" t="s">
        <v>230</v>
      </c>
      <c r="F146" s="57" t="s">
        <v>3</v>
      </c>
      <c r="G146" s="57" t="s">
        <v>13</v>
      </c>
      <c r="H146" s="55">
        <v>9</v>
      </c>
      <c r="I146" s="16">
        <v>0</v>
      </c>
      <c r="J146" s="144">
        <f t="shared" si="10"/>
        <v>0</v>
      </c>
      <c r="K146" s="145">
        <f t="shared" si="11"/>
        <v>0</v>
      </c>
      <c r="L146" s="146"/>
      <c r="M146" s="147">
        <f t="shared" si="12"/>
        <v>0</v>
      </c>
      <c r="N146" s="146"/>
      <c r="O146" s="146"/>
      <c r="P146" s="146"/>
      <c r="Q146" s="148">
        <f t="shared" si="13"/>
        <v>0</v>
      </c>
      <c r="R146" s="18" t="str">
        <f t="shared" si="9"/>
        <v>OK</v>
      </c>
      <c r="S146" s="47"/>
      <c r="T146" s="47"/>
      <c r="U146" s="47"/>
      <c r="V146" s="47"/>
      <c r="W146" s="47"/>
      <c r="X146" s="180"/>
      <c r="Y146" s="180"/>
      <c r="Z146" s="180"/>
      <c r="AA146" s="180"/>
      <c r="AB146" s="34"/>
      <c r="AC146" s="34"/>
      <c r="AD146" s="34"/>
      <c r="AE146" s="36"/>
      <c r="AF146" s="36"/>
      <c r="AG146" s="36"/>
      <c r="AH146" s="36"/>
    </row>
    <row r="147" spans="1:34" ht="40" customHeight="1" x14ac:dyDescent="0.35">
      <c r="A147" s="204"/>
      <c r="B147" s="50">
        <v>144</v>
      </c>
      <c r="C147" s="200"/>
      <c r="D147" s="56" t="s">
        <v>231</v>
      </c>
      <c r="E147" s="57" t="s">
        <v>232</v>
      </c>
      <c r="F147" s="57" t="s">
        <v>233</v>
      </c>
      <c r="G147" s="57" t="s">
        <v>13</v>
      </c>
      <c r="H147" s="55">
        <v>4.2</v>
      </c>
      <c r="I147" s="16">
        <v>5</v>
      </c>
      <c r="J147" s="144">
        <f t="shared" si="10"/>
        <v>5</v>
      </c>
      <c r="K147" s="145">
        <f t="shared" si="11"/>
        <v>5</v>
      </c>
      <c r="L147" s="146"/>
      <c r="M147" s="147">
        <f t="shared" si="12"/>
        <v>1</v>
      </c>
      <c r="N147" s="146"/>
      <c r="O147" s="146"/>
      <c r="P147" s="146"/>
      <c r="Q147" s="148">
        <f t="shared" si="13"/>
        <v>0</v>
      </c>
      <c r="R147" s="18" t="str">
        <f t="shared" si="9"/>
        <v>OK</v>
      </c>
      <c r="S147" s="47"/>
      <c r="T147" s="47"/>
      <c r="U147" s="47"/>
      <c r="V147" s="47"/>
      <c r="W147" s="47"/>
      <c r="X147" s="180"/>
      <c r="Y147" s="184">
        <v>5</v>
      </c>
      <c r="Z147" s="180"/>
      <c r="AA147" s="180"/>
      <c r="AB147" s="34"/>
      <c r="AC147" s="34"/>
      <c r="AD147" s="34"/>
      <c r="AE147" s="36"/>
      <c r="AF147" s="36"/>
      <c r="AG147" s="36"/>
      <c r="AH147" s="36"/>
    </row>
    <row r="148" spans="1:34" ht="40" customHeight="1" x14ac:dyDescent="0.35">
      <c r="A148" s="204"/>
      <c r="B148" s="50">
        <v>145</v>
      </c>
      <c r="C148" s="200"/>
      <c r="D148" s="56" t="s">
        <v>234</v>
      </c>
      <c r="E148" s="57" t="s">
        <v>235</v>
      </c>
      <c r="F148" s="57" t="s">
        <v>233</v>
      </c>
      <c r="G148" s="57" t="s">
        <v>13</v>
      </c>
      <c r="H148" s="55">
        <v>3.24</v>
      </c>
      <c r="I148" s="16">
        <v>5</v>
      </c>
      <c r="J148" s="144">
        <f t="shared" si="10"/>
        <v>5</v>
      </c>
      <c r="K148" s="145">
        <f t="shared" si="11"/>
        <v>5</v>
      </c>
      <c r="L148" s="146"/>
      <c r="M148" s="147">
        <f t="shared" si="12"/>
        <v>1</v>
      </c>
      <c r="N148" s="146"/>
      <c r="O148" s="146"/>
      <c r="P148" s="146"/>
      <c r="Q148" s="148">
        <f t="shared" si="13"/>
        <v>0</v>
      </c>
      <c r="R148" s="18" t="str">
        <f t="shared" si="9"/>
        <v>OK</v>
      </c>
      <c r="S148" s="47"/>
      <c r="T148" s="47"/>
      <c r="U148" s="47"/>
      <c r="V148" s="47"/>
      <c r="W148" s="47"/>
      <c r="X148" s="180"/>
      <c r="Y148" s="184">
        <v>5</v>
      </c>
      <c r="Z148" s="180"/>
      <c r="AA148" s="180"/>
      <c r="AB148" s="34"/>
      <c r="AC148" s="34"/>
      <c r="AD148" s="34"/>
      <c r="AE148" s="36"/>
      <c r="AF148" s="36"/>
      <c r="AG148" s="36"/>
      <c r="AH148" s="36"/>
    </row>
    <row r="149" spans="1:34" ht="40" customHeight="1" x14ac:dyDescent="0.35">
      <c r="A149" s="204"/>
      <c r="B149" s="50">
        <v>146</v>
      </c>
      <c r="C149" s="200"/>
      <c r="D149" s="56" t="s">
        <v>236</v>
      </c>
      <c r="E149" s="57" t="s">
        <v>237</v>
      </c>
      <c r="F149" s="57" t="s">
        <v>233</v>
      </c>
      <c r="G149" s="57" t="s">
        <v>13</v>
      </c>
      <c r="H149" s="55">
        <v>1.92</v>
      </c>
      <c r="I149" s="16">
        <v>5</v>
      </c>
      <c r="J149" s="144">
        <f t="shared" si="10"/>
        <v>5</v>
      </c>
      <c r="K149" s="145">
        <f t="shared" si="11"/>
        <v>5</v>
      </c>
      <c r="L149" s="146"/>
      <c r="M149" s="147">
        <f t="shared" si="12"/>
        <v>1</v>
      </c>
      <c r="N149" s="146"/>
      <c r="O149" s="146"/>
      <c r="P149" s="146"/>
      <c r="Q149" s="148">
        <f t="shared" si="13"/>
        <v>0</v>
      </c>
      <c r="R149" s="18" t="str">
        <f t="shared" si="9"/>
        <v>OK</v>
      </c>
      <c r="S149" s="47"/>
      <c r="T149" s="47"/>
      <c r="U149" s="47"/>
      <c r="V149" s="47"/>
      <c r="W149" s="47"/>
      <c r="X149" s="180"/>
      <c r="Y149" s="184">
        <v>5</v>
      </c>
      <c r="Z149" s="180"/>
      <c r="AA149" s="180"/>
      <c r="AB149" s="34"/>
      <c r="AC149" s="34"/>
      <c r="AD149" s="34"/>
      <c r="AE149" s="36"/>
      <c r="AF149" s="36"/>
      <c r="AG149" s="36"/>
      <c r="AH149" s="36"/>
    </row>
    <row r="150" spans="1:34" ht="40" customHeight="1" x14ac:dyDescent="0.35">
      <c r="A150" s="204"/>
      <c r="B150" s="50">
        <v>147</v>
      </c>
      <c r="C150" s="200"/>
      <c r="D150" s="56" t="s">
        <v>238</v>
      </c>
      <c r="E150" s="57" t="s">
        <v>239</v>
      </c>
      <c r="F150" s="57" t="s">
        <v>233</v>
      </c>
      <c r="G150" s="57" t="s">
        <v>13</v>
      </c>
      <c r="H150" s="55">
        <v>3.24</v>
      </c>
      <c r="I150" s="16">
        <v>5</v>
      </c>
      <c r="J150" s="144">
        <f t="shared" si="10"/>
        <v>5</v>
      </c>
      <c r="K150" s="145">
        <f t="shared" si="11"/>
        <v>5</v>
      </c>
      <c r="L150" s="146"/>
      <c r="M150" s="147">
        <f t="shared" si="12"/>
        <v>1</v>
      </c>
      <c r="N150" s="146"/>
      <c r="O150" s="146"/>
      <c r="P150" s="146"/>
      <c r="Q150" s="148">
        <f t="shared" si="13"/>
        <v>0</v>
      </c>
      <c r="R150" s="18" t="str">
        <f t="shared" si="9"/>
        <v>OK</v>
      </c>
      <c r="S150" s="47"/>
      <c r="T150" s="47"/>
      <c r="U150" s="47"/>
      <c r="V150" s="47"/>
      <c r="W150" s="47"/>
      <c r="X150" s="180"/>
      <c r="Y150" s="184">
        <v>5</v>
      </c>
      <c r="Z150" s="180"/>
      <c r="AA150" s="180"/>
      <c r="AB150" s="34"/>
      <c r="AC150" s="34"/>
      <c r="AD150" s="34"/>
      <c r="AE150" s="36"/>
      <c r="AF150" s="36"/>
      <c r="AG150" s="36"/>
      <c r="AH150" s="36"/>
    </row>
    <row r="151" spans="1:34" ht="40" customHeight="1" x14ac:dyDescent="0.35">
      <c r="A151" s="204"/>
      <c r="B151" s="50">
        <v>148</v>
      </c>
      <c r="C151" s="200"/>
      <c r="D151" s="56" t="s">
        <v>240</v>
      </c>
      <c r="E151" s="57" t="s">
        <v>241</v>
      </c>
      <c r="F151" s="57" t="s">
        <v>11</v>
      </c>
      <c r="G151" s="57" t="s">
        <v>13</v>
      </c>
      <c r="H151" s="55">
        <v>9.6</v>
      </c>
      <c r="I151" s="16">
        <v>0</v>
      </c>
      <c r="J151" s="144">
        <f t="shared" si="10"/>
        <v>0</v>
      </c>
      <c r="K151" s="145">
        <f t="shared" si="11"/>
        <v>0</v>
      </c>
      <c r="L151" s="146"/>
      <c r="M151" s="147">
        <f t="shared" si="12"/>
        <v>0</v>
      </c>
      <c r="N151" s="146"/>
      <c r="O151" s="146"/>
      <c r="P151" s="146"/>
      <c r="Q151" s="148">
        <f t="shared" si="13"/>
        <v>0</v>
      </c>
      <c r="R151" s="18" t="str">
        <f t="shared" si="9"/>
        <v>OK</v>
      </c>
      <c r="S151" s="47"/>
      <c r="T151" s="47"/>
      <c r="U151" s="47"/>
      <c r="V151" s="47"/>
      <c r="W151" s="47"/>
      <c r="X151" s="180"/>
      <c r="Y151" s="180"/>
      <c r="Z151" s="180"/>
      <c r="AA151" s="180"/>
      <c r="AB151" s="34"/>
      <c r="AC151" s="34"/>
      <c r="AD151" s="34"/>
      <c r="AE151" s="36"/>
      <c r="AF151" s="36"/>
      <c r="AG151" s="36"/>
      <c r="AH151" s="36"/>
    </row>
    <row r="152" spans="1:34" ht="40" customHeight="1" x14ac:dyDescent="0.35">
      <c r="A152" s="204"/>
      <c r="B152" s="50">
        <v>149</v>
      </c>
      <c r="C152" s="200"/>
      <c r="D152" s="56" t="s">
        <v>242</v>
      </c>
      <c r="E152" s="57" t="s">
        <v>243</v>
      </c>
      <c r="F152" s="57" t="s">
        <v>233</v>
      </c>
      <c r="G152" s="57" t="s">
        <v>13</v>
      </c>
      <c r="H152" s="55">
        <v>5</v>
      </c>
      <c r="I152" s="16">
        <v>5</v>
      </c>
      <c r="J152" s="144">
        <f t="shared" si="10"/>
        <v>5</v>
      </c>
      <c r="K152" s="145">
        <f t="shared" si="11"/>
        <v>5</v>
      </c>
      <c r="L152" s="146"/>
      <c r="M152" s="147">
        <f t="shared" si="12"/>
        <v>1</v>
      </c>
      <c r="N152" s="146"/>
      <c r="O152" s="146"/>
      <c r="P152" s="146"/>
      <c r="Q152" s="148">
        <f t="shared" si="13"/>
        <v>0</v>
      </c>
      <c r="R152" s="18" t="str">
        <f t="shared" si="9"/>
        <v>OK</v>
      </c>
      <c r="S152" s="47"/>
      <c r="T152" s="47"/>
      <c r="U152" s="47"/>
      <c r="V152" s="47"/>
      <c r="W152" s="47"/>
      <c r="X152" s="180"/>
      <c r="Y152" s="184">
        <v>5</v>
      </c>
      <c r="Z152" s="180"/>
      <c r="AA152" s="180"/>
      <c r="AB152" s="34"/>
      <c r="AC152" s="34"/>
      <c r="AD152" s="34"/>
      <c r="AE152" s="36"/>
      <c r="AF152" s="36"/>
      <c r="AG152" s="36"/>
      <c r="AH152" s="36"/>
    </row>
    <row r="153" spans="1:34" ht="40" customHeight="1" x14ac:dyDescent="0.35">
      <c r="A153" s="204"/>
      <c r="B153" s="50">
        <v>150</v>
      </c>
      <c r="C153" s="200"/>
      <c r="D153" s="56" t="s">
        <v>244</v>
      </c>
      <c r="E153" s="57" t="s">
        <v>245</v>
      </c>
      <c r="F153" s="57" t="s">
        <v>233</v>
      </c>
      <c r="G153" s="57" t="s">
        <v>13</v>
      </c>
      <c r="H153" s="55">
        <v>4.2</v>
      </c>
      <c r="I153" s="16">
        <v>5</v>
      </c>
      <c r="J153" s="144">
        <f t="shared" si="10"/>
        <v>5</v>
      </c>
      <c r="K153" s="145">
        <f t="shared" si="11"/>
        <v>5</v>
      </c>
      <c r="L153" s="146"/>
      <c r="M153" s="147">
        <f t="shared" si="12"/>
        <v>1</v>
      </c>
      <c r="N153" s="146"/>
      <c r="O153" s="146"/>
      <c r="P153" s="146"/>
      <c r="Q153" s="148">
        <f t="shared" si="13"/>
        <v>0</v>
      </c>
      <c r="R153" s="18" t="str">
        <f t="shared" si="9"/>
        <v>OK</v>
      </c>
      <c r="S153" s="47"/>
      <c r="T153" s="47"/>
      <c r="U153" s="47"/>
      <c r="V153" s="47"/>
      <c r="W153" s="47"/>
      <c r="X153" s="180"/>
      <c r="Y153" s="184">
        <v>5</v>
      </c>
      <c r="Z153" s="180"/>
      <c r="AA153" s="180"/>
      <c r="AB153" s="34"/>
      <c r="AC153" s="34"/>
      <c r="AD153" s="34"/>
      <c r="AE153" s="36"/>
      <c r="AF153" s="36"/>
      <c r="AG153" s="36"/>
      <c r="AH153" s="36"/>
    </row>
    <row r="154" spans="1:34" ht="40" customHeight="1" x14ac:dyDescent="0.35">
      <c r="A154" s="204"/>
      <c r="B154" s="50">
        <v>151</v>
      </c>
      <c r="C154" s="200"/>
      <c r="D154" s="56" t="s">
        <v>246</v>
      </c>
      <c r="E154" s="57" t="s">
        <v>247</v>
      </c>
      <c r="F154" s="57" t="s">
        <v>233</v>
      </c>
      <c r="G154" s="57" t="s">
        <v>13</v>
      </c>
      <c r="H154" s="55">
        <v>49.2</v>
      </c>
      <c r="I154" s="16">
        <v>2</v>
      </c>
      <c r="J154" s="144">
        <f t="shared" si="10"/>
        <v>2</v>
      </c>
      <c r="K154" s="145">
        <f t="shared" si="11"/>
        <v>2</v>
      </c>
      <c r="L154" s="146"/>
      <c r="M154" s="147">
        <f t="shared" si="12"/>
        <v>0</v>
      </c>
      <c r="N154" s="146"/>
      <c r="O154" s="146"/>
      <c r="P154" s="146"/>
      <c r="Q154" s="148">
        <f t="shared" si="13"/>
        <v>0</v>
      </c>
      <c r="R154" s="18" t="str">
        <f t="shared" si="9"/>
        <v>OK</v>
      </c>
      <c r="S154" s="47"/>
      <c r="T154" s="47"/>
      <c r="U154" s="47"/>
      <c r="V154" s="47"/>
      <c r="W154" s="47"/>
      <c r="X154" s="180"/>
      <c r="Y154" s="184">
        <v>2</v>
      </c>
      <c r="Z154" s="180"/>
      <c r="AA154" s="180"/>
      <c r="AB154" s="34"/>
      <c r="AC154" s="34"/>
      <c r="AD154" s="34"/>
      <c r="AE154" s="36"/>
      <c r="AF154" s="36"/>
      <c r="AG154" s="36"/>
      <c r="AH154" s="36"/>
    </row>
    <row r="155" spans="1:34" ht="40" customHeight="1" x14ac:dyDescent="0.35">
      <c r="A155" s="204"/>
      <c r="B155" s="50">
        <v>152</v>
      </c>
      <c r="C155" s="200"/>
      <c r="D155" s="56" t="s">
        <v>248</v>
      </c>
      <c r="E155" s="57" t="s">
        <v>249</v>
      </c>
      <c r="F155" s="57" t="s">
        <v>250</v>
      </c>
      <c r="G155" s="57" t="s">
        <v>12</v>
      </c>
      <c r="H155" s="55">
        <v>33.6</v>
      </c>
      <c r="I155" s="16">
        <v>2</v>
      </c>
      <c r="J155" s="144">
        <f t="shared" si="10"/>
        <v>0</v>
      </c>
      <c r="K155" s="145">
        <f t="shared" si="11"/>
        <v>0</v>
      </c>
      <c r="L155" s="146"/>
      <c r="M155" s="147">
        <f t="shared" si="12"/>
        <v>0</v>
      </c>
      <c r="N155" s="146"/>
      <c r="O155" s="146"/>
      <c r="P155" s="146"/>
      <c r="Q155" s="148">
        <f t="shared" si="13"/>
        <v>2</v>
      </c>
      <c r="R155" s="18" t="str">
        <f t="shared" si="9"/>
        <v>OK</v>
      </c>
      <c r="S155" s="47"/>
      <c r="T155" s="47"/>
      <c r="U155" s="47"/>
      <c r="V155" s="47"/>
      <c r="W155" s="47"/>
      <c r="X155" s="180"/>
      <c r="Y155" s="180"/>
      <c r="Z155" s="180"/>
      <c r="AA155" s="180"/>
      <c r="AB155" s="34"/>
      <c r="AC155" s="34"/>
      <c r="AD155" s="34"/>
      <c r="AE155" s="36"/>
      <c r="AF155" s="36"/>
      <c r="AG155" s="36"/>
      <c r="AH155" s="36"/>
    </row>
    <row r="156" spans="1:34" ht="40" customHeight="1" x14ac:dyDescent="0.35">
      <c r="A156" s="204"/>
      <c r="B156" s="50">
        <v>153</v>
      </c>
      <c r="C156" s="200"/>
      <c r="D156" s="56" t="s">
        <v>251</v>
      </c>
      <c r="E156" s="57" t="s">
        <v>252</v>
      </c>
      <c r="F156" s="57" t="s">
        <v>250</v>
      </c>
      <c r="G156" s="57" t="s">
        <v>12</v>
      </c>
      <c r="H156" s="55">
        <v>39.6</v>
      </c>
      <c r="I156" s="16">
        <v>2</v>
      </c>
      <c r="J156" s="144">
        <f t="shared" si="10"/>
        <v>0</v>
      </c>
      <c r="K156" s="145">
        <f t="shared" si="11"/>
        <v>0</v>
      </c>
      <c r="L156" s="146"/>
      <c r="M156" s="147">
        <f t="shared" si="12"/>
        <v>0</v>
      </c>
      <c r="N156" s="146"/>
      <c r="O156" s="146"/>
      <c r="P156" s="146"/>
      <c r="Q156" s="148">
        <f t="shared" si="13"/>
        <v>2</v>
      </c>
      <c r="R156" s="18" t="str">
        <f t="shared" si="9"/>
        <v>OK</v>
      </c>
      <c r="S156" s="47"/>
      <c r="T156" s="47"/>
      <c r="U156" s="47"/>
      <c r="V156" s="47"/>
      <c r="W156" s="47"/>
      <c r="X156" s="180"/>
      <c r="Y156" s="180"/>
      <c r="Z156" s="180"/>
      <c r="AA156" s="180"/>
      <c r="AB156" s="34"/>
      <c r="AC156" s="34"/>
      <c r="AD156" s="34"/>
      <c r="AE156" s="36"/>
      <c r="AF156" s="36"/>
      <c r="AG156" s="36"/>
      <c r="AH156" s="36"/>
    </row>
    <row r="157" spans="1:34" ht="40" customHeight="1" x14ac:dyDescent="0.35">
      <c r="A157" s="204"/>
      <c r="B157" s="50">
        <v>154</v>
      </c>
      <c r="C157" s="200"/>
      <c r="D157" s="56" t="s">
        <v>253</v>
      </c>
      <c r="E157" s="57" t="s">
        <v>254</v>
      </c>
      <c r="F157" s="57" t="s">
        <v>250</v>
      </c>
      <c r="G157" s="57" t="s">
        <v>12</v>
      </c>
      <c r="H157" s="55">
        <v>38.4</v>
      </c>
      <c r="I157" s="16">
        <v>2</v>
      </c>
      <c r="J157" s="144">
        <f t="shared" si="10"/>
        <v>2</v>
      </c>
      <c r="K157" s="145">
        <f t="shared" si="11"/>
        <v>2</v>
      </c>
      <c r="L157" s="146"/>
      <c r="M157" s="147">
        <f t="shared" si="12"/>
        <v>0</v>
      </c>
      <c r="N157" s="146"/>
      <c r="O157" s="146"/>
      <c r="P157" s="146"/>
      <c r="Q157" s="148">
        <f t="shared" si="13"/>
        <v>0</v>
      </c>
      <c r="R157" s="18" t="str">
        <f t="shared" si="9"/>
        <v>OK</v>
      </c>
      <c r="S157" s="47"/>
      <c r="T157" s="47"/>
      <c r="U157" s="47"/>
      <c r="V157" s="47"/>
      <c r="W157" s="47">
        <v>2</v>
      </c>
      <c r="X157" s="180"/>
      <c r="Y157" s="180"/>
      <c r="Z157" s="180"/>
      <c r="AA157" s="180"/>
      <c r="AB157" s="34"/>
      <c r="AC157" s="34"/>
      <c r="AD157" s="34"/>
      <c r="AE157" s="36"/>
      <c r="AF157" s="36"/>
      <c r="AG157" s="36"/>
      <c r="AH157" s="36"/>
    </row>
    <row r="158" spans="1:34" ht="40" customHeight="1" x14ac:dyDescent="0.35">
      <c r="A158" s="204"/>
      <c r="B158" s="50">
        <v>155</v>
      </c>
      <c r="C158" s="200"/>
      <c r="D158" s="56" t="s">
        <v>255</v>
      </c>
      <c r="E158" s="57" t="s">
        <v>256</v>
      </c>
      <c r="F158" s="57" t="s">
        <v>21</v>
      </c>
      <c r="G158" s="57" t="s">
        <v>12</v>
      </c>
      <c r="H158" s="55">
        <v>3.6</v>
      </c>
      <c r="I158" s="16">
        <v>2</v>
      </c>
      <c r="J158" s="144">
        <f t="shared" si="10"/>
        <v>2</v>
      </c>
      <c r="K158" s="145">
        <f t="shared" si="11"/>
        <v>2</v>
      </c>
      <c r="L158" s="146"/>
      <c r="M158" s="147">
        <f t="shared" si="12"/>
        <v>0</v>
      </c>
      <c r="N158" s="146"/>
      <c r="O158" s="146"/>
      <c r="P158" s="146"/>
      <c r="Q158" s="148">
        <f t="shared" si="13"/>
        <v>0</v>
      </c>
      <c r="R158" s="18" t="str">
        <f t="shared" si="9"/>
        <v>OK</v>
      </c>
      <c r="S158" s="47"/>
      <c r="T158" s="47"/>
      <c r="U158" s="47"/>
      <c r="V158" s="47"/>
      <c r="W158" s="47"/>
      <c r="X158" s="180"/>
      <c r="Y158" s="184">
        <v>2</v>
      </c>
      <c r="Z158" s="180"/>
      <c r="AA158" s="180"/>
      <c r="AB158" s="34"/>
      <c r="AC158" s="34"/>
      <c r="AD158" s="34"/>
      <c r="AE158" s="36"/>
      <c r="AF158" s="36"/>
      <c r="AG158" s="36"/>
      <c r="AH158" s="36"/>
    </row>
    <row r="159" spans="1:34" ht="40" customHeight="1" x14ac:dyDescent="0.35">
      <c r="A159" s="204"/>
      <c r="B159" s="50">
        <v>156</v>
      </c>
      <c r="C159" s="200"/>
      <c r="D159" s="56" t="s">
        <v>257</v>
      </c>
      <c r="E159" s="57" t="s">
        <v>258</v>
      </c>
      <c r="F159" s="57" t="s">
        <v>21</v>
      </c>
      <c r="G159" s="57" t="s">
        <v>12</v>
      </c>
      <c r="H159" s="55">
        <v>4.4400000000000004</v>
      </c>
      <c r="I159" s="16">
        <v>2</v>
      </c>
      <c r="J159" s="144">
        <f t="shared" si="10"/>
        <v>2</v>
      </c>
      <c r="K159" s="145">
        <f t="shared" si="11"/>
        <v>2</v>
      </c>
      <c r="L159" s="146"/>
      <c r="M159" s="147">
        <f t="shared" si="12"/>
        <v>0</v>
      </c>
      <c r="N159" s="146"/>
      <c r="O159" s="146"/>
      <c r="P159" s="146"/>
      <c r="Q159" s="148">
        <f t="shared" si="13"/>
        <v>0</v>
      </c>
      <c r="R159" s="18" t="str">
        <f t="shared" si="9"/>
        <v>OK</v>
      </c>
      <c r="S159" s="47"/>
      <c r="T159" s="47"/>
      <c r="U159" s="47"/>
      <c r="V159" s="47"/>
      <c r="W159" s="47"/>
      <c r="X159" s="180"/>
      <c r="Y159" s="184">
        <v>2</v>
      </c>
      <c r="Z159" s="180"/>
      <c r="AA159" s="180"/>
      <c r="AB159" s="34"/>
      <c r="AC159" s="34"/>
      <c r="AD159" s="34"/>
      <c r="AE159" s="36"/>
      <c r="AF159" s="36"/>
      <c r="AG159" s="36"/>
      <c r="AH159" s="36"/>
    </row>
    <row r="160" spans="1:34" ht="40" customHeight="1" x14ac:dyDescent="0.35">
      <c r="A160" s="204"/>
      <c r="B160" s="50">
        <v>157</v>
      </c>
      <c r="C160" s="200"/>
      <c r="D160" s="56" t="s">
        <v>259</v>
      </c>
      <c r="E160" s="57" t="s">
        <v>260</v>
      </c>
      <c r="F160" s="57" t="s">
        <v>261</v>
      </c>
      <c r="G160" s="57" t="s">
        <v>12</v>
      </c>
      <c r="H160" s="55">
        <v>13.2</v>
      </c>
      <c r="I160" s="16">
        <v>2</v>
      </c>
      <c r="J160" s="144">
        <f t="shared" si="10"/>
        <v>0</v>
      </c>
      <c r="K160" s="145">
        <f t="shared" si="11"/>
        <v>0</v>
      </c>
      <c r="L160" s="146"/>
      <c r="M160" s="147">
        <f t="shared" si="12"/>
        <v>0</v>
      </c>
      <c r="N160" s="146"/>
      <c r="O160" s="146"/>
      <c r="P160" s="146"/>
      <c r="Q160" s="148">
        <f t="shared" si="13"/>
        <v>2</v>
      </c>
      <c r="R160" s="18" t="str">
        <f t="shared" si="9"/>
        <v>OK</v>
      </c>
      <c r="S160" s="47"/>
      <c r="T160" s="47"/>
      <c r="U160" s="47"/>
      <c r="V160" s="47"/>
      <c r="W160" s="47"/>
      <c r="X160" s="180"/>
      <c r="Y160" s="180"/>
      <c r="Z160" s="180"/>
      <c r="AA160" s="180"/>
      <c r="AB160" s="34"/>
      <c r="AC160" s="34"/>
      <c r="AD160" s="34"/>
      <c r="AE160" s="36"/>
      <c r="AF160" s="36"/>
      <c r="AG160" s="36"/>
      <c r="AH160" s="36"/>
    </row>
    <row r="161" spans="1:34" ht="40" customHeight="1" x14ac:dyDescent="0.35">
      <c r="A161" s="204"/>
      <c r="B161" s="50">
        <v>158</v>
      </c>
      <c r="C161" s="200"/>
      <c r="D161" s="56" t="s">
        <v>262</v>
      </c>
      <c r="E161" s="57" t="s">
        <v>263</v>
      </c>
      <c r="F161" s="57" t="s">
        <v>264</v>
      </c>
      <c r="G161" s="57" t="s">
        <v>12</v>
      </c>
      <c r="H161" s="55">
        <v>6.48</v>
      </c>
      <c r="I161" s="16">
        <v>5</v>
      </c>
      <c r="J161" s="144">
        <f t="shared" si="10"/>
        <v>0</v>
      </c>
      <c r="K161" s="145">
        <f t="shared" si="11"/>
        <v>0</v>
      </c>
      <c r="L161" s="146"/>
      <c r="M161" s="147">
        <f t="shared" si="12"/>
        <v>1</v>
      </c>
      <c r="N161" s="146"/>
      <c r="O161" s="146"/>
      <c r="P161" s="146"/>
      <c r="Q161" s="148">
        <f t="shared" si="13"/>
        <v>5</v>
      </c>
      <c r="R161" s="18" t="str">
        <f t="shared" si="9"/>
        <v>OK</v>
      </c>
      <c r="S161" s="47"/>
      <c r="T161" s="47"/>
      <c r="U161" s="47"/>
      <c r="V161" s="47"/>
      <c r="W161" s="47"/>
      <c r="X161" s="180"/>
      <c r="Y161" s="180"/>
      <c r="Z161" s="180"/>
      <c r="AA161" s="180"/>
      <c r="AB161" s="34"/>
      <c r="AC161" s="34"/>
      <c r="AD161" s="34"/>
      <c r="AE161" s="36"/>
      <c r="AF161" s="36"/>
      <c r="AG161" s="36"/>
      <c r="AH161" s="36"/>
    </row>
    <row r="162" spans="1:34" ht="40" customHeight="1" x14ac:dyDescent="0.35">
      <c r="A162" s="204"/>
      <c r="B162" s="50">
        <v>159</v>
      </c>
      <c r="C162" s="200"/>
      <c r="D162" s="56" t="s">
        <v>265</v>
      </c>
      <c r="E162" s="57" t="s">
        <v>266</v>
      </c>
      <c r="F162" s="57" t="s">
        <v>267</v>
      </c>
      <c r="G162" s="57" t="s">
        <v>12</v>
      </c>
      <c r="H162" s="55">
        <v>7.92</v>
      </c>
      <c r="I162" s="16">
        <v>5</v>
      </c>
      <c r="J162" s="144">
        <f t="shared" si="10"/>
        <v>0</v>
      </c>
      <c r="K162" s="145">
        <f t="shared" si="11"/>
        <v>0</v>
      </c>
      <c r="L162" s="146"/>
      <c r="M162" s="147">
        <f t="shared" si="12"/>
        <v>1</v>
      </c>
      <c r="N162" s="146"/>
      <c r="O162" s="146"/>
      <c r="P162" s="146"/>
      <c r="Q162" s="148">
        <f t="shared" si="13"/>
        <v>5</v>
      </c>
      <c r="R162" s="18" t="str">
        <f t="shared" si="9"/>
        <v>OK</v>
      </c>
      <c r="S162" s="47"/>
      <c r="T162" s="47"/>
      <c r="U162" s="47"/>
      <c r="V162" s="47"/>
      <c r="W162" s="47"/>
      <c r="X162" s="180"/>
      <c r="Y162" s="180"/>
      <c r="Z162" s="180"/>
      <c r="AA162" s="180"/>
      <c r="AB162" s="34"/>
      <c r="AC162" s="34"/>
      <c r="AD162" s="34"/>
      <c r="AE162" s="36"/>
      <c r="AF162" s="36"/>
      <c r="AG162" s="36"/>
      <c r="AH162" s="36"/>
    </row>
    <row r="163" spans="1:34" ht="40" customHeight="1" x14ac:dyDescent="0.35">
      <c r="A163" s="204"/>
      <c r="B163" s="50">
        <v>160</v>
      </c>
      <c r="C163" s="200"/>
      <c r="D163" s="56" t="s">
        <v>268</v>
      </c>
      <c r="E163" s="57" t="s">
        <v>269</v>
      </c>
      <c r="F163" s="57" t="s">
        <v>53</v>
      </c>
      <c r="G163" s="57" t="s">
        <v>12</v>
      </c>
      <c r="H163" s="55">
        <v>28.72</v>
      </c>
      <c r="I163" s="16">
        <v>5</v>
      </c>
      <c r="J163" s="144">
        <f t="shared" si="10"/>
        <v>0</v>
      </c>
      <c r="K163" s="145">
        <f t="shared" si="11"/>
        <v>0</v>
      </c>
      <c r="L163" s="146"/>
      <c r="M163" s="147">
        <f t="shared" si="12"/>
        <v>1</v>
      </c>
      <c r="N163" s="146"/>
      <c r="O163" s="146"/>
      <c r="P163" s="146"/>
      <c r="Q163" s="148">
        <f t="shared" si="13"/>
        <v>5</v>
      </c>
      <c r="R163" s="18" t="str">
        <f t="shared" si="9"/>
        <v>OK</v>
      </c>
      <c r="S163" s="47"/>
      <c r="T163" s="47"/>
      <c r="U163" s="47"/>
      <c r="V163" s="47"/>
      <c r="W163" s="47"/>
      <c r="X163" s="180"/>
      <c r="Y163" s="180"/>
      <c r="Z163" s="180"/>
      <c r="AA163" s="180"/>
      <c r="AB163" s="34"/>
      <c r="AC163" s="34"/>
      <c r="AD163" s="34"/>
      <c r="AE163" s="36"/>
      <c r="AF163" s="36"/>
      <c r="AG163" s="36"/>
      <c r="AH163" s="36"/>
    </row>
    <row r="164" spans="1:34" ht="40" customHeight="1" x14ac:dyDescent="0.35">
      <c r="A164" s="204"/>
      <c r="B164" s="50">
        <v>161</v>
      </c>
      <c r="C164" s="200"/>
      <c r="D164" s="56" t="s">
        <v>270</v>
      </c>
      <c r="E164" s="57" t="s">
        <v>271</v>
      </c>
      <c r="F164" s="57" t="s">
        <v>53</v>
      </c>
      <c r="G164" s="57" t="s">
        <v>12</v>
      </c>
      <c r="H164" s="55">
        <v>17.95</v>
      </c>
      <c r="I164" s="16">
        <v>5</v>
      </c>
      <c r="J164" s="144">
        <f t="shared" si="10"/>
        <v>0</v>
      </c>
      <c r="K164" s="145">
        <f t="shared" si="11"/>
        <v>0</v>
      </c>
      <c r="L164" s="146"/>
      <c r="M164" s="147">
        <f t="shared" si="12"/>
        <v>1</v>
      </c>
      <c r="N164" s="146"/>
      <c r="O164" s="146"/>
      <c r="P164" s="146"/>
      <c r="Q164" s="148">
        <f t="shared" si="13"/>
        <v>5</v>
      </c>
      <c r="R164" s="18" t="str">
        <f t="shared" si="9"/>
        <v>OK</v>
      </c>
      <c r="S164" s="47"/>
      <c r="T164" s="47"/>
      <c r="U164" s="47"/>
      <c r="V164" s="47"/>
      <c r="W164" s="47"/>
      <c r="X164" s="180"/>
      <c r="Y164" s="180"/>
      <c r="Z164" s="180"/>
      <c r="AA164" s="180"/>
      <c r="AB164" s="34"/>
      <c r="AC164" s="34"/>
      <c r="AD164" s="34"/>
      <c r="AE164" s="36"/>
      <c r="AF164" s="36"/>
      <c r="AG164" s="36"/>
      <c r="AH164" s="36"/>
    </row>
    <row r="165" spans="1:34" ht="40" customHeight="1" x14ac:dyDescent="0.35">
      <c r="A165" s="204"/>
      <c r="B165" s="50">
        <v>162</v>
      </c>
      <c r="C165" s="199"/>
      <c r="D165" s="56" t="s">
        <v>272</v>
      </c>
      <c r="E165" s="57" t="s">
        <v>273</v>
      </c>
      <c r="F165" s="57" t="s">
        <v>274</v>
      </c>
      <c r="G165" s="57" t="s">
        <v>13</v>
      </c>
      <c r="H165" s="55">
        <v>160</v>
      </c>
      <c r="I165" s="16">
        <v>0</v>
      </c>
      <c r="J165" s="144">
        <f t="shared" si="10"/>
        <v>0</v>
      </c>
      <c r="K165" s="145">
        <f t="shared" si="11"/>
        <v>0</v>
      </c>
      <c r="L165" s="146"/>
      <c r="M165" s="147">
        <f t="shared" si="12"/>
        <v>0</v>
      </c>
      <c r="N165" s="146"/>
      <c r="O165" s="146"/>
      <c r="P165" s="146"/>
      <c r="Q165" s="148">
        <f t="shared" si="13"/>
        <v>0</v>
      </c>
      <c r="R165" s="18" t="str">
        <f t="shared" si="9"/>
        <v>OK</v>
      </c>
      <c r="S165" s="47"/>
      <c r="T165" s="47"/>
      <c r="U165" s="47"/>
      <c r="V165" s="47"/>
      <c r="W165" s="47"/>
      <c r="X165" s="180"/>
      <c r="Y165" s="180"/>
      <c r="Z165" s="180"/>
      <c r="AA165" s="180"/>
      <c r="AB165" s="34"/>
      <c r="AC165" s="34"/>
      <c r="AD165" s="34"/>
      <c r="AE165" s="36"/>
      <c r="AF165" s="36"/>
      <c r="AG165" s="36"/>
      <c r="AH165" s="36"/>
    </row>
    <row r="166" spans="1:34" ht="40" customHeight="1" x14ac:dyDescent="0.35">
      <c r="A166" s="204">
        <v>8</v>
      </c>
      <c r="B166" s="50">
        <v>163</v>
      </c>
      <c r="C166" s="198" t="s">
        <v>637</v>
      </c>
      <c r="D166" s="56" t="s">
        <v>275</v>
      </c>
      <c r="E166" s="57" t="s">
        <v>276</v>
      </c>
      <c r="F166" s="57" t="s">
        <v>11</v>
      </c>
      <c r="G166" s="57" t="s">
        <v>277</v>
      </c>
      <c r="H166" s="55">
        <v>100</v>
      </c>
      <c r="I166" s="16">
        <v>10</v>
      </c>
      <c r="J166" s="144">
        <f t="shared" si="10"/>
        <v>10</v>
      </c>
      <c r="K166" s="145">
        <f t="shared" si="11"/>
        <v>10</v>
      </c>
      <c r="L166" s="146"/>
      <c r="M166" s="147">
        <f t="shared" si="12"/>
        <v>2</v>
      </c>
      <c r="N166" s="146"/>
      <c r="O166" s="146"/>
      <c r="P166" s="146"/>
      <c r="Q166" s="148">
        <f t="shared" si="13"/>
        <v>0</v>
      </c>
      <c r="R166" s="18" t="str">
        <f t="shared" si="9"/>
        <v>OK</v>
      </c>
      <c r="S166" s="47"/>
      <c r="T166" s="47"/>
      <c r="U166" s="47"/>
      <c r="V166" s="47"/>
      <c r="W166" s="47"/>
      <c r="X166" s="180"/>
      <c r="Y166" s="180"/>
      <c r="Z166" s="184">
        <v>10</v>
      </c>
      <c r="AA166" s="180"/>
      <c r="AB166" s="34"/>
      <c r="AC166" s="34"/>
      <c r="AD166" s="34"/>
      <c r="AE166" s="36"/>
      <c r="AF166" s="36"/>
      <c r="AG166" s="36"/>
      <c r="AH166" s="36"/>
    </row>
    <row r="167" spans="1:34" ht="40" customHeight="1" x14ac:dyDescent="0.35">
      <c r="A167" s="204"/>
      <c r="B167" s="50">
        <v>164</v>
      </c>
      <c r="C167" s="200"/>
      <c r="D167" s="56" t="s">
        <v>278</v>
      </c>
      <c r="E167" s="57" t="s">
        <v>279</v>
      </c>
      <c r="F167" s="57" t="s">
        <v>233</v>
      </c>
      <c r="G167" s="57" t="s">
        <v>277</v>
      </c>
      <c r="H167" s="55">
        <v>22.5</v>
      </c>
      <c r="I167" s="16">
        <v>20</v>
      </c>
      <c r="J167" s="144">
        <f t="shared" si="10"/>
        <v>10</v>
      </c>
      <c r="K167" s="145">
        <f t="shared" si="11"/>
        <v>10</v>
      </c>
      <c r="L167" s="146"/>
      <c r="M167" s="147">
        <f t="shared" si="12"/>
        <v>5</v>
      </c>
      <c r="N167" s="146"/>
      <c r="O167" s="146"/>
      <c r="P167" s="146"/>
      <c r="Q167" s="148">
        <f t="shared" si="13"/>
        <v>10</v>
      </c>
      <c r="R167" s="18" t="str">
        <f t="shared" si="9"/>
        <v>OK</v>
      </c>
      <c r="S167" s="47"/>
      <c r="T167" s="47"/>
      <c r="U167" s="47"/>
      <c r="V167" s="47"/>
      <c r="W167" s="47"/>
      <c r="X167" s="180"/>
      <c r="Y167" s="180"/>
      <c r="Z167" s="184">
        <v>10</v>
      </c>
      <c r="AA167" s="180"/>
      <c r="AB167" s="34"/>
      <c r="AC167" s="34"/>
      <c r="AD167" s="34"/>
      <c r="AE167" s="36"/>
      <c r="AF167" s="36"/>
      <c r="AG167" s="36"/>
      <c r="AH167" s="36"/>
    </row>
    <row r="168" spans="1:34" ht="40" customHeight="1" x14ac:dyDescent="0.35">
      <c r="A168" s="204"/>
      <c r="B168" s="50">
        <v>165</v>
      </c>
      <c r="C168" s="200"/>
      <c r="D168" s="56" t="s">
        <v>280</v>
      </c>
      <c r="E168" s="57" t="s">
        <v>281</v>
      </c>
      <c r="F168" s="57" t="s">
        <v>3</v>
      </c>
      <c r="G168" s="57" t="s">
        <v>13</v>
      </c>
      <c r="H168" s="55">
        <v>178</v>
      </c>
      <c r="I168" s="16">
        <v>0</v>
      </c>
      <c r="J168" s="144">
        <f t="shared" si="10"/>
        <v>0</v>
      </c>
      <c r="K168" s="145">
        <f t="shared" si="11"/>
        <v>0</v>
      </c>
      <c r="L168" s="146"/>
      <c r="M168" s="147">
        <f t="shared" si="12"/>
        <v>0</v>
      </c>
      <c r="N168" s="146"/>
      <c r="O168" s="146"/>
      <c r="P168" s="146"/>
      <c r="Q168" s="148">
        <f t="shared" si="13"/>
        <v>0</v>
      </c>
      <c r="R168" s="18" t="str">
        <f t="shared" si="9"/>
        <v>OK</v>
      </c>
      <c r="S168" s="47"/>
      <c r="T168" s="47"/>
      <c r="U168" s="47"/>
      <c r="V168" s="47"/>
      <c r="W168" s="47"/>
      <c r="X168" s="180"/>
      <c r="Y168" s="180"/>
      <c r="Z168" s="180"/>
      <c r="AA168" s="180"/>
      <c r="AB168" s="34"/>
      <c r="AC168" s="34"/>
      <c r="AD168" s="34"/>
      <c r="AE168" s="36"/>
      <c r="AF168" s="36"/>
      <c r="AG168" s="36"/>
      <c r="AH168" s="36"/>
    </row>
    <row r="169" spans="1:34" ht="40" customHeight="1" x14ac:dyDescent="0.35">
      <c r="A169" s="204"/>
      <c r="B169" s="50">
        <v>166</v>
      </c>
      <c r="C169" s="200"/>
      <c r="D169" s="56" t="s">
        <v>282</v>
      </c>
      <c r="E169" s="57" t="s">
        <v>283</v>
      </c>
      <c r="F169" s="57" t="s">
        <v>233</v>
      </c>
      <c r="G169" s="57" t="s">
        <v>277</v>
      </c>
      <c r="H169" s="55">
        <v>119</v>
      </c>
      <c r="I169" s="16">
        <v>0</v>
      </c>
      <c r="J169" s="144">
        <f t="shared" si="10"/>
        <v>0</v>
      </c>
      <c r="K169" s="145">
        <f t="shared" si="11"/>
        <v>0</v>
      </c>
      <c r="L169" s="146"/>
      <c r="M169" s="147">
        <f t="shared" si="12"/>
        <v>0</v>
      </c>
      <c r="N169" s="146"/>
      <c r="O169" s="146"/>
      <c r="P169" s="146"/>
      <c r="Q169" s="148">
        <f t="shared" si="13"/>
        <v>0</v>
      </c>
      <c r="R169" s="18" t="str">
        <f t="shared" si="9"/>
        <v>OK</v>
      </c>
      <c r="S169" s="47"/>
      <c r="T169" s="47"/>
      <c r="U169" s="47"/>
      <c r="V169" s="47"/>
      <c r="W169" s="47"/>
      <c r="X169" s="180"/>
      <c r="Y169" s="180"/>
      <c r="Z169" s="180"/>
      <c r="AA169" s="180"/>
      <c r="AB169" s="34"/>
      <c r="AC169" s="34"/>
      <c r="AD169" s="34"/>
      <c r="AE169" s="36"/>
      <c r="AF169" s="36"/>
      <c r="AG169" s="36"/>
      <c r="AH169" s="36"/>
    </row>
    <row r="170" spans="1:34" ht="40" customHeight="1" x14ac:dyDescent="0.35">
      <c r="A170" s="204"/>
      <c r="B170" s="50">
        <v>167</v>
      </c>
      <c r="C170" s="200"/>
      <c r="D170" s="56" t="s">
        <v>284</v>
      </c>
      <c r="E170" s="57" t="s">
        <v>285</v>
      </c>
      <c r="F170" s="57" t="s">
        <v>11</v>
      </c>
      <c r="G170" s="57" t="s">
        <v>277</v>
      </c>
      <c r="H170" s="55">
        <v>119</v>
      </c>
      <c r="I170" s="16">
        <v>0</v>
      </c>
      <c r="J170" s="144">
        <f t="shared" si="10"/>
        <v>0</v>
      </c>
      <c r="K170" s="145">
        <f t="shared" si="11"/>
        <v>0</v>
      </c>
      <c r="L170" s="146"/>
      <c r="M170" s="147">
        <f t="shared" si="12"/>
        <v>0</v>
      </c>
      <c r="N170" s="146"/>
      <c r="O170" s="146"/>
      <c r="P170" s="146"/>
      <c r="Q170" s="148">
        <f t="shared" si="13"/>
        <v>0</v>
      </c>
      <c r="R170" s="18" t="str">
        <f t="shared" si="9"/>
        <v>OK</v>
      </c>
      <c r="S170" s="47"/>
      <c r="T170" s="47"/>
      <c r="U170" s="47"/>
      <c r="V170" s="47"/>
      <c r="W170" s="47"/>
      <c r="X170" s="180"/>
      <c r="Y170" s="180"/>
      <c r="Z170" s="180"/>
      <c r="AA170" s="180"/>
      <c r="AB170" s="34"/>
      <c r="AC170" s="34"/>
      <c r="AD170" s="34"/>
      <c r="AE170" s="36"/>
      <c r="AF170" s="36"/>
      <c r="AG170" s="36"/>
      <c r="AH170" s="36"/>
    </row>
    <row r="171" spans="1:34" ht="40" customHeight="1" x14ac:dyDescent="0.35">
      <c r="A171" s="204"/>
      <c r="B171" s="50">
        <v>168</v>
      </c>
      <c r="C171" s="200"/>
      <c r="D171" s="56" t="s">
        <v>286</v>
      </c>
      <c r="E171" s="57" t="s">
        <v>287</v>
      </c>
      <c r="F171" s="57" t="s">
        <v>11</v>
      </c>
      <c r="G171" s="57" t="s">
        <v>288</v>
      </c>
      <c r="H171" s="55">
        <v>47.2</v>
      </c>
      <c r="I171" s="16">
        <v>0</v>
      </c>
      <c r="J171" s="144">
        <f t="shared" si="10"/>
        <v>0</v>
      </c>
      <c r="K171" s="145">
        <f t="shared" si="11"/>
        <v>0</v>
      </c>
      <c r="L171" s="146"/>
      <c r="M171" s="147">
        <f t="shared" si="12"/>
        <v>0</v>
      </c>
      <c r="N171" s="146"/>
      <c r="O171" s="146"/>
      <c r="P171" s="146"/>
      <c r="Q171" s="148">
        <f t="shared" si="13"/>
        <v>0</v>
      </c>
      <c r="R171" s="18" t="str">
        <f t="shared" si="9"/>
        <v>OK</v>
      </c>
      <c r="S171" s="47"/>
      <c r="T171" s="47"/>
      <c r="U171" s="47"/>
      <c r="V171" s="47"/>
      <c r="W171" s="47"/>
      <c r="X171" s="180"/>
      <c r="Y171" s="180"/>
      <c r="Z171" s="180"/>
      <c r="AA171" s="180"/>
      <c r="AB171" s="34"/>
      <c r="AC171" s="34"/>
      <c r="AD171" s="34"/>
      <c r="AE171" s="36"/>
      <c r="AF171" s="36"/>
      <c r="AG171" s="36"/>
      <c r="AH171" s="36"/>
    </row>
    <row r="172" spans="1:34" ht="40" customHeight="1" x14ac:dyDescent="0.35">
      <c r="A172" s="204"/>
      <c r="B172" s="50">
        <v>169</v>
      </c>
      <c r="C172" s="199"/>
      <c r="D172" s="56" t="s">
        <v>289</v>
      </c>
      <c r="E172" s="57" t="s">
        <v>290</v>
      </c>
      <c r="F172" s="57" t="s">
        <v>11</v>
      </c>
      <c r="G172" s="57" t="s">
        <v>13</v>
      </c>
      <c r="H172" s="55">
        <v>65</v>
      </c>
      <c r="I172" s="16">
        <v>2</v>
      </c>
      <c r="J172" s="144">
        <f t="shared" si="10"/>
        <v>2</v>
      </c>
      <c r="K172" s="145">
        <f t="shared" si="11"/>
        <v>2</v>
      </c>
      <c r="L172" s="146"/>
      <c r="M172" s="147">
        <f t="shared" si="12"/>
        <v>0</v>
      </c>
      <c r="N172" s="146"/>
      <c r="O172" s="146"/>
      <c r="P172" s="146"/>
      <c r="Q172" s="148">
        <f t="shared" si="13"/>
        <v>0</v>
      </c>
      <c r="R172" s="18" t="str">
        <f t="shared" si="9"/>
        <v>OK</v>
      </c>
      <c r="S172" s="47"/>
      <c r="T172" s="47"/>
      <c r="U172" s="47"/>
      <c r="V172" s="47"/>
      <c r="W172" s="47"/>
      <c r="X172" s="180"/>
      <c r="Y172" s="180"/>
      <c r="Z172" s="184">
        <v>2</v>
      </c>
      <c r="AA172" s="180"/>
      <c r="AB172" s="34"/>
      <c r="AC172" s="34"/>
      <c r="AD172" s="34"/>
      <c r="AE172" s="36"/>
      <c r="AF172" s="36"/>
      <c r="AG172" s="36"/>
      <c r="AH172" s="36"/>
    </row>
    <row r="173" spans="1:34" ht="40" customHeight="1" x14ac:dyDescent="0.35">
      <c r="A173" s="204">
        <v>9</v>
      </c>
      <c r="B173" s="50">
        <v>170</v>
      </c>
      <c r="C173" s="198" t="s">
        <v>637</v>
      </c>
      <c r="D173" s="56" t="s">
        <v>291</v>
      </c>
      <c r="E173" s="57" t="s">
        <v>292</v>
      </c>
      <c r="F173" s="57" t="s">
        <v>11</v>
      </c>
      <c r="G173" s="57" t="s">
        <v>12</v>
      </c>
      <c r="H173" s="55">
        <v>50</v>
      </c>
      <c r="I173" s="16">
        <v>0</v>
      </c>
      <c r="J173" s="144">
        <f t="shared" si="10"/>
        <v>0</v>
      </c>
      <c r="K173" s="145">
        <f t="shared" si="11"/>
        <v>0</v>
      </c>
      <c r="L173" s="146"/>
      <c r="M173" s="147">
        <f t="shared" si="12"/>
        <v>0</v>
      </c>
      <c r="N173" s="146"/>
      <c r="O173" s="146"/>
      <c r="P173" s="146"/>
      <c r="Q173" s="148">
        <f t="shared" si="13"/>
        <v>0</v>
      </c>
      <c r="R173" s="18" t="str">
        <f t="shared" si="9"/>
        <v>OK</v>
      </c>
      <c r="S173" s="47"/>
      <c r="T173" s="47"/>
      <c r="U173" s="47"/>
      <c r="V173" s="47"/>
      <c r="W173" s="47"/>
      <c r="X173" s="180"/>
      <c r="Y173" s="180"/>
      <c r="Z173" s="180"/>
      <c r="AA173" s="180"/>
      <c r="AB173" s="34"/>
      <c r="AC173" s="34"/>
      <c r="AD173" s="34"/>
      <c r="AE173" s="36"/>
      <c r="AF173" s="36"/>
      <c r="AG173" s="36"/>
      <c r="AH173" s="36"/>
    </row>
    <row r="174" spans="1:34" ht="40" customHeight="1" x14ac:dyDescent="0.35">
      <c r="A174" s="204"/>
      <c r="B174" s="50">
        <v>171</v>
      </c>
      <c r="C174" s="200"/>
      <c r="D174" s="56" t="s">
        <v>293</v>
      </c>
      <c r="E174" s="57" t="s">
        <v>294</v>
      </c>
      <c r="F174" s="57" t="s">
        <v>233</v>
      </c>
      <c r="G174" s="57" t="s">
        <v>12</v>
      </c>
      <c r="H174" s="55">
        <v>51.94</v>
      </c>
      <c r="I174" s="16">
        <v>25</v>
      </c>
      <c r="J174" s="144">
        <f t="shared" si="10"/>
        <v>25</v>
      </c>
      <c r="K174" s="145">
        <f t="shared" si="11"/>
        <v>25</v>
      </c>
      <c r="L174" s="146"/>
      <c r="M174" s="147">
        <f t="shared" si="12"/>
        <v>6</v>
      </c>
      <c r="N174" s="146"/>
      <c r="O174" s="146"/>
      <c r="P174" s="146"/>
      <c r="Q174" s="148">
        <f t="shared" si="13"/>
        <v>0</v>
      </c>
      <c r="R174" s="18" t="str">
        <f t="shared" si="9"/>
        <v>OK</v>
      </c>
      <c r="S174" s="47"/>
      <c r="T174" s="47"/>
      <c r="U174" s="47"/>
      <c r="V174" s="47"/>
      <c r="W174" s="47"/>
      <c r="X174" s="180"/>
      <c r="Y174" s="180"/>
      <c r="Z174" s="183">
        <v>25</v>
      </c>
      <c r="AA174" s="180"/>
      <c r="AB174" s="34"/>
      <c r="AC174" s="34"/>
      <c r="AD174" s="34"/>
      <c r="AE174" s="36"/>
      <c r="AF174" s="36"/>
      <c r="AG174" s="36"/>
      <c r="AH174" s="36"/>
    </row>
    <row r="175" spans="1:34" ht="40" customHeight="1" x14ac:dyDescent="0.35">
      <c r="A175" s="204"/>
      <c r="B175" s="50">
        <v>172</v>
      </c>
      <c r="C175" s="200"/>
      <c r="D175" s="56" t="s">
        <v>295</v>
      </c>
      <c r="E175" s="57" t="s">
        <v>296</v>
      </c>
      <c r="F175" s="57" t="s">
        <v>11</v>
      </c>
      <c r="G175" s="57" t="s">
        <v>297</v>
      </c>
      <c r="H175" s="55">
        <v>30.89</v>
      </c>
      <c r="I175" s="16">
        <v>10</v>
      </c>
      <c r="J175" s="144">
        <f t="shared" si="10"/>
        <v>10</v>
      </c>
      <c r="K175" s="145">
        <f t="shared" si="11"/>
        <v>10</v>
      </c>
      <c r="L175" s="146"/>
      <c r="M175" s="147">
        <f t="shared" si="12"/>
        <v>2</v>
      </c>
      <c r="N175" s="146"/>
      <c r="O175" s="146"/>
      <c r="P175" s="146"/>
      <c r="Q175" s="148">
        <f t="shared" si="13"/>
        <v>0</v>
      </c>
      <c r="R175" s="18" t="str">
        <f t="shared" si="9"/>
        <v>OK</v>
      </c>
      <c r="S175" s="47"/>
      <c r="T175" s="47"/>
      <c r="U175" s="47"/>
      <c r="V175" s="47"/>
      <c r="W175" s="47"/>
      <c r="X175" s="180"/>
      <c r="Y175" s="180"/>
      <c r="Z175" s="184">
        <v>10</v>
      </c>
      <c r="AA175" s="180"/>
      <c r="AB175" s="34"/>
      <c r="AC175" s="34"/>
      <c r="AD175" s="34"/>
      <c r="AE175" s="36"/>
      <c r="AF175" s="36"/>
      <c r="AG175" s="36"/>
      <c r="AH175" s="36"/>
    </row>
    <row r="176" spans="1:34" ht="40" customHeight="1" x14ac:dyDescent="0.35">
      <c r="A176" s="204"/>
      <c r="B176" s="50">
        <v>173</v>
      </c>
      <c r="C176" s="200"/>
      <c r="D176" s="56" t="s">
        <v>298</v>
      </c>
      <c r="E176" s="57" t="s">
        <v>299</v>
      </c>
      <c r="F176" s="57" t="s">
        <v>233</v>
      </c>
      <c r="G176" s="57" t="s">
        <v>297</v>
      </c>
      <c r="H176" s="55">
        <v>20.9</v>
      </c>
      <c r="I176" s="16">
        <v>20</v>
      </c>
      <c r="J176" s="144">
        <f t="shared" si="10"/>
        <v>20</v>
      </c>
      <c r="K176" s="145">
        <f t="shared" si="11"/>
        <v>20</v>
      </c>
      <c r="L176" s="146"/>
      <c r="M176" s="147">
        <f t="shared" si="12"/>
        <v>5</v>
      </c>
      <c r="N176" s="146"/>
      <c r="O176" s="146"/>
      <c r="P176" s="146"/>
      <c r="Q176" s="148">
        <f t="shared" si="13"/>
        <v>0</v>
      </c>
      <c r="R176" s="18" t="str">
        <f t="shared" si="9"/>
        <v>OK</v>
      </c>
      <c r="S176" s="47"/>
      <c r="T176" s="47"/>
      <c r="U176" s="47"/>
      <c r="V176" s="47"/>
      <c r="W176" s="47"/>
      <c r="X176" s="180"/>
      <c r="Y176" s="180"/>
      <c r="Z176" s="183">
        <v>20</v>
      </c>
      <c r="AA176" s="180"/>
      <c r="AB176" s="34"/>
      <c r="AC176" s="34"/>
      <c r="AD176" s="34"/>
      <c r="AE176" s="36"/>
      <c r="AF176" s="36"/>
      <c r="AG176" s="36"/>
      <c r="AH176" s="36"/>
    </row>
    <row r="177" spans="1:34" ht="40" customHeight="1" x14ac:dyDescent="0.35">
      <c r="A177" s="204"/>
      <c r="B177" s="50">
        <v>174</v>
      </c>
      <c r="C177" s="200"/>
      <c r="D177" s="56" t="s">
        <v>300</v>
      </c>
      <c r="E177" s="57" t="s">
        <v>301</v>
      </c>
      <c r="F177" s="57" t="s">
        <v>233</v>
      </c>
      <c r="G177" s="57" t="s">
        <v>12</v>
      </c>
      <c r="H177" s="55">
        <v>7.63</v>
      </c>
      <c r="I177" s="16">
        <v>15</v>
      </c>
      <c r="J177" s="144">
        <f t="shared" si="10"/>
        <v>15</v>
      </c>
      <c r="K177" s="145">
        <f t="shared" si="11"/>
        <v>15</v>
      </c>
      <c r="L177" s="146"/>
      <c r="M177" s="147">
        <f t="shared" si="12"/>
        <v>3</v>
      </c>
      <c r="N177" s="146"/>
      <c r="O177" s="146"/>
      <c r="P177" s="146"/>
      <c r="Q177" s="148">
        <f t="shared" si="13"/>
        <v>0</v>
      </c>
      <c r="R177" s="18" t="str">
        <f t="shared" si="9"/>
        <v>OK</v>
      </c>
      <c r="S177" s="47"/>
      <c r="T177" s="47"/>
      <c r="U177" s="47"/>
      <c r="V177" s="47"/>
      <c r="W177" s="47"/>
      <c r="X177" s="180"/>
      <c r="Y177" s="180"/>
      <c r="Z177" s="183">
        <v>15</v>
      </c>
      <c r="AA177" s="180"/>
      <c r="AB177" s="34"/>
      <c r="AC177" s="34"/>
      <c r="AD177" s="34"/>
      <c r="AE177" s="36"/>
      <c r="AF177" s="36"/>
      <c r="AG177" s="36"/>
      <c r="AH177" s="36"/>
    </row>
    <row r="178" spans="1:34" ht="40" customHeight="1" x14ac:dyDescent="0.35">
      <c r="A178" s="204"/>
      <c r="B178" s="50">
        <v>175</v>
      </c>
      <c r="C178" s="200"/>
      <c r="D178" s="56" t="s">
        <v>302</v>
      </c>
      <c r="E178" s="57" t="s">
        <v>303</v>
      </c>
      <c r="F178" s="57" t="s">
        <v>11</v>
      </c>
      <c r="G178" s="57" t="s">
        <v>12</v>
      </c>
      <c r="H178" s="55">
        <v>50.87</v>
      </c>
      <c r="I178" s="16">
        <v>10</v>
      </c>
      <c r="J178" s="144">
        <f t="shared" si="10"/>
        <v>10</v>
      </c>
      <c r="K178" s="145">
        <f t="shared" si="11"/>
        <v>10</v>
      </c>
      <c r="L178" s="146"/>
      <c r="M178" s="147">
        <f t="shared" si="12"/>
        <v>2</v>
      </c>
      <c r="N178" s="146"/>
      <c r="O178" s="146"/>
      <c r="P178" s="146"/>
      <c r="Q178" s="148">
        <f t="shared" si="13"/>
        <v>0</v>
      </c>
      <c r="R178" s="18" t="str">
        <f t="shared" si="9"/>
        <v>OK</v>
      </c>
      <c r="S178" s="47"/>
      <c r="T178" s="47"/>
      <c r="U178" s="47">
        <v>5</v>
      </c>
      <c r="V178" s="47"/>
      <c r="W178" s="47"/>
      <c r="X178" s="180"/>
      <c r="Y178" s="180"/>
      <c r="Z178" s="184">
        <v>5</v>
      </c>
      <c r="AA178" s="180"/>
      <c r="AB178" s="34"/>
      <c r="AC178" s="34"/>
      <c r="AD178" s="34"/>
      <c r="AE178" s="36"/>
      <c r="AF178" s="36"/>
      <c r="AG178" s="36"/>
      <c r="AH178" s="36"/>
    </row>
    <row r="179" spans="1:34" ht="40" customHeight="1" x14ac:dyDescent="0.35">
      <c r="A179" s="204"/>
      <c r="B179" s="50">
        <v>176</v>
      </c>
      <c r="C179" s="199"/>
      <c r="D179" s="56" t="s">
        <v>304</v>
      </c>
      <c r="E179" s="57" t="s">
        <v>305</v>
      </c>
      <c r="F179" s="57" t="s">
        <v>11</v>
      </c>
      <c r="G179" s="57" t="s">
        <v>12</v>
      </c>
      <c r="H179" s="55">
        <v>4.78</v>
      </c>
      <c r="I179" s="16">
        <v>0</v>
      </c>
      <c r="J179" s="144">
        <f t="shared" si="10"/>
        <v>0</v>
      </c>
      <c r="K179" s="145">
        <f t="shared" si="11"/>
        <v>0</v>
      </c>
      <c r="L179" s="146"/>
      <c r="M179" s="147">
        <f t="shared" si="12"/>
        <v>0</v>
      </c>
      <c r="N179" s="146"/>
      <c r="O179" s="146"/>
      <c r="P179" s="146"/>
      <c r="Q179" s="148">
        <f t="shared" si="13"/>
        <v>0</v>
      </c>
      <c r="R179" s="18" t="str">
        <f t="shared" si="9"/>
        <v>OK</v>
      </c>
      <c r="S179" s="47"/>
      <c r="T179" s="47"/>
      <c r="U179" s="47"/>
      <c r="V179" s="47"/>
      <c r="W179" s="47"/>
      <c r="X179" s="180"/>
      <c r="Y179" s="180"/>
      <c r="Z179" s="180"/>
      <c r="AA179" s="180"/>
      <c r="AB179" s="34"/>
      <c r="AC179" s="34"/>
      <c r="AD179" s="34"/>
      <c r="AE179" s="36"/>
      <c r="AF179" s="36"/>
      <c r="AG179" s="36"/>
      <c r="AH179" s="36"/>
    </row>
    <row r="180" spans="1:34" ht="40" customHeight="1" x14ac:dyDescent="0.35">
      <c r="A180" s="204">
        <v>10</v>
      </c>
      <c r="B180" s="50">
        <v>177</v>
      </c>
      <c r="C180" s="198" t="s">
        <v>635</v>
      </c>
      <c r="D180" s="56" t="s">
        <v>306</v>
      </c>
      <c r="E180" s="57" t="s">
        <v>307</v>
      </c>
      <c r="F180" s="57" t="s">
        <v>11</v>
      </c>
      <c r="G180" s="57" t="s">
        <v>308</v>
      </c>
      <c r="H180" s="55">
        <v>16</v>
      </c>
      <c r="I180" s="16">
        <v>25</v>
      </c>
      <c r="J180" s="144">
        <f t="shared" si="10"/>
        <v>10</v>
      </c>
      <c r="K180" s="145">
        <f t="shared" si="11"/>
        <v>10</v>
      </c>
      <c r="L180" s="146"/>
      <c r="M180" s="147">
        <f t="shared" si="12"/>
        <v>6</v>
      </c>
      <c r="N180" s="146"/>
      <c r="O180" s="146"/>
      <c r="P180" s="146"/>
      <c r="Q180" s="148">
        <f t="shared" si="13"/>
        <v>15</v>
      </c>
      <c r="R180" s="18" t="str">
        <f t="shared" si="9"/>
        <v>OK</v>
      </c>
      <c r="S180" s="47"/>
      <c r="T180" s="47"/>
      <c r="U180" s="47"/>
      <c r="V180" s="47"/>
      <c r="W180" s="47">
        <v>5</v>
      </c>
      <c r="X180" s="180"/>
      <c r="Y180" s="184">
        <v>5</v>
      </c>
      <c r="Z180" s="180"/>
      <c r="AA180" s="180"/>
      <c r="AB180" s="34"/>
      <c r="AC180" s="34"/>
      <c r="AD180" s="34"/>
      <c r="AE180" s="36"/>
      <c r="AF180" s="36"/>
      <c r="AG180" s="36"/>
      <c r="AH180" s="36"/>
    </row>
    <row r="181" spans="1:34" ht="40" customHeight="1" x14ac:dyDescent="0.35">
      <c r="A181" s="204"/>
      <c r="B181" s="50">
        <v>178</v>
      </c>
      <c r="C181" s="200"/>
      <c r="D181" s="56" t="s">
        <v>309</v>
      </c>
      <c r="E181" s="57" t="s">
        <v>310</v>
      </c>
      <c r="F181" s="57" t="s">
        <v>11</v>
      </c>
      <c r="G181" s="57" t="s">
        <v>13</v>
      </c>
      <c r="H181" s="55">
        <v>15.62</v>
      </c>
      <c r="I181" s="16">
        <v>30</v>
      </c>
      <c r="J181" s="144">
        <f t="shared" si="10"/>
        <v>15</v>
      </c>
      <c r="K181" s="145">
        <f t="shared" si="11"/>
        <v>15</v>
      </c>
      <c r="L181" s="146"/>
      <c r="M181" s="147">
        <f t="shared" si="12"/>
        <v>7</v>
      </c>
      <c r="N181" s="146"/>
      <c r="O181" s="146"/>
      <c r="P181" s="146"/>
      <c r="Q181" s="148">
        <f t="shared" si="13"/>
        <v>15</v>
      </c>
      <c r="R181" s="18" t="str">
        <f t="shared" si="9"/>
        <v>OK</v>
      </c>
      <c r="S181" s="47"/>
      <c r="T181" s="47"/>
      <c r="U181" s="47"/>
      <c r="V181" s="47"/>
      <c r="W181" s="47"/>
      <c r="X181" s="180"/>
      <c r="Y181" s="183">
        <v>15</v>
      </c>
      <c r="Z181" s="180"/>
      <c r="AA181" s="180"/>
      <c r="AB181" s="34"/>
      <c r="AC181" s="34"/>
      <c r="AD181" s="34"/>
      <c r="AE181" s="36"/>
      <c r="AF181" s="36"/>
      <c r="AG181" s="36"/>
      <c r="AH181" s="36"/>
    </row>
    <row r="182" spans="1:34" ht="40" customHeight="1" x14ac:dyDescent="0.35">
      <c r="A182" s="204"/>
      <c r="B182" s="50">
        <v>179</v>
      </c>
      <c r="C182" s="200"/>
      <c r="D182" s="56" t="s">
        <v>311</v>
      </c>
      <c r="E182" s="57" t="s">
        <v>312</v>
      </c>
      <c r="F182" s="57" t="s">
        <v>233</v>
      </c>
      <c r="G182" s="57" t="s">
        <v>12</v>
      </c>
      <c r="H182" s="55">
        <v>4.9400000000000004</v>
      </c>
      <c r="I182" s="16">
        <v>10</v>
      </c>
      <c r="J182" s="144">
        <f t="shared" si="10"/>
        <v>0</v>
      </c>
      <c r="K182" s="145">
        <f t="shared" si="11"/>
        <v>0</v>
      </c>
      <c r="L182" s="146"/>
      <c r="M182" s="147">
        <f t="shared" si="12"/>
        <v>2</v>
      </c>
      <c r="N182" s="146"/>
      <c r="O182" s="146"/>
      <c r="P182" s="146"/>
      <c r="Q182" s="148">
        <f t="shared" si="13"/>
        <v>10</v>
      </c>
      <c r="R182" s="18" t="str">
        <f t="shared" si="9"/>
        <v>OK</v>
      </c>
      <c r="S182" s="47"/>
      <c r="T182" s="47"/>
      <c r="U182" s="47"/>
      <c r="V182" s="47"/>
      <c r="W182" s="47"/>
      <c r="X182" s="180"/>
      <c r="Y182" s="180"/>
      <c r="Z182" s="180"/>
      <c r="AA182" s="180"/>
      <c r="AB182" s="34"/>
      <c r="AC182" s="34"/>
      <c r="AD182" s="34"/>
      <c r="AE182" s="36"/>
      <c r="AF182" s="36"/>
      <c r="AG182" s="36"/>
      <c r="AH182" s="36"/>
    </row>
    <row r="183" spans="1:34" ht="40" customHeight="1" x14ac:dyDescent="0.35">
      <c r="A183" s="204"/>
      <c r="B183" s="50">
        <v>180</v>
      </c>
      <c r="C183" s="200"/>
      <c r="D183" s="56" t="s">
        <v>313</v>
      </c>
      <c r="E183" s="57" t="s">
        <v>314</v>
      </c>
      <c r="F183" s="57" t="s">
        <v>11</v>
      </c>
      <c r="G183" s="57" t="s">
        <v>13</v>
      </c>
      <c r="H183" s="55">
        <v>36.1</v>
      </c>
      <c r="I183" s="16">
        <v>10</v>
      </c>
      <c r="J183" s="144">
        <f t="shared" si="10"/>
        <v>10</v>
      </c>
      <c r="K183" s="145">
        <f t="shared" si="11"/>
        <v>10</v>
      </c>
      <c r="L183" s="146"/>
      <c r="M183" s="147">
        <f t="shared" si="12"/>
        <v>2</v>
      </c>
      <c r="N183" s="146"/>
      <c r="O183" s="146"/>
      <c r="P183" s="146"/>
      <c r="Q183" s="148">
        <f t="shared" si="13"/>
        <v>0</v>
      </c>
      <c r="R183" s="18" t="str">
        <f t="shared" si="9"/>
        <v>OK</v>
      </c>
      <c r="S183" s="47"/>
      <c r="T183" s="47"/>
      <c r="U183" s="47"/>
      <c r="V183" s="47"/>
      <c r="W183" s="47"/>
      <c r="X183" s="180"/>
      <c r="Y183" s="184">
        <v>10</v>
      </c>
      <c r="Z183" s="180"/>
      <c r="AA183" s="180"/>
      <c r="AB183" s="34"/>
      <c r="AC183" s="34"/>
      <c r="AD183" s="34"/>
      <c r="AE183" s="36"/>
      <c r="AF183" s="36"/>
      <c r="AG183" s="36"/>
      <c r="AH183" s="36"/>
    </row>
    <row r="184" spans="1:34" ht="40" customHeight="1" x14ac:dyDescent="0.35">
      <c r="A184" s="204"/>
      <c r="B184" s="50">
        <v>181</v>
      </c>
      <c r="C184" s="200"/>
      <c r="D184" s="56" t="s">
        <v>315</v>
      </c>
      <c r="E184" s="57" t="s">
        <v>316</v>
      </c>
      <c r="F184" s="57" t="s">
        <v>11</v>
      </c>
      <c r="G184" s="57" t="s">
        <v>12</v>
      </c>
      <c r="H184" s="55">
        <v>16.8</v>
      </c>
      <c r="I184" s="16">
        <v>3</v>
      </c>
      <c r="J184" s="144">
        <f t="shared" si="10"/>
        <v>0</v>
      </c>
      <c r="K184" s="145">
        <f t="shared" si="11"/>
        <v>0</v>
      </c>
      <c r="L184" s="146"/>
      <c r="M184" s="147">
        <f t="shared" si="12"/>
        <v>0</v>
      </c>
      <c r="N184" s="146"/>
      <c r="O184" s="146"/>
      <c r="P184" s="146"/>
      <c r="Q184" s="148">
        <f t="shared" si="13"/>
        <v>3</v>
      </c>
      <c r="R184" s="18" t="str">
        <f t="shared" si="9"/>
        <v>OK</v>
      </c>
      <c r="S184" s="47"/>
      <c r="T184" s="47"/>
      <c r="U184" s="47"/>
      <c r="V184" s="47"/>
      <c r="W184" s="47"/>
      <c r="X184" s="180"/>
      <c r="Y184" s="180"/>
      <c r="Z184" s="180"/>
      <c r="AA184" s="180"/>
      <c r="AB184" s="34"/>
      <c r="AC184" s="34"/>
      <c r="AD184" s="34"/>
      <c r="AE184" s="36"/>
      <c r="AF184" s="36"/>
      <c r="AG184" s="36"/>
      <c r="AH184" s="36"/>
    </row>
    <row r="185" spans="1:34" ht="40" customHeight="1" x14ac:dyDescent="0.35">
      <c r="A185" s="204"/>
      <c r="B185" s="50">
        <v>182</v>
      </c>
      <c r="C185" s="200"/>
      <c r="D185" s="56" t="s">
        <v>317</v>
      </c>
      <c r="E185" s="57" t="s">
        <v>318</v>
      </c>
      <c r="F185" s="57" t="s">
        <v>11</v>
      </c>
      <c r="G185" s="57" t="s">
        <v>12</v>
      </c>
      <c r="H185" s="55">
        <v>8.16</v>
      </c>
      <c r="I185" s="16">
        <v>0</v>
      </c>
      <c r="J185" s="144">
        <f t="shared" si="10"/>
        <v>0</v>
      </c>
      <c r="K185" s="145">
        <f t="shared" si="11"/>
        <v>0</v>
      </c>
      <c r="L185" s="146"/>
      <c r="M185" s="147">
        <f t="shared" si="12"/>
        <v>0</v>
      </c>
      <c r="N185" s="146"/>
      <c r="O185" s="146"/>
      <c r="P185" s="146"/>
      <c r="Q185" s="148">
        <f t="shared" si="13"/>
        <v>0</v>
      </c>
      <c r="R185" s="18" t="str">
        <f t="shared" si="9"/>
        <v>OK</v>
      </c>
      <c r="S185" s="47"/>
      <c r="T185" s="47"/>
      <c r="U185" s="47"/>
      <c r="V185" s="47"/>
      <c r="W185" s="47"/>
      <c r="X185" s="180"/>
      <c r="Y185" s="180"/>
      <c r="Z185" s="180"/>
      <c r="AA185" s="180"/>
      <c r="AB185" s="34"/>
      <c r="AC185" s="34"/>
      <c r="AD185" s="34"/>
      <c r="AE185" s="36"/>
      <c r="AF185" s="36"/>
      <c r="AG185" s="36"/>
      <c r="AH185" s="36"/>
    </row>
    <row r="186" spans="1:34" ht="40" customHeight="1" x14ac:dyDescent="0.35">
      <c r="A186" s="204"/>
      <c r="B186" s="50">
        <v>183</v>
      </c>
      <c r="C186" s="200"/>
      <c r="D186" s="56" t="s">
        <v>319</v>
      </c>
      <c r="E186" s="57" t="s">
        <v>320</v>
      </c>
      <c r="F186" s="57" t="s">
        <v>11</v>
      </c>
      <c r="G186" s="57" t="s">
        <v>12</v>
      </c>
      <c r="H186" s="55">
        <v>6.8</v>
      </c>
      <c r="I186" s="16">
        <v>30</v>
      </c>
      <c r="J186" s="144">
        <f t="shared" si="10"/>
        <v>15</v>
      </c>
      <c r="K186" s="145">
        <f t="shared" si="11"/>
        <v>15</v>
      </c>
      <c r="L186" s="146"/>
      <c r="M186" s="147">
        <f t="shared" si="12"/>
        <v>7</v>
      </c>
      <c r="N186" s="146"/>
      <c r="O186" s="146"/>
      <c r="P186" s="146"/>
      <c r="Q186" s="148">
        <f t="shared" si="13"/>
        <v>15</v>
      </c>
      <c r="R186" s="18" t="str">
        <f t="shared" si="9"/>
        <v>OK</v>
      </c>
      <c r="S186" s="47"/>
      <c r="T186" s="47"/>
      <c r="U186" s="47"/>
      <c r="V186" s="47"/>
      <c r="W186" s="47"/>
      <c r="X186" s="180"/>
      <c r="Y186" s="183">
        <v>15</v>
      </c>
      <c r="Z186" s="180"/>
      <c r="AA186" s="180"/>
      <c r="AB186" s="34"/>
      <c r="AC186" s="34"/>
      <c r="AD186" s="34"/>
      <c r="AE186" s="36"/>
      <c r="AF186" s="36"/>
      <c r="AG186" s="36"/>
      <c r="AH186" s="36"/>
    </row>
    <row r="187" spans="1:34" ht="40" customHeight="1" x14ac:dyDescent="0.35">
      <c r="A187" s="204"/>
      <c r="B187" s="50">
        <v>184</v>
      </c>
      <c r="C187" s="200"/>
      <c r="D187" s="56" t="s">
        <v>321</v>
      </c>
      <c r="E187" s="57" t="s">
        <v>322</v>
      </c>
      <c r="F187" s="57" t="s">
        <v>11</v>
      </c>
      <c r="G187" s="57" t="s">
        <v>12</v>
      </c>
      <c r="H187" s="55">
        <v>22.8</v>
      </c>
      <c r="I187" s="16">
        <v>0</v>
      </c>
      <c r="J187" s="144">
        <f t="shared" si="10"/>
        <v>0</v>
      </c>
      <c r="K187" s="145">
        <f t="shared" si="11"/>
        <v>0</v>
      </c>
      <c r="L187" s="146"/>
      <c r="M187" s="147">
        <f t="shared" si="12"/>
        <v>0</v>
      </c>
      <c r="N187" s="146"/>
      <c r="O187" s="146"/>
      <c r="P187" s="146"/>
      <c r="Q187" s="148">
        <f t="shared" si="13"/>
        <v>0</v>
      </c>
      <c r="R187" s="18" t="str">
        <f t="shared" si="9"/>
        <v>OK</v>
      </c>
      <c r="S187" s="47"/>
      <c r="T187" s="47"/>
      <c r="U187" s="47"/>
      <c r="V187" s="47"/>
      <c r="W187" s="47"/>
      <c r="X187" s="180"/>
      <c r="Y187" s="180"/>
      <c r="Z187" s="180"/>
      <c r="AA187" s="180"/>
      <c r="AB187" s="34"/>
      <c r="AC187" s="34"/>
      <c r="AD187" s="34"/>
      <c r="AE187" s="36"/>
      <c r="AF187" s="36"/>
      <c r="AG187" s="36"/>
      <c r="AH187" s="36"/>
    </row>
    <row r="188" spans="1:34" ht="40" customHeight="1" x14ac:dyDescent="0.35">
      <c r="A188" s="204"/>
      <c r="B188" s="50">
        <v>185</v>
      </c>
      <c r="C188" s="200"/>
      <c r="D188" s="56" t="s">
        <v>323</v>
      </c>
      <c r="E188" s="57" t="s">
        <v>324</v>
      </c>
      <c r="F188" s="57" t="s">
        <v>11</v>
      </c>
      <c r="G188" s="57" t="s">
        <v>15</v>
      </c>
      <c r="H188" s="55">
        <v>9.36</v>
      </c>
      <c r="I188" s="16">
        <v>0</v>
      </c>
      <c r="J188" s="144">
        <f t="shared" si="10"/>
        <v>0</v>
      </c>
      <c r="K188" s="145">
        <f t="shared" si="11"/>
        <v>0</v>
      </c>
      <c r="L188" s="146"/>
      <c r="M188" s="147">
        <f t="shared" si="12"/>
        <v>0</v>
      </c>
      <c r="N188" s="146"/>
      <c r="O188" s="146"/>
      <c r="P188" s="146"/>
      <c r="Q188" s="148">
        <f t="shared" si="13"/>
        <v>0</v>
      </c>
      <c r="R188" s="18" t="str">
        <f t="shared" si="9"/>
        <v>OK</v>
      </c>
      <c r="S188" s="47"/>
      <c r="T188" s="47"/>
      <c r="U188" s="47"/>
      <c r="V188" s="47"/>
      <c r="W188" s="47"/>
      <c r="X188" s="180"/>
      <c r="Y188" s="180"/>
      <c r="Z188" s="180"/>
      <c r="AA188" s="180"/>
      <c r="AB188" s="34"/>
      <c r="AC188" s="34"/>
      <c r="AD188" s="34"/>
      <c r="AE188" s="36"/>
      <c r="AF188" s="36"/>
      <c r="AG188" s="36"/>
      <c r="AH188" s="36"/>
    </row>
    <row r="189" spans="1:34" ht="40" customHeight="1" x14ac:dyDescent="0.35">
      <c r="A189" s="204"/>
      <c r="B189" s="50">
        <v>186</v>
      </c>
      <c r="C189" s="200"/>
      <c r="D189" s="56" t="s">
        <v>325</v>
      </c>
      <c r="E189" s="57" t="s">
        <v>326</v>
      </c>
      <c r="F189" s="57" t="s">
        <v>11</v>
      </c>
      <c r="G189" s="57" t="s">
        <v>12</v>
      </c>
      <c r="H189" s="55">
        <v>17.399999999999999</v>
      </c>
      <c r="I189" s="16">
        <v>0</v>
      </c>
      <c r="J189" s="144">
        <f t="shared" si="10"/>
        <v>0</v>
      </c>
      <c r="K189" s="145">
        <f t="shared" si="11"/>
        <v>0</v>
      </c>
      <c r="L189" s="146"/>
      <c r="M189" s="147">
        <f t="shared" si="12"/>
        <v>0</v>
      </c>
      <c r="N189" s="146"/>
      <c r="O189" s="146"/>
      <c r="P189" s="146"/>
      <c r="Q189" s="148">
        <f t="shared" si="13"/>
        <v>0</v>
      </c>
      <c r="R189" s="18" t="str">
        <f t="shared" si="9"/>
        <v>OK</v>
      </c>
      <c r="S189" s="47"/>
      <c r="T189" s="47"/>
      <c r="U189" s="47"/>
      <c r="V189" s="47"/>
      <c r="W189" s="47"/>
      <c r="X189" s="180"/>
      <c r="Y189" s="180"/>
      <c r="Z189" s="180"/>
      <c r="AA189" s="180"/>
      <c r="AB189" s="34"/>
      <c r="AC189" s="34"/>
      <c r="AD189" s="34"/>
      <c r="AE189" s="36"/>
      <c r="AF189" s="36"/>
      <c r="AG189" s="36"/>
      <c r="AH189" s="36"/>
    </row>
    <row r="190" spans="1:34" ht="40" customHeight="1" x14ac:dyDescent="0.35">
      <c r="A190" s="204"/>
      <c r="B190" s="50">
        <v>187</v>
      </c>
      <c r="C190" s="200"/>
      <c r="D190" s="56" t="s">
        <v>327</v>
      </c>
      <c r="E190" s="57" t="s">
        <v>328</v>
      </c>
      <c r="F190" s="57" t="s">
        <v>11</v>
      </c>
      <c r="G190" s="57" t="s">
        <v>12</v>
      </c>
      <c r="H190" s="55">
        <v>16.88</v>
      </c>
      <c r="I190" s="16">
        <v>0</v>
      </c>
      <c r="J190" s="144">
        <f t="shared" si="10"/>
        <v>0</v>
      </c>
      <c r="K190" s="145">
        <f t="shared" si="11"/>
        <v>0</v>
      </c>
      <c r="L190" s="146"/>
      <c r="M190" s="147">
        <f t="shared" si="12"/>
        <v>0</v>
      </c>
      <c r="N190" s="146"/>
      <c r="O190" s="146"/>
      <c r="P190" s="146"/>
      <c r="Q190" s="148">
        <f t="shared" si="13"/>
        <v>0</v>
      </c>
      <c r="R190" s="18" t="str">
        <f t="shared" si="9"/>
        <v>OK</v>
      </c>
      <c r="S190" s="47"/>
      <c r="T190" s="47"/>
      <c r="U190" s="47"/>
      <c r="V190" s="47"/>
      <c r="W190" s="47"/>
      <c r="X190" s="180"/>
      <c r="Y190" s="180"/>
      <c r="Z190" s="180"/>
      <c r="AA190" s="180"/>
      <c r="AB190" s="34"/>
      <c r="AC190" s="34"/>
      <c r="AD190" s="34"/>
      <c r="AE190" s="36"/>
      <c r="AF190" s="36"/>
      <c r="AG190" s="36"/>
      <c r="AH190" s="36"/>
    </row>
    <row r="191" spans="1:34" ht="40" customHeight="1" x14ac:dyDescent="0.35">
      <c r="A191" s="204"/>
      <c r="B191" s="50">
        <v>188</v>
      </c>
      <c r="C191" s="200"/>
      <c r="D191" s="56" t="s">
        <v>329</v>
      </c>
      <c r="E191" s="57" t="s">
        <v>330</v>
      </c>
      <c r="F191" s="57" t="s">
        <v>11</v>
      </c>
      <c r="G191" s="57" t="s">
        <v>12</v>
      </c>
      <c r="H191" s="55">
        <v>15.6</v>
      </c>
      <c r="I191" s="16">
        <v>0</v>
      </c>
      <c r="J191" s="144">
        <f t="shared" si="10"/>
        <v>0</v>
      </c>
      <c r="K191" s="145">
        <f t="shared" si="11"/>
        <v>0</v>
      </c>
      <c r="L191" s="146"/>
      <c r="M191" s="147">
        <f t="shared" si="12"/>
        <v>0</v>
      </c>
      <c r="N191" s="146"/>
      <c r="O191" s="146"/>
      <c r="P191" s="146"/>
      <c r="Q191" s="148">
        <f t="shared" si="13"/>
        <v>0</v>
      </c>
      <c r="R191" s="18" t="str">
        <f t="shared" si="9"/>
        <v>OK</v>
      </c>
      <c r="S191" s="47"/>
      <c r="T191" s="47"/>
      <c r="U191" s="47"/>
      <c r="V191" s="47"/>
      <c r="W191" s="47"/>
      <c r="X191" s="180"/>
      <c r="Y191" s="180"/>
      <c r="Z191" s="180"/>
      <c r="AA191" s="180"/>
      <c r="AB191" s="34"/>
      <c r="AC191" s="34"/>
      <c r="AD191" s="34"/>
      <c r="AE191" s="36"/>
      <c r="AF191" s="36"/>
      <c r="AG191" s="36"/>
      <c r="AH191" s="36"/>
    </row>
    <row r="192" spans="1:34" ht="40" customHeight="1" x14ac:dyDescent="0.35">
      <c r="A192" s="204"/>
      <c r="B192" s="50">
        <v>189</v>
      </c>
      <c r="C192" s="200"/>
      <c r="D192" s="56" t="s">
        <v>331</v>
      </c>
      <c r="E192" s="57" t="s">
        <v>332</v>
      </c>
      <c r="F192" s="57" t="s">
        <v>11</v>
      </c>
      <c r="G192" s="57" t="s">
        <v>12</v>
      </c>
      <c r="H192" s="55">
        <v>16.8</v>
      </c>
      <c r="I192" s="16">
        <v>5</v>
      </c>
      <c r="J192" s="144">
        <f t="shared" si="10"/>
        <v>0</v>
      </c>
      <c r="K192" s="145">
        <f t="shared" si="11"/>
        <v>0</v>
      </c>
      <c r="L192" s="146"/>
      <c r="M192" s="147">
        <f t="shared" si="12"/>
        <v>1</v>
      </c>
      <c r="N192" s="146"/>
      <c r="O192" s="146"/>
      <c r="P192" s="146"/>
      <c r="Q192" s="148">
        <f t="shared" si="13"/>
        <v>5</v>
      </c>
      <c r="R192" s="18" t="str">
        <f t="shared" si="9"/>
        <v>OK</v>
      </c>
      <c r="S192" s="47"/>
      <c r="T192" s="47"/>
      <c r="U192" s="47"/>
      <c r="V192" s="47"/>
      <c r="W192" s="47"/>
      <c r="X192" s="180"/>
      <c r="Y192" s="180"/>
      <c r="Z192" s="180"/>
      <c r="AA192" s="180"/>
      <c r="AB192" s="34"/>
      <c r="AC192" s="34"/>
      <c r="AD192" s="34"/>
      <c r="AE192" s="36"/>
      <c r="AF192" s="36"/>
      <c r="AG192" s="36"/>
      <c r="AH192" s="36"/>
    </row>
    <row r="193" spans="1:34" ht="40" customHeight="1" x14ac:dyDescent="0.35">
      <c r="A193" s="204"/>
      <c r="B193" s="50">
        <v>190</v>
      </c>
      <c r="C193" s="200"/>
      <c r="D193" s="56" t="s">
        <v>333</v>
      </c>
      <c r="E193" s="57" t="s">
        <v>334</v>
      </c>
      <c r="F193" s="57" t="s">
        <v>11</v>
      </c>
      <c r="G193" s="57" t="s">
        <v>15</v>
      </c>
      <c r="H193" s="55">
        <v>24</v>
      </c>
      <c r="I193" s="16">
        <v>0</v>
      </c>
      <c r="J193" s="144">
        <f t="shared" si="10"/>
        <v>0</v>
      </c>
      <c r="K193" s="145">
        <f t="shared" si="11"/>
        <v>0</v>
      </c>
      <c r="L193" s="146"/>
      <c r="M193" s="147">
        <f t="shared" si="12"/>
        <v>0</v>
      </c>
      <c r="N193" s="146"/>
      <c r="O193" s="146"/>
      <c r="P193" s="146"/>
      <c r="Q193" s="148">
        <f t="shared" si="13"/>
        <v>0</v>
      </c>
      <c r="R193" s="18" t="str">
        <f t="shared" si="9"/>
        <v>OK</v>
      </c>
      <c r="S193" s="47"/>
      <c r="T193" s="47"/>
      <c r="U193" s="47"/>
      <c r="V193" s="47"/>
      <c r="W193" s="47"/>
      <c r="X193" s="180"/>
      <c r="Y193" s="180"/>
      <c r="Z193" s="180"/>
      <c r="AA193" s="180"/>
      <c r="AB193" s="34"/>
      <c r="AC193" s="34"/>
      <c r="AD193" s="34"/>
      <c r="AE193" s="36"/>
      <c r="AF193" s="36"/>
      <c r="AG193" s="36"/>
      <c r="AH193" s="36"/>
    </row>
    <row r="194" spans="1:34" ht="40" customHeight="1" x14ac:dyDescent="0.35">
      <c r="A194" s="204"/>
      <c r="B194" s="50">
        <v>191</v>
      </c>
      <c r="C194" s="200"/>
      <c r="D194" s="56" t="s">
        <v>335</v>
      </c>
      <c r="E194" s="57" t="s">
        <v>336</v>
      </c>
      <c r="F194" s="57" t="s">
        <v>11</v>
      </c>
      <c r="G194" s="57" t="s">
        <v>15</v>
      </c>
      <c r="H194" s="55">
        <v>27.6</v>
      </c>
      <c r="I194" s="16">
        <v>50</v>
      </c>
      <c r="J194" s="144">
        <f t="shared" si="10"/>
        <v>10</v>
      </c>
      <c r="K194" s="145">
        <f t="shared" si="11"/>
        <v>10</v>
      </c>
      <c r="L194" s="146"/>
      <c r="M194" s="147">
        <f t="shared" si="12"/>
        <v>12</v>
      </c>
      <c r="N194" s="146"/>
      <c r="O194" s="146"/>
      <c r="P194" s="146"/>
      <c r="Q194" s="148">
        <f t="shared" si="13"/>
        <v>40</v>
      </c>
      <c r="R194" s="18" t="str">
        <f t="shared" si="9"/>
        <v>OK</v>
      </c>
      <c r="S194" s="47"/>
      <c r="T194" s="47"/>
      <c r="U194" s="47"/>
      <c r="V194" s="47"/>
      <c r="W194" s="47"/>
      <c r="X194" s="180"/>
      <c r="Y194" s="184">
        <v>10</v>
      </c>
      <c r="Z194" s="180"/>
      <c r="AA194" s="180"/>
      <c r="AB194" s="34"/>
      <c r="AC194" s="34"/>
      <c r="AD194" s="34"/>
      <c r="AE194" s="36"/>
      <c r="AF194" s="36"/>
      <c r="AG194" s="36"/>
      <c r="AH194" s="36"/>
    </row>
    <row r="195" spans="1:34" ht="40" customHeight="1" x14ac:dyDescent="0.35">
      <c r="A195" s="204"/>
      <c r="B195" s="50">
        <v>192</v>
      </c>
      <c r="C195" s="200"/>
      <c r="D195" s="56" t="s">
        <v>337</v>
      </c>
      <c r="E195" s="57" t="s">
        <v>338</v>
      </c>
      <c r="F195" s="57" t="s">
        <v>11</v>
      </c>
      <c r="G195" s="57" t="s">
        <v>24</v>
      </c>
      <c r="H195" s="55">
        <v>108</v>
      </c>
      <c r="I195" s="16">
        <v>10</v>
      </c>
      <c r="J195" s="144">
        <f t="shared" si="10"/>
        <v>2</v>
      </c>
      <c r="K195" s="145">
        <f t="shared" si="11"/>
        <v>2</v>
      </c>
      <c r="L195" s="146"/>
      <c r="M195" s="147">
        <f t="shared" si="12"/>
        <v>2</v>
      </c>
      <c r="N195" s="146"/>
      <c r="O195" s="146"/>
      <c r="P195" s="146"/>
      <c r="Q195" s="148">
        <f t="shared" si="13"/>
        <v>8</v>
      </c>
      <c r="R195" s="18" t="str">
        <f t="shared" si="9"/>
        <v>OK</v>
      </c>
      <c r="S195" s="47"/>
      <c r="T195" s="47"/>
      <c r="U195" s="47"/>
      <c r="V195" s="47"/>
      <c r="W195" s="47"/>
      <c r="X195" s="180"/>
      <c r="Y195" s="184">
        <v>2</v>
      </c>
      <c r="Z195" s="180"/>
      <c r="AA195" s="180"/>
      <c r="AB195" s="34"/>
      <c r="AC195" s="34"/>
      <c r="AD195" s="34"/>
      <c r="AE195" s="36"/>
      <c r="AF195" s="36"/>
      <c r="AG195" s="36"/>
      <c r="AH195" s="36"/>
    </row>
    <row r="196" spans="1:34" ht="40" customHeight="1" x14ac:dyDescent="0.35">
      <c r="A196" s="204"/>
      <c r="B196" s="50">
        <v>193</v>
      </c>
      <c r="C196" s="200"/>
      <c r="D196" s="56" t="s">
        <v>339</v>
      </c>
      <c r="E196" s="57" t="s">
        <v>340</v>
      </c>
      <c r="F196" s="57" t="s">
        <v>11</v>
      </c>
      <c r="G196" s="57" t="s">
        <v>15</v>
      </c>
      <c r="H196" s="55">
        <v>12</v>
      </c>
      <c r="I196" s="16">
        <v>5</v>
      </c>
      <c r="J196" s="144">
        <f t="shared" si="10"/>
        <v>0</v>
      </c>
      <c r="K196" s="145">
        <f t="shared" si="11"/>
        <v>0</v>
      </c>
      <c r="L196" s="146"/>
      <c r="M196" s="147">
        <f t="shared" si="12"/>
        <v>1</v>
      </c>
      <c r="N196" s="146"/>
      <c r="O196" s="146"/>
      <c r="P196" s="146"/>
      <c r="Q196" s="148">
        <f t="shared" si="13"/>
        <v>5</v>
      </c>
      <c r="R196" s="18" t="str">
        <f t="shared" si="9"/>
        <v>OK</v>
      </c>
      <c r="S196" s="47"/>
      <c r="T196" s="47"/>
      <c r="U196" s="47"/>
      <c r="V196" s="47"/>
      <c r="W196" s="47"/>
      <c r="X196" s="180"/>
      <c r="Y196" s="180"/>
      <c r="Z196" s="180"/>
      <c r="AA196" s="180"/>
      <c r="AB196" s="34"/>
      <c r="AC196" s="34"/>
      <c r="AD196" s="34"/>
      <c r="AE196" s="36"/>
      <c r="AF196" s="36"/>
      <c r="AG196" s="36"/>
      <c r="AH196" s="36"/>
    </row>
    <row r="197" spans="1:34" ht="40" customHeight="1" x14ac:dyDescent="0.35">
      <c r="A197" s="204"/>
      <c r="B197" s="50">
        <v>194</v>
      </c>
      <c r="C197" s="199"/>
      <c r="D197" s="56" t="s">
        <v>341</v>
      </c>
      <c r="E197" s="57" t="s">
        <v>342</v>
      </c>
      <c r="F197" s="57" t="s">
        <v>11</v>
      </c>
      <c r="G197" s="57" t="s">
        <v>288</v>
      </c>
      <c r="H197" s="55">
        <v>7.8</v>
      </c>
      <c r="I197" s="16">
        <v>20</v>
      </c>
      <c r="J197" s="144">
        <f t="shared" ref="J197:J260" si="14">IF(SUM(S197:AJ197)&gt;I197+L197,I197+L197,SUM(S197:AJ197))</f>
        <v>10</v>
      </c>
      <c r="K197" s="145">
        <f t="shared" ref="K197:K260" si="15">(SUM(S197:AJ197))</f>
        <v>10</v>
      </c>
      <c r="L197" s="146"/>
      <c r="M197" s="147">
        <f t="shared" ref="M197:M260" si="16">ROUND(IF(I197*0.25-0.5&lt;0,0,I197*0.25-0.5),0)-P197-N197</f>
        <v>5</v>
      </c>
      <c r="N197" s="146"/>
      <c r="O197" s="146"/>
      <c r="P197" s="146"/>
      <c r="Q197" s="148">
        <f t="shared" ref="Q197:Q260" si="17">I197-(SUM(S197:AH197))+L197</f>
        <v>10</v>
      </c>
      <c r="R197" s="18" t="str">
        <f t="shared" si="9"/>
        <v>OK</v>
      </c>
      <c r="S197" s="47"/>
      <c r="T197" s="47"/>
      <c r="U197" s="47"/>
      <c r="V197" s="47"/>
      <c r="W197" s="47"/>
      <c r="X197" s="180"/>
      <c r="Y197" s="184">
        <v>10</v>
      </c>
      <c r="Z197" s="180"/>
      <c r="AA197" s="180"/>
      <c r="AB197" s="34"/>
      <c r="AC197" s="34"/>
      <c r="AD197" s="34"/>
      <c r="AE197" s="36"/>
      <c r="AF197" s="36"/>
      <c r="AG197" s="36"/>
      <c r="AH197" s="36"/>
    </row>
    <row r="198" spans="1:34" ht="40" customHeight="1" x14ac:dyDescent="0.35">
      <c r="A198" s="204">
        <v>11</v>
      </c>
      <c r="B198" s="50">
        <v>195</v>
      </c>
      <c r="C198" s="198" t="s">
        <v>638</v>
      </c>
      <c r="D198" s="56" t="s">
        <v>343</v>
      </c>
      <c r="E198" s="57" t="s">
        <v>344</v>
      </c>
      <c r="F198" s="57" t="s">
        <v>345</v>
      </c>
      <c r="G198" s="57" t="s">
        <v>12</v>
      </c>
      <c r="H198" s="55">
        <v>280</v>
      </c>
      <c r="I198" s="16">
        <v>1</v>
      </c>
      <c r="J198" s="144">
        <f t="shared" si="14"/>
        <v>0</v>
      </c>
      <c r="K198" s="145">
        <f t="shared" si="15"/>
        <v>0</v>
      </c>
      <c r="L198" s="146"/>
      <c r="M198" s="147">
        <f t="shared" si="16"/>
        <v>0</v>
      </c>
      <c r="N198" s="146"/>
      <c r="O198" s="146"/>
      <c r="P198" s="146"/>
      <c r="Q198" s="148">
        <f t="shared" si="17"/>
        <v>1</v>
      </c>
      <c r="R198" s="18" t="str">
        <f t="shared" si="9"/>
        <v>OK</v>
      </c>
      <c r="S198" s="47"/>
      <c r="T198" s="47"/>
      <c r="U198" s="47"/>
      <c r="V198" s="47"/>
      <c r="W198" s="47"/>
      <c r="X198" s="180"/>
      <c r="Y198" s="180"/>
      <c r="Z198" s="180"/>
      <c r="AA198" s="180"/>
      <c r="AB198" s="34"/>
      <c r="AC198" s="34"/>
      <c r="AD198" s="34"/>
      <c r="AE198" s="36"/>
      <c r="AF198" s="36"/>
      <c r="AG198" s="36"/>
      <c r="AH198" s="36"/>
    </row>
    <row r="199" spans="1:34" ht="40" customHeight="1" x14ac:dyDescent="0.35">
      <c r="A199" s="204"/>
      <c r="B199" s="50">
        <v>196</v>
      </c>
      <c r="C199" s="200"/>
      <c r="D199" s="56" t="s">
        <v>346</v>
      </c>
      <c r="E199" s="57" t="s">
        <v>347</v>
      </c>
      <c r="F199" s="57" t="s">
        <v>345</v>
      </c>
      <c r="G199" s="57" t="s">
        <v>12</v>
      </c>
      <c r="H199" s="55">
        <v>355</v>
      </c>
      <c r="I199" s="16">
        <v>1</v>
      </c>
      <c r="J199" s="144">
        <f t="shared" si="14"/>
        <v>1</v>
      </c>
      <c r="K199" s="145">
        <f t="shared" si="15"/>
        <v>1</v>
      </c>
      <c r="L199" s="146"/>
      <c r="M199" s="147">
        <f t="shared" si="16"/>
        <v>0</v>
      </c>
      <c r="N199" s="146"/>
      <c r="O199" s="146"/>
      <c r="P199" s="146"/>
      <c r="Q199" s="148">
        <f t="shared" si="17"/>
        <v>0</v>
      </c>
      <c r="R199" s="18" t="str">
        <f t="shared" si="9"/>
        <v>OK</v>
      </c>
      <c r="S199" s="47">
        <v>1</v>
      </c>
      <c r="T199" s="47"/>
      <c r="U199" s="47"/>
      <c r="V199" s="47"/>
      <c r="W199" s="47"/>
      <c r="X199" s="180"/>
      <c r="Y199" s="180"/>
      <c r="Z199" s="180"/>
      <c r="AA199" s="180"/>
      <c r="AB199" s="34"/>
      <c r="AC199" s="34"/>
      <c r="AD199" s="34"/>
      <c r="AE199" s="36"/>
      <c r="AF199" s="36"/>
      <c r="AG199" s="36"/>
      <c r="AH199" s="36"/>
    </row>
    <row r="200" spans="1:34" ht="40" customHeight="1" x14ac:dyDescent="0.35">
      <c r="A200" s="204"/>
      <c r="B200" s="50">
        <v>197</v>
      </c>
      <c r="C200" s="200"/>
      <c r="D200" s="56" t="s">
        <v>348</v>
      </c>
      <c r="E200" s="57" t="s">
        <v>347</v>
      </c>
      <c r="F200" s="57" t="s">
        <v>345</v>
      </c>
      <c r="G200" s="57" t="s">
        <v>12</v>
      </c>
      <c r="H200" s="55">
        <v>70</v>
      </c>
      <c r="I200" s="16">
        <v>30</v>
      </c>
      <c r="J200" s="144">
        <f t="shared" si="14"/>
        <v>22</v>
      </c>
      <c r="K200" s="145">
        <f t="shared" si="15"/>
        <v>22</v>
      </c>
      <c r="L200" s="146"/>
      <c r="M200" s="147">
        <f t="shared" si="16"/>
        <v>7</v>
      </c>
      <c r="N200" s="146"/>
      <c r="O200" s="146"/>
      <c r="P200" s="146"/>
      <c r="Q200" s="148">
        <f t="shared" si="17"/>
        <v>8</v>
      </c>
      <c r="R200" s="18" t="str">
        <f t="shared" si="9"/>
        <v>OK</v>
      </c>
      <c r="S200" s="47">
        <v>2</v>
      </c>
      <c r="T200" s="47"/>
      <c r="U200" s="47"/>
      <c r="V200" s="47"/>
      <c r="W200" s="47"/>
      <c r="X200" s="183">
        <v>20</v>
      </c>
      <c r="Y200" s="180"/>
      <c r="Z200" s="180"/>
      <c r="AA200" s="180"/>
      <c r="AB200" s="34"/>
      <c r="AC200" s="34"/>
      <c r="AD200" s="34"/>
      <c r="AE200" s="36"/>
      <c r="AF200" s="36"/>
      <c r="AG200" s="36"/>
      <c r="AH200" s="36"/>
    </row>
    <row r="201" spans="1:34" ht="40" customHeight="1" x14ac:dyDescent="0.35">
      <c r="A201" s="204"/>
      <c r="B201" s="50">
        <v>198</v>
      </c>
      <c r="C201" s="200"/>
      <c r="D201" s="56" t="s">
        <v>349</v>
      </c>
      <c r="E201" s="57" t="s">
        <v>347</v>
      </c>
      <c r="F201" s="57" t="s">
        <v>345</v>
      </c>
      <c r="G201" s="57" t="s">
        <v>12</v>
      </c>
      <c r="H201" s="55">
        <v>209.44</v>
      </c>
      <c r="I201" s="16">
        <v>1</v>
      </c>
      <c r="J201" s="144">
        <f t="shared" si="14"/>
        <v>0</v>
      </c>
      <c r="K201" s="145">
        <f t="shared" si="15"/>
        <v>0</v>
      </c>
      <c r="L201" s="146"/>
      <c r="M201" s="147">
        <f t="shared" si="16"/>
        <v>0</v>
      </c>
      <c r="N201" s="146"/>
      <c r="O201" s="146"/>
      <c r="P201" s="146"/>
      <c r="Q201" s="148">
        <f t="shared" si="17"/>
        <v>1</v>
      </c>
      <c r="R201" s="18" t="str">
        <f t="shared" si="9"/>
        <v>OK</v>
      </c>
      <c r="S201" s="47"/>
      <c r="T201" s="47"/>
      <c r="U201" s="47"/>
      <c r="V201" s="47"/>
      <c r="W201" s="47"/>
      <c r="X201" s="180"/>
      <c r="Y201" s="180"/>
      <c r="Z201" s="180"/>
      <c r="AA201" s="180"/>
      <c r="AB201" s="34"/>
      <c r="AC201" s="34"/>
      <c r="AD201" s="34"/>
      <c r="AE201" s="36"/>
      <c r="AF201" s="36"/>
      <c r="AG201" s="36"/>
      <c r="AH201" s="36"/>
    </row>
    <row r="202" spans="1:34" ht="40" customHeight="1" x14ac:dyDescent="0.35">
      <c r="A202" s="204"/>
      <c r="B202" s="50">
        <v>199</v>
      </c>
      <c r="C202" s="200"/>
      <c r="D202" s="56" t="s">
        <v>350</v>
      </c>
      <c r="E202" s="57" t="s">
        <v>347</v>
      </c>
      <c r="F202" s="57" t="s">
        <v>345</v>
      </c>
      <c r="G202" s="57" t="s">
        <v>12</v>
      </c>
      <c r="H202" s="55">
        <v>89</v>
      </c>
      <c r="I202" s="16">
        <v>15</v>
      </c>
      <c r="J202" s="144">
        <f t="shared" si="14"/>
        <v>8</v>
      </c>
      <c r="K202" s="145">
        <f t="shared" si="15"/>
        <v>8</v>
      </c>
      <c r="L202" s="146"/>
      <c r="M202" s="147">
        <f t="shared" si="16"/>
        <v>3</v>
      </c>
      <c r="N202" s="146"/>
      <c r="O202" s="146"/>
      <c r="P202" s="146"/>
      <c r="Q202" s="148">
        <f t="shared" si="17"/>
        <v>7</v>
      </c>
      <c r="R202" s="18" t="str">
        <f t="shared" si="9"/>
        <v>OK</v>
      </c>
      <c r="S202" s="47">
        <v>5</v>
      </c>
      <c r="T202" s="47"/>
      <c r="U202" s="47"/>
      <c r="V202" s="47"/>
      <c r="W202" s="47"/>
      <c r="X202" s="184">
        <v>3</v>
      </c>
      <c r="Y202" s="180"/>
      <c r="Z202" s="180"/>
      <c r="AA202" s="180"/>
      <c r="AB202" s="34"/>
      <c r="AC202" s="34"/>
      <c r="AD202" s="34"/>
      <c r="AE202" s="36"/>
      <c r="AF202" s="36"/>
      <c r="AG202" s="36"/>
      <c r="AH202" s="36"/>
    </row>
    <row r="203" spans="1:34" ht="40" customHeight="1" x14ac:dyDescent="0.35">
      <c r="A203" s="204"/>
      <c r="B203" s="50">
        <v>200</v>
      </c>
      <c r="C203" s="200"/>
      <c r="D203" s="56" t="s">
        <v>351</v>
      </c>
      <c r="E203" s="57" t="s">
        <v>347</v>
      </c>
      <c r="F203" s="57" t="s">
        <v>345</v>
      </c>
      <c r="G203" s="57" t="s">
        <v>12</v>
      </c>
      <c r="H203" s="55">
        <v>80</v>
      </c>
      <c r="I203" s="16">
        <v>15</v>
      </c>
      <c r="J203" s="144">
        <f t="shared" si="14"/>
        <v>4</v>
      </c>
      <c r="K203" s="145">
        <f t="shared" si="15"/>
        <v>4</v>
      </c>
      <c r="L203" s="146"/>
      <c r="M203" s="147">
        <f t="shared" si="16"/>
        <v>3</v>
      </c>
      <c r="N203" s="146"/>
      <c r="O203" s="146"/>
      <c r="P203" s="146"/>
      <c r="Q203" s="148">
        <f t="shared" si="17"/>
        <v>11</v>
      </c>
      <c r="R203" s="18" t="str">
        <f t="shared" si="9"/>
        <v>OK</v>
      </c>
      <c r="S203" s="47">
        <v>2</v>
      </c>
      <c r="T203" s="47"/>
      <c r="U203" s="47"/>
      <c r="V203" s="47"/>
      <c r="W203" s="47"/>
      <c r="X203" s="184">
        <v>2</v>
      </c>
      <c r="Y203" s="180"/>
      <c r="Z203" s="180"/>
      <c r="AA203" s="180"/>
      <c r="AB203" s="34"/>
      <c r="AC203" s="34"/>
      <c r="AD203" s="34"/>
      <c r="AE203" s="36"/>
      <c r="AF203" s="36"/>
      <c r="AG203" s="36"/>
      <c r="AH203" s="36"/>
    </row>
    <row r="204" spans="1:34" ht="40" customHeight="1" x14ac:dyDescent="0.35">
      <c r="A204" s="204"/>
      <c r="B204" s="50">
        <v>201</v>
      </c>
      <c r="C204" s="200"/>
      <c r="D204" s="56" t="s">
        <v>352</v>
      </c>
      <c r="E204" s="57" t="s">
        <v>353</v>
      </c>
      <c r="F204" s="57" t="s">
        <v>354</v>
      </c>
      <c r="G204" s="57" t="s">
        <v>12</v>
      </c>
      <c r="H204" s="55">
        <v>6</v>
      </c>
      <c r="I204" s="16">
        <v>10</v>
      </c>
      <c r="J204" s="144">
        <f t="shared" si="14"/>
        <v>10</v>
      </c>
      <c r="K204" s="145">
        <f t="shared" si="15"/>
        <v>10</v>
      </c>
      <c r="L204" s="146"/>
      <c r="M204" s="147">
        <f t="shared" si="16"/>
        <v>2</v>
      </c>
      <c r="N204" s="146"/>
      <c r="O204" s="146"/>
      <c r="P204" s="146"/>
      <c r="Q204" s="148">
        <f t="shared" si="17"/>
        <v>0</v>
      </c>
      <c r="R204" s="18" t="str">
        <f t="shared" si="9"/>
        <v>OK</v>
      </c>
      <c r="S204" s="47"/>
      <c r="T204" s="47"/>
      <c r="U204" s="47"/>
      <c r="V204" s="47"/>
      <c r="W204" s="47"/>
      <c r="X204" s="184">
        <v>10</v>
      </c>
      <c r="Y204" s="180"/>
      <c r="Z204" s="180"/>
      <c r="AA204" s="180"/>
      <c r="AB204" s="34"/>
      <c r="AC204" s="34"/>
      <c r="AD204" s="34"/>
      <c r="AE204" s="36"/>
      <c r="AF204" s="36"/>
      <c r="AG204" s="36"/>
      <c r="AH204" s="36"/>
    </row>
    <row r="205" spans="1:34" ht="40" customHeight="1" x14ac:dyDescent="0.35">
      <c r="A205" s="204"/>
      <c r="B205" s="50">
        <v>202</v>
      </c>
      <c r="C205" s="200"/>
      <c r="D205" s="56" t="s">
        <v>355</v>
      </c>
      <c r="E205" s="57" t="s">
        <v>356</v>
      </c>
      <c r="F205" s="57" t="s">
        <v>357</v>
      </c>
      <c r="G205" s="57" t="s">
        <v>12</v>
      </c>
      <c r="H205" s="55">
        <v>12</v>
      </c>
      <c r="I205" s="16">
        <v>10</v>
      </c>
      <c r="J205" s="144">
        <f t="shared" si="14"/>
        <v>3</v>
      </c>
      <c r="K205" s="145">
        <f t="shared" si="15"/>
        <v>3</v>
      </c>
      <c r="L205" s="146"/>
      <c r="M205" s="147">
        <f t="shared" si="16"/>
        <v>2</v>
      </c>
      <c r="N205" s="146"/>
      <c r="O205" s="146"/>
      <c r="P205" s="146"/>
      <c r="Q205" s="148">
        <f t="shared" si="17"/>
        <v>7</v>
      </c>
      <c r="R205" s="18" t="str">
        <f t="shared" si="9"/>
        <v>OK</v>
      </c>
      <c r="S205" s="47">
        <v>3</v>
      </c>
      <c r="T205" s="47"/>
      <c r="U205" s="47"/>
      <c r="V205" s="47"/>
      <c r="W205" s="47"/>
      <c r="X205" s="180"/>
      <c r="Y205" s="180"/>
      <c r="Z205" s="180"/>
      <c r="AA205" s="180"/>
      <c r="AB205" s="34"/>
      <c r="AC205" s="34"/>
      <c r="AD205" s="34"/>
      <c r="AE205" s="36"/>
      <c r="AF205" s="36"/>
      <c r="AG205" s="36"/>
      <c r="AH205" s="36"/>
    </row>
    <row r="206" spans="1:34" ht="40" customHeight="1" x14ac:dyDescent="0.35">
      <c r="A206" s="204"/>
      <c r="B206" s="50">
        <v>203</v>
      </c>
      <c r="C206" s="200"/>
      <c r="D206" s="56" t="s">
        <v>358</v>
      </c>
      <c r="E206" s="57" t="s">
        <v>356</v>
      </c>
      <c r="F206" s="57" t="s">
        <v>11</v>
      </c>
      <c r="G206" s="57" t="s">
        <v>12</v>
      </c>
      <c r="H206" s="55">
        <v>12</v>
      </c>
      <c r="I206" s="16">
        <v>10</v>
      </c>
      <c r="J206" s="144">
        <f t="shared" si="14"/>
        <v>3</v>
      </c>
      <c r="K206" s="145">
        <f t="shared" si="15"/>
        <v>3</v>
      </c>
      <c r="L206" s="146"/>
      <c r="M206" s="147">
        <f t="shared" si="16"/>
        <v>2</v>
      </c>
      <c r="N206" s="146"/>
      <c r="O206" s="146"/>
      <c r="P206" s="146"/>
      <c r="Q206" s="148">
        <f t="shared" si="17"/>
        <v>7</v>
      </c>
      <c r="R206" s="18" t="str">
        <f t="shared" si="9"/>
        <v>OK</v>
      </c>
      <c r="S206" s="47">
        <v>3</v>
      </c>
      <c r="T206" s="47"/>
      <c r="U206" s="47"/>
      <c r="V206" s="47"/>
      <c r="W206" s="47"/>
      <c r="X206" s="180"/>
      <c r="Y206" s="180"/>
      <c r="Z206" s="180"/>
      <c r="AA206" s="180"/>
      <c r="AB206" s="34"/>
      <c r="AC206" s="34"/>
      <c r="AD206" s="34"/>
      <c r="AE206" s="36"/>
      <c r="AF206" s="36"/>
      <c r="AG206" s="36"/>
      <c r="AH206" s="36"/>
    </row>
    <row r="207" spans="1:34" ht="40" customHeight="1" x14ac:dyDescent="0.35">
      <c r="A207" s="204"/>
      <c r="B207" s="50">
        <v>204</v>
      </c>
      <c r="C207" s="200"/>
      <c r="D207" s="56" t="s">
        <v>359</v>
      </c>
      <c r="E207" s="57" t="s">
        <v>356</v>
      </c>
      <c r="F207" s="57" t="s">
        <v>11</v>
      </c>
      <c r="G207" s="57" t="s">
        <v>12</v>
      </c>
      <c r="H207" s="55">
        <v>57</v>
      </c>
      <c r="I207" s="16">
        <v>0</v>
      </c>
      <c r="J207" s="144">
        <f t="shared" si="14"/>
        <v>0</v>
      </c>
      <c r="K207" s="145">
        <f t="shared" si="15"/>
        <v>0</v>
      </c>
      <c r="L207" s="146"/>
      <c r="M207" s="147">
        <f t="shared" si="16"/>
        <v>0</v>
      </c>
      <c r="N207" s="146"/>
      <c r="O207" s="146"/>
      <c r="P207" s="146"/>
      <c r="Q207" s="148">
        <f t="shared" si="17"/>
        <v>0</v>
      </c>
      <c r="R207" s="18" t="str">
        <f t="shared" si="9"/>
        <v>OK</v>
      </c>
      <c r="S207" s="47"/>
      <c r="T207" s="47"/>
      <c r="U207" s="47"/>
      <c r="V207" s="47"/>
      <c r="W207" s="47"/>
      <c r="X207" s="180"/>
      <c r="Y207" s="180"/>
      <c r="Z207" s="180"/>
      <c r="AA207" s="180"/>
      <c r="AB207" s="34"/>
      <c r="AC207" s="34"/>
      <c r="AD207" s="34"/>
      <c r="AE207" s="36"/>
      <c r="AF207" s="36"/>
      <c r="AG207" s="36"/>
      <c r="AH207" s="36"/>
    </row>
    <row r="208" spans="1:34" ht="40" customHeight="1" x14ac:dyDescent="0.35">
      <c r="A208" s="204"/>
      <c r="B208" s="50">
        <v>205</v>
      </c>
      <c r="C208" s="200"/>
      <c r="D208" s="56" t="s">
        <v>360</v>
      </c>
      <c r="E208" s="57" t="s">
        <v>361</v>
      </c>
      <c r="F208" s="57" t="s">
        <v>11</v>
      </c>
      <c r="G208" s="57" t="s">
        <v>12</v>
      </c>
      <c r="H208" s="55">
        <v>15</v>
      </c>
      <c r="I208" s="16">
        <v>30</v>
      </c>
      <c r="J208" s="144">
        <f t="shared" si="14"/>
        <v>15</v>
      </c>
      <c r="K208" s="145">
        <f t="shared" si="15"/>
        <v>15</v>
      </c>
      <c r="L208" s="146"/>
      <c r="M208" s="147">
        <f t="shared" si="16"/>
        <v>7</v>
      </c>
      <c r="N208" s="146"/>
      <c r="O208" s="146"/>
      <c r="P208" s="146"/>
      <c r="Q208" s="148">
        <f t="shared" si="17"/>
        <v>15</v>
      </c>
      <c r="R208" s="18" t="str">
        <f t="shared" si="9"/>
        <v>OK</v>
      </c>
      <c r="S208" s="47"/>
      <c r="T208" s="47"/>
      <c r="U208" s="47"/>
      <c r="V208" s="47"/>
      <c r="W208" s="47"/>
      <c r="X208" s="183">
        <v>15</v>
      </c>
      <c r="Y208" s="180"/>
      <c r="Z208" s="180"/>
      <c r="AA208" s="180"/>
      <c r="AB208" s="34"/>
      <c r="AC208" s="34"/>
      <c r="AD208" s="34"/>
      <c r="AE208" s="36"/>
      <c r="AF208" s="36"/>
      <c r="AG208" s="36"/>
      <c r="AH208" s="36"/>
    </row>
    <row r="209" spans="1:34" ht="40" customHeight="1" x14ac:dyDescent="0.35">
      <c r="A209" s="204"/>
      <c r="B209" s="50">
        <v>206</v>
      </c>
      <c r="C209" s="200"/>
      <c r="D209" s="56" t="s">
        <v>362</v>
      </c>
      <c r="E209" s="57" t="s">
        <v>347</v>
      </c>
      <c r="F209" s="57" t="s">
        <v>345</v>
      </c>
      <c r="G209" s="57" t="s">
        <v>12</v>
      </c>
      <c r="H209" s="55">
        <v>35</v>
      </c>
      <c r="I209" s="16">
        <v>3</v>
      </c>
      <c r="J209" s="144">
        <f t="shared" si="14"/>
        <v>2</v>
      </c>
      <c r="K209" s="145">
        <f t="shared" si="15"/>
        <v>2</v>
      </c>
      <c r="L209" s="146"/>
      <c r="M209" s="147">
        <f t="shared" si="16"/>
        <v>0</v>
      </c>
      <c r="N209" s="146"/>
      <c r="O209" s="146"/>
      <c r="P209" s="146"/>
      <c r="Q209" s="148">
        <f t="shared" si="17"/>
        <v>1</v>
      </c>
      <c r="R209" s="18" t="str">
        <f t="shared" si="9"/>
        <v>OK</v>
      </c>
      <c r="S209" s="47">
        <v>1</v>
      </c>
      <c r="T209" s="47"/>
      <c r="U209" s="47"/>
      <c r="V209" s="47"/>
      <c r="W209" s="47"/>
      <c r="X209" s="184">
        <v>1</v>
      </c>
      <c r="Y209" s="180"/>
      <c r="Z209" s="180"/>
      <c r="AA209" s="180"/>
      <c r="AB209" s="34"/>
      <c r="AC209" s="34"/>
      <c r="AD209" s="34"/>
      <c r="AE209" s="36"/>
      <c r="AF209" s="36"/>
      <c r="AG209" s="36"/>
      <c r="AH209" s="36"/>
    </row>
    <row r="210" spans="1:34" ht="40" customHeight="1" x14ac:dyDescent="0.35">
      <c r="A210" s="204"/>
      <c r="B210" s="50">
        <v>207</v>
      </c>
      <c r="C210" s="200"/>
      <c r="D210" s="56" t="s">
        <v>363</v>
      </c>
      <c r="E210" s="57" t="s">
        <v>347</v>
      </c>
      <c r="F210" s="57" t="s">
        <v>233</v>
      </c>
      <c r="G210" s="57" t="s">
        <v>12</v>
      </c>
      <c r="H210" s="55">
        <v>100</v>
      </c>
      <c r="I210" s="16">
        <v>6</v>
      </c>
      <c r="J210" s="144">
        <f t="shared" si="14"/>
        <v>3</v>
      </c>
      <c r="K210" s="145">
        <f t="shared" si="15"/>
        <v>3</v>
      </c>
      <c r="L210" s="146"/>
      <c r="M210" s="147">
        <f t="shared" si="16"/>
        <v>1</v>
      </c>
      <c r="N210" s="146"/>
      <c r="O210" s="146"/>
      <c r="P210" s="146"/>
      <c r="Q210" s="148">
        <f t="shared" si="17"/>
        <v>3</v>
      </c>
      <c r="R210" s="18" t="str">
        <f t="shared" si="9"/>
        <v>OK</v>
      </c>
      <c r="S210" s="47"/>
      <c r="T210" s="47"/>
      <c r="U210" s="47"/>
      <c r="V210" s="47"/>
      <c r="W210" s="47"/>
      <c r="X210" s="184">
        <v>3</v>
      </c>
      <c r="Y210" s="180"/>
      <c r="Z210" s="180"/>
      <c r="AA210" s="180"/>
      <c r="AB210" s="34"/>
      <c r="AC210" s="34"/>
      <c r="AD210" s="34"/>
      <c r="AE210" s="36"/>
      <c r="AF210" s="36"/>
      <c r="AG210" s="36"/>
      <c r="AH210" s="36"/>
    </row>
    <row r="211" spans="1:34" ht="40" customHeight="1" x14ac:dyDescent="0.35">
      <c r="A211" s="204"/>
      <c r="B211" s="50">
        <v>208</v>
      </c>
      <c r="C211" s="200"/>
      <c r="D211" s="56" t="s">
        <v>364</v>
      </c>
      <c r="E211" s="57" t="s">
        <v>365</v>
      </c>
      <c r="F211" s="57" t="s">
        <v>11</v>
      </c>
      <c r="G211" s="57" t="s">
        <v>366</v>
      </c>
      <c r="H211" s="55">
        <v>38</v>
      </c>
      <c r="I211" s="16">
        <v>0</v>
      </c>
      <c r="J211" s="144">
        <f t="shared" si="14"/>
        <v>0</v>
      </c>
      <c r="K211" s="145">
        <f t="shared" si="15"/>
        <v>0</v>
      </c>
      <c r="L211" s="146"/>
      <c r="M211" s="147">
        <f t="shared" si="16"/>
        <v>0</v>
      </c>
      <c r="N211" s="146"/>
      <c r="O211" s="146"/>
      <c r="P211" s="146"/>
      <c r="Q211" s="148">
        <f t="shared" si="17"/>
        <v>0</v>
      </c>
      <c r="R211" s="18" t="str">
        <f t="shared" si="9"/>
        <v>OK</v>
      </c>
      <c r="S211" s="47"/>
      <c r="T211" s="47"/>
      <c r="U211" s="47"/>
      <c r="V211" s="47"/>
      <c r="W211" s="47"/>
      <c r="X211" s="180"/>
      <c r="Y211" s="180"/>
      <c r="Z211" s="180"/>
      <c r="AA211" s="180"/>
      <c r="AB211" s="34"/>
      <c r="AC211" s="34"/>
      <c r="AD211" s="34"/>
      <c r="AE211" s="36"/>
      <c r="AF211" s="36"/>
      <c r="AG211" s="36"/>
      <c r="AH211" s="36"/>
    </row>
    <row r="212" spans="1:34" ht="40" customHeight="1" x14ac:dyDescent="0.35">
      <c r="A212" s="204"/>
      <c r="B212" s="50">
        <v>209</v>
      </c>
      <c r="C212" s="200"/>
      <c r="D212" s="56" t="s">
        <v>367</v>
      </c>
      <c r="E212" s="57" t="s">
        <v>39</v>
      </c>
      <c r="F212" s="57" t="s">
        <v>11</v>
      </c>
      <c r="G212" s="57" t="s">
        <v>12</v>
      </c>
      <c r="H212" s="55">
        <v>6.75</v>
      </c>
      <c r="I212" s="16">
        <v>6</v>
      </c>
      <c r="J212" s="144">
        <f t="shared" si="14"/>
        <v>3</v>
      </c>
      <c r="K212" s="145">
        <f t="shared" si="15"/>
        <v>3</v>
      </c>
      <c r="L212" s="146"/>
      <c r="M212" s="147">
        <f t="shared" si="16"/>
        <v>1</v>
      </c>
      <c r="N212" s="146"/>
      <c r="O212" s="146"/>
      <c r="P212" s="146"/>
      <c r="Q212" s="148">
        <f t="shared" si="17"/>
        <v>3</v>
      </c>
      <c r="R212" s="18" t="str">
        <f t="shared" si="9"/>
        <v>OK</v>
      </c>
      <c r="S212" s="47"/>
      <c r="T212" s="47"/>
      <c r="U212" s="47"/>
      <c r="V212" s="47"/>
      <c r="W212" s="47"/>
      <c r="X212" s="184">
        <v>3</v>
      </c>
      <c r="Y212" s="180"/>
      <c r="Z212" s="180"/>
      <c r="AA212" s="180"/>
      <c r="AB212" s="34"/>
      <c r="AC212" s="34"/>
      <c r="AD212" s="34"/>
      <c r="AE212" s="36"/>
      <c r="AF212" s="36"/>
      <c r="AG212" s="36"/>
      <c r="AH212" s="36"/>
    </row>
    <row r="213" spans="1:34" ht="40" customHeight="1" x14ac:dyDescent="0.35">
      <c r="A213" s="204"/>
      <c r="B213" s="50">
        <v>210</v>
      </c>
      <c r="C213" s="200"/>
      <c r="D213" s="56" t="s">
        <v>368</v>
      </c>
      <c r="E213" s="57" t="s">
        <v>369</v>
      </c>
      <c r="F213" s="57" t="s">
        <v>11</v>
      </c>
      <c r="G213" s="57" t="s">
        <v>13</v>
      </c>
      <c r="H213" s="55">
        <v>8.8000000000000007</v>
      </c>
      <c r="I213" s="16">
        <v>0</v>
      </c>
      <c r="J213" s="144">
        <f t="shared" si="14"/>
        <v>0</v>
      </c>
      <c r="K213" s="145">
        <f t="shared" si="15"/>
        <v>0</v>
      </c>
      <c r="L213" s="146"/>
      <c r="M213" s="147">
        <f t="shared" si="16"/>
        <v>0</v>
      </c>
      <c r="N213" s="146"/>
      <c r="O213" s="146"/>
      <c r="P213" s="146"/>
      <c r="Q213" s="148">
        <f t="shared" si="17"/>
        <v>0</v>
      </c>
      <c r="R213" s="18" t="str">
        <f t="shared" si="9"/>
        <v>OK</v>
      </c>
      <c r="S213" s="47"/>
      <c r="T213" s="47"/>
      <c r="U213" s="47"/>
      <c r="V213" s="47"/>
      <c r="W213" s="47"/>
      <c r="X213" s="180"/>
      <c r="Y213" s="180"/>
      <c r="Z213" s="180"/>
      <c r="AA213" s="180"/>
      <c r="AB213" s="34"/>
      <c r="AC213" s="34"/>
      <c r="AD213" s="34"/>
      <c r="AE213" s="36"/>
      <c r="AF213" s="36"/>
      <c r="AG213" s="36"/>
      <c r="AH213" s="36"/>
    </row>
    <row r="214" spans="1:34" ht="40" customHeight="1" x14ac:dyDescent="0.35">
      <c r="A214" s="204"/>
      <c r="B214" s="50">
        <v>211</v>
      </c>
      <c r="C214" s="200"/>
      <c r="D214" s="56" t="s">
        <v>370</v>
      </c>
      <c r="E214" s="57" t="s">
        <v>371</v>
      </c>
      <c r="F214" s="57" t="s">
        <v>11</v>
      </c>
      <c r="G214" s="57" t="s">
        <v>12</v>
      </c>
      <c r="H214" s="55">
        <v>1.96</v>
      </c>
      <c r="I214" s="16">
        <v>0</v>
      </c>
      <c r="J214" s="144">
        <f t="shared" si="14"/>
        <v>0</v>
      </c>
      <c r="K214" s="145">
        <f t="shared" si="15"/>
        <v>0</v>
      </c>
      <c r="L214" s="146"/>
      <c r="M214" s="147">
        <f t="shared" si="16"/>
        <v>0</v>
      </c>
      <c r="N214" s="146"/>
      <c r="O214" s="146"/>
      <c r="P214" s="146"/>
      <c r="Q214" s="148">
        <f t="shared" si="17"/>
        <v>0</v>
      </c>
      <c r="R214" s="18" t="str">
        <f t="shared" si="9"/>
        <v>OK</v>
      </c>
      <c r="S214" s="47"/>
      <c r="T214" s="47"/>
      <c r="U214" s="47"/>
      <c r="V214" s="47"/>
      <c r="W214" s="47"/>
      <c r="X214" s="180"/>
      <c r="Y214" s="180"/>
      <c r="Z214" s="180"/>
      <c r="AA214" s="180"/>
      <c r="AB214" s="34"/>
      <c r="AC214" s="34"/>
      <c r="AD214" s="34"/>
      <c r="AE214" s="36"/>
      <c r="AF214" s="36"/>
      <c r="AG214" s="36"/>
      <c r="AH214" s="36"/>
    </row>
    <row r="215" spans="1:34" ht="40" customHeight="1" x14ac:dyDescent="0.35">
      <c r="A215" s="204"/>
      <c r="B215" s="50">
        <v>212</v>
      </c>
      <c r="C215" s="200"/>
      <c r="D215" s="56" t="s">
        <v>372</v>
      </c>
      <c r="E215" s="57" t="s">
        <v>369</v>
      </c>
      <c r="F215" s="57" t="s">
        <v>11</v>
      </c>
      <c r="G215" s="57" t="s">
        <v>12</v>
      </c>
      <c r="H215" s="55">
        <v>3.29</v>
      </c>
      <c r="I215" s="16">
        <v>10</v>
      </c>
      <c r="J215" s="144">
        <f t="shared" si="14"/>
        <v>10</v>
      </c>
      <c r="K215" s="145">
        <f t="shared" si="15"/>
        <v>10</v>
      </c>
      <c r="L215" s="146"/>
      <c r="M215" s="147">
        <f t="shared" si="16"/>
        <v>2</v>
      </c>
      <c r="N215" s="146"/>
      <c r="O215" s="146"/>
      <c r="P215" s="146"/>
      <c r="Q215" s="148">
        <f t="shared" si="17"/>
        <v>0</v>
      </c>
      <c r="R215" s="18" t="str">
        <f t="shared" si="9"/>
        <v>OK</v>
      </c>
      <c r="S215" s="47"/>
      <c r="T215" s="47"/>
      <c r="U215" s="47"/>
      <c r="V215" s="47"/>
      <c r="W215" s="47"/>
      <c r="X215" s="184">
        <v>10</v>
      </c>
      <c r="Y215" s="180"/>
      <c r="Z215" s="180"/>
      <c r="AA215" s="180"/>
      <c r="AB215" s="34"/>
      <c r="AC215" s="34"/>
      <c r="AD215" s="34"/>
      <c r="AE215" s="36"/>
      <c r="AF215" s="36"/>
      <c r="AG215" s="36"/>
      <c r="AH215" s="36"/>
    </row>
    <row r="216" spans="1:34" ht="40" customHeight="1" x14ac:dyDescent="0.35">
      <c r="A216" s="204"/>
      <c r="B216" s="50">
        <v>213</v>
      </c>
      <c r="C216" s="200"/>
      <c r="D216" s="56" t="s">
        <v>373</v>
      </c>
      <c r="E216" s="57" t="s">
        <v>369</v>
      </c>
      <c r="F216" s="57" t="s">
        <v>11</v>
      </c>
      <c r="G216" s="57" t="s">
        <v>12</v>
      </c>
      <c r="H216" s="55">
        <v>14.95</v>
      </c>
      <c r="I216" s="16">
        <v>20</v>
      </c>
      <c r="J216" s="144">
        <f t="shared" si="14"/>
        <v>20</v>
      </c>
      <c r="K216" s="145">
        <f t="shared" si="15"/>
        <v>20</v>
      </c>
      <c r="L216" s="146"/>
      <c r="M216" s="147">
        <f t="shared" si="16"/>
        <v>5</v>
      </c>
      <c r="N216" s="146"/>
      <c r="O216" s="146"/>
      <c r="P216" s="146"/>
      <c r="Q216" s="148">
        <f t="shared" si="17"/>
        <v>0</v>
      </c>
      <c r="R216" s="18" t="str">
        <f t="shared" si="9"/>
        <v>OK</v>
      </c>
      <c r="S216" s="47">
        <v>5</v>
      </c>
      <c r="T216" s="47"/>
      <c r="U216" s="47"/>
      <c r="V216" s="47"/>
      <c r="W216" s="47"/>
      <c r="X216" s="183">
        <v>15</v>
      </c>
      <c r="Y216" s="180"/>
      <c r="Z216" s="180"/>
      <c r="AA216" s="180"/>
      <c r="AB216" s="34"/>
      <c r="AC216" s="34"/>
      <c r="AD216" s="34"/>
      <c r="AE216" s="36"/>
      <c r="AF216" s="36"/>
      <c r="AG216" s="36"/>
      <c r="AH216" s="36"/>
    </row>
    <row r="217" spans="1:34" ht="40" customHeight="1" x14ac:dyDescent="0.35">
      <c r="A217" s="204"/>
      <c r="B217" s="50">
        <v>214</v>
      </c>
      <c r="C217" s="200"/>
      <c r="D217" s="56" t="s">
        <v>374</v>
      </c>
      <c r="E217" s="57" t="s">
        <v>369</v>
      </c>
      <c r="F217" s="57" t="s">
        <v>11</v>
      </c>
      <c r="G217" s="57" t="s">
        <v>12</v>
      </c>
      <c r="H217" s="55">
        <v>5.44</v>
      </c>
      <c r="I217" s="16">
        <v>20</v>
      </c>
      <c r="J217" s="144">
        <f t="shared" si="14"/>
        <v>20</v>
      </c>
      <c r="K217" s="145">
        <f t="shared" si="15"/>
        <v>20</v>
      </c>
      <c r="L217" s="146"/>
      <c r="M217" s="147">
        <f t="shared" si="16"/>
        <v>5</v>
      </c>
      <c r="N217" s="146"/>
      <c r="O217" s="146"/>
      <c r="P217" s="146"/>
      <c r="Q217" s="148">
        <f t="shared" si="17"/>
        <v>0</v>
      </c>
      <c r="R217" s="18" t="str">
        <f t="shared" si="9"/>
        <v>OK</v>
      </c>
      <c r="S217" s="47"/>
      <c r="T217" s="47"/>
      <c r="U217" s="47"/>
      <c r="V217" s="47"/>
      <c r="W217" s="47"/>
      <c r="X217" s="183">
        <v>20</v>
      </c>
      <c r="Y217" s="180"/>
      <c r="Z217" s="180"/>
      <c r="AA217" s="180"/>
      <c r="AB217" s="34"/>
      <c r="AC217" s="34"/>
      <c r="AD217" s="34"/>
      <c r="AE217" s="36"/>
      <c r="AF217" s="36"/>
      <c r="AG217" s="36"/>
      <c r="AH217" s="36"/>
    </row>
    <row r="218" spans="1:34" ht="40" customHeight="1" x14ac:dyDescent="0.35">
      <c r="A218" s="204"/>
      <c r="B218" s="50">
        <v>215</v>
      </c>
      <c r="C218" s="200"/>
      <c r="D218" s="56" t="s">
        <v>375</v>
      </c>
      <c r="E218" s="57" t="s">
        <v>369</v>
      </c>
      <c r="F218" s="57" t="s">
        <v>11</v>
      </c>
      <c r="G218" s="57" t="s">
        <v>12</v>
      </c>
      <c r="H218" s="55">
        <v>20</v>
      </c>
      <c r="I218" s="16">
        <v>20</v>
      </c>
      <c r="J218" s="144">
        <f t="shared" si="14"/>
        <v>20</v>
      </c>
      <c r="K218" s="145">
        <f t="shared" si="15"/>
        <v>20</v>
      </c>
      <c r="L218" s="146"/>
      <c r="M218" s="147">
        <f t="shared" si="16"/>
        <v>5</v>
      </c>
      <c r="N218" s="146"/>
      <c r="O218" s="146"/>
      <c r="P218" s="146"/>
      <c r="Q218" s="148">
        <f t="shared" si="17"/>
        <v>0</v>
      </c>
      <c r="R218" s="18" t="str">
        <f t="shared" si="9"/>
        <v>OK</v>
      </c>
      <c r="S218" s="47">
        <v>2</v>
      </c>
      <c r="T218" s="47"/>
      <c r="U218" s="47"/>
      <c r="V218" s="47"/>
      <c r="W218" s="47"/>
      <c r="X218" s="183">
        <v>18</v>
      </c>
      <c r="Y218" s="180"/>
      <c r="Z218" s="180"/>
      <c r="AA218" s="180"/>
      <c r="AB218" s="34"/>
      <c r="AC218" s="34"/>
      <c r="AD218" s="34"/>
      <c r="AE218" s="36"/>
      <c r="AF218" s="36"/>
      <c r="AG218" s="36"/>
      <c r="AH218" s="36"/>
    </row>
    <row r="219" spans="1:34" ht="40" customHeight="1" x14ac:dyDescent="0.35">
      <c r="A219" s="204"/>
      <c r="B219" s="50">
        <v>216</v>
      </c>
      <c r="C219" s="200"/>
      <c r="D219" s="56" t="s">
        <v>376</v>
      </c>
      <c r="E219" s="57" t="s">
        <v>369</v>
      </c>
      <c r="F219" s="57" t="s">
        <v>233</v>
      </c>
      <c r="G219" s="57" t="s">
        <v>12</v>
      </c>
      <c r="H219" s="55">
        <v>5.9</v>
      </c>
      <c r="I219" s="16">
        <v>20</v>
      </c>
      <c r="J219" s="144">
        <f t="shared" si="14"/>
        <v>20</v>
      </c>
      <c r="K219" s="145">
        <f t="shared" si="15"/>
        <v>20</v>
      </c>
      <c r="L219" s="146"/>
      <c r="M219" s="147">
        <f t="shared" si="16"/>
        <v>5</v>
      </c>
      <c r="N219" s="146"/>
      <c r="O219" s="146"/>
      <c r="P219" s="146"/>
      <c r="Q219" s="148">
        <f t="shared" si="17"/>
        <v>0</v>
      </c>
      <c r="R219" s="18" t="str">
        <f t="shared" si="9"/>
        <v>OK</v>
      </c>
      <c r="S219" s="47"/>
      <c r="T219" s="47"/>
      <c r="U219" s="47"/>
      <c r="V219" s="47"/>
      <c r="W219" s="47"/>
      <c r="X219" s="183">
        <v>20</v>
      </c>
      <c r="Y219" s="180"/>
      <c r="Z219" s="180"/>
      <c r="AA219" s="180"/>
      <c r="AB219" s="34"/>
      <c r="AC219" s="34"/>
      <c r="AD219" s="34"/>
      <c r="AE219" s="36"/>
      <c r="AF219" s="36"/>
      <c r="AG219" s="36"/>
      <c r="AH219" s="36"/>
    </row>
    <row r="220" spans="1:34" ht="40" customHeight="1" x14ac:dyDescent="0.35">
      <c r="A220" s="204"/>
      <c r="B220" s="50">
        <v>217</v>
      </c>
      <c r="C220" s="200"/>
      <c r="D220" s="56" t="s">
        <v>377</v>
      </c>
      <c r="E220" s="57" t="s">
        <v>371</v>
      </c>
      <c r="F220" s="57" t="s">
        <v>11</v>
      </c>
      <c r="G220" s="57" t="s">
        <v>12</v>
      </c>
      <c r="H220" s="55">
        <v>5.68</v>
      </c>
      <c r="I220" s="16">
        <v>10</v>
      </c>
      <c r="J220" s="144">
        <f t="shared" si="14"/>
        <v>0</v>
      </c>
      <c r="K220" s="145">
        <f t="shared" si="15"/>
        <v>0</v>
      </c>
      <c r="L220" s="146"/>
      <c r="M220" s="147">
        <f t="shared" si="16"/>
        <v>2</v>
      </c>
      <c r="N220" s="146"/>
      <c r="O220" s="146"/>
      <c r="P220" s="146"/>
      <c r="Q220" s="148">
        <f t="shared" si="17"/>
        <v>10</v>
      </c>
      <c r="R220" s="18" t="str">
        <f t="shared" si="9"/>
        <v>OK</v>
      </c>
      <c r="S220" s="47"/>
      <c r="T220" s="47"/>
      <c r="U220" s="47"/>
      <c r="V220" s="47"/>
      <c r="W220" s="47"/>
      <c r="X220" s="180"/>
      <c r="Y220" s="180"/>
      <c r="Z220" s="180"/>
      <c r="AA220" s="180"/>
      <c r="AB220" s="34"/>
      <c r="AC220" s="34"/>
      <c r="AD220" s="34"/>
      <c r="AE220" s="36"/>
      <c r="AF220" s="36"/>
      <c r="AG220" s="36"/>
      <c r="AH220" s="36"/>
    </row>
    <row r="221" spans="1:34" ht="40" customHeight="1" x14ac:dyDescent="0.35">
      <c r="A221" s="204"/>
      <c r="B221" s="50">
        <v>218</v>
      </c>
      <c r="C221" s="200"/>
      <c r="D221" s="56" t="s">
        <v>378</v>
      </c>
      <c r="E221" s="57" t="s">
        <v>371</v>
      </c>
      <c r="F221" s="57" t="s">
        <v>11</v>
      </c>
      <c r="G221" s="57" t="s">
        <v>12</v>
      </c>
      <c r="H221" s="55">
        <v>9.57</v>
      </c>
      <c r="I221" s="16">
        <v>10</v>
      </c>
      <c r="J221" s="144">
        <f t="shared" si="14"/>
        <v>3</v>
      </c>
      <c r="K221" s="145">
        <f t="shared" si="15"/>
        <v>3</v>
      </c>
      <c r="L221" s="146"/>
      <c r="M221" s="147">
        <f t="shared" si="16"/>
        <v>2</v>
      </c>
      <c r="N221" s="146"/>
      <c r="O221" s="146"/>
      <c r="P221" s="146"/>
      <c r="Q221" s="148">
        <f t="shared" si="17"/>
        <v>7</v>
      </c>
      <c r="R221" s="18" t="str">
        <f t="shared" si="9"/>
        <v>OK</v>
      </c>
      <c r="S221" s="47">
        <v>3</v>
      </c>
      <c r="T221" s="47"/>
      <c r="U221" s="47"/>
      <c r="V221" s="47"/>
      <c r="W221" s="47"/>
      <c r="X221" s="180"/>
      <c r="Y221" s="180"/>
      <c r="Z221" s="180"/>
      <c r="AA221" s="180"/>
      <c r="AB221" s="34"/>
      <c r="AC221" s="34"/>
      <c r="AD221" s="34"/>
      <c r="AE221" s="36"/>
      <c r="AF221" s="36"/>
      <c r="AG221" s="36"/>
      <c r="AH221" s="36"/>
    </row>
    <row r="222" spans="1:34" ht="40" customHeight="1" x14ac:dyDescent="0.35">
      <c r="A222" s="204"/>
      <c r="B222" s="50">
        <v>219</v>
      </c>
      <c r="C222" s="200"/>
      <c r="D222" s="56" t="s">
        <v>379</v>
      </c>
      <c r="E222" s="57" t="s">
        <v>371</v>
      </c>
      <c r="F222" s="57" t="s">
        <v>11</v>
      </c>
      <c r="G222" s="57" t="s">
        <v>12</v>
      </c>
      <c r="H222" s="55">
        <v>23.13</v>
      </c>
      <c r="I222" s="16">
        <v>0</v>
      </c>
      <c r="J222" s="144">
        <f t="shared" si="14"/>
        <v>0</v>
      </c>
      <c r="K222" s="145">
        <f t="shared" si="15"/>
        <v>0</v>
      </c>
      <c r="L222" s="146"/>
      <c r="M222" s="147">
        <f t="shared" si="16"/>
        <v>0</v>
      </c>
      <c r="N222" s="146"/>
      <c r="O222" s="146"/>
      <c r="P222" s="146"/>
      <c r="Q222" s="148">
        <f t="shared" si="17"/>
        <v>0</v>
      </c>
      <c r="R222" s="18" t="str">
        <f t="shared" si="9"/>
        <v>OK</v>
      </c>
      <c r="S222" s="47"/>
      <c r="T222" s="47"/>
      <c r="U222" s="47"/>
      <c r="V222" s="47"/>
      <c r="W222" s="47"/>
      <c r="X222" s="180"/>
      <c r="Y222" s="180"/>
      <c r="Z222" s="180"/>
      <c r="AA222" s="180"/>
      <c r="AB222" s="34"/>
      <c r="AC222" s="34"/>
      <c r="AD222" s="34"/>
      <c r="AE222" s="36"/>
      <c r="AF222" s="36"/>
      <c r="AG222" s="36"/>
      <c r="AH222" s="36"/>
    </row>
    <row r="223" spans="1:34" ht="40" customHeight="1" x14ac:dyDescent="0.35">
      <c r="A223" s="204"/>
      <c r="B223" s="50">
        <v>220</v>
      </c>
      <c r="C223" s="199"/>
      <c r="D223" s="56" t="s">
        <v>380</v>
      </c>
      <c r="E223" s="57" t="s">
        <v>371</v>
      </c>
      <c r="F223" s="57" t="s">
        <v>233</v>
      </c>
      <c r="G223" s="57" t="s">
        <v>12</v>
      </c>
      <c r="H223" s="55">
        <v>6.6</v>
      </c>
      <c r="I223" s="16">
        <v>10</v>
      </c>
      <c r="J223" s="144">
        <f t="shared" si="14"/>
        <v>1</v>
      </c>
      <c r="K223" s="145">
        <f t="shared" si="15"/>
        <v>1</v>
      </c>
      <c r="L223" s="146"/>
      <c r="M223" s="147">
        <f t="shared" si="16"/>
        <v>2</v>
      </c>
      <c r="N223" s="146"/>
      <c r="O223" s="146"/>
      <c r="P223" s="146"/>
      <c r="Q223" s="148">
        <f t="shared" si="17"/>
        <v>9</v>
      </c>
      <c r="R223" s="18" t="str">
        <f t="shared" si="9"/>
        <v>OK</v>
      </c>
      <c r="S223" s="47">
        <v>1</v>
      </c>
      <c r="T223" s="47"/>
      <c r="U223" s="47"/>
      <c r="V223" s="47"/>
      <c r="W223" s="47"/>
      <c r="X223" s="180"/>
      <c r="Y223" s="180"/>
      <c r="Z223" s="180"/>
      <c r="AA223" s="180"/>
      <c r="AB223" s="34"/>
      <c r="AC223" s="34"/>
      <c r="AD223" s="34"/>
      <c r="AE223" s="36"/>
      <c r="AF223" s="36"/>
      <c r="AG223" s="36"/>
      <c r="AH223" s="36"/>
    </row>
    <row r="224" spans="1:34" ht="40" customHeight="1" x14ac:dyDescent="0.35">
      <c r="A224" s="204">
        <v>12</v>
      </c>
      <c r="B224" s="50">
        <v>221</v>
      </c>
      <c r="C224" s="198" t="s">
        <v>638</v>
      </c>
      <c r="D224" s="56" t="s">
        <v>381</v>
      </c>
      <c r="E224" s="57" t="s">
        <v>382</v>
      </c>
      <c r="F224" s="57" t="s">
        <v>233</v>
      </c>
      <c r="G224" s="57" t="s">
        <v>12</v>
      </c>
      <c r="H224" s="55">
        <v>490</v>
      </c>
      <c r="I224" s="16">
        <v>0</v>
      </c>
      <c r="J224" s="144">
        <f t="shared" si="14"/>
        <v>0</v>
      </c>
      <c r="K224" s="145">
        <f t="shared" si="15"/>
        <v>0</v>
      </c>
      <c r="L224" s="146"/>
      <c r="M224" s="147">
        <f t="shared" si="16"/>
        <v>0</v>
      </c>
      <c r="N224" s="146"/>
      <c r="O224" s="146"/>
      <c r="P224" s="146"/>
      <c r="Q224" s="148">
        <f t="shared" si="17"/>
        <v>0</v>
      </c>
      <c r="R224" s="18" t="str">
        <f t="shared" si="9"/>
        <v>OK</v>
      </c>
      <c r="S224" s="47"/>
      <c r="T224" s="47"/>
      <c r="U224" s="47"/>
      <c r="V224" s="47"/>
      <c r="W224" s="47"/>
      <c r="X224" s="180"/>
      <c r="Y224" s="180"/>
      <c r="Z224" s="180"/>
      <c r="AA224" s="180"/>
      <c r="AB224" s="34"/>
      <c r="AC224" s="34"/>
      <c r="AD224" s="34"/>
      <c r="AE224" s="36"/>
      <c r="AF224" s="36"/>
      <c r="AG224" s="36"/>
      <c r="AH224" s="36"/>
    </row>
    <row r="225" spans="1:34" ht="40" customHeight="1" x14ac:dyDescent="0.35">
      <c r="A225" s="204"/>
      <c r="B225" s="50">
        <v>222</v>
      </c>
      <c r="C225" s="200"/>
      <c r="D225" s="56" t="s">
        <v>383</v>
      </c>
      <c r="E225" s="57" t="s">
        <v>347</v>
      </c>
      <c r="F225" s="57" t="s">
        <v>384</v>
      </c>
      <c r="G225" s="57" t="s">
        <v>12</v>
      </c>
      <c r="H225" s="55">
        <v>160</v>
      </c>
      <c r="I225" s="16">
        <v>0</v>
      </c>
      <c r="J225" s="144">
        <f t="shared" si="14"/>
        <v>0</v>
      </c>
      <c r="K225" s="145">
        <f t="shared" si="15"/>
        <v>0</v>
      </c>
      <c r="L225" s="146"/>
      <c r="M225" s="147">
        <f t="shared" si="16"/>
        <v>0</v>
      </c>
      <c r="N225" s="146"/>
      <c r="O225" s="146"/>
      <c r="P225" s="146"/>
      <c r="Q225" s="148">
        <f t="shared" si="17"/>
        <v>0</v>
      </c>
      <c r="R225" s="18" t="str">
        <f t="shared" si="9"/>
        <v>OK</v>
      </c>
      <c r="S225" s="47"/>
      <c r="T225" s="47"/>
      <c r="U225" s="47"/>
      <c r="V225" s="47"/>
      <c r="W225" s="47"/>
      <c r="X225" s="180"/>
      <c r="Y225" s="180"/>
      <c r="Z225" s="180"/>
      <c r="AA225" s="180"/>
      <c r="AB225" s="34"/>
      <c r="AC225" s="34"/>
      <c r="AD225" s="34"/>
      <c r="AE225" s="36"/>
      <c r="AF225" s="36"/>
      <c r="AG225" s="36"/>
      <c r="AH225" s="36"/>
    </row>
    <row r="226" spans="1:34" ht="40" customHeight="1" x14ac:dyDescent="0.35">
      <c r="A226" s="204"/>
      <c r="B226" s="50">
        <v>223</v>
      </c>
      <c r="C226" s="200"/>
      <c r="D226" s="56" t="s">
        <v>385</v>
      </c>
      <c r="E226" s="57" t="s">
        <v>386</v>
      </c>
      <c r="F226" s="57" t="s">
        <v>387</v>
      </c>
      <c r="G226" s="57" t="s">
        <v>12</v>
      </c>
      <c r="H226" s="55">
        <v>46.4</v>
      </c>
      <c r="I226" s="16">
        <v>0</v>
      </c>
      <c r="J226" s="144">
        <f t="shared" si="14"/>
        <v>0</v>
      </c>
      <c r="K226" s="145">
        <f t="shared" si="15"/>
        <v>0</v>
      </c>
      <c r="L226" s="146"/>
      <c r="M226" s="147">
        <f t="shared" si="16"/>
        <v>0</v>
      </c>
      <c r="N226" s="146"/>
      <c r="O226" s="146"/>
      <c r="P226" s="146"/>
      <c r="Q226" s="148">
        <f t="shared" si="17"/>
        <v>0</v>
      </c>
      <c r="R226" s="18" t="str">
        <f t="shared" si="9"/>
        <v>OK</v>
      </c>
      <c r="S226" s="47"/>
      <c r="T226" s="47"/>
      <c r="U226" s="47"/>
      <c r="V226" s="47"/>
      <c r="W226" s="47"/>
      <c r="X226" s="180"/>
      <c r="Y226" s="180"/>
      <c r="Z226" s="180"/>
      <c r="AA226" s="180"/>
      <c r="AB226" s="34"/>
      <c r="AC226" s="34"/>
      <c r="AD226" s="34"/>
      <c r="AE226" s="36"/>
      <c r="AF226" s="36"/>
      <c r="AG226" s="36"/>
      <c r="AH226" s="36"/>
    </row>
    <row r="227" spans="1:34" ht="40" customHeight="1" x14ac:dyDescent="0.35">
      <c r="A227" s="204"/>
      <c r="B227" s="50">
        <v>224</v>
      </c>
      <c r="C227" s="200"/>
      <c r="D227" s="56" t="s">
        <v>388</v>
      </c>
      <c r="E227" s="57" t="s">
        <v>386</v>
      </c>
      <c r="F227" s="57" t="s">
        <v>387</v>
      </c>
      <c r="G227" s="57" t="s">
        <v>12</v>
      </c>
      <c r="H227" s="55">
        <v>60</v>
      </c>
      <c r="I227" s="16">
        <v>0</v>
      </c>
      <c r="J227" s="144">
        <f t="shared" si="14"/>
        <v>0</v>
      </c>
      <c r="K227" s="145">
        <f t="shared" si="15"/>
        <v>0</v>
      </c>
      <c r="L227" s="146"/>
      <c r="M227" s="147">
        <f t="shared" si="16"/>
        <v>0</v>
      </c>
      <c r="N227" s="146"/>
      <c r="O227" s="146"/>
      <c r="P227" s="146"/>
      <c r="Q227" s="148">
        <f t="shared" si="17"/>
        <v>0</v>
      </c>
      <c r="R227" s="18" t="str">
        <f t="shared" si="9"/>
        <v>OK</v>
      </c>
      <c r="S227" s="47"/>
      <c r="T227" s="47"/>
      <c r="U227" s="47"/>
      <c r="V227" s="47"/>
      <c r="W227" s="47"/>
      <c r="X227" s="180"/>
      <c r="Y227" s="180"/>
      <c r="Z227" s="180"/>
      <c r="AA227" s="180"/>
      <c r="AB227" s="34"/>
      <c r="AC227" s="34"/>
      <c r="AD227" s="34"/>
      <c r="AE227" s="36"/>
      <c r="AF227" s="36"/>
      <c r="AG227" s="36"/>
      <c r="AH227" s="36"/>
    </row>
    <row r="228" spans="1:34" ht="40" customHeight="1" x14ac:dyDescent="0.35">
      <c r="A228" s="204"/>
      <c r="B228" s="50">
        <v>225</v>
      </c>
      <c r="C228" s="199"/>
      <c r="D228" s="56" t="s">
        <v>389</v>
      </c>
      <c r="E228" s="57" t="s">
        <v>344</v>
      </c>
      <c r="F228" s="57" t="s">
        <v>345</v>
      </c>
      <c r="G228" s="57" t="s">
        <v>12</v>
      </c>
      <c r="H228" s="55">
        <v>297</v>
      </c>
      <c r="I228" s="16">
        <v>0</v>
      </c>
      <c r="J228" s="144">
        <f t="shared" si="14"/>
        <v>0</v>
      </c>
      <c r="K228" s="145">
        <f t="shared" si="15"/>
        <v>0</v>
      </c>
      <c r="L228" s="146"/>
      <c r="M228" s="147">
        <f t="shared" si="16"/>
        <v>0</v>
      </c>
      <c r="N228" s="146"/>
      <c r="O228" s="146"/>
      <c r="P228" s="146"/>
      <c r="Q228" s="148">
        <f t="shared" si="17"/>
        <v>0</v>
      </c>
      <c r="R228" s="18" t="str">
        <f t="shared" si="9"/>
        <v>OK</v>
      </c>
      <c r="S228" s="47"/>
      <c r="T228" s="47"/>
      <c r="U228" s="47"/>
      <c r="V228" s="47"/>
      <c r="W228" s="47"/>
      <c r="X228" s="180"/>
      <c r="Y228" s="180"/>
      <c r="Z228" s="180"/>
      <c r="AA228" s="180"/>
      <c r="AB228" s="34"/>
      <c r="AC228" s="34"/>
      <c r="AD228" s="34"/>
      <c r="AE228" s="36"/>
      <c r="AF228" s="36"/>
      <c r="AG228" s="36"/>
      <c r="AH228" s="36"/>
    </row>
    <row r="229" spans="1:34" ht="40" customHeight="1" x14ac:dyDescent="0.35">
      <c r="A229" s="204">
        <v>14</v>
      </c>
      <c r="B229" s="50">
        <v>236</v>
      </c>
      <c r="C229" s="198" t="s">
        <v>635</v>
      </c>
      <c r="D229" s="56" t="s">
        <v>390</v>
      </c>
      <c r="E229" s="57" t="s">
        <v>391</v>
      </c>
      <c r="F229" s="57" t="s">
        <v>11</v>
      </c>
      <c r="G229" s="57" t="s">
        <v>13</v>
      </c>
      <c r="H229" s="55">
        <v>8.4</v>
      </c>
      <c r="I229" s="16">
        <v>0</v>
      </c>
      <c r="J229" s="144">
        <f t="shared" si="14"/>
        <v>0</v>
      </c>
      <c r="K229" s="145">
        <f t="shared" si="15"/>
        <v>0</v>
      </c>
      <c r="L229" s="146"/>
      <c r="M229" s="147">
        <f t="shared" si="16"/>
        <v>0</v>
      </c>
      <c r="N229" s="146"/>
      <c r="O229" s="146"/>
      <c r="P229" s="146"/>
      <c r="Q229" s="148">
        <f t="shared" si="17"/>
        <v>0</v>
      </c>
      <c r="R229" s="18" t="str">
        <f t="shared" si="9"/>
        <v>OK</v>
      </c>
      <c r="S229" s="47"/>
      <c r="T229" s="47"/>
      <c r="U229" s="47"/>
      <c r="V229" s="47"/>
      <c r="W229" s="47"/>
      <c r="X229" s="180"/>
      <c r="Y229" s="180"/>
      <c r="Z229" s="180"/>
      <c r="AA229" s="180"/>
      <c r="AB229" s="34"/>
      <c r="AC229" s="34"/>
      <c r="AD229" s="34"/>
      <c r="AE229" s="36"/>
      <c r="AF229" s="36"/>
      <c r="AG229" s="36"/>
      <c r="AH229" s="36"/>
    </row>
    <row r="230" spans="1:34" ht="40" customHeight="1" x14ac:dyDescent="0.35">
      <c r="A230" s="204"/>
      <c r="B230" s="50">
        <v>237</v>
      </c>
      <c r="C230" s="200"/>
      <c r="D230" s="56" t="s">
        <v>392</v>
      </c>
      <c r="E230" s="57" t="s">
        <v>393</v>
      </c>
      <c r="F230" s="57" t="s">
        <v>233</v>
      </c>
      <c r="G230" s="57" t="s">
        <v>13</v>
      </c>
      <c r="H230" s="55">
        <v>16.39</v>
      </c>
      <c r="I230" s="16">
        <v>5</v>
      </c>
      <c r="J230" s="144">
        <f t="shared" si="14"/>
        <v>0</v>
      </c>
      <c r="K230" s="145">
        <f t="shared" si="15"/>
        <v>0</v>
      </c>
      <c r="L230" s="146"/>
      <c r="M230" s="147">
        <f t="shared" si="16"/>
        <v>1</v>
      </c>
      <c r="N230" s="146"/>
      <c r="O230" s="146"/>
      <c r="P230" s="146"/>
      <c r="Q230" s="148">
        <f t="shared" si="17"/>
        <v>5</v>
      </c>
      <c r="R230" s="18" t="str">
        <f t="shared" si="9"/>
        <v>OK</v>
      </c>
      <c r="S230" s="47"/>
      <c r="T230" s="47"/>
      <c r="U230" s="47"/>
      <c r="V230" s="47"/>
      <c r="W230" s="47"/>
      <c r="X230" s="180"/>
      <c r="Y230" s="180"/>
      <c r="Z230" s="180"/>
      <c r="AA230" s="180"/>
      <c r="AB230" s="34"/>
      <c r="AC230" s="34"/>
      <c r="AD230" s="34"/>
      <c r="AE230" s="36"/>
      <c r="AF230" s="36"/>
      <c r="AG230" s="36"/>
      <c r="AH230" s="36"/>
    </row>
    <row r="231" spans="1:34" ht="40" customHeight="1" x14ac:dyDescent="0.35">
      <c r="A231" s="204"/>
      <c r="B231" s="50">
        <v>238</v>
      </c>
      <c r="C231" s="200"/>
      <c r="D231" s="56" t="s">
        <v>394</v>
      </c>
      <c r="E231" s="57" t="s">
        <v>395</v>
      </c>
      <c r="F231" s="57" t="s">
        <v>396</v>
      </c>
      <c r="G231" s="57" t="s">
        <v>13</v>
      </c>
      <c r="H231" s="55">
        <v>13.69</v>
      </c>
      <c r="I231" s="16">
        <v>0</v>
      </c>
      <c r="J231" s="144">
        <f t="shared" si="14"/>
        <v>0</v>
      </c>
      <c r="K231" s="145">
        <f t="shared" si="15"/>
        <v>0</v>
      </c>
      <c r="L231" s="146"/>
      <c r="M231" s="147">
        <f t="shared" si="16"/>
        <v>0</v>
      </c>
      <c r="N231" s="146"/>
      <c r="O231" s="146"/>
      <c r="P231" s="146"/>
      <c r="Q231" s="148">
        <f t="shared" si="17"/>
        <v>0</v>
      </c>
      <c r="R231" s="18" t="str">
        <f t="shared" si="9"/>
        <v>OK</v>
      </c>
      <c r="S231" s="47"/>
      <c r="T231" s="47"/>
      <c r="U231" s="47"/>
      <c r="V231" s="47"/>
      <c r="W231" s="47"/>
      <c r="X231" s="180"/>
      <c r="Y231" s="180"/>
      <c r="Z231" s="180"/>
      <c r="AA231" s="180"/>
      <c r="AB231" s="34"/>
      <c r="AC231" s="34"/>
      <c r="AD231" s="34"/>
      <c r="AE231" s="36"/>
      <c r="AF231" s="36"/>
      <c r="AG231" s="36"/>
      <c r="AH231" s="36"/>
    </row>
    <row r="232" spans="1:34" ht="40" customHeight="1" x14ac:dyDescent="0.35">
      <c r="A232" s="204"/>
      <c r="B232" s="50">
        <v>239</v>
      </c>
      <c r="C232" s="200"/>
      <c r="D232" s="56" t="s">
        <v>397</v>
      </c>
      <c r="E232" s="57" t="s">
        <v>398</v>
      </c>
      <c r="F232" s="57" t="s">
        <v>11</v>
      </c>
      <c r="G232" s="57" t="s">
        <v>15</v>
      </c>
      <c r="H232" s="55">
        <v>12</v>
      </c>
      <c r="I232" s="16">
        <v>0</v>
      </c>
      <c r="J232" s="144">
        <f t="shared" si="14"/>
        <v>0</v>
      </c>
      <c r="K232" s="145">
        <f t="shared" si="15"/>
        <v>0</v>
      </c>
      <c r="L232" s="146"/>
      <c r="M232" s="147">
        <f t="shared" si="16"/>
        <v>0</v>
      </c>
      <c r="N232" s="146"/>
      <c r="O232" s="146"/>
      <c r="P232" s="146"/>
      <c r="Q232" s="148">
        <f t="shared" si="17"/>
        <v>0</v>
      </c>
      <c r="R232" s="18" t="str">
        <f t="shared" si="9"/>
        <v>OK</v>
      </c>
      <c r="S232" s="47"/>
      <c r="T232" s="47"/>
      <c r="U232" s="47"/>
      <c r="V232" s="47"/>
      <c r="W232" s="47"/>
      <c r="X232" s="180"/>
      <c r="Y232" s="180"/>
      <c r="Z232" s="180"/>
      <c r="AA232" s="180"/>
      <c r="AB232" s="34"/>
      <c r="AC232" s="34"/>
      <c r="AD232" s="34"/>
      <c r="AE232" s="36"/>
      <c r="AF232" s="36"/>
      <c r="AG232" s="36"/>
      <c r="AH232" s="36"/>
    </row>
    <row r="233" spans="1:34" ht="40" customHeight="1" x14ac:dyDescent="0.35">
      <c r="A233" s="204"/>
      <c r="B233" s="50">
        <v>240</v>
      </c>
      <c r="C233" s="200"/>
      <c r="D233" s="56" t="s">
        <v>399</v>
      </c>
      <c r="E233" s="57" t="s">
        <v>400</v>
      </c>
      <c r="F233" s="57" t="s">
        <v>11</v>
      </c>
      <c r="G233" s="57" t="s">
        <v>15</v>
      </c>
      <c r="H233" s="55">
        <v>8.83</v>
      </c>
      <c r="I233" s="16">
        <v>0</v>
      </c>
      <c r="J233" s="144">
        <f t="shared" si="14"/>
        <v>0</v>
      </c>
      <c r="K233" s="145">
        <f t="shared" si="15"/>
        <v>0</v>
      </c>
      <c r="L233" s="146"/>
      <c r="M233" s="147">
        <f t="shared" si="16"/>
        <v>0</v>
      </c>
      <c r="N233" s="146"/>
      <c r="O233" s="146"/>
      <c r="P233" s="146"/>
      <c r="Q233" s="148">
        <f t="shared" si="17"/>
        <v>0</v>
      </c>
      <c r="R233" s="18" t="str">
        <f t="shared" si="9"/>
        <v>OK</v>
      </c>
      <c r="S233" s="47"/>
      <c r="T233" s="47"/>
      <c r="U233" s="47"/>
      <c r="V233" s="47"/>
      <c r="W233" s="47"/>
      <c r="X233" s="180"/>
      <c r="Y233" s="180"/>
      <c r="Z233" s="180"/>
      <c r="AA233" s="180"/>
      <c r="AB233" s="34"/>
      <c r="AC233" s="34"/>
      <c r="AD233" s="34"/>
      <c r="AE233" s="36"/>
      <c r="AF233" s="36"/>
      <c r="AG233" s="36"/>
      <c r="AH233" s="36"/>
    </row>
    <row r="234" spans="1:34" ht="40" customHeight="1" x14ac:dyDescent="0.35">
      <c r="A234" s="204"/>
      <c r="B234" s="50">
        <v>241</v>
      </c>
      <c r="C234" s="200"/>
      <c r="D234" s="56" t="s">
        <v>401</v>
      </c>
      <c r="E234" s="57" t="s">
        <v>402</v>
      </c>
      <c r="F234" s="57" t="s">
        <v>11</v>
      </c>
      <c r="G234" s="57" t="s">
        <v>15</v>
      </c>
      <c r="H234" s="55">
        <v>28.68</v>
      </c>
      <c r="I234" s="16">
        <v>0</v>
      </c>
      <c r="J234" s="144">
        <f t="shared" si="14"/>
        <v>0</v>
      </c>
      <c r="K234" s="145">
        <f t="shared" si="15"/>
        <v>0</v>
      </c>
      <c r="L234" s="146"/>
      <c r="M234" s="147">
        <f t="shared" si="16"/>
        <v>0</v>
      </c>
      <c r="N234" s="146"/>
      <c r="O234" s="146"/>
      <c r="P234" s="146"/>
      <c r="Q234" s="148">
        <f t="shared" si="17"/>
        <v>0</v>
      </c>
      <c r="R234" s="18" t="str">
        <f t="shared" si="9"/>
        <v>OK</v>
      </c>
      <c r="S234" s="47"/>
      <c r="T234" s="47"/>
      <c r="U234" s="47"/>
      <c r="V234" s="47"/>
      <c r="W234" s="47"/>
      <c r="X234" s="180"/>
      <c r="Y234" s="180"/>
      <c r="Z234" s="180"/>
      <c r="AA234" s="180"/>
      <c r="AB234" s="34"/>
      <c r="AC234" s="34"/>
      <c r="AD234" s="34"/>
      <c r="AE234" s="36"/>
      <c r="AF234" s="36"/>
      <c r="AG234" s="36"/>
      <c r="AH234" s="36"/>
    </row>
    <row r="235" spans="1:34" ht="40" customHeight="1" x14ac:dyDescent="0.35">
      <c r="A235" s="204"/>
      <c r="B235" s="50">
        <v>242</v>
      </c>
      <c r="C235" s="200"/>
      <c r="D235" s="56" t="s">
        <v>403</v>
      </c>
      <c r="E235" s="57" t="s">
        <v>404</v>
      </c>
      <c r="F235" s="57" t="s">
        <v>11</v>
      </c>
      <c r="G235" s="57" t="s">
        <v>15</v>
      </c>
      <c r="H235" s="55">
        <v>46.34</v>
      </c>
      <c r="I235" s="16">
        <v>0</v>
      </c>
      <c r="J235" s="144">
        <f t="shared" si="14"/>
        <v>0</v>
      </c>
      <c r="K235" s="145">
        <f t="shared" si="15"/>
        <v>0</v>
      </c>
      <c r="L235" s="146"/>
      <c r="M235" s="147">
        <f t="shared" si="16"/>
        <v>0</v>
      </c>
      <c r="N235" s="146"/>
      <c r="O235" s="146"/>
      <c r="P235" s="146"/>
      <c r="Q235" s="148">
        <f t="shared" si="17"/>
        <v>0</v>
      </c>
      <c r="R235" s="18" t="str">
        <f t="shared" si="9"/>
        <v>OK</v>
      </c>
      <c r="S235" s="47"/>
      <c r="T235" s="47"/>
      <c r="U235" s="47"/>
      <c r="V235" s="47"/>
      <c r="W235" s="47"/>
      <c r="X235" s="180"/>
      <c r="Y235" s="180"/>
      <c r="Z235" s="180"/>
      <c r="AA235" s="180"/>
      <c r="AB235" s="34"/>
      <c r="AC235" s="34"/>
      <c r="AD235" s="34"/>
      <c r="AE235" s="36"/>
      <c r="AF235" s="36"/>
      <c r="AG235" s="36"/>
      <c r="AH235" s="36"/>
    </row>
    <row r="236" spans="1:34" ht="40" customHeight="1" x14ac:dyDescent="0.35">
      <c r="A236" s="204"/>
      <c r="B236" s="50">
        <v>243</v>
      </c>
      <c r="C236" s="200"/>
      <c r="D236" s="56" t="s">
        <v>405</v>
      </c>
      <c r="E236" s="57" t="s">
        <v>406</v>
      </c>
      <c r="F236" s="57" t="s">
        <v>11</v>
      </c>
      <c r="G236" s="57" t="s">
        <v>13</v>
      </c>
      <c r="H236" s="55">
        <v>39.6</v>
      </c>
      <c r="I236" s="16">
        <v>0</v>
      </c>
      <c r="J236" s="144">
        <f t="shared" si="14"/>
        <v>0</v>
      </c>
      <c r="K236" s="145">
        <f t="shared" si="15"/>
        <v>0</v>
      </c>
      <c r="L236" s="146"/>
      <c r="M236" s="147">
        <f t="shared" si="16"/>
        <v>0</v>
      </c>
      <c r="N236" s="146"/>
      <c r="O236" s="146"/>
      <c r="P236" s="146"/>
      <c r="Q236" s="148">
        <f t="shared" si="17"/>
        <v>0</v>
      </c>
      <c r="R236" s="18" t="str">
        <f t="shared" si="9"/>
        <v>OK</v>
      </c>
      <c r="S236" s="47"/>
      <c r="T236" s="47"/>
      <c r="U236" s="47"/>
      <c r="V236" s="47"/>
      <c r="W236" s="47"/>
      <c r="X236" s="180"/>
      <c r="Y236" s="180"/>
      <c r="Z236" s="180"/>
      <c r="AA236" s="180"/>
      <c r="AB236" s="34"/>
      <c r="AC236" s="34"/>
      <c r="AD236" s="34"/>
      <c r="AE236" s="36"/>
      <c r="AF236" s="36"/>
      <c r="AG236" s="36"/>
      <c r="AH236" s="36"/>
    </row>
    <row r="237" spans="1:34" ht="40" customHeight="1" x14ac:dyDescent="0.35">
      <c r="A237" s="204"/>
      <c r="B237" s="50">
        <v>244</v>
      </c>
      <c r="C237" s="200"/>
      <c r="D237" s="56" t="s">
        <v>407</v>
      </c>
      <c r="E237" s="57" t="s">
        <v>408</v>
      </c>
      <c r="F237" s="57" t="s">
        <v>11</v>
      </c>
      <c r="G237" s="57" t="s">
        <v>13</v>
      </c>
      <c r="H237" s="55">
        <v>70.8</v>
      </c>
      <c r="I237" s="16">
        <v>0</v>
      </c>
      <c r="J237" s="144">
        <f t="shared" si="14"/>
        <v>0</v>
      </c>
      <c r="K237" s="145">
        <f t="shared" si="15"/>
        <v>0</v>
      </c>
      <c r="L237" s="146"/>
      <c r="M237" s="147">
        <f t="shared" si="16"/>
        <v>0</v>
      </c>
      <c r="N237" s="146"/>
      <c r="O237" s="146"/>
      <c r="P237" s="146"/>
      <c r="Q237" s="148">
        <f t="shared" si="17"/>
        <v>0</v>
      </c>
      <c r="R237" s="18" t="str">
        <f t="shared" si="9"/>
        <v>OK</v>
      </c>
      <c r="S237" s="47"/>
      <c r="T237" s="47"/>
      <c r="U237" s="47"/>
      <c r="V237" s="47"/>
      <c r="W237" s="47"/>
      <c r="X237" s="180"/>
      <c r="Y237" s="180"/>
      <c r="Z237" s="180"/>
      <c r="AA237" s="180"/>
      <c r="AB237" s="34"/>
      <c r="AC237" s="34"/>
      <c r="AD237" s="34"/>
      <c r="AE237" s="36"/>
      <c r="AF237" s="36"/>
      <c r="AG237" s="36"/>
      <c r="AH237" s="36"/>
    </row>
    <row r="238" spans="1:34" ht="40" customHeight="1" x14ac:dyDescent="0.35">
      <c r="A238" s="204"/>
      <c r="B238" s="50">
        <v>245</v>
      </c>
      <c r="C238" s="200"/>
      <c r="D238" s="56" t="s">
        <v>409</v>
      </c>
      <c r="E238" s="57" t="s">
        <v>410</v>
      </c>
      <c r="F238" s="57" t="s">
        <v>11</v>
      </c>
      <c r="G238" s="57" t="s">
        <v>13</v>
      </c>
      <c r="H238" s="55">
        <v>28.8</v>
      </c>
      <c r="I238" s="16">
        <v>0</v>
      </c>
      <c r="J238" s="144">
        <f t="shared" si="14"/>
        <v>0</v>
      </c>
      <c r="K238" s="145">
        <f t="shared" si="15"/>
        <v>0</v>
      </c>
      <c r="L238" s="146"/>
      <c r="M238" s="147">
        <f t="shared" si="16"/>
        <v>0</v>
      </c>
      <c r="N238" s="146"/>
      <c r="O238" s="146"/>
      <c r="P238" s="146"/>
      <c r="Q238" s="148">
        <f t="shared" si="17"/>
        <v>0</v>
      </c>
      <c r="R238" s="18" t="str">
        <f t="shared" si="9"/>
        <v>OK</v>
      </c>
      <c r="S238" s="47"/>
      <c r="T238" s="47"/>
      <c r="U238" s="47"/>
      <c r="V238" s="47"/>
      <c r="W238" s="47"/>
      <c r="X238" s="180"/>
      <c r="Y238" s="180"/>
      <c r="Z238" s="180"/>
      <c r="AA238" s="180"/>
      <c r="AB238" s="34"/>
      <c r="AC238" s="34"/>
      <c r="AD238" s="34"/>
      <c r="AE238" s="36"/>
      <c r="AF238" s="36"/>
      <c r="AG238" s="36"/>
      <c r="AH238" s="36"/>
    </row>
    <row r="239" spans="1:34" ht="40" customHeight="1" x14ac:dyDescent="0.35">
      <c r="A239" s="204"/>
      <c r="B239" s="50">
        <v>246</v>
      </c>
      <c r="C239" s="200"/>
      <c r="D239" s="56" t="s">
        <v>411</v>
      </c>
      <c r="E239" s="57" t="s">
        <v>412</v>
      </c>
      <c r="F239" s="57" t="s">
        <v>11</v>
      </c>
      <c r="G239" s="57" t="s">
        <v>13</v>
      </c>
      <c r="H239" s="55">
        <v>10.33</v>
      </c>
      <c r="I239" s="16">
        <v>1</v>
      </c>
      <c r="J239" s="144">
        <f t="shared" si="14"/>
        <v>1</v>
      </c>
      <c r="K239" s="145">
        <f t="shared" si="15"/>
        <v>1</v>
      </c>
      <c r="L239" s="146"/>
      <c r="M239" s="147">
        <f t="shared" si="16"/>
        <v>0</v>
      </c>
      <c r="N239" s="146"/>
      <c r="O239" s="146"/>
      <c r="P239" s="146"/>
      <c r="Q239" s="148">
        <f t="shared" si="17"/>
        <v>0</v>
      </c>
      <c r="R239" s="18" t="str">
        <f t="shared" si="9"/>
        <v>OK</v>
      </c>
      <c r="S239" s="47"/>
      <c r="T239" s="47"/>
      <c r="U239" s="47"/>
      <c r="V239" s="47"/>
      <c r="W239" s="47"/>
      <c r="X239" s="180"/>
      <c r="Y239" s="184">
        <v>1</v>
      </c>
      <c r="Z239" s="180"/>
      <c r="AA239" s="180"/>
      <c r="AB239" s="34"/>
      <c r="AC239" s="34"/>
      <c r="AD239" s="34"/>
      <c r="AE239" s="36"/>
      <c r="AF239" s="36"/>
      <c r="AG239" s="36"/>
      <c r="AH239" s="36"/>
    </row>
    <row r="240" spans="1:34" ht="40" customHeight="1" x14ac:dyDescent="0.35">
      <c r="A240" s="204"/>
      <c r="B240" s="50">
        <v>247</v>
      </c>
      <c r="C240" s="200"/>
      <c r="D240" s="56" t="s">
        <v>413</v>
      </c>
      <c r="E240" s="57" t="s">
        <v>414</v>
      </c>
      <c r="F240" s="57" t="s">
        <v>11</v>
      </c>
      <c r="G240" s="57" t="s">
        <v>13</v>
      </c>
      <c r="H240" s="55">
        <v>22.8</v>
      </c>
      <c r="I240" s="16">
        <v>2</v>
      </c>
      <c r="J240" s="144">
        <f t="shared" si="14"/>
        <v>2</v>
      </c>
      <c r="K240" s="145">
        <f t="shared" si="15"/>
        <v>2</v>
      </c>
      <c r="L240" s="146"/>
      <c r="M240" s="147">
        <f t="shared" si="16"/>
        <v>0</v>
      </c>
      <c r="N240" s="146"/>
      <c r="O240" s="146"/>
      <c r="P240" s="146"/>
      <c r="Q240" s="148">
        <f t="shared" si="17"/>
        <v>0</v>
      </c>
      <c r="R240" s="18" t="str">
        <f t="shared" si="9"/>
        <v>OK</v>
      </c>
      <c r="S240" s="47"/>
      <c r="T240" s="47"/>
      <c r="U240" s="47"/>
      <c r="V240" s="47"/>
      <c r="W240" s="47"/>
      <c r="X240" s="180"/>
      <c r="Y240" s="184">
        <v>2</v>
      </c>
      <c r="Z240" s="180"/>
      <c r="AA240" s="180"/>
      <c r="AB240" s="34"/>
      <c r="AC240" s="34"/>
      <c r="AD240" s="34"/>
      <c r="AE240" s="36"/>
      <c r="AF240" s="36"/>
      <c r="AG240" s="36"/>
      <c r="AH240" s="36"/>
    </row>
    <row r="241" spans="1:34" ht="40" customHeight="1" x14ac:dyDescent="0.35">
      <c r="A241" s="204"/>
      <c r="B241" s="50">
        <v>248</v>
      </c>
      <c r="C241" s="200"/>
      <c r="D241" s="56" t="s">
        <v>415</v>
      </c>
      <c r="E241" s="57" t="s">
        <v>416</v>
      </c>
      <c r="F241" s="57" t="s">
        <v>11</v>
      </c>
      <c r="G241" s="57" t="s">
        <v>13</v>
      </c>
      <c r="H241" s="55">
        <v>31.14</v>
      </c>
      <c r="I241" s="16">
        <v>0</v>
      </c>
      <c r="J241" s="144">
        <f t="shared" si="14"/>
        <v>0</v>
      </c>
      <c r="K241" s="145">
        <f t="shared" si="15"/>
        <v>0</v>
      </c>
      <c r="L241" s="146"/>
      <c r="M241" s="147">
        <f t="shared" si="16"/>
        <v>0</v>
      </c>
      <c r="N241" s="146"/>
      <c r="O241" s="146"/>
      <c r="P241" s="146"/>
      <c r="Q241" s="148">
        <f t="shared" si="17"/>
        <v>0</v>
      </c>
      <c r="R241" s="18" t="str">
        <f t="shared" si="9"/>
        <v>OK</v>
      </c>
      <c r="S241" s="47"/>
      <c r="T241" s="47"/>
      <c r="U241" s="47"/>
      <c r="V241" s="47"/>
      <c r="W241" s="47"/>
      <c r="X241" s="180"/>
      <c r="Y241" s="180"/>
      <c r="Z241" s="180"/>
      <c r="AA241" s="180"/>
      <c r="AB241" s="34"/>
      <c r="AC241" s="34"/>
      <c r="AD241" s="34"/>
      <c r="AE241" s="36"/>
      <c r="AF241" s="36"/>
      <c r="AG241" s="36"/>
      <c r="AH241" s="36"/>
    </row>
    <row r="242" spans="1:34" ht="40" customHeight="1" x14ac:dyDescent="0.35">
      <c r="A242" s="204"/>
      <c r="B242" s="50">
        <v>249</v>
      </c>
      <c r="C242" s="200"/>
      <c r="D242" s="56" t="s">
        <v>417</v>
      </c>
      <c r="E242" s="57" t="s">
        <v>418</v>
      </c>
      <c r="F242" s="57" t="s">
        <v>419</v>
      </c>
      <c r="G242" s="57" t="s">
        <v>15</v>
      </c>
      <c r="H242" s="55">
        <v>2.23</v>
      </c>
      <c r="I242" s="16">
        <v>0</v>
      </c>
      <c r="J242" s="144">
        <f t="shared" si="14"/>
        <v>0</v>
      </c>
      <c r="K242" s="145">
        <f t="shared" si="15"/>
        <v>0</v>
      </c>
      <c r="L242" s="146"/>
      <c r="M242" s="147">
        <f t="shared" si="16"/>
        <v>0</v>
      </c>
      <c r="N242" s="146"/>
      <c r="O242" s="146"/>
      <c r="P242" s="146"/>
      <c r="Q242" s="148">
        <f t="shared" si="17"/>
        <v>0</v>
      </c>
      <c r="R242" s="18" t="str">
        <f t="shared" si="9"/>
        <v>OK</v>
      </c>
      <c r="S242" s="47"/>
      <c r="T242" s="47"/>
      <c r="U242" s="47"/>
      <c r="V242" s="47"/>
      <c r="W242" s="47"/>
      <c r="X242" s="180"/>
      <c r="Y242" s="180"/>
      <c r="Z242" s="180"/>
      <c r="AA242" s="180"/>
      <c r="AB242" s="34"/>
      <c r="AC242" s="34"/>
      <c r="AD242" s="34"/>
      <c r="AE242" s="36"/>
      <c r="AF242" s="36"/>
      <c r="AG242" s="36"/>
      <c r="AH242" s="36"/>
    </row>
    <row r="243" spans="1:34" ht="40" customHeight="1" x14ac:dyDescent="0.35">
      <c r="A243" s="204"/>
      <c r="B243" s="50">
        <v>250</v>
      </c>
      <c r="C243" s="200"/>
      <c r="D243" s="56" t="s">
        <v>420</v>
      </c>
      <c r="E243" s="57" t="s">
        <v>421</v>
      </c>
      <c r="F243" s="57" t="s">
        <v>11</v>
      </c>
      <c r="G243" s="57" t="s">
        <v>13</v>
      </c>
      <c r="H243" s="55">
        <v>73.400000000000006</v>
      </c>
      <c r="I243" s="16">
        <v>0</v>
      </c>
      <c r="J243" s="144">
        <f t="shared" si="14"/>
        <v>0</v>
      </c>
      <c r="K243" s="145">
        <f t="shared" si="15"/>
        <v>0</v>
      </c>
      <c r="L243" s="146"/>
      <c r="M243" s="147">
        <f t="shared" si="16"/>
        <v>0</v>
      </c>
      <c r="N243" s="146"/>
      <c r="O243" s="146"/>
      <c r="P243" s="146"/>
      <c r="Q243" s="148">
        <f t="shared" si="17"/>
        <v>0</v>
      </c>
      <c r="R243" s="18" t="str">
        <f t="shared" si="9"/>
        <v>OK</v>
      </c>
      <c r="S243" s="47"/>
      <c r="T243" s="47"/>
      <c r="U243" s="47"/>
      <c r="V243" s="47"/>
      <c r="W243" s="47"/>
      <c r="X243" s="180"/>
      <c r="Y243" s="180"/>
      <c r="Z243" s="180"/>
      <c r="AA243" s="180"/>
      <c r="AB243" s="34"/>
      <c r="AC243" s="34"/>
      <c r="AD243" s="34"/>
      <c r="AE243" s="36"/>
      <c r="AF243" s="36"/>
      <c r="AG243" s="36"/>
      <c r="AH243" s="36"/>
    </row>
    <row r="244" spans="1:34" ht="40" customHeight="1" x14ac:dyDescent="0.35">
      <c r="A244" s="204"/>
      <c r="B244" s="50">
        <v>251</v>
      </c>
      <c r="C244" s="200"/>
      <c r="D244" s="56" t="s">
        <v>422</v>
      </c>
      <c r="E244" s="57" t="s">
        <v>423</v>
      </c>
      <c r="F244" s="57" t="s">
        <v>11</v>
      </c>
      <c r="G244" s="57" t="s">
        <v>13</v>
      </c>
      <c r="H244" s="55">
        <v>35.68</v>
      </c>
      <c r="I244" s="16">
        <v>0</v>
      </c>
      <c r="J244" s="144">
        <f t="shared" si="14"/>
        <v>0</v>
      </c>
      <c r="K244" s="145">
        <f t="shared" si="15"/>
        <v>0</v>
      </c>
      <c r="L244" s="146"/>
      <c r="M244" s="147">
        <f t="shared" si="16"/>
        <v>0</v>
      </c>
      <c r="N244" s="146"/>
      <c r="O244" s="146"/>
      <c r="P244" s="146"/>
      <c r="Q244" s="148">
        <f t="shared" si="17"/>
        <v>0</v>
      </c>
      <c r="R244" s="18" t="str">
        <f t="shared" si="9"/>
        <v>OK</v>
      </c>
      <c r="S244" s="47"/>
      <c r="T244" s="47"/>
      <c r="U244" s="47"/>
      <c r="V244" s="47"/>
      <c r="W244" s="47"/>
      <c r="X244" s="180"/>
      <c r="Y244" s="180"/>
      <c r="Z244" s="180"/>
      <c r="AA244" s="180"/>
      <c r="AB244" s="34"/>
      <c r="AC244" s="34"/>
      <c r="AD244" s="34"/>
      <c r="AE244" s="36"/>
      <c r="AF244" s="36"/>
      <c r="AG244" s="36"/>
      <c r="AH244" s="36"/>
    </row>
    <row r="245" spans="1:34" ht="40" customHeight="1" x14ac:dyDescent="0.35">
      <c r="A245" s="204"/>
      <c r="B245" s="50">
        <v>252</v>
      </c>
      <c r="C245" s="200"/>
      <c r="D245" s="56" t="s">
        <v>424</v>
      </c>
      <c r="E245" s="57" t="s">
        <v>425</v>
      </c>
      <c r="F245" s="57" t="s">
        <v>11</v>
      </c>
      <c r="G245" s="57" t="s">
        <v>13</v>
      </c>
      <c r="H245" s="55">
        <v>100.8</v>
      </c>
      <c r="I245" s="16">
        <v>0</v>
      </c>
      <c r="J245" s="144">
        <f t="shared" si="14"/>
        <v>0</v>
      </c>
      <c r="K245" s="145">
        <f t="shared" si="15"/>
        <v>0</v>
      </c>
      <c r="L245" s="146"/>
      <c r="M245" s="147">
        <f t="shared" si="16"/>
        <v>0</v>
      </c>
      <c r="N245" s="146"/>
      <c r="O245" s="146"/>
      <c r="P245" s="146"/>
      <c r="Q245" s="148">
        <f t="shared" si="17"/>
        <v>0</v>
      </c>
      <c r="R245" s="18" t="str">
        <f t="shared" si="9"/>
        <v>OK</v>
      </c>
      <c r="S245" s="47"/>
      <c r="T245" s="47"/>
      <c r="U245" s="47"/>
      <c r="V245" s="47"/>
      <c r="W245" s="47"/>
      <c r="X245" s="180"/>
      <c r="Y245" s="180"/>
      <c r="Z245" s="180"/>
      <c r="AA245" s="180"/>
      <c r="AB245" s="34"/>
      <c r="AC245" s="34"/>
      <c r="AD245" s="34"/>
      <c r="AE245" s="36"/>
      <c r="AF245" s="36"/>
      <c r="AG245" s="36"/>
      <c r="AH245" s="36"/>
    </row>
    <row r="246" spans="1:34" ht="40" customHeight="1" x14ac:dyDescent="0.35">
      <c r="A246" s="204"/>
      <c r="B246" s="50">
        <v>253</v>
      </c>
      <c r="C246" s="200"/>
      <c r="D246" s="56" t="s">
        <v>426</v>
      </c>
      <c r="E246" s="57" t="s">
        <v>427</v>
      </c>
      <c r="F246" s="57" t="s">
        <v>11</v>
      </c>
      <c r="G246" s="57" t="s">
        <v>13</v>
      </c>
      <c r="H246" s="55">
        <v>47.9</v>
      </c>
      <c r="I246" s="16">
        <v>0</v>
      </c>
      <c r="J246" s="144">
        <f t="shared" si="14"/>
        <v>0</v>
      </c>
      <c r="K246" s="145">
        <f t="shared" si="15"/>
        <v>0</v>
      </c>
      <c r="L246" s="146"/>
      <c r="M246" s="147">
        <f t="shared" si="16"/>
        <v>0</v>
      </c>
      <c r="N246" s="146"/>
      <c r="O246" s="146"/>
      <c r="P246" s="146"/>
      <c r="Q246" s="148">
        <f t="shared" si="17"/>
        <v>0</v>
      </c>
      <c r="R246" s="18" t="str">
        <f t="shared" si="9"/>
        <v>OK</v>
      </c>
      <c r="S246" s="47"/>
      <c r="T246" s="47"/>
      <c r="U246" s="47"/>
      <c r="V246" s="47"/>
      <c r="W246" s="47"/>
      <c r="X246" s="180"/>
      <c r="Y246" s="180"/>
      <c r="Z246" s="180"/>
      <c r="AA246" s="180"/>
      <c r="AB246" s="34"/>
      <c r="AC246" s="34"/>
      <c r="AD246" s="34"/>
      <c r="AE246" s="36"/>
      <c r="AF246" s="36"/>
      <c r="AG246" s="36"/>
      <c r="AH246" s="36"/>
    </row>
    <row r="247" spans="1:34" ht="40" customHeight="1" x14ac:dyDescent="0.35">
      <c r="A247" s="204"/>
      <c r="B247" s="50">
        <v>254</v>
      </c>
      <c r="C247" s="200"/>
      <c r="D247" s="56" t="s">
        <v>428</v>
      </c>
      <c r="E247" s="57" t="s">
        <v>429</v>
      </c>
      <c r="F247" s="57" t="s">
        <v>11</v>
      </c>
      <c r="G247" s="57" t="s">
        <v>13</v>
      </c>
      <c r="H247" s="55">
        <v>13.2</v>
      </c>
      <c r="I247" s="16">
        <v>0</v>
      </c>
      <c r="J247" s="144">
        <f t="shared" si="14"/>
        <v>0</v>
      </c>
      <c r="K247" s="145">
        <f t="shared" si="15"/>
        <v>0</v>
      </c>
      <c r="L247" s="146"/>
      <c r="M247" s="147">
        <f t="shared" si="16"/>
        <v>0</v>
      </c>
      <c r="N247" s="146"/>
      <c r="O247" s="146"/>
      <c r="P247" s="146"/>
      <c r="Q247" s="148">
        <f t="shared" si="17"/>
        <v>0</v>
      </c>
      <c r="R247" s="18" t="str">
        <f t="shared" si="9"/>
        <v>OK</v>
      </c>
      <c r="S247" s="47"/>
      <c r="T247" s="47"/>
      <c r="U247" s="47"/>
      <c r="V247" s="47"/>
      <c r="W247" s="47"/>
      <c r="X247" s="180"/>
      <c r="Y247" s="180"/>
      <c r="Z247" s="180"/>
      <c r="AA247" s="180"/>
      <c r="AB247" s="34"/>
      <c r="AC247" s="34"/>
      <c r="AD247" s="34"/>
      <c r="AE247" s="36"/>
      <c r="AF247" s="36"/>
      <c r="AG247" s="36"/>
      <c r="AH247" s="36"/>
    </row>
    <row r="248" spans="1:34" ht="40" customHeight="1" x14ac:dyDescent="0.35">
      <c r="A248" s="204"/>
      <c r="B248" s="50">
        <v>255</v>
      </c>
      <c r="C248" s="200"/>
      <c r="D248" s="56" t="s">
        <v>430</v>
      </c>
      <c r="E248" s="57" t="s">
        <v>431</v>
      </c>
      <c r="F248" s="57" t="s">
        <v>11</v>
      </c>
      <c r="G248" s="57" t="s">
        <v>13</v>
      </c>
      <c r="H248" s="55">
        <v>149.9</v>
      </c>
      <c r="I248" s="16">
        <v>0</v>
      </c>
      <c r="J248" s="144">
        <f t="shared" si="14"/>
        <v>0</v>
      </c>
      <c r="K248" s="145">
        <f t="shared" si="15"/>
        <v>0</v>
      </c>
      <c r="L248" s="146"/>
      <c r="M248" s="147">
        <f t="shared" si="16"/>
        <v>0</v>
      </c>
      <c r="N248" s="146"/>
      <c r="O248" s="146"/>
      <c r="P248" s="146"/>
      <c r="Q248" s="148">
        <f t="shared" si="17"/>
        <v>0</v>
      </c>
      <c r="R248" s="18" t="str">
        <f t="shared" si="9"/>
        <v>OK</v>
      </c>
      <c r="S248" s="47"/>
      <c r="T248" s="47"/>
      <c r="U248" s="47"/>
      <c r="V248" s="47"/>
      <c r="W248" s="47"/>
      <c r="X248" s="180"/>
      <c r="Y248" s="180"/>
      <c r="Z248" s="180"/>
      <c r="AA248" s="180"/>
      <c r="AB248" s="34"/>
      <c r="AC248" s="34"/>
      <c r="AD248" s="34"/>
      <c r="AE248" s="36"/>
      <c r="AF248" s="36"/>
      <c r="AG248" s="36"/>
      <c r="AH248" s="36"/>
    </row>
    <row r="249" spans="1:34" ht="40" customHeight="1" x14ac:dyDescent="0.35">
      <c r="A249" s="204"/>
      <c r="B249" s="50">
        <v>256</v>
      </c>
      <c r="C249" s="200"/>
      <c r="D249" s="56" t="s">
        <v>432</v>
      </c>
      <c r="E249" s="57" t="s">
        <v>433</v>
      </c>
      <c r="F249" s="57" t="s">
        <v>11</v>
      </c>
      <c r="G249" s="57" t="s">
        <v>13</v>
      </c>
      <c r="H249" s="55">
        <v>36.19</v>
      </c>
      <c r="I249" s="16">
        <v>0</v>
      </c>
      <c r="J249" s="144">
        <f t="shared" si="14"/>
        <v>0</v>
      </c>
      <c r="K249" s="145">
        <f t="shared" si="15"/>
        <v>0</v>
      </c>
      <c r="L249" s="146"/>
      <c r="M249" s="147">
        <f t="shared" si="16"/>
        <v>0</v>
      </c>
      <c r="N249" s="146"/>
      <c r="O249" s="146"/>
      <c r="P249" s="146"/>
      <c r="Q249" s="148">
        <f t="shared" si="17"/>
        <v>0</v>
      </c>
      <c r="R249" s="18" t="str">
        <f t="shared" si="9"/>
        <v>OK</v>
      </c>
      <c r="S249" s="47"/>
      <c r="T249" s="47"/>
      <c r="U249" s="47"/>
      <c r="V249" s="47"/>
      <c r="W249" s="47"/>
      <c r="X249" s="180"/>
      <c r="Y249" s="180"/>
      <c r="Z249" s="180"/>
      <c r="AA249" s="180"/>
      <c r="AB249" s="34"/>
      <c r="AC249" s="34"/>
      <c r="AD249" s="34"/>
      <c r="AE249" s="36"/>
      <c r="AF249" s="36"/>
      <c r="AG249" s="36"/>
      <c r="AH249" s="36"/>
    </row>
    <row r="250" spans="1:34" ht="40" customHeight="1" x14ac:dyDescent="0.35">
      <c r="A250" s="204"/>
      <c r="B250" s="50">
        <v>257</v>
      </c>
      <c r="C250" s="200"/>
      <c r="D250" s="56" t="s">
        <v>434</v>
      </c>
      <c r="E250" s="57" t="s">
        <v>435</v>
      </c>
      <c r="F250" s="57" t="s">
        <v>11</v>
      </c>
      <c r="G250" s="57" t="s">
        <v>13</v>
      </c>
      <c r="H250" s="55">
        <v>28.39</v>
      </c>
      <c r="I250" s="16">
        <v>0</v>
      </c>
      <c r="J250" s="144">
        <f t="shared" si="14"/>
        <v>0</v>
      </c>
      <c r="K250" s="145">
        <f t="shared" si="15"/>
        <v>0</v>
      </c>
      <c r="L250" s="146"/>
      <c r="M250" s="147">
        <f t="shared" si="16"/>
        <v>0</v>
      </c>
      <c r="N250" s="146"/>
      <c r="O250" s="146"/>
      <c r="P250" s="146"/>
      <c r="Q250" s="148">
        <f t="shared" si="17"/>
        <v>0</v>
      </c>
      <c r="R250" s="18" t="str">
        <f t="shared" si="9"/>
        <v>OK</v>
      </c>
      <c r="S250" s="47"/>
      <c r="T250" s="47"/>
      <c r="U250" s="47"/>
      <c r="V250" s="47"/>
      <c r="W250" s="47"/>
      <c r="X250" s="180"/>
      <c r="Y250" s="180"/>
      <c r="Z250" s="180"/>
      <c r="AA250" s="180"/>
      <c r="AB250" s="34"/>
      <c r="AC250" s="34"/>
      <c r="AD250" s="34"/>
      <c r="AE250" s="36"/>
      <c r="AF250" s="36"/>
      <c r="AG250" s="36"/>
      <c r="AH250" s="36"/>
    </row>
    <row r="251" spans="1:34" ht="40" customHeight="1" x14ac:dyDescent="0.35">
      <c r="A251" s="204"/>
      <c r="B251" s="50">
        <v>258</v>
      </c>
      <c r="C251" s="200"/>
      <c r="D251" s="56" t="s">
        <v>436</v>
      </c>
      <c r="E251" s="57" t="s">
        <v>437</v>
      </c>
      <c r="F251" s="57" t="s">
        <v>11</v>
      </c>
      <c r="G251" s="57" t="s">
        <v>15</v>
      </c>
      <c r="H251" s="55">
        <v>1.94</v>
      </c>
      <c r="I251" s="16">
        <v>0</v>
      </c>
      <c r="J251" s="144">
        <f t="shared" si="14"/>
        <v>0</v>
      </c>
      <c r="K251" s="145">
        <f t="shared" si="15"/>
        <v>0</v>
      </c>
      <c r="L251" s="146"/>
      <c r="M251" s="147">
        <f t="shared" si="16"/>
        <v>0</v>
      </c>
      <c r="N251" s="146"/>
      <c r="O251" s="146"/>
      <c r="P251" s="146"/>
      <c r="Q251" s="148">
        <f t="shared" si="17"/>
        <v>0</v>
      </c>
      <c r="R251" s="18" t="str">
        <f t="shared" si="9"/>
        <v>OK</v>
      </c>
      <c r="S251" s="47"/>
      <c r="T251" s="47"/>
      <c r="U251" s="47"/>
      <c r="V251" s="47"/>
      <c r="W251" s="47"/>
      <c r="X251" s="180"/>
      <c r="Y251" s="180"/>
      <c r="Z251" s="180"/>
      <c r="AA251" s="180"/>
      <c r="AB251" s="34"/>
      <c r="AC251" s="34"/>
      <c r="AD251" s="34"/>
      <c r="AE251" s="36"/>
      <c r="AF251" s="36"/>
      <c r="AG251" s="36"/>
      <c r="AH251" s="36"/>
    </row>
    <row r="252" spans="1:34" ht="40" customHeight="1" x14ac:dyDescent="0.35">
      <c r="A252" s="204"/>
      <c r="B252" s="50">
        <v>259</v>
      </c>
      <c r="C252" s="200"/>
      <c r="D252" s="56" t="s">
        <v>438</v>
      </c>
      <c r="E252" s="57" t="s">
        <v>439</v>
      </c>
      <c r="F252" s="57" t="s">
        <v>11</v>
      </c>
      <c r="G252" s="57" t="s">
        <v>13</v>
      </c>
      <c r="H252" s="55">
        <v>11.04</v>
      </c>
      <c r="I252" s="16">
        <v>0</v>
      </c>
      <c r="J252" s="144">
        <f t="shared" si="14"/>
        <v>0</v>
      </c>
      <c r="K252" s="145">
        <f t="shared" si="15"/>
        <v>0</v>
      </c>
      <c r="L252" s="146"/>
      <c r="M252" s="147">
        <f t="shared" si="16"/>
        <v>0</v>
      </c>
      <c r="N252" s="146"/>
      <c r="O252" s="146"/>
      <c r="P252" s="146"/>
      <c r="Q252" s="148">
        <f t="shared" si="17"/>
        <v>0</v>
      </c>
      <c r="R252" s="18" t="str">
        <f t="shared" si="9"/>
        <v>OK</v>
      </c>
      <c r="S252" s="47"/>
      <c r="T252" s="47"/>
      <c r="U252" s="47"/>
      <c r="V252" s="47"/>
      <c r="W252" s="47"/>
      <c r="X252" s="180"/>
      <c r="Y252" s="180"/>
      <c r="Z252" s="180"/>
      <c r="AA252" s="180"/>
      <c r="AB252" s="34"/>
      <c r="AC252" s="34"/>
      <c r="AD252" s="34"/>
      <c r="AE252" s="36"/>
      <c r="AF252" s="36"/>
      <c r="AG252" s="36"/>
      <c r="AH252" s="36"/>
    </row>
    <row r="253" spans="1:34" ht="40" customHeight="1" x14ac:dyDescent="0.35">
      <c r="A253" s="204"/>
      <c r="B253" s="50">
        <v>260</v>
      </c>
      <c r="C253" s="200"/>
      <c r="D253" s="56" t="s">
        <v>440</v>
      </c>
      <c r="E253" s="57" t="s">
        <v>441</v>
      </c>
      <c r="F253" s="57" t="s">
        <v>11</v>
      </c>
      <c r="G253" s="57" t="s">
        <v>13</v>
      </c>
      <c r="H253" s="55">
        <v>31.2</v>
      </c>
      <c r="I253" s="16">
        <v>0</v>
      </c>
      <c r="J253" s="144">
        <f t="shared" si="14"/>
        <v>0</v>
      </c>
      <c r="K253" s="145">
        <f t="shared" si="15"/>
        <v>0</v>
      </c>
      <c r="L253" s="146"/>
      <c r="M253" s="147">
        <f t="shared" si="16"/>
        <v>0</v>
      </c>
      <c r="N253" s="146"/>
      <c r="O253" s="146"/>
      <c r="P253" s="146"/>
      <c r="Q253" s="148">
        <f t="shared" si="17"/>
        <v>0</v>
      </c>
      <c r="R253" s="18" t="str">
        <f t="shared" si="9"/>
        <v>OK</v>
      </c>
      <c r="S253" s="47"/>
      <c r="T253" s="47"/>
      <c r="U253" s="47"/>
      <c r="V253" s="47"/>
      <c r="W253" s="47"/>
      <c r="X253" s="180"/>
      <c r="Y253" s="180"/>
      <c r="Z253" s="180"/>
      <c r="AA253" s="180"/>
      <c r="AB253" s="34"/>
      <c r="AC253" s="34"/>
      <c r="AD253" s="34"/>
      <c r="AE253" s="36"/>
      <c r="AF253" s="36"/>
      <c r="AG253" s="36"/>
      <c r="AH253" s="36"/>
    </row>
    <row r="254" spans="1:34" ht="40" customHeight="1" x14ac:dyDescent="0.35">
      <c r="A254" s="204"/>
      <c r="B254" s="50">
        <v>261</v>
      </c>
      <c r="C254" s="200"/>
      <c r="D254" s="56" t="s">
        <v>442</v>
      </c>
      <c r="E254" s="57" t="s">
        <v>443</v>
      </c>
      <c r="F254" s="57" t="s">
        <v>11</v>
      </c>
      <c r="G254" s="57" t="s">
        <v>13</v>
      </c>
      <c r="H254" s="55">
        <v>66.17</v>
      </c>
      <c r="I254" s="16">
        <v>0</v>
      </c>
      <c r="J254" s="144">
        <f t="shared" si="14"/>
        <v>0</v>
      </c>
      <c r="K254" s="145">
        <f t="shared" si="15"/>
        <v>0</v>
      </c>
      <c r="L254" s="146"/>
      <c r="M254" s="147">
        <f t="shared" si="16"/>
        <v>0</v>
      </c>
      <c r="N254" s="146"/>
      <c r="O254" s="146"/>
      <c r="P254" s="146"/>
      <c r="Q254" s="148">
        <f t="shared" si="17"/>
        <v>0</v>
      </c>
      <c r="R254" s="18" t="str">
        <f t="shared" si="9"/>
        <v>OK</v>
      </c>
      <c r="S254" s="47"/>
      <c r="T254" s="47"/>
      <c r="U254" s="47"/>
      <c r="V254" s="47"/>
      <c r="W254" s="47"/>
      <c r="X254" s="180"/>
      <c r="Y254" s="180"/>
      <c r="Z254" s="180"/>
      <c r="AA254" s="180"/>
      <c r="AB254" s="34"/>
      <c r="AC254" s="34"/>
      <c r="AD254" s="34"/>
      <c r="AE254" s="36"/>
      <c r="AF254" s="36"/>
      <c r="AG254" s="36"/>
      <c r="AH254" s="36"/>
    </row>
    <row r="255" spans="1:34" ht="40" customHeight="1" x14ac:dyDescent="0.35">
      <c r="A255" s="204"/>
      <c r="B255" s="50">
        <v>262</v>
      </c>
      <c r="C255" s="200"/>
      <c r="D255" s="56" t="s">
        <v>444</v>
      </c>
      <c r="E255" s="57" t="s">
        <v>445</v>
      </c>
      <c r="F255" s="57" t="s">
        <v>11</v>
      </c>
      <c r="G255" s="57" t="s">
        <v>13</v>
      </c>
      <c r="H255" s="55">
        <v>70.38</v>
      </c>
      <c r="I255" s="16">
        <v>0</v>
      </c>
      <c r="J255" s="144">
        <f t="shared" si="14"/>
        <v>0</v>
      </c>
      <c r="K255" s="145">
        <f t="shared" si="15"/>
        <v>0</v>
      </c>
      <c r="L255" s="146"/>
      <c r="M255" s="147">
        <f t="shared" si="16"/>
        <v>0</v>
      </c>
      <c r="N255" s="146"/>
      <c r="O255" s="146"/>
      <c r="P255" s="146"/>
      <c r="Q255" s="148">
        <f t="shared" si="17"/>
        <v>0</v>
      </c>
      <c r="R255" s="18" t="str">
        <f t="shared" si="9"/>
        <v>OK</v>
      </c>
      <c r="S255" s="47"/>
      <c r="T255" s="47"/>
      <c r="U255" s="47"/>
      <c r="V255" s="47"/>
      <c r="W255" s="47"/>
      <c r="X255" s="180"/>
      <c r="Y255" s="180"/>
      <c r="Z255" s="180"/>
      <c r="AA255" s="180"/>
      <c r="AB255" s="34"/>
      <c r="AC255" s="34"/>
      <c r="AD255" s="34"/>
      <c r="AE255" s="36"/>
      <c r="AF255" s="36"/>
      <c r="AG255" s="36"/>
      <c r="AH255" s="36"/>
    </row>
    <row r="256" spans="1:34" ht="40" customHeight="1" x14ac:dyDescent="0.35">
      <c r="A256" s="204"/>
      <c r="B256" s="50">
        <v>263</v>
      </c>
      <c r="C256" s="200"/>
      <c r="D256" s="56" t="s">
        <v>446</v>
      </c>
      <c r="E256" s="57" t="s">
        <v>447</v>
      </c>
      <c r="F256" s="57" t="s">
        <v>11</v>
      </c>
      <c r="G256" s="57" t="s">
        <v>13</v>
      </c>
      <c r="H256" s="55">
        <v>34.799999999999997</v>
      </c>
      <c r="I256" s="16">
        <v>0</v>
      </c>
      <c r="J256" s="144">
        <f t="shared" si="14"/>
        <v>0</v>
      </c>
      <c r="K256" s="145">
        <f t="shared" si="15"/>
        <v>0</v>
      </c>
      <c r="L256" s="146"/>
      <c r="M256" s="147">
        <f t="shared" si="16"/>
        <v>0</v>
      </c>
      <c r="N256" s="146"/>
      <c r="O256" s="146"/>
      <c r="P256" s="146"/>
      <c r="Q256" s="148">
        <f t="shared" si="17"/>
        <v>0</v>
      </c>
      <c r="R256" s="18" t="str">
        <f t="shared" si="9"/>
        <v>OK</v>
      </c>
      <c r="S256" s="47"/>
      <c r="T256" s="47"/>
      <c r="U256" s="47"/>
      <c r="V256" s="47"/>
      <c r="W256" s="47"/>
      <c r="X256" s="180"/>
      <c r="Y256" s="180"/>
      <c r="Z256" s="180"/>
      <c r="AA256" s="180"/>
      <c r="AB256" s="34"/>
      <c r="AC256" s="34"/>
      <c r="AD256" s="34"/>
      <c r="AE256" s="36"/>
      <c r="AF256" s="36"/>
      <c r="AG256" s="36"/>
      <c r="AH256" s="36"/>
    </row>
    <row r="257" spans="1:34" ht="40" customHeight="1" x14ac:dyDescent="0.35">
      <c r="A257" s="204"/>
      <c r="B257" s="50">
        <v>264</v>
      </c>
      <c r="C257" s="200"/>
      <c r="D257" s="56" t="s">
        <v>448</v>
      </c>
      <c r="E257" s="57" t="s">
        <v>449</v>
      </c>
      <c r="F257" s="57" t="s">
        <v>11</v>
      </c>
      <c r="G257" s="57" t="s">
        <v>13</v>
      </c>
      <c r="H257" s="55">
        <v>162.38999999999999</v>
      </c>
      <c r="I257" s="16">
        <v>0</v>
      </c>
      <c r="J257" s="144">
        <f t="shared" si="14"/>
        <v>0</v>
      </c>
      <c r="K257" s="145">
        <f t="shared" si="15"/>
        <v>0</v>
      </c>
      <c r="L257" s="146"/>
      <c r="M257" s="147">
        <f t="shared" si="16"/>
        <v>0</v>
      </c>
      <c r="N257" s="146"/>
      <c r="O257" s="146"/>
      <c r="P257" s="146"/>
      <c r="Q257" s="148">
        <f t="shared" si="17"/>
        <v>0</v>
      </c>
      <c r="R257" s="18" t="str">
        <f t="shared" si="9"/>
        <v>OK</v>
      </c>
      <c r="S257" s="47"/>
      <c r="T257" s="47"/>
      <c r="U257" s="47"/>
      <c r="V257" s="47"/>
      <c r="W257" s="47"/>
      <c r="X257" s="180"/>
      <c r="Y257" s="180"/>
      <c r="Z257" s="180"/>
      <c r="AA257" s="180"/>
      <c r="AB257" s="34"/>
      <c r="AC257" s="34"/>
      <c r="AD257" s="34"/>
      <c r="AE257" s="36"/>
      <c r="AF257" s="36"/>
      <c r="AG257" s="36"/>
      <c r="AH257" s="36"/>
    </row>
    <row r="258" spans="1:34" ht="40" customHeight="1" x14ac:dyDescent="0.35">
      <c r="A258" s="204"/>
      <c r="B258" s="50">
        <v>265</v>
      </c>
      <c r="C258" s="200"/>
      <c r="D258" s="56" t="s">
        <v>450</v>
      </c>
      <c r="E258" s="57" t="s">
        <v>451</v>
      </c>
      <c r="F258" s="57" t="s">
        <v>11</v>
      </c>
      <c r="G258" s="57" t="s">
        <v>13</v>
      </c>
      <c r="H258" s="55">
        <v>37.200000000000003</v>
      </c>
      <c r="I258" s="16">
        <v>0</v>
      </c>
      <c r="J258" s="144">
        <f t="shared" si="14"/>
        <v>0</v>
      </c>
      <c r="K258" s="145">
        <f t="shared" si="15"/>
        <v>0</v>
      </c>
      <c r="L258" s="146"/>
      <c r="M258" s="147">
        <f t="shared" si="16"/>
        <v>0</v>
      </c>
      <c r="N258" s="146"/>
      <c r="O258" s="146"/>
      <c r="P258" s="146"/>
      <c r="Q258" s="148">
        <f t="shared" si="17"/>
        <v>0</v>
      </c>
      <c r="R258" s="18" t="str">
        <f t="shared" si="9"/>
        <v>OK</v>
      </c>
      <c r="S258" s="47"/>
      <c r="T258" s="47"/>
      <c r="U258" s="47"/>
      <c r="V258" s="47"/>
      <c r="W258" s="47"/>
      <c r="X258" s="180"/>
      <c r="Y258" s="180"/>
      <c r="Z258" s="180"/>
      <c r="AA258" s="180"/>
      <c r="AB258" s="34"/>
      <c r="AC258" s="34"/>
      <c r="AD258" s="34"/>
      <c r="AE258" s="36"/>
      <c r="AF258" s="36"/>
      <c r="AG258" s="36"/>
      <c r="AH258" s="36"/>
    </row>
    <row r="259" spans="1:34" ht="40" customHeight="1" x14ac:dyDescent="0.35">
      <c r="A259" s="204"/>
      <c r="B259" s="50">
        <v>266</v>
      </c>
      <c r="C259" s="200"/>
      <c r="D259" s="56" t="s">
        <v>452</v>
      </c>
      <c r="E259" s="57" t="s">
        <v>453</v>
      </c>
      <c r="F259" s="57" t="s">
        <v>11</v>
      </c>
      <c r="G259" s="57" t="s">
        <v>13</v>
      </c>
      <c r="H259" s="55">
        <v>18</v>
      </c>
      <c r="I259" s="16">
        <v>0</v>
      </c>
      <c r="J259" s="144">
        <f t="shared" si="14"/>
        <v>0</v>
      </c>
      <c r="K259" s="145">
        <f t="shared" si="15"/>
        <v>0</v>
      </c>
      <c r="L259" s="146"/>
      <c r="M259" s="147">
        <f t="shared" si="16"/>
        <v>0</v>
      </c>
      <c r="N259" s="146"/>
      <c r="O259" s="146"/>
      <c r="P259" s="146"/>
      <c r="Q259" s="148">
        <f t="shared" si="17"/>
        <v>0</v>
      </c>
      <c r="R259" s="18" t="str">
        <f t="shared" si="9"/>
        <v>OK</v>
      </c>
      <c r="S259" s="47"/>
      <c r="T259" s="47"/>
      <c r="U259" s="47"/>
      <c r="V259" s="47"/>
      <c r="W259" s="47"/>
      <c r="X259" s="180"/>
      <c r="Y259" s="180"/>
      <c r="Z259" s="180"/>
      <c r="AA259" s="180"/>
      <c r="AB259" s="34"/>
      <c r="AC259" s="34"/>
      <c r="AD259" s="34"/>
      <c r="AE259" s="36"/>
      <c r="AF259" s="36"/>
      <c r="AG259" s="36"/>
      <c r="AH259" s="36"/>
    </row>
    <row r="260" spans="1:34" ht="40" customHeight="1" x14ac:dyDescent="0.35">
      <c r="A260" s="204"/>
      <c r="B260" s="50">
        <v>267</v>
      </c>
      <c r="C260" s="200"/>
      <c r="D260" s="56" t="s">
        <v>454</v>
      </c>
      <c r="E260" s="57" t="s">
        <v>455</v>
      </c>
      <c r="F260" s="57" t="s">
        <v>11</v>
      </c>
      <c r="G260" s="57" t="s">
        <v>13</v>
      </c>
      <c r="H260" s="55">
        <v>26.4</v>
      </c>
      <c r="I260" s="16">
        <v>2</v>
      </c>
      <c r="J260" s="144">
        <f t="shared" si="14"/>
        <v>0</v>
      </c>
      <c r="K260" s="145">
        <f t="shared" si="15"/>
        <v>0</v>
      </c>
      <c r="L260" s="146"/>
      <c r="M260" s="147">
        <f t="shared" si="16"/>
        <v>0</v>
      </c>
      <c r="N260" s="146"/>
      <c r="O260" s="146"/>
      <c r="P260" s="146"/>
      <c r="Q260" s="148">
        <f t="shared" si="17"/>
        <v>2</v>
      </c>
      <c r="R260" s="18" t="str">
        <f t="shared" si="9"/>
        <v>OK</v>
      </c>
      <c r="S260" s="47"/>
      <c r="T260" s="47"/>
      <c r="U260" s="47"/>
      <c r="V260" s="47"/>
      <c r="W260" s="47"/>
      <c r="X260" s="180"/>
      <c r="Y260" s="180"/>
      <c r="Z260" s="180"/>
      <c r="AA260" s="180"/>
      <c r="AB260" s="34"/>
      <c r="AC260" s="34"/>
      <c r="AD260" s="34"/>
      <c r="AE260" s="36"/>
      <c r="AF260" s="36"/>
      <c r="AG260" s="36"/>
      <c r="AH260" s="36"/>
    </row>
    <row r="261" spans="1:34" ht="40" customHeight="1" x14ac:dyDescent="0.35">
      <c r="A261" s="204"/>
      <c r="B261" s="50">
        <v>268</v>
      </c>
      <c r="C261" s="200"/>
      <c r="D261" s="56" t="s">
        <v>456</v>
      </c>
      <c r="E261" s="57" t="s">
        <v>457</v>
      </c>
      <c r="F261" s="57" t="s">
        <v>233</v>
      </c>
      <c r="G261" s="57" t="s">
        <v>13</v>
      </c>
      <c r="H261" s="55">
        <v>95</v>
      </c>
      <c r="I261" s="16">
        <v>0</v>
      </c>
      <c r="J261" s="144">
        <f t="shared" ref="J261:J324" si="18">IF(SUM(S261:AJ261)&gt;I261+L261,I261+L261,SUM(S261:AJ261))</f>
        <v>0</v>
      </c>
      <c r="K261" s="145">
        <f t="shared" ref="K261:K324" si="19">(SUM(S261:AJ261))</f>
        <v>0</v>
      </c>
      <c r="L261" s="146"/>
      <c r="M261" s="147">
        <f t="shared" ref="M261:M324" si="20">ROUND(IF(I261*0.25-0.5&lt;0,0,I261*0.25-0.5),0)-P261-N261</f>
        <v>0</v>
      </c>
      <c r="N261" s="146"/>
      <c r="O261" s="146"/>
      <c r="P261" s="146"/>
      <c r="Q261" s="148">
        <f t="shared" ref="Q261:Q324" si="21">I261-(SUM(S261:AH261))+L261</f>
        <v>0</v>
      </c>
      <c r="R261" s="18" t="str">
        <f t="shared" si="9"/>
        <v>OK</v>
      </c>
      <c r="S261" s="47"/>
      <c r="T261" s="47"/>
      <c r="U261" s="47"/>
      <c r="V261" s="47"/>
      <c r="W261" s="47"/>
      <c r="X261" s="180"/>
      <c r="Y261" s="180"/>
      <c r="Z261" s="180"/>
      <c r="AA261" s="180"/>
      <c r="AB261" s="34"/>
      <c r="AC261" s="34"/>
      <c r="AD261" s="34"/>
      <c r="AE261" s="36"/>
      <c r="AF261" s="36"/>
      <c r="AG261" s="36"/>
      <c r="AH261" s="36"/>
    </row>
    <row r="262" spans="1:34" ht="40" customHeight="1" x14ac:dyDescent="0.35">
      <c r="A262" s="204"/>
      <c r="B262" s="50">
        <v>269</v>
      </c>
      <c r="C262" s="200"/>
      <c r="D262" s="56" t="s">
        <v>458</v>
      </c>
      <c r="E262" s="57" t="s">
        <v>459</v>
      </c>
      <c r="F262" s="57" t="s">
        <v>11</v>
      </c>
      <c r="G262" s="57" t="s">
        <v>13</v>
      </c>
      <c r="H262" s="55">
        <v>124.84</v>
      </c>
      <c r="I262" s="16">
        <v>0</v>
      </c>
      <c r="J262" s="144">
        <f t="shared" si="18"/>
        <v>0</v>
      </c>
      <c r="K262" s="145">
        <f t="shared" si="19"/>
        <v>0</v>
      </c>
      <c r="L262" s="146"/>
      <c r="M262" s="147">
        <f t="shared" si="20"/>
        <v>0</v>
      </c>
      <c r="N262" s="146"/>
      <c r="O262" s="146"/>
      <c r="P262" s="146"/>
      <c r="Q262" s="148">
        <f t="shared" si="21"/>
        <v>0</v>
      </c>
      <c r="R262" s="18" t="str">
        <f t="shared" si="9"/>
        <v>OK</v>
      </c>
      <c r="S262" s="47"/>
      <c r="T262" s="47"/>
      <c r="U262" s="47"/>
      <c r="V262" s="47"/>
      <c r="W262" s="47"/>
      <c r="X262" s="180"/>
      <c r="Y262" s="180"/>
      <c r="Z262" s="180"/>
      <c r="AA262" s="180"/>
      <c r="AB262" s="34"/>
      <c r="AC262" s="34"/>
      <c r="AD262" s="34"/>
      <c r="AE262" s="36"/>
      <c r="AF262" s="36"/>
      <c r="AG262" s="36"/>
      <c r="AH262" s="36"/>
    </row>
    <row r="263" spans="1:34" ht="40" customHeight="1" x14ac:dyDescent="0.35">
      <c r="A263" s="204"/>
      <c r="B263" s="50">
        <v>270</v>
      </c>
      <c r="C263" s="199"/>
      <c r="D263" s="56" t="s">
        <v>460</v>
      </c>
      <c r="E263" s="57" t="s">
        <v>461</v>
      </c>
      <c r="F263" s="57" t="s">
        <v>11</v>
      </c>
      <c r="G263" s="57" t="s">
        <v>13</v>
      </c>
      <c r="H263" s="55">
        <v>32.18</v>
      </c>
      <c r="I263" s="16">
        <v>0</v>
      </c>
      <c r="J263" s="144">
        <f t="shared" si="18"/>
        <v>0</v>
      </c>
      <c r="K263" s="145">
        <f t="shared" si="19"/>
        <v>0</v>
      </c>
      <c r="L263" s="146"/>
      <c r="M263" s="147">
        <f t="shared" si="20"/>
        <v>0</v>
      </c>
      <c r="N263" s="146"/>
      <c r="O263" s="146"/>
      <c r="P263" s="146"/>
      <c r="Q263" s="148">
        <f t="shared" si="21"/>
        <v>0</v>
      </c>
      <c r="R263" s="18" t="str">
        <f t="shared" si="9"/>
        <v>OK</v>
      </c>
      <c r="S263" s="47"/>
      <c r="T263" s="47"/>
      <c r="U263" s="47"/>
      <c r="V263" s="47"/>
      <c r="W263" s="47"/>
      <c r="X263" s="180"/>
      <c r="Y263" s="180"/>
      <c r="Z263" s="180"/>
      <c r="AA263" s="180"/>
      <c r="AB263" s="34"/>
      <c r="AC263" s="34"/>
      <c r="AD263" s="34"/>
      <c r="AE263" s="36"/>
      <c r="AF263" s="36"/>
      <c r="AG263" s="36"/>
      <c r="AH263" s="36"/>
    </row>
    <row r="264" spans="1:34" ht="40" customHeight="1" x14ac:dyDescent="0.35">
      <c r="A264" s="50">
        <v>15</v>
      </c>
      <c r="B264" s="50">
        <v>271</v>
      </c>
      <c r="C264" s="66" t="s">
        <v>637</v>
      </c>
      <c r="D264" s="56" t="s">
        <v>462</v>
      </c>
      <c r="E264" s="57" t="s">
        <v>463</v>
      </c>
      <c r="F264" s="57" t="s">
        <v>11</v>
      </c>
      <c r="G264" s="57" t="s">
        <v>297</v>
      </c>
      <c r="H264" s="55">
        <v>134.69</v>
      </c>
      <c r="I264" s="16">
        <v>5</v>
      </c>
      <c r="J264" s="144">
        <f t="shared" si="18"/>
        <v>5</v>
      </c>
      <c r="K264" s="145">
        <f t="shared" si="19"/>
        <v>5</v>
      </c>
      <c r="L264" s="146"/>
      <c r="M264" s="147">
        <f t="shared" si="20"/>
        <v>1</v>
      </c>
      <c r="N264" s="146"/>
      <c r="O264" s="146"/>
      <c r="P264" s="146"/>
      <c r="Q264" s="148">
        <f t="shared" si="21"/>
        <v>0</v>
      </c>
      <c r="R264" s="18" t="str">
        <f t="shared" si="9"/>
        <v>OK</v>
      </c>
      <c r="S264" s="47"/>
      <c r="T264" s="47"/>
      <c r="U264" s="47"/>
      <c r="V264" s="47"/>
      <c r="W264" s="47"/>
      <c r="X264" s="180"/>
      <c r="Y264" s="180"/>
      <c r="Z264" s="184">
        <v>5</v>
      </c>
      <c r="AA264" s="180"/>
      <c r="AB264" s="34"/>
      <c r="AC264" s="34"/>
      <c r="AD264" s="34"/>
      <c r="AE264" s="36"/>
      <c r="AF264" s="36"/>
      <c r="AG264" s="36"/>
      <c r="AH264" s="36"/>
    </row>
    <row r="265" spans="1:34" ht="40" customHeight="1" x14ac:dyDescent="0.35">
      <c r="A265" s="204">
        <v>16</v>
      </c>
      <c r="B265" s="50">
        <v>272</v>
      </c>
      <c r="C265" s="198" t="s">
        <v>634</v>
      </c>
      <c r="D265" s="56" t="s">
        <v>464</v>
      </c>
      <c r="E265" s="57" t="s">
        <v>465</v>
      </c>
      <c r="F265" s="57" t="s">
        <v>11</v>
      </c>
      <c r="G265" s="57" t="s">
        <v>25</v>
      </c>
      <c r="H265" s="55">
        <v>545.74</v>
      </c>
      <c r="I265" s="16">
        <v>0</v>
      </c>
      <c r="J265" s="144">
        <f t="shared" si="18"/>
        <v>0</v>
      </c>
      <c r="K265" s="145">
        <f t="shared" si="19"/>
        <v>0</v>
      </c>
      <c r="L265" s="146"/>
      <c r="M265" s="147">
        <f t="shared" si="20"/>
        <v>0</v>
      </c>
      <c r="N265" s="146"/>
      <c r="O265" s="146"/>
      <c r="P265" s="146"/>
      <c r="Q265" s="148">
        <f t="shared" si="21"/>
        <v>0</v>
      </c>
      <c r="R265" s="18" t="str">
        <f t="shared" si="9"/>
        <v>OK</v>
      </c>
      <c r="S265" s="47"/>
      <c r="T265" s="47"/>
      <c r="U265" s="47"/>
      <c r="V265" s="47"/>
      <c r="W265" s="47"/>
      <c r="X265" s="180"/>
      <c r="Y265" s="180"/>
      <c r="Z265" s="180"/>
      <c r="AA265" s="180"/>
      <c r="AB265" s="34"/>
      <c r="AC265" s="34"/>
      <c r="AD265" s="34"/>
      <c r="AE265" s="36"/>
      <c r="AF265" s="36"/>
      <c r="AG265" s="36"/>
      <c r="AH265" s="36"/>
    </row>
    <row r="266" spans="1:34" ht="40" customHeight="1" x14ac:dyDescent="0.35">
      <c r="A266" s="204"/>
      <c r="B266" s="50">
        <v>273</v>
      </c>
      <c r="C266" s="200"/>
      <c r="D266" s="56" t="s">
        <v>466</v>
      </c>
      <c r="E266" s="57" t="s">
        <v>39</v>
      </c>
      <c r="F266" s="57" t="s">
        <v>11</v>
      </c>
      <c r="G266" s="57" t="s">
        <v>467</v>
      </c>
      <c r="H266" s="55">
        <v>423.86</v>
      </c>
      <c r="I266" s="16">
        <v>0</v>
      </c>
      <c r="J266" s="144">
        <f t="shared" si="18"/>
        <v>0</v>
      </c>
      <c r="K266" s="145">
        <f t="shared" si="19"/>
        <v>0</v>
      </c>
      <c r="L266" s="146"/>
      <c r="M266" s="147">
        <f t="shared" si="20"/>
        <v>0</v>
      </c>
      <c r="N266" s="146"/>
      <c r="O266" s="146"/>
      <c r="P266" s="146"/>
      <c r="Q266" s="148">
        <f t="shared" si="21"/>
        <v>0</v>
      </c>
      <c r="R266" s="18" t="str">
        <f t="shared" si="9"/>
        <v>OK</v>
      </c>
      <c r="S266" s="47"/>
      <c r="T266" s="47"/>
      <c r="U266" s="47"/>
      <c r="V266" s="47"/>
      <c r="W266" s="47"/>
      <c r="X266" s="180"/>
      <c r="Y266" s="180"/>
      <c r="Z266" s="180"/>
      <c r="AA266" s="180"/>
      <c r="AB266" s="34"/>
      <c r="AC266" s="34"/>
      <c r="AD266" s="34"/>
      <c r="AE266" s="36"/>
      <c r="AF266" s="36"/>
      <c r="AG266" s="36"/>
      <c r="AH266" s="36"/>
    </row>
    <row r="267" spans="1:34" ht="40" customHeight="1" x14ac:dyDescent="0.35">
      <c r="A267" s="204"/>
      <c r="B267" s="50">
        <v>274</v>
      </c>
      <c r="C267" s="200"/>
      <c r="D267" s="56" t="s">
        <v>468</v>
      </c>
      <c r="E267" s="57" t="s">
        <v>39</v>
      </c>
      <c r="F267" s="57" t="s">
        <v>11</v>
      </c>
      <c r="G267" s="57" t="s">
        <v>25</v>
      </c>
      <c r="H267" s="55">
        <v>576.80999999999995</v>
      </c>
      <c r="I267" s="16">
        <v>0</v>
      </c>
      <c r="J267" s="144">
        <f t="shared" si="18"/>
        <v>0</v>
      </c>
      <c r="K267" s="145">
        <f t="shared" si="19"/>
        <v>0</v>
      </c>
      <c r="L267" s="146"/>
      <c r="M267" s="147">
        <f t="shared" si="20"/>
        <v>0</v>
      </c>
      <c r="N267" s="146"/>
      <c r="O267" s="146"/>
      <c r="P267" s="146"/>
      <c r="Q267" s="148">
        <f t="shared" si="21"/>
        <v>0</v>
      </c>
      <c r="R267" s="18" t="str">
        <f t="shared" si="9"/>
        <v>OK</v>
      </c>
      <c r="S267" s="47"/>
      <c r="T267" s="47"/>
      <c r="U267" s="47"/>
      <c r="V267" s="47"/>
      <c r="W267" s="47"/>
      <c r="X267" s="180"/>
      <c r="Y267" s="180"/>
      <c r="Z267" s="180"/>
      <c r="AA267" s="180"/>
      <c r="AB267" s="34"/>
      <c r="AC267" s="34"/>
      <c r="AD267" s="34"/>
      <c r="AE267" s="36"/>
      <c r="AF267" s="36"/>
      <c r="AG267" s="36"/>
      <c r="AH267" s="36"/>
    </row>
    <row r="268" spans="1:34" ht="40" customHeight="1" x14ac:dyDescent="0.35">
      <c r="A268" s="204"/>
      <c r="B268" s="50">
        <v>275</v>
      </c>
      <c r="C268" s="200"/>
      <c r="D268" s="56" t="s">
        <v>469</v>
      </c>
      <c r="E268" s="57" t="s">
        <v>39</v>
      </c>
      <c r="F268" s="57" t="s">
        <v>11</v>
      </c>
      <c r="G268" s="57" t="s">
        <v>25</v>
      </c>
      <c r="H268" s="55">
        <v>741.45</v>
      </c>
      <c r="I268" s="16">
        <v>0</v>
      </c>
      <c r="J268" s="144">
        <f t="shared" si="18"/>
        <v>0</v>
      </c>
      <c r="K268" s="145">
        <f t="shared" si="19"/>
        <v>0</v>
      </c>
      <c r="L268" s="146"/>
      <c r="M268" s="147">
        <f t="shared" si="20"/>
        <v>0</v>
      </c>
      <c r="N268" s="146"/>
      <c r="O268" s="146"/>
      <c r="P268" s="146"/>
      <c r="Q268" s="148">
        <f t="shared" si="21"/>
        <v>0</v>
      </c>
      <c r="R268" s="18" t="str">
        <f t="shared" si="9"/>
        <v>OK</v>
      </c>
      <c r="S268" s="47"/>
      <c r="T268" s="47"/>
      <c r="U268" s="47"/>
      <c r="V268" s="47"/>
      <c r="W268" s="47"/>
      <c r="X268" s="180"/>
      <c r="Y268" s="180"/>
      <c r="Z268" s="180"/>
      <c r="AA268" s="180"/>
      <c r="AB268" s="34"/>
      <c r="AC268" s="34"/>
      <c r="AD268" s="34"/>
      <c r="AE268" s="36"/>
      <c r="AF268" s="36"/>
      <c r="AG268" s="36"/>
      <c r="AH268" s="36"/>
    </row>
    <row r="269" spans="1:34" ht="40" customHeight="1" x14ac:dyDescent="0.35">
      <c r="A269" s="204"/>
      <c r="B269" s="50">
        <v>276</v>
      </c>
      <c r="C269" s="200"/>
      <c r="D269" s="56" t="s">
        <v>470</v>
      </c>
      <c r="E269" s="57" t="s">
        <v>465</v>
      </c>
      <c r="F269" s="57" t="s">
        <v>11</v>
      </c>
      <c r="G269" s="57" t="s">
        <v>25</v>
      </c>
      <c r="H269" s="55">
        <v>717.17</v>
      </c>
      <c r="I269" s="16">
        <v>0</v>
      </c>
      <c r="J269" s="144">
        <f t="shared" si="18"/>
        <v>0</v>
      </c>
      <c r="K269" s="145">
        <f t="shared" si="19"/>
        <v>0</v>
      </c>
      <c r="L269" s="146"/>
      <c r="M269" s="147">
        <f t="shared" si="20"/>
        <v>0</v>
      </c>
      <c r="N269" s="146"/>
      <c r="O269" s="146"/>
      <c r="P269" s="146"/>
      <c r="Q269" s="148">
        <f t="shared" si="21"/>
        <v>0</v>
      </c>
      <c r="R269" s="18" t="str">
        <f t="shared" si="9"/>
        <v>OK</v>
      </c>
      <c r="S269" s="47"/>
      <c r="T269" s="47"/>
      <c r="U269" s="47"/>
      <c r="V269" s="47"/>
      <c r="W269" s="47"/>
      <c r="X269" s="180"/>
      <c r="Y269" s="180"/>
      <c r="Z269" s="180"/>
      <c r="AA269" s="180"/>
      <c r="AB269" s="34"/>
      <c r="AC269" s="34"/>
      <c r="AD269" s="34"/>
      <c r="AE269" s="36"/>
      <c r="AF269" s="36"/>
      <c r="AG269" s="36"/>
      <c r="AH269" s="36"/>
    </row>
    <row r="270" spans="1:34" ht="40" customHeight="1" x14ac:dyDescent="0.35">
      <c r="A270" s="204"/>
      <c r="B270" s="50">
        <v>277</v>
      </c>
      <c r="C270" s="200"/>
      <c r="D270" s="56" t="s">
        <v>471</v>
      </c>
      <c r="E270" s="57" t="s">
        <v>39</v>
      </c>
      <c r="F270" s="57" t="s">
        <v>11</v>
      </c>
      <c r="G270" s="57" t="s">
        <v>472</v>
      </c>
      <c r="H270" s="55">
        <v>426.17</v>
      </c>
      <c r="I270" s="16">
        <v>0</v>
      </c>
      <c r="J270" s="144">
        <f t="shared" si="18"/>
        <v>0</v>
      </c>
      <c r="K270" s="145">
        <f t="shared" si="19"/>
        <v>0</v>
      </c>
      <c r="L270" s="146"/>
      <c r="M270" s="147">
        <f t="shared" si="20"/>
        <v>0</v>
      </c>
      <c r="N270" s="146"/>
      <c r="O270" s="146"/>
      <c r="P270" s="146"/>
      <c r="Q270" s="148">
        <f t="shared" si="21"/>
        <v>0</v>
      </c>
      <c r="R270" s="18" t="str">
        <f t="shared" si="9"/>
        <v>OK</v>
      </c>
      <c r="S270" s="47"/>
      <c r="T270" s="47"/>
      <c r="U270" s="47"/>
      <c r="V270" s="47"/>
      <c r="W270" s="47"/>
      <c r="X270" s="180"/>
      <c r="Y270" s="180"/>
      <c r="Z270" s="180"/>
      <c r="AA270" s="180"/>
      <c r="AB270" s="34"/>
      <c r="AC270" s="34"/>
      <c r="AD270" s="34"/>
      <c r="AE270" s="36"/>
      <c r="AF270" s="36"/>
      <c r="AG270" s="36"/>
      <c r="AH270" s="36"/>
    </row>
    <row r="271" spans="1:34" ht="40" customHeight="1" x14ac:dyDescent="0.35">
      <c r="A271" s="204"/>
      <c r="B271" s="50">
        <v>278</v>
      </c>
      <c r="C271" s="200"/>
      <c r="D271" s="56" t="s">
        <v>473</v>
      </c>
      <c r="E271" s="57" t="s">
        <v>474</v>
      </c>
      <c r="F271" s="57" t="s">
        <v>11</v>
      </c>
      <c r="G271" s="57" t="s">
        <v>472</v>
      </c>
      <c r="H271" s="55">
        <v>284.66000000000003</v>
      </c>
      <c r="I271" s="16">
        <v>0</v>
      </c>
      <c r="J271" s="144">
        <f t="shared" si="18"/>
        <v>0</v>
      </c>
      <c r="K271" s="145">
        <f t="shared" si="19"/>
        <v>0</v>
      </c>
      <c r="L271" s="146"/>
      <c r="M271" s="147">
        <f t="shared" si="20"/>
        <v>0</v>
      </c>
      <c r="N271" s="146"/>
      <c r="O271" s="146"/>
      <c r="P271" s="146"/>
      <c r="Q271" s="148">
        <f t="shared" si="21"/>
        <v>0</v>
      </c>
      <c r="R271" s="18" t="str">
        <f t="shared" si="9"/>
        <v>OK</v>
      </c>
      <c r="S271" s="47"/>
      <c r="T271" s="47"/>
      <c r="U271" s="47"/>
      <c r="V271" s="47"/>
      <c r="W271" s="47"/>
      <c r="X271" s="180"/>
      <c r="Y271" s="180"/>
      <c r="Z271" s="180"/>
      <c r="AA271" s="180"/>
      <c r="AB271" s="34"/>
      <c r="AC271" s="34"/>
      <c r="AD271" s="34"/>
      <c r="AE271" s="36"/>
      <c r="AF271" s="36"/>
      <c r="AG271" s="36"/>
      <c r="AH271" s="36"/>
    </row>
    <row r="272" spans="1:34" ht="40" customHeight="1" x14ac:dyDescent="0.35">
      <c r="A272" s="204"/>
      <c r="B272" s="50">
        <v>279</v>
      </c>
      <c r="C272" s="200"/>
      <c r="D272" s="56" t="s">
        <v>475</v>
      </c>
      <c r="E272" s="57" t="s">
        <v>476</v>
      </c>
      <c r="F272" s="57" t="s">
        <v>11</v>
      </c>
      <c r="G272" s="57" t="s">
        <v>25</v>
      </c>
      <c r="H272" s="55">
        <v>611.96</v>
      </c>
      <c r="I272" s="16">
        <v>0</v>
      </c>
      <c r="J272" s="144">
        <f t="shared" si="18"/>
        <v>0</v>
      </c>
      <c r="K272" s="145">
        <f t="shared" si="19"/>
        <v>0</v>
      </c>
      <c r="L272" s="146"/>
      <c r="M272" s="147">
        <f t="shared" si="20"/>
        <v>0</v>
      </c>
      <c r="N272" s="146"/>
      <c r="O272" s="146"/>
      <c r="P272" s="146"/>
      <c r="Q272" s="148">
        <f t="shared" si="21"/>
        <v>0</v>
      </c>
      <c r="R272" s="18" t="str">
        <f t="shared" si="9"/>
        <v>OK</v>
      </c>
      <c r="S272" s="47"/>
      <c r="T272" s="47"/>
      <c r="U272" s="47"/>
      <c r="V272" s="47"/>
      <c r="W272" s="47"/>
      <c r="X272" s="180"/>
      <c r="Y272" s="180"/>
      <c r="Z272" s="180"/>
      <c r="AA272" s="180"/>
      <c r="AB272" s="34"/>
      <c r="AC272" s="34"/>
      <c r="AD272" s="34"/>
      <c r="AE272" s="36"/>
      <c r="AF272" s="36"/>
      <c r="AG272" s="36"/>
      <c r="AH272" s="36"/>
    </row>
    <row r="273" spans="1:34" ht="40" customHeight="1" x14ac:dyDescent="0.35">
      <c r="A273" s="204"/>
      <c r="B273" s="50">
        <v>280</v>
      </c>
      <c r="C273" s="200"/>
      <c r="D273" s="56" t="s">
        <v>477</v>
      </c>
      <c r="E273" s="57" t="s">
        <v>189</v>
      </c>
      <c r="F273" s="57" t="s">
        <v>11</v>
      </c>
      <c r="G273" s="57" t="s">
        <v>25</v>
      </c>
      <c r="H273" s="55">
        <v>2394.2800000000002</v>
      </c>
      <c r="I273" s="16">
        <v>0</v>
      </c>
      <c r="J273" s="144">
        <f t="shared" si="18"/>
        <v>0</v>
      </c>
      <c r="K273" s="145">
        <f t="shared" si="19"/>
        <v>0</v>
      </c>
      <c r="L273" s="146"/>
      <c r="M273" s="147">
        <f t="shared" si="20"/>
        <v>0</v>
      </c>
      <c r="N273" s="146"/>
      <c r="O273" s="146"/>
      <c r="P273" s="146"/>
      <c r="Q273" s="148">
        <f t="shared" si="21"/>
        <v>0</v>
      </c>
      <c r="R273" s="18" t="str">
        <f t="shared" si="9"/>
        <v>OK</v>
      </c>
      <c r="S273" s="47"/>
      <c r="T273" s="47"/>
      <c r="U273" s="47"/>
      <c r="V273" s="47"/>
      <c r="W273" s="47"/>
      <c r="X273" s="180"/>
      <c r="Y273" s="180"/>
      <c r="Z273" s="180"/>
      <c r="AA273" s="180"/>
      <c r="AB273" s="34"/>
      <c r="AC273" s="34"/>
      <c r="AD273" s="34"/>
      <c r="AE273" s="36"/>
      <c r="AF273" s="36"/>
      <c r="AG273" s="36"/>
      <c r="AH273" s="36"/>
    </row>
    <row r="274" spans="1:34" ht="40" customHeight="1" x14ac:dyDescent="0.35">
      <c r="A274" s="204"/>
      <c r="B274" s="50">
        <v>281</v>
      </c>
      <c r="C274" s="200"/>
      <c r="D274" s="56" t="s">
        <v>478</v>
      </c>
      <c r="E274" s="57" t="s">
        <v>465</v>
      </c>
      <c r="F274" s="57" t="s">
        <v>11</v>
      </c>
      <c r="G274" s="57" t="s">
        <v>25</v>
      </c>
      <c r="H274" s="55">
        <v>781</v>
      </c>
      <c r="I274" s="16">
        <v>0</v>
      </c>
      <c r="J274" s="144">
        <f t="shared" si="18"/>
        <v>0</v>
      </c>
      <c r="K274" s="145">
        <f t="shared" si="19"/>
        <v>0</v>
      </c>
      <c r="L274" s="146"/>
      <c r="M274" s="147">
        <f t="shared" si="20"/>
        <v>0</v>
      </c>
      <c r="N274" s="146"/>
      <c r="O274" s="146"/>
      <c r="P274" s="146"/>
      <c r="Q274" s="148">
        <f t="shared" si="21"/>
        <v>0</v>
      </c>
      <c r="R274" s="18" t="str">
        <f t="shared" si="9"/>
        <v>OK</v>
      </c>
      <c r="S274" s="47"/>
      <c r="T274" s="47"/>
      <c r="U274" s="47"/>
      <c r="V274" s="47"/>
      <c r="W274" s="47"/>
      <c r="X274" s="180"/>
      <c r="Y274" s="180"/>
      <c r="Z274" s="180"/>
      <c r="AA274" s="180"/>
      <c r="AB274" s="34"/>
      <c r="AC274" s="34"/>
      <c r="AD274" s="34"/>
      <c r="AE274" s="36"/>
      <c r="AF274" s="36"/>
      <c r="AG274" s="36"/>
      <c r="AH274" s="36"/>
    </row>
    <row r="275" spans="1:34" ht="40" customHeight="1" x14ac:dyDescent="0.35">
      <c r="A275" s="204"/>
      <c r="B275" s="50">
        <v>282</v>
      </c>
      <c r="C275" s="200"/>
      <c r="D275" s="56" t="s">
        <v>479</v>
      </c>
      <c r="E275" s="57" t="s">
        <v>198</v>
      </c>
      <c r="F275" s="57" t="s">
        <v>11</v>
      </c>
      <c r="G275" s="57" t="s">
        <v>25</v>
      </c>
      <c r="H275" s="55">
        <v>859.26</v>
      </c>
      <c r="I275" s="16">
        <v>1</v>
      </c>
      <c r="J275" s="144">
        <f t="shared" si="18"/>
        <v>0</v>
      </c>
      <c r="K275" s="145">
        <f t="shared" si="19"/>
        <v>0</v>
      </c>
      <c r="L275" s="146"/>
      <c r="M275" s="147">
        <f t="shared" si="20"/>
        <v>0</v>
      </c>
      <c r="N275" s="146"/>
      <c r="O275" s="146"/>
      <c r="P275" s="146"/>
      <c r="Q275" s="148">
        <f t="shared" si="21"/>
        <v>1</v>
      </c>
      <c r="R275" s="18" t="str">
        <f t="shared" si="9"/>
        <v>OK</v>
      </c>
      <c r="S275" s="47"/>
      <c r="T275" s="47"/>
      <c r="U275" s="47"/>
      <c r="V275" s="47"/>
      <c r="W275" s="47"/>
      <c r="X275" s="180"/>
      <c r="Y275" s="180"/>
      <c r="Z275" s="180"/>
      <c r="AA275" s="180"/>
      <c r="AB275" s="34"/>
      <c r="AC275" s="34"/>
      <c r="AD275" s="34"/>
      <c r="AE275" s="36"/>
      <c r="AF275" s="36"/>
      <c r="AG275" s="36"/>
      <c r="AH275" s="36"/>
    </row>
    <row r="276" spans="1:34" ht="40" customHeight="1" x14ac:dyDescent="0.35">
      <c r="A276" s="204"/>
      <c r="B276" s="50">
        <v>283</v>
      </c>
      <c r="C276" s="200"/>
      <c r="D276" s="56" t="s">
        <v>480</v>
      </c>
      <c r="E276" s="57" t="s">
        <v>39</v>
      </c>
      <c r="F276" s="57" t="s">
        <v>11</v>
      </c>
      <c r="G276" s="57" t="s">
        <v>25</v>
      </c>
      <c r="H276" s="55">
        <v>266.14999999999998</v>
      </c>
      <c r="I276" s="16">
        <v>0</v>
      </c>
      <c r="J276" s="144">
        <f t="shared" si="18"/>
        <v>0</v>
      </c>
      <c r="K276" s="145">
        <f t="shared" si="19"/>
        <v>0</v>
      </c>
      <c r="L276" s="146"/>
      <c r="M276" s="147">
        <f t="shared" si="20"/>
        <v>0</v>
      </c>
      <c r="N276" s="146"/>
      <c r="O276" s="146"/>
      <c r="P276" s="146"/>
      <c r="Q276" s="148">
        <f t="shared" si="21"/>
        <v>0</v>
      </c>
      <c r="R276" s="18" t="str">
        <f t="shared" si="9"/>
        <v>OK</v>
      </c>
      <c r="S276" s="47"/>
      <c r="T276" s="47"/>
      <c r="U276" s="47"/>
      <c r="V276" s="47"/>
      <c r="W276" s="47"/>
      <c r="X276" s="180"/>
      <c r="Y276" s="180"/>
      <c r="Z276" s="180"/>
      <c r="AA276" s="180"/>
      <c r="AB276" s="34"/>
      <c r="AC276" s="34"/>
      <c r="AD276" s="34"/>
      <c r="AE276" s="36"/>
      <c r="AF276" s="36"/>
      <c r="AG276" s="36"/>
      <c r="AH276" s="36"/>
    </row>
    <row r="277" spans="1:34" ht="40" customHeight="1" x14ac:dyDescent="0.35">
      <c r="A277" s="204"/>
      <c r="B277" s="50">
        <v>284</v>
      </c>
      <c r="C277" s="200"/>
      <c r="D277" s="56" t="s">
        <v>27</v>
      </c>
      <c r="E277" s="57" t="s">
        <v>198</v>
      </c>
      <c r="F277" s="57" t="s">
        <v>11</v>
      </c>
      <c r="G277" s="57" t="s">
        <v>25</v>
      </c>
      <c r="H277" s="55">
        <v>299.06</v>
      </c>
      <c r="I277" s="16">
        <v>0</v>
      </c>
      <c r="J277" s="144">
        <f t="shared" si="18"/>
        <v>0</v>
      </c>
      <c r="K277" s="145">
        <f t="shared" si="19"/>
        <v>0</v>
      </c>
      <c r="L277" s="146"/>
      <c r="M277" s="147">
        <f t="shared" si="20"/>
        <v>0</v>
      </c>
      <c r="N277" s="146"/>
      <c r="O277" s="146"/>
      <c r="P277" s="146"/>
      <c r="Q277" s="148">
        <f t="shared" si="21"/>
        <v>0</v>
      </c>
      <c r="R277" s="18" t="str">
        <f t="shared" si="9"/>
        <v>OK</v>
      </c>
      <c r="S277" s="47"/>
      <c r="T277" s="47"/>
      <c r="U277" s="47"/>
      <c r="V277" s="47"/>
      <c r="W277" s="47"/>
      <c r="X277" s="180"/>
      <c r="Y277" s="180"/>
      <c r="Z277" s="180"/>
      <c r="AA277" s="180"/>
      <c r="AB277" s="34"/>
      <c r="AC277" s="34"/>
      <c r="AD277" s="34"/>
      <c r="AE277" s="36"/>
      <c r="AF277" s="36"/>
      <c r="AG277" s="36"/>
      <c r="AH277" s="36"/>
    </row>
    <row r="278" spans="1:34" ht="40" customHeight="1" x14ac:dyDescent="0.35">
      <c r="A278" s="204"/>
      <c r="B278" s="50">
        <v>285</v>
      </c>
      <c r="C278" s="200"/>
      <c r="D278" s="56" t="s">
        <v>481</v>
      </c>
      <c r="E278" s="57" t="s">
        <v>482</v>
      </c>
      <c r="F278" s="57" t="s">
        <v>11</v>
      </c>
      <c r="G278" s="57" t="s">
        <v>25</v>
      </c>
      <c r="H278" s="55">
        <v>614.84</v>
      </c>
      <c r="I278" s="16">
        <v>0</v>
      </c>
      <c r="J278" s="144">
        <f t="shared" si="18"/>
        <v>0</v>
      </c>
      <c r="K278" s="145">
        <f t="shared" si="19"/>
        <v>0</v>
      </c>
      <c r="L278" s="146"/>
      <c r="M278" s="147">
        <f t="shared" si="20"/>
        <v>0</v>
      </c>
      <c r="N278" s="146"/>
      <c r="O278" s="146"/>
      <c r="P278" s="146"/>
      <c r="Q278" s="148">
        <f t="shared" si="21"/>
        <v>0</v>
      </c>
      <c r="R278" s="18" t="str">
        <f t="shared" si="9"/>
        <v>OK</v>
      </c>
      <c r="S278" s="47"/>
      <c r="T278" s="47"/>
      <c r="U278" s="47"/>
      <c r="V278" s="47"/>
      <c r="W278" s="47"/>
      <c r="X278" s="180"/>
      <c r="Y278" s="180"/>
      <c r="Z278" s="180"/>
      <c r="AA278" s="180"/>
      <c r="AB278" s="34"/>
      <c r="AC278" s="34"/>
      <c r="AD278" s="34"/>
      <c r="AE278" s="36"/>
      <c r="AF278" s="36"/>
      <c r="AG278" s="36"/>
      <c r="AH278" s="36"/>
    </row>
    <row r="279" spans="1:34" ht="40" customHeight="1" x14ac:dyDescent="0.35">
      <c r="A279" s="204"/>
      <c r="B279" s="50">
        <v>286</v>
      </c>
      <c r="C279" s="200"/>
      <c r="D279" s="56" t="s">
        <v>483</v>
      </c>
      <c r="E279" s="57" t="s">
        <v>39</v>
      </c>
      <c r="F279" s="57" t="s">
        <v>484</v>
      </c>
      <c r="G279" s="57" t="s">
        <v>25</v>
      </c>
      <c r="H279" s="55">
        <v>463.76</v>
      </c>
      <c r="I279" s="16">
        <v>0</v>
      </c>
      <c r="J279" s="144">
        <f t="shared" si="18"/>
        <v>0</v>
      </c>
      <c r="K279" s="145">
        <f t="shared" si="19"/>
        <v>0</v>
      </c>
      <c r="L279" s="146"/>
      <c r="M279" s="147">
        <f t="shared" si="20"/>
        <v>0</v>
      </c>
      <c r="N279" s="146"/>
      <c r="O279" s="146"/>
      <c r="P279" s="146"/>
      <c r="Q279" s="148">
        <f t="shared" si="21"/>
        <v>0</v>
      </c>
      <c r="R279" s="18" t="str">
        <f t="shared" si="9"/>
        <v>OK</v>
      </c>
      <c r="S279" s="47"/>
      <c r="T279" s="47"/>
      <c r="U279" s="47"/>
      <c r="V279" s="47"/>
      <c r="W279" s="47"/>
      <c r="X279" s="180"/>
      <c r="Y279" s="180"/>
      <c r="Z279" s="180"/>
      <c r="AA279" s="180"/>
      <c r="AB279" s="34"/>
      <c r="AC279" s="34"/>
      <c r="AD279" s="34"/>
      <c r="AE279" s="36"/>
      <c r="AF279" s="36"/>
      <c r="AG279" s="36"/>
      <c r="AH279" s="36"/>
    </row>
    <row r="280" spans="1:34" ht="40" customHeight="1" x14ac:dyDescent="0.35">
      <c r="A280" s="204"/>
      <c r="B280" s="50">
        <v>287</v>
      </c>
      <c r="C280" s="199"/>
      <c r="D280" s="56" t="s">
        <v>485</v>
      </c>
      <c r="E280" s="57" t="s">
        <v>198</v>
      </c>
      <c r="F280" s="57" t="s">
        <v>11</v>
      </c>
      <c r="G280" s="57" t="s">
        <v>25</v>
      </c>
      <c r="H280" s="55">
        <v>429</v>
      </c>
      <c r="I280" s="16">
        <v>0</v>
      </c>
      <c r="J280" s="144">
        <f t="shared" si="18"/>
        <v>0</v>
      </c>
      <c r="K280" s="145">
        <f t="shared" si="19"/>
        <v>0</v>
      </c>
      <c r="L280" s="146"/>
      <c r="M280" s="147">
        <f t="shared" si="20"/>
        <v>0</v>
      </c>
      <c r="N280" s="146"/>
      <c r="O280" s="146"/>
      <c r="P280" s="146"/>
      <c r="Q280" s="148">
        <f t="shared" si="21"/>
        <v>0</v>
      </c>
      <c r="R280" s="18" t="str">
        <f t="shared" si="9"/>
        <v>OK</v>
      </c>
      <c r="S280" s="47"/>
      <c r="T280" s="47"/>
      <c r="U280" s="47"/>
      <c r="V280" s="47"/>
      <c r="W280" s="47"/>
      <c r="X280" s="180"/>
      <c r="Y280" s="180"/>
      <c r="Z280" s="180"/>
      <c r="AA280" s="180"/>
      <c r="AB280" s="34"/>
      <c r="AC280" s="34"/>
      <c r="AD280" s="34"/>
      <c r="AE280" s="36"/>
      <c r="AF280" s="36"/>
      <c r="AG280" s="36"/>
      <c r="AH280" s="36"/>
    </row>
    <row r="281" spans="1:34" ht="40" customHeight="1" x14ac:dyDescent="0.35">
      <c r="A281" s="204">
        <v>17</v>
      </c>
      <c r="B281" s="50">
        <v>288</v>
      </c>
      <c r="C281" s="198" t="s">
        <v>638</v>
      </c>
      <c r="D281" s="56" t="s">
        <v>486</v>
      </c>
      <c r="E281" s="57" t="s">
        <v>487</v>
      </c>
      <c r="F281" s="57" t="s">
        <v>250</v>
      </c>
      <c r="G281" s="57" t="s">
        <v>12</v>
      </c>
      <c r="H281" s="55">
        <v>3.43</v>
      </c>
      <c r="I281" s="16">
        <v>6</v>
      </c>
      <c r="J281" s="144">
        <f t="shared" si="18"/>
        <v>0</v>
      </c>
      <c r="K281" s="145">
        <f t="shared" si="19"/>
        <v>0</v>
      </c>
      <c r="L281" s="146"/>
      <c r="M281" s="147">
        <f t="shared" si="20"/>
        <v>1</v>
      </c>
      <c r="N281" s="146"/>
      <c r="O281" s="146"/>
      <c r="P281" s="146"/>
      <c r="Q281" s="148">
        <f t="shared" si="21"/>
        <v>6</v>
      </c>
      <c r="R281" s="18" t="str">
        <f t="shared" si="9"/>
        <v>OK</v>
      </c>
      <c r="S281" s="47"/>
      <c r="T281" s="47"/>
      <c r="U281" s="47"/>
      <c r="V281" s="47"/>
      <c r="W281" s="47"/>
      <c r="X281" s="180"/>
      <c r="Y281" s="180"/>
      <c r="Z281" s="180"/>
      <c r="AA281" s="180"/>
      <c r="AB281" s="34"/>
      <c r="AC281" s="34"/>
      <c r="AD281" s="34"/>
      <c r="AE281" s="36"/>
      <c r="AF281" s="36"/>
      <c r="AG281" s="36"/>
      <c r="AH281" s="36"/>
    </row>
    <row r="282" spans="1:34" ht="40" customHeight="1" x14ac:dyDescent="0.35">
      <c r="A282" s="204"/>
      <c r="B282" s="50">
        <v>289</v>
      </c>
      <c r="C282" s="200"/>
      <c r="D282" s="56" t="s">
        <v>488</v>
      </c>
      <c r="E282" s="57" t="s">
        <v>489</v>
      </c>
      <c r="F282" s="57" t="s">
        <v>490</v>
      </c>
      <c r="G282" s="57" t="s">
        <v>12</v>
      </c>
      <c r="H282" s="55">
        <v>19.34</v>
      </c>
      <c r="I282" s="16">
        <v>0</v>
      </c>
      <c r="J282" s="144">
        <f t="shared" si="18"/>
        <v>0</v>
      </c>
      <c r="K282" s="145">
        <f t="shared" si="19"/>
        <v>0</v>
      </c>
      <c r="L282" s="146"/>
      <c r="M282" s="147">
        <f t="shared" si="20"/>
        <v>0</v>
      </c>
      <c r="N282" s="146"/>
      <c r="O282" s="146"/>
      <c r="P282" s="146"/>
      <c r="Q282" s="148">
        <f t="shared" si="21"/>
        <v>0</v>
      </c>
      <c r="R282" s="18" t="str">
        <f t="shared" si="9"/>
        <v>OK</v>
      </c>
      <c r="S282" s="47"/>
      <c r="T282" s="47"/>
      <c r="U282" s="47"/>
      <c r="V282" s="47"/>
      <c r="W282" s="47"/>
      <c r="X282" s="180"/>
      <c r="Y282" s="180"/>
      <c r="Z282" s="180"/>
      <c r="AA282" s="180"/>
      <c r="AB282" s="34"/>
      <c r="AC282" s="34"/>
      <c r="AD282" s="34"/>
      <c r="AE282" s="36"/>
      <c r="AF282" s="36"/>
      <c r="AG282" s="36"/>
      <c r="AH282" s="36"/>
    </row>
    <row r="283" spans="1:34" ht="40" customHeight="1" x14ac:dyDescent="0.35">
      <c r="A283" s="204"/>
      <c r="B283" s="50">
        <v>290</v>
      </c>
      <c r="C283" s="200"/>
      <c r="D283" s="56" t="s">
        <v>491</v>
      </c>
      <c r="E283" s="57" t="s">
        <v>489</v>
      </c>
      <c r="F283" s="57" t="s">
        <v>492</v>
      </c>
      <c r="G283" s="57" t="s">
        <v>12</v>
      </c>
      <c r="H283" s="55">
        <v>51.92</v>
      </c>
      <c r="I283" s="16">
        <v>0</v>
      </c>
      <c r="J283" s="144">
        <f t="shared" si="18"/>
        <v>0</v>
      </c>
      <c r="K283" s="145">
        <f t="shared" si="19"/>
        <v>0</v>
      </c>
      <c r="L283" s="146"/>
      <c r="M283" s="147">
        <f t="shared" si="20"/>
        <v>0</v>
      </c>
      <c r="N283" s="146"/>
      <c r="O283" s="146"/>
      <c r="P283" s="146"/>
      <c r="Q283" s="148">
        <f t="shared" si="21"/>
        <v>0</v>
      </c>
      <c r="R283" s="18" t="str">
        <f t="shared" si="9"/>
        <v>OK</v>
      </c>
      <c r="S283" s="47"/>
      <c r="T283" s="47"/>
      <c r="U283" s="47"/>
      <c r="V283" s="47"/>
      <c r="W283" s="47"/>
      <c r="X283" s="180"/>
      <c r="Y283" s="180"/>
      <c r="Z283" s="180"/>
      <c r="AA283" s="180"/>
      <c r="AB283" s="34"/>
      <c r="AC283" s="34"/>
      <c r="AD283" s="34"/>
      <c r="AE283" s="36"/>
      <c r="AF283" s="36"/>
      <c r="AG283" s="36"/>
      <c r="AH283" s="36"/>
    </row>
    <row r="284" spans="1:34" ht="40" customHeight="1" x14ac:dyDescent="0.35">
      <c r="A284" s="204"/>
      <c r="B284" s="50">
        <v>291</v>
      </c>
      <c r="C284" s="200"/>
      <c r="D284" s="56" t="s">
        <v>493</v>
      </c>
      <c r="E284" s="57" t="s">
        <v>494</v>
      </c>
      <c r="F284" s="57" t="s">
        <v>11</v>
      </c>
      <c r="G284" s="57" t="s">
        <v>13</v>
      </c>
      <c r="H284" s="55">
        <v>10.31</v>
      </c>
      <c r="I284" s="16">
        <v>0</v>
      </c>
      <c r="J284" s="144">
        <f t="shared" si="18"/>
        <v>0</v>
      </c>
      <c r="K284" s="145">
        <f t="shared" si="19"/>
        <v>0</v>
      </c>
      <c r="L284" s="146"/>
      <c r="M284" s="147">
        <f t="shared" si="20"/>
        <v>0</v>
      </c>
      <c r="N284" s="146"/>
      <c r="O284" s="146"/>
      <c r="P284" s="146"/>
      <c r="Q284" s="148">
        <f t="shared" si="21"/>
        <v>0</v>
      </c>
      <c r="R284" s="18" t="str">
        <f t="shared" si="9"/>
        <v>OK</v>
      </c>
      <c r="S284" s="47"/>
      <c r="T284" s="47"/>
      <c r="U284" s="47"/>
      <c r="V284" s="47"/>
      <c r="W284" s="47"/>
      <c r="X284" s="180"/>
      <c r="Y284" s="180"/>
      <c r="Z284" s="180"/>
      <c r="AA284" s="180"/>
      <c r="AB284" s="34"/>
      <c r="AC284" s="34"/>
      <c r="AD284" s="34"/>
      <c r="AE284" s="36"/>
      <c r="AF284" s="36"/>
      <c r="AG284" s="36"/>
      <c r="AH284" s="36"/>
    </row>
    <row r="285" spans="1:34" ht="40" customHeight="1" x14ac:dyDescent="0.35">
      <c r="A285" s="204"/>
      <c r="B285" s="50">
        <v>292</v>
      </c>
      <c r="C285" s="200"/>
      <c r="D285" s="56" t="s">
        <v>495</v>
      </c>
      <c r="E285" s="57" t="s">
        <v>494</v>
      </c>
      <c r="F285" s="57" t="s">
        <v>11</v>
      </c>
      <c r="G285" s="57" t="s">
        <v>12</v>
      </c>
      <c r="H285" s="55">
        <v>9.93</v>
      </c>
      <c r="I285" s="16">
        <v>0</v>
      </c>
      <c r="J285" s="144">
        <f t="shared" si="18"/>
        <v>0</v>
      </c>
      <c r="K285" s="145">
        <f t="shared" si="19"/>
        <v>0</v>
      </c>
      <c r="L285" s="146"/>
      <c r="M285" s="147">
        <f t="shared" si="20"/>
        <v>0</v>
      </c>
      <c r="N285" s="146"/>
      <c r="O285" s="146"/>
      <c r="P285" s="146"/>
      <c r="Q285" s="148">
        <f t="shared" si="21"/>
        <v>0</v>
      </c>
      <c r="R285" s="18" t="str">
        <f t="shared" si="9"/>
        <v>OK</v>
      </c>
      <c r="S285" s="47"/>
      <c r="T285" s="47"/>
      <c r="U285" s="47"/>
      <c r="V285" s="47"/>
      <c r="W285" s="47"/>
      <c r="X285" s="180"/>
      <c r="Y285" s="180"/>
      <c r="Z285" s="180"/>
      <c r="AA285" s="180"/>
      <c r="AB285" s="34"/>
      <c r="AC285" s="34"/>
      <c r="AD285" s="34"/>
      <c r="AE285" s="36"/>
      <c r="AF285" s="36"/>
      <c r="AG285" s="36"/>
      <c r="AH285" s="36"/>
    </row>
    <row r="286" spans="1:34" ht="40" customHeight="1" x14ac:dyDescent="0.35">
      <c r="A286" s="204"/>
      <c r="B286" s="50">
        <v>293</v>
      </c>
      <c r="C286" s="200"/>
      <c r="D286" s="56" t="s">
        <v>496</v>
      </c>
      <c r="E286" s="57" t="s">
        <v>494</v>
      </c>
      <c r="F286" s="57" t="s">
        <v>11</v>
      </c>
      <c r="G286" s="57" t="s">
        <v>13</v>
      </c>
      <c r="H286" s="55">
        <v>8.67</v>
      </c>
      <c r="I286" s="16">
        <v>0</v>
      </c>
      <c r="J286" s="144">
        <f t="shared" si="18"/>
        <v>0</v>
      </c>
      <c r="K286" s="145">
        <f t="shared" si="19"/>
        <v>0</v>
      </c>
      <c r="L286" s="146"/>
      <c r="M286" s="147">
        <f t="shared" si="20"/>
        <v>0</v>
      </c>
      <c r="N286" s="146"/>
      <c r="O286" s="146"/>
      <c r="P286" s="146"/>
      <c r="Q286" s="148">
        <f t="shared" si="21"/>
        <v>0</v>
      </c>
      <c r="R286" s="18" t="str">
        <f t="shared" si="9"/>
        <v>OK</v>
      </c>
      <c r="S286" s="47"/>
      <c r="T286" s="47"/>
      <c r="U286" s="47"/>
      <c r="V286" s="47"/>
      <c r="W286" s="47"/>
      <c r="X286" s="180"/>
      <c r="Y286" s="180"/>
      <c r="Z286" s="180"/>
      <c r="AA286" s="180"/>
      <c r="AB286" s="34"/>
      <c r="AC286" s="34"/>
      <c r="AD286" s="34"/>
      <c r="AE286" s="36"/>
      <c r="AF286" s="36"/>
      <c r="AG286" s="36"/>
      <c r="AH286" s="36"/>
    </row>
    <row r="287" spans="1:34" ht="40" customHeight="1" x14ac:dyDescent="0.35">
      <c r="A287" s="204"/>
      <c r="B287" s="50">
        <v>294</v>
      </c>
      <c r="C287" s="200"/>
      <c r="D287" s="56" t="s">
        <v>497</v>
      </c>
      <c r="E287" s="57" t="s">
        <v>494</v>
      </c>
      <c r="F287" s="57" t="s">
        <v>11</v>
      </c>
      <c r="G287" s="57" t="s">
        <v>13</v>
      </c>
      <c r="H287" s="55">
        <v>10.83</v>
      </c>
      <c r="I287" s="16">
        <v>0</v>
      </c>
      <c r="J287" s="144">
        <f t="shared" si="18"/>
        <v>0</v>
      </c>
      <c r="K287" s="145">
        <f t="shared" si="19"/>
        <v>0</v>
      </c>
      <c r="L287" s="146"/>
      <c r="M287" s="147">
        <f t="shared" si="20"/>
        <v>0</v>
      </c>
      <c r="N287" s="146"/>
      <c r="O287" s="146"/>
      <c r="P287" s="146"/>
      <c r="Q287" s="148">
        <f t="shared" si="21"/>
        <v>0</v>
      </c>
      <c r="R287" s="18" t="str">
        <f t="shared" si="9"/>
        <v>OK</v>
      </c>
      <c r="S287" s="47"/>
      <c r="T287" s="47"/>
      <c r="U287" s="47"/>
      <c r="V287" s="47"/>
      <c r="W287" s="47"/>
      <c r="X287" s="180"/>
      <c r="Y287" s="180"/>
      <c r="Z287" s="180"/>
      <c r="AA287" s="180"/>
      <c r="AB287" s="34"/>
      <c r="AC287" s="34"/>
      <c r="AD287" s="34"/>
      <c r="AE287" s="36"/>
      <c r="AF287" s="36"/>
      <c r="AG287" s="36"/>
      <c r="AH287" s="36"/>
    </row>
    <row r="288" spans="1:34" ht="40" customHeight="1" x14ac:dyDescent="0.35">
      <c r="A288" s="204"/>
      <c r="B288" s="50">
        <v>295</v>
      </c>
      <c r="C288" s="200"/>
      <c r="D288" s="56" t="s">
        <v>498</v>
      </c>
      <c r="E288" s="57" t="s">
        <v>494</v>
      </c>
      <c r="F288" s="57" t="s">
        <v>11</v>
      </c>
      <c r="G288" s="57" t="s">
        <v>13</v>
      </c>
      <c r="H288" s="55">
        <v>10.96</v>
      </c>
      <c r="I288" s="16">
        <v>0</v>
      </c>
      <c r="J288" s="144">
        <f t="shared" si="18"/>
        <v>0</v>
      </c>
      <c r="K288" s="145">
        <f t="shared" si="19"/>
        <v>0</v>
      </c>
      <c r="L288" s="146"/>
      <c r="M288" s="147">
        <f t="shared" si="20"/>
        <v>0</v>
      </c>
      <c r="N288" s="146"/>
      <c r="O288" s="146"/>
      <c r="P288" s="146"/>
      <c r="Q288" s="148">
        <f t="shared" si="21"/>
        <v>0</v>
      </c>
      <c r="R288" s="18" t="str">
        <f t="shared" si="9"/>
        <v>OK</v>
      </c>
      <c r="S288" s="47"/>
      <c r="T288" s="47"/>
      <c r="U288" s="47"/>
      <c r="V288" s="47"/>
      <c r="W288" s="47"/>
      <c r="X288" s="180"/>
      <c r="Y288" s="180"/>
      <c r="Z288" s="180"/>
      <c r="AA288" s="180"/>
      <c r="AB288" s="34"/>
      <c r="AC288" s="34"/>
      <c r="AD288" s="34"/>
      <c r="AE288" s="36"/>
      <c r="AF288" s="36"/>
      <c r="AG288" s="36"/>
      <c r="AH288" s="36"/>
    </row>
    <row r="289" spans="1:34" ht="40" customHeight="1" x14ac:dyDescent="0.35">
      <c r="A289" s="204"/>
      <c r="B289" s="50">
        <v>296</v>
      </c>
      <c r="C289" s="199"/>
      <c r="D289" s="56" t="s">
        <v>499</v>
      </c>
      <c r="E289" s="57" t="s">
        <v>500</v>
      </c>
      <c r="F289" s="57" t="s">
        <v>492</v>
      </c>
      <c r="G289" s="57" t="s">
        <v>12</v>
      </c>
      <c r="H289" s="55">
        <v>58.04</v>
      </c>
      <c r="I289" s="16">
        <v>0</v>
      </c>
      <c r="J289" s="144">
        <f t="shared" si="18"/>
        <v>0</v>
      </c>
      <c r="K289" s="145">
        <f t="shared" si="19"/>
        <v>0</v>
      </c>
      <c r="L289" s="146"/>
      <c r="M289" s="147">
        <f t="shared" si="20"/>
        <v>0</v>
      </c>
      <c r="N289" s="146"/>
      <c r="O289" s="146"/>
      <c r="P289" s="146"/>
      <c r="Q289" s="148">
        <f t="shared" si="21"/>
        <v>0</v>
      </c>
      <c r="R289" s="18" t="str">
        <f t="shared" si="9"/>
        <v>OK</v>
      </c>
      <c r="S289" s="47"/>
      <c r="T289" s="47"/>
      <c r="U289" s="47"/>
      <c r="V289" s="47"/>
      <c r="W289" s="47"/>
      <c r="X289" s="180"/>
      <c r="Y289" s="180"/>
      <c r="Z289" s="180"/>
      <c r="AA289" s="180"/>
      <c r="AB289" s="34"/>
      <c r="AC289" s="34"/>
      <c r="AD289" s="34"/>
      <c r="AE289" s="36"/>
      <c r="AF289" s="36"/>
      <c r="AG289" s="36"/>
      <c r="AH289" s="36"/>
    </row>
    <row r="290" spans="1:34" ht="40" customHeight="1" x14ac:dyDescent="0.35">
      <c r="A290" s="64">
        <v>18</v>
      </c>
      <c r="B290" s="50">
        <v>297</v>
      </c>
      <c r="C290" s="66" t="s">
        <v>639</v>
      </c>
      <c r="D290" s="56" t="s">
        <v>501</v>
      </c>
      <c r="E290" s="57" t="s">
        <v>502</v>
      </c>
      <c r="F290" s="57" t="s">
        <v>202</v>
      </c>
      <c r="G290" s="57" t="s">
        <v>12</v>
      </c>
      <c r="H290" s="55">
        <v>78.11</v>
      </c>
      <c r="I290" s="16">
        <v>0</v>
      </c>
      <c r="J290" s="144">
        <f t="shared" si="18"/>
        <v>0</v>
      </c>
      <c r="K290" s="145">
        <f t="shared" si="19"/>
        <v>0</v>
      </c>
      <c r="L290" s="146"/>
      <c r="M290" s="147">
        <f t="shared" si="20"/>
        <v>0</v>
      </c>
      <c r="N290" s="146"/>
      <c r="O290" s="146"/>
      <c r="P290" s="146"/>
      <c r="Q290" s="148">
        <f t="shared" si="21"/>
        <v>0</v>
      </c>
      <c r="R290" s="18" t="str">
        <f t="shared" si="9"/>
        <v>OK</v>
      </c>
      <c r="S290" s="47"/>
      <c r="T290" s="47"/>
      <c r="U290" s="47"/>
      <c r="V290" s="47"/>
      <c r="W290" s="47"/>
      <c r="X290" s="180"/>
      <c r="Y290" s="180"/>
      <c r="Z290" s="180"/>
      <c r="AA290" s="180"/>
      <c r="AB290" s="34"/>
      <c r="AC290" s="34"/>
      <c r="AD290" s="34"/>
      <c r="AE290" s="36"/>
      <c r="AF290" s="36"/>
      <c r="AG290" s="36"/>
      <c r="AH290" s="36"/>
    </row>
    <row r="291" spans="1:34" ht="40" customHeight="1" x14ac:dyDescent="0.35">
      <c r="A291" s="64">
        <v>19</v>
      </c>
      <c r="B291" s="50">
        <v>298</v>
      </c>
      <c r="C291" s="66" t="s">
        <v>637</v>
      </c>
      <c r="D291" s="56" t="s">
        <v>503</v>
      </c>
      <c r="E291" s="57" t="s">
        <v>504</v>
      </c>
      <c r="F291" s="57" t="s">
        <v>11</v>
      </c>
      <c r="G291" s="57" t="s">
        <v>12</v>
      </c>
      <c r="H291" s="55">
        <v>444.28</v>
      </c>
      <c r="I291" s="16">
        <v>0</v>
      </c>
      <c r="J291" s="144">
        <f t="shared" si="18"/>
        <v>0</v>
      </c>
      <c r="K291" s="145">
        <f t="shared" si="19"/>
        <v>0</v>
      </c>
      <c r="L291" s="146"/>
      <c r="M291" s="147">
        <f t="shared" si="20"/>
        <v>0</v>
      </c>
      <c r="N291" s="146"/>
      <c r="O291" s="146"/>
      <c r="P291" s="146"/>
      <c r="Q291" s="148">
        <f t="shared" si="21"/>
        <v>0</v>
      </c>
      <c r="R291" s="18" t="str">
        <f t="shared" si="9"/>
        <v>OK</v>
      </c>
      <c r="S291" s="47"/>
      <c r="T291" s="47"/>
      <c r="U291" s="47"/>
      <c r="V291" s="47"/>
      <c r="W291" s="47"/>
      <c r="X291" s="180"/>
      <c r="Y291" s="180"/>
      <c r="Z291" s="180"/>
      <c r="AA291" s="180"/>
      <c r="AB291" s="34"/>
      <c r="AC291" s="34"/>
      <c r="AD291" s="34"/>
      <c r="AE291" s="36"/>
      <c r="AF291" s="36"/>
      <c r="AG291" s="36"/>
      <c r="AH291" s="36"/>
    </row>
    <row r="292" spans="1:34" ht="40" customHeight="1" x14ac:dyDescent="0.35">
      <c r="A292" s="64">
        <v>20</v>
      </c>
      <c r="B292" s="50">
        <v>299</v>
      </c>
      <c r="C292" s="66" t="s">
        <v>637</v>
      </c>
      <c r="D292" s="56" t="s">
        <v>505</v>
      </c>
      <c r="E292" s="57" t="s">
        <v>506</v>
      </c>
      <c r="F292" s="57" t="s">
        <v>11</v>
      </c>
      <c r="G292" s="57" t="s">
        <v>507</v>
      </c>
      <c r="H292" s="55">
        <v>980</v>
      </c>
      <c r="I292" s="16">
        <v>0</v>
      </c>
      <c r="J292" s="144">
        <f t="shared" si="18"/>
        <v>0</v>
      </c>
      <c r="K292" s="145">
        <f t="shared" si="19"/>
        <v>0</v>
      </c>
      <c r="L292" s="146"/>
      <c r="M292" s="147">
        <f t="shared" si="20"/>
        <v>0</v>
      </c>
      <c r="N292" s="146"/>
      <c r="O292" s="146"/>
      <c r="P292" s="146"/>
      <c r="Q292" s="148">
        <f t="shared" si="21"/>
        <v>0</v>
      </c>
      <c r="R292" s="18" t="str">
        <f t="shared" si="9"/>
        <v>OK</v>
      </c>
      <c r="S292" s="47"/>
      <c r="T292" s="47"/>
      <c r="U292" s="47"/>
      <c r="V292" s="47"/>
      <c r="W292" s="47"/>
      <c r="X292" s="180"/>
      <c r="Y292" s="180"/>
      <c r="Z292" s="180"/>
      <c r="AA292" s="180"/>
      <c r="AB292" s="34"/>
      <c r="AC292" s="34"/>
      <c r="AD292" s="34"/>
      <c r="AE292" s="36"/>
      <c r="AF292" s="36"/>
      <c r="AG292" s="36"/>
      <c r="AH292" s="36"/>
    </row>
    <row r="293" spans="1:34" ht="40" customHeight="1" x14ac:dyDescent="0.35">
      <c r="A293" s="64">
        <v>21</v>
      </c>
      <c r="B293" s="50">
        <v>300</v>
      </c>
      <c r="C293" s="66" t="s">
        <v>640</v>
      </c>
      <c r="D293" s="56" t="s">
        <v>508</v>
      </c>
      <c r="E293" s="57" t="s">
        <v>509</v>
      </c>
      <c r="F293" s="57" t="s">
        <v>11</v>
      </c>
      <c r="G293" s="57" t="s">
        <v>15</v>
      </c>
      <c r="H293" s="55">
        <v>224.28</v>
      </c>
      <c r="I293" s="16">
        <v>4</v>
      </c>
      <c r="J293" s="144">
        <f t="shared" si="18"/>
        <v>0</v>
      </c>
      <c r="K293" s="145">
        <f t="shared" si="19"/>
        <v>0</v>
      </c>
      <c r="L293" s="146"/>
      <c r="M293" s="147">
        <f t="shared" si="20"/>
        <v>1</v>
      </c>
      <c r="N293" s="146"/>
      <c r="O293" s="146"/>
      <c r="P293" s="146"/>
      <c r="Q293" s="148">
        <f t="shared" si="21"/>
        <v>4</v>
      </c>
      <c r="R293" s="18" t="str">
        <f t="shared" si="9"/>
        <v>OK</v>
      </c>
      <c r="S293" s="47"/>
      <c r="T293" s="47"/>
      <c r="U293" s="47"/>
      <c r="V293" s="47"/>
      <c r="W293" s="47"/>
      <c r="X293" s="180"/>
      <c r="Y293" s="180"/>
      <c r="Z293" s="180"/>
      <c r="AA293" s="180"/>
      <c r="AB293" s="34"/>
      <c r="AC293" s="34"/>
      <c r="AD293" s="34"/>
      <c r="AE293" s="36"/>
      <c r="AF293" s="36"/>
      <c r="AG293" s="36"/>
      <c r="AH293" s="36"/>
    </row>
    <row r="294" spans="1:34" ht="40" customHeight="1" x14ac:dyDescent="0.35">
      <c r="A294" s="64">
        <v>23</v>
      </c>
      <c r="B294" s="50">
        <v>308</v>
      </c>
      <c r="C294" s="66" t="s">
        <v>635</v>
      </c>
      <c r="D294" s="56" t="s">
        <v>510</v>
      </c>
      <c r="E294" s="57" t="s">
        <v>511</v>
      </c>
      <c r="F294" s="57" t="s">
        <v>11</v>
      </c>
      <c r="G294" s="57" t="s">
        <v>512</v>
      </c>
      <c r="H294" s="55">
        <v>464.16</v>
      </c>
      <c r="I294" s="16">
        <v>0</v>
      </c>
      <c r="J294" s="144">
        <f t="shared" si="18"/>
        <v>0</v>
      </c>
      <c r="K294" s="145">
        <f t="shared" si="19"/>
        <v>0</v>
      </c>
      <c r="L294" s="146"/>
      <c r="M294" s="147">
        <f t="shared" si="20"/>
        <v>0</v>
      </c>
      <c r="N294" s="146"/>
      <c r="O294" s="146"/>
      <c r="P294" s="146"/>
      <c r="Q294" s="148">
        <f t="shared" si="21"/>
        <v>0</v>
      </c>
      <c r="R294" s="18" t="str">
        <f t="shared" si="9"/>
        <v>OK</v>
      </c>
      <c r="S294" s="47"/>
      <c r="T294" s="47"/>
      <c r="U294" s="47"/>
      <c r="V294" s="47"/>
      <c r="W294" s="47"/>
      <c r="X294" s="180"/>
      <c r="Y294" s="180"/>
      <c r="Z294" s="180"/>
      <c r="AA294" s="180"/>
      <c r="AB294" s="34"/>
      <c r="AC294" s="34"/>
      <c r="AD294" s="34"/>
      <c r="AE294" s="36"/>
      <c r="AF294" s="36"/>
      <c r="AG294" s="36"/>
      <c r="AH294" s="36"/>
    </row>
    <row r="295" spans="1:34" ht="40" customHeight="1" x14ac:dyDescent="0.35">
      <c r="A295" s="204">
        <v>24</v>
      </c>
      <c r="B295" s="50">
        <v>309</v>
      </c>
      <c r="C295" s="198" t="s">
        <v>634</v>
      </c>
      <c r="D295" s="56" t="s">
        <v>513</v>
      </c>
      <c r="E295" s="57" t="s">
        <v>39</v>
      </c>
      <c r="F295" s="57" t="s">
        <v>11</v>
      </c>
      <c r="G295" s="57" t="s">
        <v>13</v>
      </c>
      <c r="H295" s="55">
        <v>14.61</v>
      </c>
      <c r="I295" s="16">
        <v>3</v>
      </c>
      <c r="J295" s="144">
        <f t="shared" si="18"/>
        <v>0</v>
      </c>
      <c r="K295" s="145">
        <f t="shared" si="19"/>
        <v>0</v>
      </c>
      <c r="L295" s="146"/>
      <c r="M295" s="147">
        <f t="shared" si="20"/>
        <v>0</v>
      </c>
      <c r="N295" s="146"/>
      <c r="O295" s="146"/>
      <c r="P295" s="146"/>
      <c r="Q295" s="148">
        <f t="shared" si="21"/>
        <v>3</v>
      </c>
      <c r="R295" s="18" t="str">
        <f t="shared" ref="R295:R358" si="22">IF(Q295&lt;0,"ATENÇÃO","OK")</f>
        <v>OK</v>
      </c>
      <c r="S295" s="47"/>
      <c r="T295" s="47"/>
      <c r="U295" s="47"/>
      <c r="V295" s="47"/>
      <c r="W295" s="47"/>
      <c r="X295" s="180"/>
      <c r="Y295" s="180"/>
      <c r="Z295" s="180"/>
      <c r="AA295" s="180"/>
      <c r="AB295" s="34"/>
      <c r="AC295" s="34"/>
      <c r="AD295" s="34"/>
      <c r="AE295" s="36"/>
      <c r="AF295" s="36"/>
      <c r="AG295" s="36"/>
      <c r="AH295" s="36"/>
    </row>
    <row r="296" spans="1:34" ht="40" customHeight="1" x14ac:dyDescent="0.35">
      <c r="A296" s="204"/>
      <c r="B296" s="50">
        <v>310</v>
      </c>
      <c r="C296" s="200"/>
      <c r="D296" s="56" t="s">
        <v>514</v>
      </c>
      <c r="E296" s="57" t="s">
        <v>39</v>
      </c>
      <c r="F296" s="57" t="s">
        <v>11</v>
      </c>
      <c r="G296" s="57" t="s">
        <v>13</v>
      </c>
      <c r="H296" s="55">
        <v>70.709999999999994</v>
      </c>
      <c r="I296" s="16">
        <v>1</v>
      </c>
      <c r="J296" s="144">
        <f t="shared" si="18"/>
        <v>0</v>
      </c>
      <c r="K296" s="145">
        <f t="shared" si="19"/>
        <v>0</v>
      </c>
      <c r="L296" s="146"/>
      <c r="M296" s="147">
        <f t="shared" si="20"/>
        <v>0</v>
      </c>
      <c r="N296" s="146"/>
      <c r="O296" s="146"/>
      <c r="P296" s="146"/>
      <c r="Q296" s="148">
        <f t="shared" si="21"/>
        <v>1</v>
      </c>
      <c r="R296" s="18" t="str">
        <f t="shared" si="22"/>
        <v>OK</v>
      </c>
      <c r="S296" s="47"/>
      <c r="T296" s="47"/>
      <c r="U296" s="47"/>
      <c r="V296" s="47"/>
      <c r="W296" s="47"/>
      <c r="X296" s="180"/>
      <c r="Y296" s="180"/>
      <c r="Z296" s="180"/>
      <c r="AA296" s="180"/>
      <c r="AB296" s="34"/>
      <c r="AC296" s="34"/>
      <c r="AD296" s="34"/>
      <c r="AE296" s="36"/>
      <c r="AF296" s="36"/>
      <c r="AG296" s="36"/>
      <c r="AH296" s="36"/>
    </row>
    <row r="297" spans="1:34" ht="40" customHeight="1" x14ac:dyDescent="0.35">
      <c r="A297" s="204"/>
      <c r="B297" s="50">
        <v>311</v>
      </c>
      <c r="C297" s="200"/>
      <c r="D297" s="56" t="s">
        <v>515</v>
      </c>
      <c r="E297" s="57" t="s">
        <v>39</v>
      </c>
      <c r="F297" s="57" t="s">
        <v>11</v>
      </c>
      <c r="G297" s="57" t="s">
        <v>13</v>
      </c>
      <c r="H297" s="55">
        <v>139.68</v>
      </c>
      <c r="I297" s="16">
        <v>0</v>
      </c>
      <c r="J297" s="144">
        <f t="shared" si="18"/>
        <v>0</v>
      </c>
      <c r="K297" s="145">
        <f t="shared" si="19"/>
        <v>0</v>
      </c>
      <c r="L297" s="146"/>
      <c r="M297" s="147">
        <f t="shared" si="20"/>
        <v>0</v>
      </c>
      <c r="N297" s="146"/>
      <c r="O297" s="146"/>
      <c r="P297" s="146"/>
      <c r="Q297" s="148">
        <f t="shared" si="21"/>
        <v>0</v>
      </c>
      <c r="R297" s="18" t="str">
        <f t="shared" si="22"/>
        <v>OK</v>
      </c>
      <c r="S297" s="47"/>
      <c r="T297" s="47"/>
      <c r="U297" s="47"/>
      <c r="V297" s="47"/>
      <c r="W297" s="47"/>
      <c r="X297" s="180"/>
      <c r="Y297" s="180"/>
      <c r="Z297" s="180"/>
      <c r="AA297" s="180"/>
      <c r="AB297" s="34"/>
      <c r="AC297" s="34"/>
      <c r="AD297" s="34"/>
      <c r="AE297" s="36"/>
      <c r="AF297" s="36"/>
      <c r="AG297" s="36"/>
      <c r="AH297" s="36"/>
    </row>
    <row r="298" spans="1:34" ht="40" customHeight="1" x14ac:dyDescent="0.35">
      <c r="A298" s="204"/>
      <c r="B298" s="50">
        <v>312</v>
      </c>
      <c r="C298" s="200"/>
      <c r="D298" s="56" t="s">
        <v>516</v>
      </c>
      <c r="E298" s="57" t="s">
        <v>39</v>
      </c>
      <c r="F298" s="57" t="s">
        <v>11</v>
      </c>
      <c r="G298" s="57" t="s">
        <v>13</v>
      </c>
      <c r="H298" s="55">
        <v>40.78</v>
      </c>
      <c r="I298" s="16">
        <v>0</v>
      </c>
      <c r="J298" s="144">
        <f t="shared" si="18"/>
        <v>0</v>
      </c>
      <c r="K298" s="145">
        <f t="shared" si="19"/>
        <v>0</v>
      </c>
      <c r="L298" s="146"/>
      <c r="M298" s="147">
        <f t="shared" si="20"/>
        <v>0</v>
      </c>
      <c r="N298" s="146"/>
      <c r="O298" s="146"/>
      <c r="P298" s="146"/>
      <c r="Q298" s="148">
        <f t="shared" si="21"/>
        <v>0</v>
      </c>
      <c r="R298" s="18" t="str">
        <f t="shared" si="22"/>
        <v>OK</v>
      </c>
      <c r="S298" s="47"/>
      <c r="T298" s="47"/>
      <c r="U298" s="47"/>
      <c r="V298" s="47"/>
      <c r="W298" s="47"/>
      <c r="X298" s="180"/>
      <c r="Y298" s="180"/>
      <c r="Z298" s="180"/>
      <c r="AA298" s="180"/>
      <c r="AB298" s="34"/>
      <c r="AC298" s="34"/>
      <c r="AD298" s="34"/>
      <c r="AE298" s="36"/>
      <c r="AF298" s="36"/>
      <c r="AG298" s="36"/>
      <c r="AH298" s="36"/>
    </row>
    <row r="299" spans="1:34" ht="40" customHeight="1" x14ac:dyDescent="0.35">
      <c r="A299" s="204"/>
      <c r="B299" s="50">
        <v>313</v>
      </c>
      <c r="C299" s="200"/>
      <c r="D299" s="56" t="s">
        <v>517</v>
      </c>
      <c r="E299" s="57" t="s">
        <v>39</v>
      </c>
      <c r="F299" s="57" t="s">
        <v>11</v>
      </c>
      <c r="G299" s="57" t="s">
        <v>13</v>
      </c>
      <c r="H299" s="55">
        <v>1140.3800000000001</v>
      </c>
      <c r="I299" s="16">
        <v>0</v>
      </c>
      <c r="J299" s="144">
        <f t="shared" si="18"/>
        <v>0</v>
      </c>
      <c r="K299" s="145">
        <f t="shared" si="19"/>
        <v>0</v>
      </c>
      <c r="L299" s="146"/>
      <c r="M299" s="147">
        <f t="shared" si="20"/>
        <v>0</v>
      </c>
      <c r="N299" s="146"/>
      <c r="O299" s="146"/>
      <c r="P299" s="146"/>
      <c r="Q299" s="148">
        <f t="shared" si="21"/>
        <v>0</v>
      </c>
      <c r="R299" s="18" t="str">
        <f t="shared" si="22"/>
        <v>OK</v>
      </c>
      <c r="S299" s="47"/>
      <c r="T299" s="47"/>
      <c r="U299" s="47"/>
      <c r="V299" s="47"/>
      <c r="W299" s="47"/>
      <c r="X299" s="180"/>
      <c r="Y299" s="180"/>
      <c r="Z299" s="180"/>
      <c r="AA299" s="180"/>
      <c r="AB299" s="34"/>
      <c r="AC299" s="34"/>
      <c r="AD299" s="34"/>
      <c r="AE299" s="36"/>
      <c r="AF299" s="36"/>
      <c r="AG299" s="36"/>
      <c r="AH299" s="36"/>
    </row>
    <row r="300" spans="1:34" ht="40" customHeight="1" x14ac:dyDescent="0.35">
      <c r="A300" s="204"/>
      <c r="B300" s="50">
        <v>314</v>
      </c>
      <c r="C300" s="200"/>
      <c r="D300" s="56" t="s">
        <v>518</v>
      </c>
      <c r="E300" s="57" t="s">
        <v>39</v>
      </c>
      <c r="F300" s="57" t="s">
        <v>11</v>
      </c>
      <c r="G300" s="57" t="s">
        <v>519</v>
      </c>
      <c r="H300" s="55">
        <v>586</v>
      </c>
      <c r="I300" s="16">
        <v>0</v>
      </c>
      <c r="J300" s="144">
        <f t="shared" si="18"/>
        <v>0</v>
      </c>
      <c r="K300" s="145">
        <f t="shared" si="19"/>
        <v>0</v>
      </c>
      <c r="L300" s="146"/>
      <c r="M300" s="147">
        <f t="shared" si="20"/>
        <v>0</v>
      </c>
      <c r="N300" s="146"/>
      <c r="O300" s="146"/>
      <c r="P300" s="146"/>
      <c r="Q300" s="148">
        <f t="shared" si="21"/>
        <v>0</v>
      </c>
      <c r="R300" s="18" t="str">
        <f t="shared" si="22"/>
        <v>OK</v>
      </c>
      <c r="S300" s="47"/>
      <c r="T300" s="47"/>
      <c r="U300" s="47"/>
      <c r="V300" s="47"/>
      <c r="W300" s="47"/>
      <c r="X300" s="180"/>
      <c r="Y300" s="180"/>
      <c r="Z300" s="180"/>
      <c r="AA300" s="180"/>
      <c r="AB300" s="34"/>
      <c r="AC300" s="34"/>
      <c r="AD300" s="34"/>
      <c r="AE300" s="36"/>
      <c r="AF300" s="36"/>
      <c r="AG300" s="36"/>
      <c r="AH300" s="36"/>
    </row>
    <row r="301" spans="1:34" ht="40" customHeight="1" x14ac:dyDescent="0.35">
      <c r="A301" s="204"/>
      <c r="B301" s="50">
        <v>315</v>
      </c>
      <c r="C301" s="199"/>
      <c r="D301" s="56" t="s">
        <v>520</v>
      </c>
      <c r="E301" s="57" t="s">
        <v>39</v>
      </c>
      <c r="F301" s="57" t="s">
        <v>11</v>
      </c>
      <c r="G301" s="57" t="s">
        <v>13</v>
      </c>
      <c r="H301" s="55">
        <v>297.02</v>
      </c>
      <c r="I301" s="16">
        <v>0</v>
      </c>
      <c r="J301" s="144">
        <f t="shared" si="18"/>
        <v>0</v>
      </c>
      <c r="K301" s="145">
        <f t="shared" si="19"/>
        <v>0</v>
      </c>
      <c r="L301" s="146"/>
      <c r="M301" s="147">
        <f t="shared" si="20"/>
        <v>0</v>
      </c>
      <c r="N301" s="146"/>
      <c r="O301" s="146"/>
      <c r="P301" s="146"/>
      <c r="Q301" s="148">
        <f t="shared" si="21"/>
        <v>0</v>
      </c>
      <c r="R301" s="18" t="str">
        <f t="shared" si="22"/>
        <v>OK</v>
      </c>
      <c r="S301" s="47"/>
      <c r="T301" s="47"/>
      <c r="U301" s="47"/>
      <c r="V301" s="47"/>
      <c r="W301" s="47"/>
      <c r="X301" s="180"/>
      <c r="Y301" s="180"/>
      <c r="Z301" s="180"/>
      <c r="AA301" s="180"/>
      <c r="AB301" s="34"/>
      <c r="AC301" s="34"/>
      <c r="AD301" s="34"/>
      <c r="AE301" s="36"/>
      <c r="AF301" s="36"/>
      <c r="AG301" s="36"/>
      <c r="AH301" s="36"/>
    </row>
    <row r="302" spans="1:34" ht="40" customHeight="1" x14ac:dyDescent="0.35">
      <c r="A302" s="204">
        <v>25</v>
      </c>
      <c r="B302" s="50">
        <v>316</v>
      </c>
      <c r="C302" s="198" t="s">
        <v>634</v>
      </c>
      <c r="D302" s="56" t="s">
        <v>521</v>
      </c>
      <c r="E302" s="57" t="s">
        <v>522</v>
      </c>
      <c r="F302" s="57" t="s">
        <v>11</v>
      </c>
      <c r="G302" s="57" t="s">
        <v>467</v>
      </c>
      <c r="H302" s="55">
        <v>492.16</v>
      </c>
      <c r="I302" s="16">
        <v>0</v>
      </c>
      <c r="J302" s="144">
        <f t="shared" si="18"/>
        <v>0</v>
      </c>
      <c r="K302" s="145">
        <f t="shared" si="19"/>
        <v>0</v>
      </c>
      <c r="L302" s="146"/>
      <c r="M302" s="147">
        <f t="shared" si="20"/>
        <v>0</v>
      </c>
      <c r="N302" s="146"/>
      <c r="O302" s="146"/>
      <c r="P302" s="146"/>
      <c r="Q302" s="148">
        <f t="shared" si="21"/>
        <v>0</v>
      </c>
      <c r="R302" s="18" t="str">
        <f t="shared" si="22"/>
        <v>OK</v>
      </c>
      <c r="S302" s="47"/>
      <c r="T302" s="47"/>
      <c r="U302" s="47"/>
      <c r="V302" s="47"/>
      <c r="W302" s="47"/>
      <c r="X302" s="180"/>
      <c r="Y302" s="180"/>
      <c r="Z302" s="180"/>
      <c r="AA302" s="180"/>
      <c r="AB302" s="34"/>
      <c r="AC302" s="34"/>
      <c r="AD302" s="34"/>
      <c r="AE302" s="36"/>
      <c r="AF302" s="36"/>
      <c r="AG302" s="36"/>
      <c r="AH302" s="36"/>
    </row>
    <row r="303" spans="1:34" ht="40" customHeight="1" x14ac:dyDescent="0.35">
      <c r="A303" s="204"/>
      <c r="B303" s="50">
        <v>317</v>
      </c>
      <c r="C303" s="199"/>
      <c r="D303" s="56" t="s">
        <v>523</v>
      </c>
      <c r="E303" s="57" t="s">
        <v>524</v>
      </c>
      <c r="F303" s="57" t="s">
        <v>11</v>
      </c>
      <c r="G303" s="57" t="s">
        <v>467</v>
      </c>
      <c r="H303" s="55">
        <v>228.03</v>
      </c>
      <c r="I303" s="16">
        <v>0</v>
      </c>
      <c r="J303" s="144">
        <f t="shared" si="18"/>
        <v>0</v>
      </c>
      <c r="K303" s="145">
        <f t="shared" si="19"/>
        <v>0</v>
      </c>
      <c r="L303" s="146"/>
      <c r="M303" s="147">
        <f t="shared" si="20"/>
        <v>0</v>
      </c>
      <c r="N303" s="146"/>
      <c r="O303" s="146"/>
      <c r="P303" s="146"/>
      <c r="Q303" s="148">
        <f t="shared" si="21"/>
        <v>0</v>
      </c>
      <c r="R303" s="18" t="str">
        <f t="shared" si="22"/>
        <v>OK</v>
      </c>
      <c r="S303" s="47"/>
      <c r="T303" s="47"/>
      <c r="U303" s="47"/>
      <c r="V303" s="47"/>
      <c r="W303" s="47"/>
      <c r="X303" s="180"/>
      <c r="Y303" s="180"/>
      <c r="Z303" s="180"/>
      <c r="AA303" s="180"/>
      <c r="AB303" s="34"/>
      <c r="AC303" s="34"/>
      <c r="AD303" s="34"/>
      <c r="AE303" s="36"/>
      <c r="AF303" s="36"/>
      <c r="AG303" s="36"/>
      <c r="AH303" s="36"/>
    </row>
    <row r="304" spans="1:34" ht="40" customHeight="1" x14ac:dyDescent="0.35">
      <c r="A304" s="204">
        <v>26</v>
      </c>
      <c r="B304" s="159">
        <v>318</v>
      </c>
      <c r="C304" s="198" t="s">
        <v>634</v>
      </c>
      <c r="D304" s="156" t="s">
        <v>525</v>
      </c>
      <c r="E304" s="157" t="s">
        <v>526</v>
      </c>
      <c r="F304" s="157" t="s">
        <v>11</v>
      </c>
      <c r="G304" s="157" t="s">
        <v>297</v>
      </c>
      <c r="H304" s="158">
        <v>70.58</v>
      </c>
      <c r="I304" s="16">
        <v>4</v>
      </c>
      <c r="J304" s="144">
        <f t="shared" si="18"/>
        <v>1</v>
      </c>
      <c r="K304" s="145">
        <f t="shared" si="19"/>
        <v>1</v>
      </c>
      <c r="L304" s="146">
        <v>-3</v>
      </c>
      <c r="M304" s="147">
        <f t="shared" si="20"/>
        <v>1</v>
      </c>
      <c r="N304" s="146"/>
      <c r="O304" s="146"/>
      <c r="P304" s="146"/>
      <c r="Q304" s="148">
        <f t="shared" si="21"/>
        <v>0</v>
      </c>
      <c r="R304" s="18" t="str">
        <f t="shared" si="22"/>
        <v>OK</v>
      </c>
      <c r="S304" s="47"/>
      <c r="T304" s="47"/>
      <c r="U304" s="47"/>
      <c r="V304" s="47">
        <v>1</v>
      </c>
      <c r="W304" s="47"/>
      <c r="X304" s="180"/>
      <c r="Y304" s="180"/>
      <c r="Z304" s="180"/>
      <c r="AA304" s="180"/>
      <c r="AB304" s="34"/>
      <c r="AC304" s="34"/>
      <c r="AD304" s="34"/>
      <c r="AE304" s="36"/>
      <c r="AF304" s="36"/>
      <c r="AG304" s="36"/>
      <c r="AH304" s="36"/>
    </row>
    <row r="305" spans="1:34" ht="40" customHeight="1" x14ac:dyDescent="0.35">
      <c r="A305" s="204"/>
      <c r="B305" s="159">
        <v>319</v>
      </c>
      <c r="C305" s="200"/>
      <c r="D305" s="156" t="s">
        <v>527</v>
      </c>
      <c r="E305" s="157" t="s">
        <v>528</v>
      </c>
      <c r="F305" s="157" t="s">
        <v>11</v>
      </c>
      <c r="G305" s="157" t="s">
        <v>297</v>
      </c>
      <c r="H305" s="158">
        <v>78.95</v>
      </c>
      <c r="I305" s="16">
        <v>4</v>
      </c>
      <c r="J305" s="144">
        <f t="shared" si="18"/>
        <v>0</v>
      </c>
      <c r="K305" s="145">
        <f t="shared" si="19"/>
        <v>0</v>
      </c>
      <c r="L305" s="146">
        <v>-4</v>
      </c>
      <c r="M305" s="147">
        <f t="shared" si="20"/>
        <v>1</v>
      </c>
      <c r="N305" s="146"/>
      <c r="O305" s="146"/>
      <c r="P305" s="146"/>
      <c r="Q305" s="148">
        <f t="shared" si="21"/>
        <v>0</v>
      </c>
      <c r="R305" s="18" t="str">
        <f t="shared" si="22"/>
        <v>OK</v>
      </c>
      <c r="S305" s="47"/>
      <c r="T305" s="47"/>
      <c r="U305" s="47"/>
      <c r="V305" s="47"/>
      <c r="W305" s="47"/>
      <c r="X305" s="180"/>
      <c r="Y305" s="180"/>
      <c r="Z305" s="180"/>
      <c r="AA305" s="180"/>
      <c r="AB305" s="34"/>
      <c r="AC305" s="34"/>
      <c r="AD305" s="34"/>
      <c r="AE305" s="36"/>
      <c r="AF305" s="36"/>
      <c r="AG305" s="36"/>
      <c r="AH305" s="36"/>
    </row>
    <row r="306" spans="1:34" ht="40" customHeight="1" x14ac:dyDescent="0.35">
      <c r="A306" s="204"/>
      <c r="B306" s="50">
        <v>320</v>
      </c>
      <c r="C306" s="199"/>
      <c r="D306" s="56" t="s">
        <v>529</v>
      </c>
      <c r="E306" s="57" t="s">
        <v>528</v>
      </c>
      <c r="F306" s="57" t="s">
        <v>11</v>
      </c>
      <c r="G306" s="57" t="s">
        <v>297</v>
      </c>
      <c r="H306" s="55">
        <v>105.42</v>
      </c>
      <c r="I306" s="16">
        <v>0</v>
      </c>
      <c r="J306" s="144">
        <f t="shared" si="18"/>
        <v>0</v>
      </c>
      <c r="K306" s="145">
        <f t="shared" si="19"/>
        <v>0</v>
      </c>
      <c r="L306" s="146"/>
      <c r="M306" s="147">
        <f t="shared" si="20"/>
        <v>0</v>
      </c>
      <c r="N306" s="146"/>
      <c r="O306" s="146"/>
      <c r="P306" s="146"/>
      <c r="Q306" s="148">
        <f t="shared" si="21"/>
        <v>0</v>
      </c>
      <c r="R306" s="18" t="str">
        <f t="shared" si="22"/>
        <v>OK</v>
      </c>
      <c r="S306" s="47"/>
      <c r="T306" s="47"/>
      <c r="U306" s="47"/>
      <c r="V306" s="47"/>
      <c r="W306" s="47"/>
      <c r="X306" s="180"/>
      <c r="Y306" s="180"/>
      <c r="Z306" s="180"/>
      <c r="AA306" s="180"/>
      <c r="AB306" s="34"/>
      <c r="AC306" s="34"/>
      <c r="AD306" s="34"/>
      <c r="AE306" s="36"/>
      <c r="AF306" s="36"/>
      <c r="AG306" s="36"/>
      <c r="AH306" s="36"/>
    </row>
    <row r="307" spans="1:34" ht="40" customHeight="1" x14ac:dyDescent="0.35">
      <c r="A307" s="204">
        <v>27</v>
      </c>
      <c r="B307" s="50">
        <v>321</v>
      </c>
      <c r="C307" s="198" t="s">
        <v>641</v>
      </c>
      <c r="D307" s="56" t="s">
        <v>530</v>
      </c>
      <c r="E307" s="57" t="s">
        <v>531</v>
      </c>
      <c r="F307" s="57" t="s">
        <v>11</v>
      </c>
      <c r="G307" s="57" t="s">
        <v>12</v>
      </c>
      <c r="H307" s="55">
        <v>14.07</v>
      </c>
      <c r="I307" s="16">
        <v>100</v>
      </c>
      <c r="J307" s="144">
        <f t="shared" si="18"/>
        <v>0</v>
      </c>
      <c r="K307" s="145">
        <f t="shared" si="19"/>
        <v>0</v>
      </c>
      <c r="L307" s="146"/>
      <c r="M307" s="147">
        <f t="shared" si="20"/>
        <v>25</v>
      </c>
      <c r="N307" s="146"/>
      <c r="O307" s="146"/>
      <c r="P307" s="146"/>
      <c r="Q307" s="148">
        <f t="shared" si="21"/>
        <v>100</v>
      </c>
      <c r="R307" s="18" t="str">
        <f t="shared" si="22"/>
        <v>OK</v>
      </c>
      <c r="S307" s="47"/>
      <c r="T307" s="47"/>
      <c r="U307" s="47"/>
      <c r="V307" s="47"/>
      <c r="W307" s="47"/>
      <c r="X307" s="180"/>
      <c r="Y307" s="180"/>
      <c r="Z307" s="180"/>
      <c r="AA307" s="180"/>
      <c r="AB307" s="34"/>
      <c r="AC307" s="34"/>
      <c r="AD307" s="34"/>
      <c r="AE307" s="36"/>
      <c r="AF307" s="36"/>
      <c r="AG307" s="36"/>
      <c r="AH307" s="36"/>
    </row>
    <row r="308" spans="1:34" ht="40" customHeight="1" x14ac:dyDescent="0.35">
      <c r="A308" s="204"/>
      <c r="B308" s="50">
        <v>322</v>
      </c>
      <c r="C308" s="199"/>
      <c r="D308" s="56" t="s">
        <v>532</v>
      </c>
      <c r="E308" s="57" t="s">
        <v>533</v>
      </c>
      <c r="F308" s="57" t="s">
        <v>11</v>
      </c>
      <c r="G308" s="57" t="s">
        <v>12</v>
      </c>
      <c r="H308" s="55">
        <v>14.07</v>
      </c>
      <c r="I308" s="16">
        <v>100</v>
      </c>
      <c r="J308" s="144">
        <f t="shared" si="18"/>
        <v>0</v>
      </c>
      <c r="K308" s="145">
        <f t="shared" si="19"/>
        <v>0</v>
      </c>
      <c r="L308" s="146"/>
      <c r="M308" s="147">
        <f t="shared" si="20"/>
        <v>25</v>
      </c>
      <c r="N308" s="146"/>
      <c r="O308" s="146"/>
      <c r="P308" s="146"/>
      <c r="Q308" s="148">
        <f t="shared" si="21"/>
        <v>100</v>
      </c>
      <c r="R308" s="18" t="str">
        <f t="shared" si="22"/>
        <v>OK</v>
      </c>
      <c r="S308" s="47"/>
      <c r="T308" s="47"/>
      <c r="U308" s="47"/>
      <c r="V308" s="47"/>
      <c r="W308" s="47"/>
      <c r="X308" s="180"/>
      <c r="Y308" s="180"/>
      <c r="Z308" s="180"/>
      <c r="AA308" s="180"/>
      <c r="AB308" s="34"/>
      <c r="AC308" s="34"/>
      <c r="AD308" s="34"/>
      <c r="AE308" s="36"/>
      <c r="AF308" s="36"/>
      <c r="AG308" s="36"/>
      <c r="AH308" s="36"/>
    </row>
    <row r="309" spans="1:34" ht="40" customHeight="1" x14ac:dyDescent="0.35">
      <c r="A309" s="204">
        <v>28</v>
      </c>
      <c r="B309" s="50">
        <v>323</v>
      </c>
      <c r="C309" s="198" t="s">
        <v>641</v>
      </c>
      <c r="D309" s="56" t="s">
        <v>534</v>
      </c>
      <c r="E309" s="57" t="s">
        <v>535</v>
      </c>
      <c r="F309" s="57" t="s">
        <v>11</v>
      </c>
      <c r="G309" s="57" t="s">
        <v>536</v>
      </c>
      <c r="H309" s="55">
        <v>265.33</v>
      </c>
      <c r="I309" s="16">
        <v>0</v>
      </c>
      <c r="J309" s="144">
        <f t="shared" si="18"/>
        <v>0</v>
      </c>
      <c r="K309" s="145">
        <f t="shared" si="19"/>
        <v>0</v>
      </c>
      <c r="L309" s="146"/>
      <c r="M309" s="147">
        <f t="shared" si="20"/>
        <v>0</v>
      </c>
      <c r="N309" s="146"/>
      <c r="O309" s="146"/>
      <c r="P309" s="146"/>
      <c r="Q309" s="148">
        <f t="shared" si="21"/>
        <v>0</v>
      </c>
      <c r="R309" s="18" t="str">
        <f t="shared" si="22"/>
        <v>OK</v>
      </c>
      <c r="S309" s="47"/>
      <c r="T309" s="47"/>
      <c r="U309" s="47"/>
      <c r="V309" s="47"/>
      <c r="W309" s="47"/>
      <c r="X309" s="180"/>
      <c r="Y309" s="180"/>
      <c r="Z309" s="180"/>
      <c r="AA309" s="180"/>
      <c r="AB309" s="34"/>
      <c r="AC309" s="34"/>
      <c r="AD309" s="34"/>
      <c r="AE309" s="36"/>
      <c r="AF309" s="36"/>
      <c r="AG309" s="36"/>
      <c r="AH309" s="36"/>
    </row>
    <row r="310" spans="1:34" ht="40" customHeight="1" x14ac:dyDescent="0.35">
      <c r="A310" s="204"/>
      <c r="B310" s="50">
        <v>324</v>
      </c>
      <c r="C310" s="200"/>
      <c r="D310" s="56" t="s">
        <v>537</v>
      </c>
      <c r="E310" s="57" t="s">
        <v>538</v>
      </c>
      <c r="F310" s="57" t="s">
        <v>11</v>
      </c>
      <c r="G310" s="57" t="s">
        <v>536</v>
      </c>
      <c r="H310" s="55">
        <v>7.57</v>
      </c>
      <c r="I310" s="16">
        <v>100</v>
      </c>
      <c r="J310" s="144">
        <f t="shared" si="18"/>
        <v>0</v>
      </c>
      <c r="K310" s="145">
        <f t="shared" si="19"/>
        <v>0</v>
      </c>
      <c r="L310" s="146"/>
      <c r="M310" s="147">
        <f t="shared" si="20"/>
        <v>25</v>
      </c>
      <c r="N310" s="146"/>
      <c r="O310" s="146"/>
      <c r="P310" s="146"/>
      <c r="Q310" s="148">
        <f t="shared" si="21"/>
        <v>100</v>
      </c>
      <c r="R310" s="18" t="str">
        <f t="shared" si="22"/>
        <v>OK</v>
      </c>
      <c r="S310" s="47"/>
      <c r="T310" s="47"/>
      <c r="U310" s="47"/>
      <c r="V310" s="47"/>
      <c r="W310" s="47"/>
      <c r="X310" s="180"/>
      <c r="Y310" s="180"/>
      <c r="Z310" s="180"/>
      <c r="AA310" s="180"/>
      <c r="AB310" s="34"/>
      <c r="AC310" s="34"/>
      <c r="AD310" s="34"/>
      <c r="AE310" s="36"/>
      <c r="AF310" s="36"/>
      <c r="AG310" s="36"/>
      <c r="AH310" s="36"/>
    </row>
    <row r="311" spans="1:34" ht="40" customHeight="1" x14ac:dyDescent="0.35">
      <c r="A311" s="204"/>
      <c r="B311" s="50">
        <v>325</v>
      </c>
      <c r="C311" s="199"/>
      <c r="D311" s="56" t="s">
        <v>539</v>
      </c>
      <c r="E311" s="57" t="s">
        <v>538</v>
      </c>
      <c r="F311" s="57" t="s">
        <v>11</v>
      </c>
      <c r="G311" s="57" t="s">
        <v>536</v>
      </c>
      <c r="H311" s="55">
        <v>7.56</v>
      </c>
      <c r="I311" s="16">
        <v>200</v>
      </c>
      <c r="J311" s="144">
        <f t="shared" si="18"/>
        <v>0</v>
      </c>
      <c r="K311" s="145">
        <f t="shared" si="19"/>
        <v>0</v>
      </c>
      <c r="L311" s="146"/>
      <c r="M311" s="147">
        <f t="shared" si="20"/>
        <v>50</v>
      </c>
      <c r="N311" s="146"/>
      <c r="O311" s="146"/>
      <c r="P311" s="146"/>
      <c r="Q311" s="148">
        <f t="shared" si="21"/>
        <v>200</v>
      </c>
      <c r="R311" s="18" t="str">
        <f t="shared" si="22"/>
        <v>OK</v>
      </c>
      <c r="S311" s="47"/>
      <c r="T311" s="47"/>
      <c r="U311" s="47"/>
      <c r="V311" s="47"/>
      <c r="W311" s="47"/>
      <c r="X311" s="180"/>
      <c r="Y311" s="180"/>
      <c r="Z311" s="180"/>
      <c r="AA311" s="180"/>
      <c r="AB311" s="34"/>
      <c r="AC311" s="34"/>
      <c r="AD311" s="34"/>
      <c r="AE311" s="36"/>
      <c r="AF311" s="36"/>
      <c r="AG311" s="36"/>
      <c r="AH311" s="36"/>
    </row>
    <row r="312" spans="1:34" ht="40" customHeight="1" x14ac:dyDescent="0.35">
      <c r="A312" s="204">
        <v>29</v>
      </c>
      <c r="B312" s="58">
        <v>326</v>
      </c>
      <c r="C312" s="198" t="s">
        <v>642</v>
      </c>
      <c r="D312" s="56" t="s">
        <v>540</v>
      </c>
      <c r="E312" s="57" t="s">
        <v>541</v>
      </c>
      <c r="F312" s="57" t="s">
        <v>11</v>
      </c>
      <c r="G312" s="57" t="s">
        <v>536</v>
      </c>
      <c r="H312" s="55">
        <v>111.53</v>
      </c>
      <c r="I312" s="16">
        <v>10</v>
      </c>
      <c r="J312" s="144">
        <f t="shared" si="18"/>
        <v>0</v>
      </c>
      <c r="K312" s="145">
        <f t="shared" si="19"/>
        <v>0</v>
      </c>
      <c r="L312" s="146">
        <v>-3</v>
      </c>
      <c r="M312" s="147">
        <f t="shared" si="20"/>
        <v>2</v>
      </c>
      <c r="N312" s="146"/>
      <c r="O312" s="146"/>
      <c r="P312" s="146"/>
      <c r="Q312" s="148">
        <f t="shared" si="21"/>
        <v>7</v>
      </c>
      <c r="R312" s="18" t="str">
        <f t="shared" si="22"/>
        <v>OK</v>
      </c>
      <c r="S312" s="47"/>
      <c r="T312" s="47"/>
      <c r="U312" s="47"/>
      <c r="V312" s="47"/>
      <c r="W312" s="47"/>
      <c r="X312" s="180"/>
      <c r="Y312" s="180"/>
      <c r="Z312" s="180"/>
      <c r="AA312" s="180"/>
      <c r="AB312" s="34"/>
      <c r="AC312" s="34"/>
      <c r="AD312" s="34"/>
      <c r="AE312" s="36"/>
      <c r="AF312" s="36"/>
      <c r="AG312" s="36"/>
      <c r="AH312" s="36"/>
    </row>
    <row r="313" spans="1:34" ht="40" customHeight="1" x14ac:dyDescent="0.35">
      <c r="A313" s="204"/>
      <c r="B313" s="58">
        <v>327</v>
      </c>
      <c r="C313" s="199"/>
      <c r="D313" s="56" t="s">
        <v>542</v>
      </c>
      <c r="E313" s="57" t="s">
        <v>541</v>
      </c>
      <c r="F313" s="57" t="s">
        <v>11</v>
      </c>
      <c r="G313" s="57" t="s">
        <v>536</v>
      </c>
      <c r="H313" s="55">
        <v>111.53</v>
      </c>
      <c r="I313" s="16">
        <v>10</v>
      </c>
      <c r="J313" s="144">
        <f t="shared" si="18"/>
        <v>0</v>
      </c>
      <c r="K313" s="145">
        <f t="shared" si="19"/>
        <v>0</v>
      </c>
      <c r="L313" s="146">
        <v>-3</v>
      </c>
      <c r="M313" s="147">
        <f t="shared" si="20"/>
        <v>2</v>
      </c>
      <c r="N313" s="146"/>
      <c r="O313" s="146"/>
      <c r="P313" s="146"/>
      <c r="Q313" s="148">
        <f t="shared" si="21"/>
        <v>7</v>
      </c>
      <c r="R313" s="18" t="str">
        <f t="shared" si="22"/>
        <v>OK</v>
      </c>
      <c r="S313" s="47"/>
      <c r="T313" s="47"/>
      <c r="U313" s="47"/>
      <c r="V313" s="47"/>
      <c r="W313" s="47"/>
      <c r="X313" s="180"/>
      <c r="Y313" s="180"/>
      <c r="Z313" s="180"/>
      <c r="AA313" s="180"/>
      <c r="AB313" s="34"/>
      <c r="AC313" s="34"/>
      <c r="AD313" s="34"/>
      <c r="AE313" s="36"/>
      <c r="AF313" s="36"/>
      <c r="AG313" s="36"/>
      <c r="AH313" s="36"/>
    </row>
    <row r="314" spans="1:34" ht="40" customHeight="1" x14ac:dyDescent="0.35">
      <c r="A314" s="204">
        <v>30</v>
      </c>
      <c r="B314" s="50">
        <v>328</v>
      </c>
      <c r="C314" s="198" t="s">
        <v>635</v>
      </c>
      <c r="D314" s="56" t="s">
        <v>543</v>
      </c>
      <c r="E314" s="57" t="s">
        <v>544</v>
      </c>
      <c r="F314" s="57" t="s">
        <v>11</v>
      </c>
      <c r="G314" s="57" t="s">
        <v>13</v>
      </c>
      <c r="H314" s="55">
        <v>39.6</v>
      </c>
      <c r="I314" s="16">
        <v>0</v>
      </c>
      <c r="J314" s="144">
        <f t="shared" si="18"/>
        <v>0</v>
      </c>
      <c r="K314" s="145">
        <f t="shared" si="19"/>
        <v>0</v>
      </c>
      <c r="L314" s="146"/>
      <c r="M314" s="147">
        <f t="shared" si="20"/>
        <v>0</v>
      </c>
      <c r="N314" s="146"/>
      <c r="O314" s="146"/>
      <c r="P314" s="146"/>
      <c r="Q314" s="148">
        <f t="shared" si="21"/>
        <v>0</v>
      </c>
      <c r="R314" s="18" t="str">
        <f t="shared" si="22"/>
        <v>OK</v>
      </c>
      <c r="S314" s="47"/>
      <c r="T314" s="47"/>
      <c r="U314" s="47"/>
      <c r="V314" s="47"/>
      <c r="W314" s="47"/>
      <c r="X314" s="180"/>
      <c r="Y314" s="180"/>
      <c r="Z314" s="180"/>
      <c r="AA314" s="180"/>
      <c r="AB314" s="34"/>
      <c r="AC314" s="34"/>
      <c r="AD314" s="34"/>
      <c r="AE314" s="36"/>
      <c r="AF314" s="36"/>
      <c r="AG314" s="36"/>
      <c r="AH314" s="36"/>
    </row>
    <row r="315" spans="1:34" ht="40" customHeight="1" x14ac:dyDescent="0.35">
      <c r="A315" s="204"/>
      <c r="B315" s="50">
        <v>329</v>
      </c>
      <c r="C315" s="200"/>
      <c r="D315" s="56" t="s">
        <v>545</v>
      </c>
      <c r="E315" s="57" t="s">
        <v>546</v>
      </c>
      <c r="F315" s="57" t="s">
        <v>233</v>
      </c>
      <c r="G315" s="57" t="s">
        <v>13</v>
      </c>
      <c r="H315" s="55">
        <v>88.26</v>
      </c>
      <c r="I315" s="16">
        <v>0</v>
      </c>
      <c r="J315" s="144">
        <f t="shared" si="18"/>
        <v>0</v>
      </c>
      <c r="K315" s="145">
        <f t="shared" si="19"/>
        <v>0</v>
      </c>
      <c r="L315" s="146"/>
      <c r="M315" s="147">
        <f t="shared" si="20"/>
        <v>0</v>
      </c>
      <c r="N315" s="146"/>
      <c r="O315" s="146"/>
      <c r="P315" s="146"/>
      <c r="Q315" s="148">
        <f t="shared" si="21"/>
        <v>0</v>
      </c>
      <c r="R315" s="18" t="str">
        <f t="shared" si="22"/>
        <v>OK</v>
      </c>
      <c r="S315" s="47"/>
      <c r="T315" s="47"/>
      <c r="U315" s="47"/>
      <c r="V315" s="47"/>
      <c r="W315" s="47"/>
      <c r="X315" s="180"/>
      <c r="Y315" s="180"/>
      <c r="Z315" s="180"/>
      <c r="AA315" s="180"/>
      <c r="AB315" s="34"/>
      <c r="AC315" s="34"/>
      <c r="AD315" s="34"/>
      <c r="AE315" s="36"/>
      <c r="AF315" s="36"/>
      <c r="AG315" s="36"/>
      <c r="AH315" s="36"/>
    </row>
    <row r="316" spans="1:34" ht="40" customHeight="1" x14ac:dyDescent="0.35">
      <c r="A316" s="204"/>
      <c r="B316" s="50">
        <v>330</v>
      </c>
      <c r="C316" s="200"/>
      <c r="D316" s="56" t="s">
        <v>547</v>
      </c>
      <c r="E316" s="57" t="s">
        <v>548</v>
      </c>
      <c r="F316" s="57" t="s">
        <v>11</v>
      </c>
      <c r="G316" s="57" t="s">
        <v>12</v>
      </c>
      <c r="H316" s="55">
        <v>2.69</v>
      </c>
      <c r="I316" s="16">
        <v>10</v>
      </c>
      <c r="J316" s="144">
        <f t="shared" si="18"/>
        <v>10</v>
      </c>
      <c r="K316" s="145">
        <f t="shared" si="19"/>
        <v>10</v>
      </c>
      <c r="L316" s="146"/>
      <c r="M316" s="147">
        <f t="shared" si="20"/>
        <v>2</v>
      </c>
      <c r="N316" s="146"/>
      <c r="O316" s="146"/>
      <c r="P316" s="146"/>
      <c r="Q316" s="148">
        <f t="shared" si="21"/>
        <v>0</v>
      </c>
      <c r="R316" s="18" t="str">
        <f t="shared" si="22"/>
        <v>OK</v>
      </c>
      <c r="S316" s="47"/>
      <c r="T316" s="47"/>
      <c r="U316" s="47"/>
      <c r="V316" s="47"/>
      <c r="W316" s="47"/>
      <c r="X316" s="180"/>
      <c r="Y316" s="184">
        <v>10</v>
      </c>
      <c r="Z316" s="180"/>
      <c r="AA316" s="180"/>
      <c r="AB316" s="34"/>
      <c r="AC316" s="34"/>
      <c r="AD316" s="34"/>
      <c r="AE316" s="36"/>
      <c r="AF316" s="36"/>
      <c r="AG316" s="36"/>
      <c r="AH316" s="36"/>
    </row>
    <row r="317" spans="1:34" ht="40" customHeight="1" x14ac:dyDescent="0.35">
      <c r="A317" s="204"/>
      <c r="B317" s="50">
        <v>331</v>
      </c>
      <c r="C317" s="200"/>
      <c r="D317" s="56" t="s">
        <v>549</v>
      </c>
      <c r="E317" s="57" t="s">
        <v>550</v>
      </c>
      <c r="F317" s="57" t="s">
        <v>3</v>
      </c>
      <c r="G317" s="57" t="s">
        <v>12</v>
      </c>
      <c r="H317" s="55">
        <v>114</v>
      </c>
      <c r="I317" s="16">
        <v>5</v>
      </c>
      <c r="J317" s="144">
        <f t="shared" si="18"/>
        <v>1</v>
      </c>
      <c r="K317" s="145">
        <f t="shared" si="19"/>
        <v>1</v>
      </c>
      <c r="L317" s="146"/>
      <c r="M317" s="147">
        <f t="shared" si="20"/>
        <v>1</v>
      </c>
      <c r="N317" s="146"/>
      <c r="O317" s="146"/>
      <c r="P317" s="146"/>
      <c r="Q317" s="148">
        <f t="shared" si="21"/>
        <v>4</v>
      </c>
      <c r="R317" s="18" t="str">
        <f t="shared" si="22"/>
        <v>OK</v>
      </c>
      <c r="S317" s="47"/>
      <c r="T317" s="47"/>
      <c r="U317" s="47"/>
      <c r="V317" s="47"/>
      <c r="W317" s="47">
        <v>1</v>
      </c>
      <c r="X317" s="180"/>
      <c r="Y317" s="180"/>
      <c r="Z317" s="180"/>
      <c r="AA317" s="180"/>
      <c r="AB317" s="34"/>
      <c r="AC317" s="34"/>
      <c r="AD317" s="34"/>
      <c r="AE317" s="36"/>
      <c r="AF317" s="36"/>
      <c r="AG317" s="36"/>
      <c r="AH317" s="36"/>
    </row>
    <row r="318" spans="1:34" ht="40" customHeight="1" x14ac:dyDescent="0.35">
      <c r="A318" s="204"/>
      <c r="B318" s="50">
        <v>332</v>
      </c>
      <c r="C318" s="200"/>
      <c r="D318" s="56" t="s">
        <v>551</v>
      </c>
      <c r="E318" s="57" t="s">
        <v>552</v>
      </c>
      <c r="F318" s="57" t="s">
        <v>11</v>
      </c>
      <c r="G318" s="57" t="s">
        <v>13</v>
      </c>
      <c r="H318" s="55">
        <v>11.47</v>
      </c>
      <c r="I318" s="16">
        <v>0</v>
      </c>
      <c r="J318" s="144">
        <f t="shared" si="18"/>
        <v>0</v>
      </c>
      <c r="K318" s="145">
        <f t="shared" si="19"/>
        <v>0</v>
      </c>
      <c r="L318" s="146"/>
      <c r="M318" s="147">
        <f t="shared" si="20"/>
        <v>0</v>
      </c>
      <c r="N318" s="146"/>
      <c r="O318" s="146"/>
      <c r="P318" s="146"/>
      <c r="Q318" s="148">
        <f t="shared" si="21"/>
        <v>0</v>
      </c>
      <c r="R318" s="18" t="str">
        <f t="shared" si="22"/>
        <v>OK</v>
      </c>
      <c r="S318" s="47"/>
      <c r="T318" s="47"/>
      <c r="U318" s="47"/>
      <c r="V318" s="47"/>
      <c r="W318" s="47"/>
      <c r="X318" s="180"/>
      <c r="Y318" s="180"/>
      <c r="Z318" s="180"/>
      <c r="AA318" s="180"/>
      <c r="AB318" s="34"/>
      <c r="AC318" s="34"/>
      <c r="AD318" s="34"/>
      <c r="AE318" s="36"/>
      <c r="AF318" s="36"/>
      <c r="AG318" s="36"/>
      <c r="AH318" s="36"/>
    </row>
    <row r="319" spans="1:34" ht="40" customHeight="1" x14ac:dyDescent="0.35">
      <c r="A319" s="204"/>
      <c r="B319" s="50">
        <v>333</v>
      </c>
      <c r="C319" s="200"/>
      <c r="D319" s="56" t="s">
        <v>553</v>
      </c>
      <c r="E319" s="57" t="s">
        <v>554</v>
      </c>
      <c r="F319" s="57" t="s">
        <v>11</v>
      </c>
      <c r="G319" s="57" t="s">
        <v>555</v>
      </c>
      <c r="H319" s="55">
        <v>128.4</v>
      </c>
      <c r="I319" s="16">
        <v>0</v>
      </c>
      <c r="J319" s="144">
        <f t="shared" si="18"/>
        <v>0</v>
      </c>
      <c r="K319" s="145">
        <f t="shared" si="19"/>
        <v>0</v>
      </c>
      <c r="L319" s="146"/>
      <c r="M319" s="147">
        <f t="shared" si="20"/>
        <v>0</v>
      </c>
      <c r="N319" s="146"/>
      <c r="O319" s="146"/>
      <c r="P319" s="146"/>
      <c r="Q319" s="148">
        <f t="shared" si="21"/>
        <v>0</v>
      </c>
      <c r="R319" s="18" t="str">
        <f t="shared" si="22"/>
        <v>OK</v>
      </c>
      <c r="S319" s="47"/>
      <c r="T319" s="47"/>
      <c r="U319" s="47"/>
      <c r="V319" s="47"/>
      <c r="W319" s="47"/>
      <c r="X319" s="180"/>
      <c r="Y319" s="180"/>
      <c r="Z319" s="180"/>
      <c r="AA319" s="180"/>
      <c r="AB319" s="34"/>
      <c r="AC319" s="34"/>
      <c r="AD319" s="34"/>
      <c r="AE319" s="36"/>
      <c r="AF319" s="36"/>
      <c r="AG319" s="36"/>
      <c r="AH319" s="36"/>
    </row>
    <row r="320" spans="1:34" ht="40" customHeight="1" x14ac:dyDescent="0.35">
      <c r="A320" s="204"/>
      <c r="B320" s="50">
        <v>334</v>
      </c>
      <c r="C320" s="200"/>
      <c r="D320" s="56" t="s">
        <v>556</v>
      </c>
      <c r="E320" s="57" t="s">
        <v>557</v>
      </c>
      <c r="F320" s="57" t="s">
        <v>11</v>
      </c>
      <c r="G320" s="57" t="s">
        <v>13</v>
      </c>
      <c r="H320" s="55">
        <v>41.21</v>
      </c>
      <c r="I320" s="16">
        <v>1</v>
      </c>
      <c r="J320" s="144">
        <f t="shared" si="18"/>
        <v>1</v>
      </c>
      <c r="K320" s="145">
        <f t="shared" si="19"/>
        <v>1</v>
      </c>
      <c r="L320" s="146"/>
      <c r="M320" s="147">
        <f t="shared" si="20"/>
        <v>0</v>
      </c>
      <c r="N320" s="146"/>
      <c r="O320" s="146"/>
      <c r="P320" s="146"/>
      <c r="Q320" s="148">
        <f t="shared" si="21"/>
        <v>0</v>
      </c>
      <c r="R320" s="18" t="str">
        <f t="shared" si="22"/>
        <v>OK</v>
      </c>
      <c r="S320" s="47"/>
      <c r="T320" s="47"/>
      <c r="U320" s="47"/>
      <c r="V320" s="47"/>
      <c r="W320" s="47"/>
      <c r="X320" s="180"/>
      <c r="Y320" s="184">
        <v>1</v>
      </c>
      <c r="Z320" s="180"/>
      <c r="AA320" s="180"/>
      <c r="AB320" s="34"/>
      <c r="AC320" s="34"/>
      <c r="AD320" s="34"/>
      <c r="AE320" s="36"/>
      <c r="AF320" s="36"/>
      <c r="AG320" s="36"/>
      <c r="AH320" s="36"/>
    </row>
    <row r="321" spans="1:34" ht="40" customHeight="1" x14ac:dyDescent="0.35">
      <c r="A321" s="204"/>
      <c r="B321" s="50">
        <v>335</v>
      </c>
      <c r="C321" s="200"/>
      <c r="D321" s="56" t="s">
        <v>558</v>
      </c>
      <c r="E321" s="57" t="s">
        <v>559</v>
      </c>
      <c r="F321" s="57" t="s">
        <v>11</v>
      </c>
      <c r="G321" s="57" t="s">
        <v>13</v>
      </c>
      <c r="H321" s="55">
        <v>328.8</v>
      </c>
      <c r="I321" s="16">
        <v>0</v>
      </c>
      <c r="J321" s="144">
        <f t="shared" si="18"/>
        <v>0</v>
      </c>
      <c r="K321" s="145">
        <f t="shared" si="19"/>
        <v>0</v>
      </c>
      <c r="L321" s="146"/>
      <c r="M321" s="147">
        <f t="shared" si="20"/>
        <v>0</v>
      </c>
      <c r="N321" s="146"/>
      <c r="O321" s="146"/>
      <c r="P321" s="146"/>
      <c r="Q321" s="148">
        <f t="shared" si="21"/>
        <v>0</v>
      </c>
      <c r="R321" s="18" t="str">
        <f t="shared" si="22"/>
        <v>OK</v>
      </c>
      <c r="S321" s="47"/>
      <c r="T321" s="47"/>
      <c r="U321" s="47"/>
      <c r="V321" s="47"/>
      <c r="W321" s="47"/>
      <c r="X321" s="180"/>
      <c r="Y321" s="180"/>
      <c r="Z321" s="180"/>
      <c r="AA321" s="180"/>
      <c r="AB321" s="34"/>
      <c r="AC321" s="34"/>
      <c r="AD321" s="34"/>
      <c r="AE321" s="36"/>
      <c r="AF321" s="36"/>
      <c r="AG321" s="36"/>
      <c r="AH321" s="36"/>
    </row>
    <row r="322" spans="1:34" ht="40" customHeight="1" x14ac:dyDescent="0.35">
      <c r="A322" s="204"/>
      <c r="B322" s="50">
        <v>336</v>
      </c>
      <c r="C322" s="199"/>
      <c r="D322" s="56" t="s">
        <v>560</v>
      </c>
      <c r="E322" s="57" t="s">
        <v>561</v>
      </c>
      <c r="F322" s="57" t="s">
        <v>11</v>
      </c>
      <c r="G322" s="57" t="s">
        <v>555</v>
      </c>
      <c r="H322" s="55">
        <v>310.81</v>
      </c>
      <c r="I322" s="16">
        <v>0</v>
      </c>
      <c r="J322" s="144">
        <f t="shared" si="18"/>
        <v>0</v>
      </c>
      <c r="K322" s="145">
        <f t="shared" si="19"/>
        <v>0</v>
      </c>
      <c r="L322" s="146"/>
      <c r="M322" s="147">
        <f t="shared" si="20"/>
        <v>0</v>
      </c>
      <c r="N322" s="146"/>
      <c r="O322" s="146"/>
      <c r="P322" s="146"/>
      <c r="Q322" s="148">
        <f t="shared" si="21"/>
        <v>0</v>
      </c>
      <c r="R322" s="18" t="str">
        <f t="shared" si="22"/>
        <v>OK</v>
      </c>
      <c r="S322" s="47"/>
      <c r="T322" s="47"/>
      <c r="U322" s="47"/>
      <c r="V322" s="47"/>
      <c r="W322" s="47"/>
      <c r="X322" s="180"/>
      <c r="Y322" s="180"/>
      <c r="Z322" s="180"/>
      <c r="AA322" s="180"/>
      <c r="AB322" s="34"/>
      <c r="AC322" s="34"/>
      <c r="AD322" s="34"/>
      <c r="AE322" s="36"/>
      <c r="AF322" s="36"/>
      <c r="AG322" s="36"/>
      <c r="AH322" s="36"/>
    </row>
    <row r="323" spans="1:34" ht="40" customHeight="1" x14ac:dyDescent="0.35">
      <c r="A323" s="204">
        <v>31</v>
      </c>
      <c r="B323" s="50">
        <v>337</v>
      </c>
      <c r="C323" s="198" t="s">
        <v>634</v>
      </c>
      <c r="D323" s="56" t="s">
        <v>562</v>
      </c>
      <c r="E323" s="57" t="s">
        <v>563</v>
      </c>
      <c r="F323" s="57" t="s">
        <v>11</v>
      </c>
      <c r="G323" s="57" t="s">
        <v>13</v>
      </c>
      <c r="H323" s="55">
        <v>1100.48</v>
      </c>
      <c r="I323" s="16">
        <v>0</v>
      </c>
      <c r="J323" s="144">
        <f t="shared" si="18"/>
        <v>0</v>
      </c>
      <c r="K323" s="145">
        <f t="shared" si="19"/>
        <v>0</v>
      </c>
      <c r="L323" s="146"/>
      <c r="M323" s="147">
        <f t="shared" si="20"/>
        <v>0</v>
      </c>
      <c r="N323" s="146"/>
      <c r="O323" s="146"/>
      <c r="P323" s="146"/>
      <c r="Q323" s="148">
        <f t="shared" si="21"/>
        <v>0</v>
      </c>
      <c r="R323" s="18" t="str">
        <f t="shared" si="22"/>
        <v>OK</v>
      </c>
      <c r="S323" s="47"/>
      <c r="T323" s="47"/>
      <c r="U323" s="47"/>
      <c r="V323" s="47"/>
      <c r="W323" s="47"/>
      <c r="X323" s="180"/>
      <c r="Y323" s="180"/>
      <c r="Z323" s="180"/>
      <c r="AA323" s="180"/>
      <c r="AB323" s="34"/>
      <c r="AC323" s="34"/>
      <c r="AD323" s="34"/>
      <c r="AE323" s="36"/>
      <c r="AF323" s="36"/>
      <c r="AG323" s="36"/>
      <c r="AH323" s="36"/>
    </row>
    <row r="324" spans="1:34" ht="40" customHeight="1" x14ac:dyDescent="0.35">
      <c r="A324" s="204"/>
      <c r="B324" s="50">
        <v>338</v>
      </c>
      <c r="C324" s="200"/>
      <c r="D324" s="56" t="s">
        <v>564</v>
      </c>
      <c r="E324" s="57" t="s">
        <v>39</v>
      </c>
      <c r="F324" s="57" t="s">
        <v>11</v>
      </c>
      <c r="G324" s="57" t="s">
        <v>15</v>
      </c>
      <c r="H324" s="55">
        <v>168</v>
      </c>
      <c r="I324" s="16">
        <v>0</v>
      </c>
      <c r="J324" s="144">
        <f t="shared" si="18"/>
        <v>0</v>
      </c>
      <c r="K324" s="145">
        <f t="shared" si="19"/>
        <v>0</v>
      </c>
      <c r="L324" s="146"/>
      <c r="M324" s="147">
        <f t="shared" si="20"/>
        <v>0</v>
      </c>
      <c r="N324" s="146"/>
      <c r="O324" s="146"/>
      <c r="P324" s="146"/>
      <c r="Q324" s="148">
        <f t="shared" si="21"/>
        <v>0</v>
      </c>
      <c r="R324" s="18" t="str">
        <f t="shared" si="22"/>
        <v>OK</v>
      </c>
      <c r="S324" s="47"/>
      <c r="T324" s="47"/>
      <c r="U324" s="47"/>
      <c r="V324" s="47"/>
      <c r="W324" s="47"/>
      <c r="X324" s="180"/>
      <c r="Y324" s="180"/>
      <c r="Z324" s="180"/>
      <c r="AA324" s="180"/>
      <c r="AB324" s="34"/>
      <c r="AC324" s="34"/>
      <c r="AD324" s="34"/>
      <c r="AE324" s="36"/>
      <c r="AF324" s="36"/>
      <c r="AG324" s="36"/>
      <c r="AH324" s="36"/>
    </row>
    <row r="325" spans="1:34" ht="40" customHeight="1" x14ac:dyDescent="0.35">
      <c r="A325" s="204"/>
      <c r="B325" s="50">
        <v>339</v>
      </c>
      <c r="C325" s="200"/>
      <c r="D325" s="56" t="s">
        <v>565</v>
      </c>
      <c r="E325" s="57" t="s">
        <v>39</v>
      </c>
      <c r="F325" s="57" t="s">
        <v>11</v>
      </c>
      <c r="G325" s="57" t="s">
        <v>15</v>
      </c>
      <c r="H325" s="55">
        <v>167.03</v>
      </c>
      <c r="I325" s="16">
        <v>0</v>
      </c>
      <c r="J325" s="144">
        <f t="shared" ref="J325:J360" si="23">IF(SUM(S325:AJ325)&gt;I325+L325,I325+L325,SUM(S325:AJ325))</f>
        <v>0</v>
      </c>
      <c r="K325" s="145">
        <f t="shared" ref="K325:K360" si="24">(SUM(S325:AJ325))</f>
        <v>0</v>
      </c>
      <c r="L325" s="146"/>
      <c r="M325" s="147">
        <f t="shared" ref="M325:M360" si="25">ROUND(IF(I325*0.25-0.5&lt;0,0,I325*0.25-0.5),0)-P325-N325</f>
        <v>0</v>
      </c>
      <c r="N325" s="146"/>
      <c r="O325" s="146"/>
      <c r="P325" s="146"/>
      <c r="Q325" s="148">
        <f t="shared" ref="Q325:Q360" si="26">I325-(SUM(S325:AH325))+L325</f>
        <v>0</v>
      </c>
      <c r="R325" s="18" t="str">
        <f t="shared" si="22"/>
        <v>OK</v>
      </c>
      <c r="S325" s="47"/>
      <c r="T325" s="47"/>
      <c r="U325" s="47"/>
      <c r="V325" s="47"/>
      <c r="W325" s="47"/>
      <c r="X325" s="180"/>
      <c r="Y325" s="180"/>
      <c r="Z325" s="180"/>
      <c r="AA325" s="180"/>
      <c r="AB325" s="34"/>
      <c r="AC325" s="34"/>
      <c r="AD325" s="34"/>
      <c r="AE325" s="36"/>
      <c r="AF325" s="36"/>
      <c r="AG325" s="36"/>
      <c r="AH325" s="36"/>
    </row>
    <row r="326" spans="1:34" ht="40" customHeight="1" x14ac:dyDescent="0.35">
      <c r="A326" s="204"/>
      <c r="B326" s="50">
        <v>340</v>
      </c>
      <c r="C326" s="200"/>
      <c r="D326" s="56" t="s">
        <v>566</v>
      </c>
      <c r="E326" s="57" t="s">
        <v>39</v>
      </c>
      <c r="F326" s="57" t="s">
        <v>11</v>
      </c>
      <c r="G326" s="57" t="s">
        <v>15</v>
      </c>
      <c r="H326" s="55">
        <v>450</v>
      </c>
      <c r="I326" s="16">
        <v>0</v>
      </c>
      <c r="J326" s="144">
        <f t="shared" si="23"/>
        <v>0</v>
      </c>
      <c r="K326" s="145">
        <f t="shared" si="24"/>
        <v>0</v>
      </c>
      <c r="L326" s="146"/>
      <c r="M326" s="147">
        <f t="shared" si="25"/>
        <v>0</v>
      </c>
      <c r="N326" s="146"/>
      <c r="O326" s="146"/>
      <c r="P326" s="146"/>
      <c r="Q326" s="148">
        <f t="shared" si="26"/>
        <v>0</v>
      </c>
      <c r="R326" s="18" t="str">
        <f t="shared" si="22"/>
        <v>OK</v>
      </c>
      <c r="S326" s="47"/>
      <c r="T326" s="47"/>
      <c r="U326" s="47"/>
      <c r="V326" s="47"/>
      <c r="W326" s="47"/>
      <c r="X326" s="180"/>
      <c r="Y326" s="180"/>
      <c r="Z326" s="180"/>
      <c r="AA326" s="180"/>
      <c r="AB326" s="34"/>
      <c r="AC326" s="34"/>
      <c r="AD326" s="34"/>
      <c r="AE326" s="36"/>
      <c r="AF326" s="36"/>
      <c r="AG326" s="36"/>
      <c r="AH326" s="36"/>
    </row>
    <row r="327" spans="1:34" ht="40" customHeight="1" x14ac:dyDescent="0.35">
      <c r="A327" s="204"/>
      <c r="B327" s="50">
        <v>341</v>
      </c>
      <c r="C327" s="200"/>
      <c r="D327" s="56" t="s">
        <v>567</v>
      </c>
      <c r="E327" s="57" t="s">
        <v>568</v>
      </c>
      <c r="F327" s="57" t="s">
        <v>11</v>
      </c>
      <c r="G327" s="57" t="s">
        <v>555</v>
      </c>
      <c r="H327" s="55">
        <v>600</v>
      </c>
      <c r="I327" s="16">
        <v>0</v>
      </c>
      <c r="J327" s="144">
        <f t="shared" si="23"/>
        <v>0</v>
      </c>
      <c r="K327" s="145">
        <f t="shared" si="24"/>
        <v>0</v>
      </c>
      <c r="L327" s="146"/>
      <c r="M327" s="147">
        <f t="shared" si="25"/>
        <v>0</v>
      </c>
      <c r="N327" s="146"/>
      <c r="O327" s="146"/>
      <c r="P327" s="146"/>
      <c r="Q327" s="148">
        <f t="shared" si="26"/>
        <v>0</v>
      </c>
      <c r="R327" s="18" t="str">
        <f t="shared" si="22"/>
        <v>OK</v>
      </c>
      <c r="S327" s="47"/>
      <c r="T327" s="47"/>
      <c r="U327" s="47"/>
      <c r="V327" s="47"/>
      <c r="W327" s="47"/>
      <c r="X327" s="180"/>
      <c r="Y327" s="180"/>
      <c r="Z327" s="180"/>
      <c r="AA327" s="180"/>
      <c r="AB327" s="34"/>
      <c r="AC327" s="34"/>
      <c r="AD327" s="34"/>
      <c r="AE327" s="36"/>
      <c r="AF327" s="36"/>
      <c r="AG327" s="36"/>
      <c r="AH327" s="36"/>
    </row>
    <row r="328" spans="1:34" ht="40" customHeight="1" x14ac:dyDescent="0.35">
      <c r="A328" s="204"/>
      <c r="B328" s="50">
        <v>342</v>
      </c>
      <c r="C328" s="200"/>
      <c r="D328" s="56" t="s">
        <v>569</v>
      </c>
      <c r="E328" s="57" t="s">
        <v>570</v>
      </c>
      <c r="F328" s="57" t="s">
        <v>11</v>
      </c>
      <c r="G328" s="57" t="s">
        <v>277</v>
      </c>
      <c r="H328" s="55">
        <v>50</v>
      </c>
      <c r="I328" s="16">
        <v>0</v>
      </c>
      <c r="J328" s="144">
        <f t="shared" si="23"/>
        <v>0</v>
      </c>
      <c r="K328" s="145">
        <f t="shared" si="24"/>
        <v>0</v>
      </c>
      <c r="L328" s="146"/>
      <c r="M328" s="147">
        <f t="shared" si="25"/>
        <v>0</v>
      </c>
      <c r="N328" s="146"/>
      <c r="O328" s="146"/>
      <c r="P328" s="146"/>
      <c r="Q328" s="148">
        <f t="shared" si="26"/>
        <v>0</v>
      </c>
      <c r="R328" s="18" t="str">
        <f t="shared" si="22"/>
        <v>OK</v>
      </c>
      <c r="S328" s="47"/>
      <c r="T328" s="47"/>
      <c r="U328" s="47"/>
      <c r="V328" s="47"/>
      <c r="W328" s="47"/>
      <c r="X328" s="180"/>
      <c r="Y328" s="180"/>
      <c r="Z328" s="180"/>
      <c r="AA328" s="180"/>
      <c r="AB328" s="34"/>
      <c r="AC328" s="34"/>
      <c r="AD328" s="34"/>
      <c r="AE328" s="36"/>
      <c r="AF328" s="36"/>
      <c r="AG328" s="36"/>
      <c r="AH328" s="36"/>
    </row>
    <row r="329" spans="1:34" ht="40" customHeight="1" x14ac:dyDescent="0.35">
      <c r="A329" s="204"/>
      <c r="B329" s="50">
        <v>343</v>
      </c>
      <c r="C329" s="200"/>
      <c r="D329" s="56" t="s">
        <v>571</v>
      </c>
      <c r="E329" s="57" t="s">
        <v>570</v>
      </c>
      <c r="F329" s="57" t="s">
        <v>11</v>
      </c>
      <c r="G329" s="57" t="s">
        <v>13</v>
      </c>
      <c r="H329" s="55">
        <v>30</v>
      </c>
      <c r="I329" s="16">
        <v>0</v>
      </c>
      <c r="J329" s="144">
        <f t="shared" si="23"/>
        <v>0</v>
      </c>
      <c r="K329" s="145">
        <f t="shared" si="24"/>
        <v>0</v>
      </c>
      <c r="L329" s="146"/>
      <c r="M329" s="147">
        <f t="shared" si="25"/>
        <v>0</v>
      </c>
      <c r="N329" s="146"/>
      <c r="O329" s="146"/>
      <c r="P329" s="146"/>
      <c r="Q329" s="148">
        <f t="shared" si="26"/>
        <v>0</v>
      </c>
      <c r="R329" s="18" t="str">
        <f t="shared" si="22"/>
        <v>OK</v>
      </c>
      <c r="S329" s="47"/>
      <c r="T329" s="47"/>
      <c r="U329" s="47"/>
      <c r="V329" s="47"/>
      <c r="W329" s="47"/>
      <c r="X329" s="180"/>
      <c r="Y329" s="180"/>
      <c r="Z329" s="180"/>
      <c r="AA329" s="180"/>
      <c r="AB329" s="34"/>
      <c r="AC329" s="34"/>
      <c r="AD329" s="34"/>
      <c r="AE329" s="36"/>
      <c r="AF329" s="36"/>
      <c r="AG329" s="36"/>
      <c r="AH329" s="36"/>
    </row>
    <row r="330" spans="1:34" ht="40" customHeight="1" x14ac:dyDescent="0.35">
      <c r="A330" s="204"/>
      <c r="B330" s="50">
        <v>344</v>
      </c>
      <c r="C330" s="200"/>
      <c r="D330" s="56" t="s">
        <v>572</v>
      </c>
      <c r="E330" s="57" t="s">
        <v>570</v>
      </c>
      <c r="F330" s="57" t="s">
        <v>11</v>
      </c>
      <c r="G330" s="57" t="s">
        <v>13</v>
      </c>
      <c r="H330" s="55">
        <v>30</v>
      </c>
      <c r="I330" s="16">
        <v>0</v>
      </c>
      <c r="J330" s="144">
        <f t="shared" si="23"/>
        <v>0</v>
      </c>
      <c r="K330" s="145">
        <f t="shared" si="24"/>
        <v>0</v>
      </c>
      <c r="L330" s="146"/>
      <c r="M330" s="147">
        <f t="shared" si="25"/>
        <v>0</v>
      </c>
      <c r="N330" s="146"/>
      <c r="O330" s="146"/>
      <c r="P330" s="146"/>
      <c r="Q330" s="148">
        <f t="shared" si="26"/>
        <v>0</v>
      </c>
      <c r="R330" s="18" t="str">
        <f t="shared" si="22"/>
        <v>OK</v>
      </c>
      <c r="S330" s="47"/>
      <c r="T330" s="47"/>
      <c r="U330" s="47"/>
      <c r="V330" s="47"/>
      <c r="W330" s="47"/>
      <c r="X330" s="180"/>
      <c r="Y330" s="180"/>
      <c r="Z330" s="180"/>
      <c r="AA330" s="180"/>
      <c r="AB330" s="34"/>
      <c r="AC330" s="34"/>
      <c r="AD330" s="34"/>
      <c r="AE330" s="36"/>
      <c r="AF330" s="36"/>
      <c r="AG330" s="36"/>
      <c r="AH330" s="36"/>
    </row>
    <row r="331" spans="1:34" ht="40" customHeight="1" x14ac:dyDescent="0.35">
      <c r="A331" s="204"/>
      <c r="B331" s="50">
        <v>345</v>
      </c>
      <c r="C331" s="200"/>
      <c r="D331" s="56" t="s">
        <v>573</v>
      </c>
      <c r="E331" s="57" t="s">
        <v>570</v>
      </c>
      <c r="F331" s="57" t="s">
        <v>11</v>
      </c>
      <c r="G331" s="57" t="s">
        <v>288</v>
      </c>
      <c r="H331" s="55">
        <v>20</v>
      </c>
      <c r="I331" s="16">
        <v>0</v>
      </c>
      <c r="J331" s="144">
        <f t="shared" si="23"/>
        <v>0</v>
      </c>
      <c r="K331" s="145">
        <f t="shared" si="24"/>
        <v>0</v>
      </c>
      <c r="L331" s="146"/>
      <c r="M331" s="147">
        <f t="shared" si="25"/>
        <v>0</v>
      </c>
      <c r="N331" s="146"/>
      <c r="O331" s="146"/>
      <c r="P331" s="146"/>
      <c r="Q331" s="148">
        <f t="shared" si="26"/>
        <v>0</v>
      </c>
      <c r="R331" s="18" t="str">
        <f t="shared" si="22"/>
        <v>OK</v>
      </c>
      <c r="S331" s="47"/>
      <c r="T331" s="47"/>
      <c r="U331" s="47"/>
      <c r="V331" s="47"/>
      <c r="W331" s="47"/>
      <c r="X331" s="180"/>
      <c r="Y331" s="180"/>
      <c r="Z331" s="180"/>
      <c r="AA331" s="180"/>
      <c r="AB331" s="34"/>
      <c r="AC331" s="34"/>
      <c r="AD331" s="34"/>
      <c r="AE331" s="36"/>
      <c r="AF331" s="36"/>
      <c r="AG331" s="36"/>
      <c r="AH331" s="36"/>
    </row>
    <row r="332" spans="1:34" ht="40" customHeight="1" x14ac:dyDescent="0.35">
      <c r="A332" s="204"/>
      <c r="B332" s="50">
        <v>346</v>
      </c>
      <c r="C332" s="200"/>
      <c r="D332" s="56" t="s">
        <v>574</v>
      </c>
      <c r="E332" s="57" t="s">
        <v>570</v>
      </c>
      <c r="F332" s="57" t="s">
        <v>11</v>
      </c>
      <c r="G332" s="57" t="s">
        <v>575</v>
      </c>
      <c r="H332" s="55">
        <v>50</v>
      </c>
      <c r="I332" s="16">
        <v>0</v>
      </c>
      <c r="J332" s="144">
        <f t="shared" si="23"/>
        <v>0</v>
      </c>
      <c r="K332" s="145">
        <f t="shared" si="24"/>
        <v>0</v>
      </c>
      <c r="L332" s="146"/>
      <c r="M332" s="147">
        <f t="shared" si="25"/>
        <v>0</v>
      </c>
      <c r="N332" s="146"/>
      <c r="O332" s="146"/>
      <c r="P332" s="146"/>
      <c r="Q332" s="148">
        <f t="shared" si="26"/>
        <v>0</v>
      </c>
      <c r="R332" s="18" t="str">
        <f t="shared" si="22"/>
        <v>OK</v>
      </c>
      <c r="S332" s="47"/>
      <c r="T332" s="47"/>
      <c r="U332" s="47"/>
      <c r="V332" s="47"/>
      <c r="W332" s="47"/>
      <c r="X332" s="180"/>
      <c r="Y332" s="180"/>
      <c r="Z332" s="180"/>
      <c r="AA332" s="180"/>
      <c r="AB332" s="34"/>
      <c r="AC332" s="34"/>
      <c r="AD332" s="34"/>
      <c r="AE332" s="36"/>
      <c r="AF332" s="36"/>
      <c r="AG332" s="36"/>
      <c r="AH332" s="36"/>
    </row>
    <row r="333" spans="1:34" ht="40" customHeight="1" x14ac:dyDescent="0.35">
      <c r="A333" s="204"/>
      <c r="B333" s="50">
        <v>347</v>
      </c>
      <c r="C333" s="199"/>
      <c r="D333" s="56" t="s">
        <v>576</v>
      </c>
      <c r="E333" s="57" t="s">
        <v>570</v>
      </c>
      <c r="F333" s="57" t="s">
        <v>11</v>
      </c>
      <c r="G333" s="57" t="s">
        <v>575</v>
      </c>
      <c r="H333" s="55">
        <v>40</v>
      </c>
      <c r="I333" s="16">
        <v>0</v>
      </c>
      <c r="J333" s="144">
        <f t="shared" si="23"/>
        <v>0</v>
      </c>
      <c r="K333" s="145">
        <f t="shared" si="24"/>
        <v>0</v>
      </c>
      <c r="L333" s="146"/>
      <c r="M333" s="147">
        <f t="shared" si="25"/>
        <v>0</v>
      </c>
      <c r="N333" s="146"/>
      <c r="O333" s="146"/>
      <c r="P333" s="146"/>
      <c r="Q333" s="148">
        <f t="shared" si="26"/>
        <v>0</v>
      </c>
      <c r="R333" s="18" t="str">
        <f t="shared" si="22"/>
        <v>OK</v>
      </c>
      <c r="S333" s="47"/>
      <c r="T333" s="47"/>
      <c r="U333" s="47"/>
      <c r="V333" s="47"/>
      <c r="W333" s="47"/>
      <c r="X333" s="180"/>
      <c r="Y333" s="180"/>
      <c r="Z333" s="180"/>
      <c r="AA333" s="180"/>
      <c r="AB333" s="34"/>
      <c r="AC333" s="34"/>
      <c r="AD333" s="34"/>
      <c r="AE333" s="36"/>
      <c r="AF333" s="36"/>
      <c r="AG333" s="36"/>
      <c r="AH333" s="36"/>
    </row>
    <row r="334" spans="1:34" ht="40" customHeight="1" x14ac:dyDescent="0.35">
      <c r="A334" s="204">
        <v>32</v>
      </c>
      <c r="B334" s="50">
        <v>348</v>
      </c>
      <c r="C334" s="198" t="s">
        <v>641</v>
      </c>
      <c r="D334" s="56" t="s">
        <v>577</v>
      </c>
      <c r="E334" s="57" t="s">
        <v>578</v>
      </c>
      <c r="F334" s="57" t="s">
        <v>233</v>
      </c>
      <c r="G334" s="57" t="s">
        <v>579</v>
      </c>
      <c r="H334" s="55">
        <v>164.96</v>
      </c>
      <c r="I334" s="16">
        <v>0</v>
      </c>
      <c r="J334" s="144">
        <f t="shared" si="23"/>
        <v>0</v>
      </c>
      <c r="K334" s="145">
        <f t="shared" si="24"/>
        <v>0</v>
      </c>
      <c r="L334" s="146"/>
      <c r="M334" s="147">
        <f t="shared" si="25"/>
        <v>0</v>
      </c>
      <c r="N334" s="146"/>
      <c r="O334" s="146"/>
      <c r="P334" s="146"/>
      <c r="Q334" s="148">
        <f t="shared" si="26"/>
        <v>0</v>
      </c>
      <c r="R334" s="18" t="str">
        <f t="shared" si="22"/>
        <v>OK</v>
      </c>
      <c r="S334" s="47"/>
      <c r="T334" s="47"/>
      <c r="U334" s="47"/>
      <c r="V334" s="47"/>
      <c r="W334" s="47"/>
      <c r="X334" s="180"/>
      <c r="Y334" s="180"/>
      <c r="Z334" s="180"/>
      <c r="AA334" s="180"/>
      <c r="AB334" s="34"/>
      <c r="AC334" s="34"/>
      <c r="AD334" s="34"/>
      <c r="AE334" s="36"/>
      <c r="AF334" s="36"/>
      <c r="AG334" s="36"/>
      <c r="AH334" s="36"/>
    </row>
    <row r="335" spans="1:34" ht="40" customHeight="1" x14ac:dyDescent="0.35">
      <c r="A335" s="204"/>
      <c r="B335" s="50">
        <v>349</v>
      </c>
      <c r="C335" s="200"/>
      <c r="D335" s="56" t="s">
        <v>580</v>
      </c>
      <c r="E335" s="57" t="s">
        <v>581</v>
      </c>
      <c r="F335" s="57" t="s">
        <v>233</v>
      </c>
      <c r="G335" s="57" t="s">
        <v>579</v>
      </c>
      <c r="H335" s="55">
        <v>87.33</v>
      </c>
      <c r="I335" s="16">
        <v>0</v>
      </c>
      <c r="J335" s="144">
        <f t="shared" si="23"/>
        <v>0</v>
      </c>
      <c r="K335" s="145">
        <f t="shared" si="24"/>
        <v>0</v>
      </c>
      <c r="L335" s="146"/>
      <c r="M335" s="147">
        <f t="shared" si="25"/>
        <v>0</v>
      </c>
      <c r="N335" s="146"/>
      <c r="O335" s="146"/>
      <c r="P335" s="146"/>
      <c r="Q335" s="148">
        <f t="shared" si="26"/>
        <v>0</v>
      </c>
      <c r="R335" s="18" t="str">
        <f t="shared" si="22"/>
        <v>OK</v>
      </c>
      <c r="S335" s="47"/>
      <c r="T335" s="47"/>
      <c r="U335" s="47"/>
      <c r="V335" s="47"/>
      <c r="W335" s="47"/>
      <c r="X335" s="180"/>
      <c r="Y335" s="180"/>
      <c r="Z335" s="180"/>
      <c r="AA335" s="180"/>
      <c r="AB335" s="34"/>
      <c r="AC335" s="34"/>
      <c r="AD335" s="34"/>
      <c r="AE335" s="36"/>
      <c r="AF335" s="36"/>
      <c r="AG335" s="36"/>
      <c r="AH335" s="36"/>
    </row>
    <row r="336" spans="1:34" ht="40" customHeight="1" x14ac:dyDescent="0.35">
      <c r="A336" s="204"/>
      <c r="B336" s="50">
        <v>350</v>
      </c>
      <c r="C336" s="200"/>
      <c r="D336" s="56" t="s">
        <v>582</v>
      </c>
      <c r="E336" s="57" t="s">
        <v>583</v>
      </c>
      <c r="F336" s="57" t="s">
        <v>11</v>
      </c>
      <c r="G336" s="57" t="s">
        <v>12</v>
      </c>
      <c r="H336" s="55">
        <v>16.11</v>
      </c>
      <c r="I336" s="16">
        <v>0</v>
      </c>
      <c r="J336" s="144">
        <f t="shared" si="23"/>
        <v>0</v>
      </c>
      <c r="K336" s="145">
        <f t="shared" si="24"/>
        <v>0</v>
      </c>
      <c r="L336" s="146"/>
      <c r="M336" s="147">
        <f t="shared" si="25"/>
        <v>0</v>
      </c>
      <c r="N336" s="146"/>
      <c r="O336" s="146"/>
      <c r="P336" s="146"/>
      <c r="Q336" s="148">
        <f t="shared" si="26"/>
        <v>0</v>
      </c>
      <c r="R336" s="18" t="str">
        <f t="shared" si="22"/>
        <v>OK</v>
      </c>
      <c r="S336" s="47"/>
      <c r="T336" s="47"/>
      <c r="U336" s="47"/>
      <c r="V336" s="47"/>
      <c r="W336" s="47"/>
      <c r="X336" s="180"/>
      <c r="Y336" s="180"/>
      <c r="Z336" s="180"/>
      <c r="AA336" s="180"/>
      <c r="AB336" s="34"/>
      <c r="AC336" s="34"/>
      <c r="AD336" s="34"/>
      <c r="AE336" s="36"/>
      <c r="AF336" s="36"/>
      <c r="AG336" s="36"/>
      <c r="AH336" s="36"/>
    </row>
    <row r="337" spans="1:34" ht="40" customHeight="1" x14ac:dyDescent="0.35">
      <c r="A337" s="204"/>
      <c r="B337" s="50">
        <v>351</v>
      </c>
      <c r="C337" s="200"/>
      <c r="D337" s="56" t="s">
        <v>584</v>
      </c>
      <c r="E337" s="57" t="s">
        <v>585</v>
      </c>
      <c r="F337" s="57" t="s">
        <v>11</v>
      </c>
      <c r="G337" s="57" t="s">
        <v>12</v>
      </c>
      <c r="H337" s="55">
        <v>115.55</v>
      </c>
      <c r="I337" s="16">
        <v>0</v>
      </c>
      <c r="J337" s="144">
        <f t="shared" si="23"/>
        <v>0</v>
      </c>
      <c r="K337" s="145">
        <f t="shared" si="24"/>
        <v>0</v>
      </c>
      <c r="L337" s="146"/>
      <c r="M337" s="147">
        <f t="shared" si="25"/>
        <v>0</v>
      </c>
      <c r="N337" s="146"/>
      <c r="O337" s="146"/>
      <c r="P337" s="146"/>
      <c r="Q337" s="148">
        <f t="shared" si="26"/>
        <v>0</v>
      </c>
      <c r="R337" s="18" t="str">
        <f t="shared" si="22"/>
        <v>OK</v>
      </c>
      <c r="S337" s="47"/>
      <c r="T337" s="47"/>
      <c r="U337" s="47"/>
      <c r="V337" s="47"/>
      <c r="W337" s="47"/>
      <c r="X337" s="180"/>
      <c r="Y337" s="180"/>
      <c r="Z337" s="180"/>
      <c r="AA337" s="180"/>
      <c r="AB337" s="34"/>
      <c r="AC337" s="34"/>
      <c r="AD337" s="34"/>
      <c r="AE337" s="36"/>
      <c r="AF337" s="36"/>
      <c r="AG337" s="36"/>
      <c r="AH337" s="36"/>
    </row>
    <row r="338" spans="1:34" ht="40" customHeight="1" x14ac:dyDescent="0.35">
      <c r="A338" s="204"/>
      <c r="B338" s="50">
        <v>352</v>
      </c>
      <c r="C338" s="200"/>
      <c r="D338" s="56" t="s">
        <v>586</v>
      </c>
      <c r="E338" s="57" t="s">
        <v>587</v>
      </c>
      <c r="F338" s="57" t="s">
        <v>11</v>
      </c>
      <c r="G338" s="57" t="s">
        <v>12</v>
      </c>
      <c r="H338" s="55">
        <v>50.3</v>
      </c>
      <c r="I338" s="16">
        <v>0</v>
      </c>
      <c r="J338" s="144">
        <f t="shared" si="23"/>
        <v>0</v>
      </c>
      <c r="K338" s="145">
        <f t="shared" si="24"/>
        <v>0</v>
      </c>
      <c r="L338" s="146"/>
      <c r="M338" s="147">
        <f t="shared" si="25"/>
        <v>0</v>
      </c>
      <c r="N338" s="146"/>
      <c r="O338" s="146"/>
      <c r="P338" s="146"/>
      <c r="Q338" s="148">
        <f t="shared" si="26"/>
        <v>0</v>
      </c>
      <c r="R338" s="18" t="str">
        <f t="shared" si="22"/>
        <v>OK</v>
      </c>
      <c r="S338" s="47"/>
      <c r="T338" s="47"/>
      <c r="U338" s="47"/>
      <c r="V338" s="47"/>
      <c r="W338" s="47"/>
      <c r="X338" s="180"/>
      <c r="Y338" s="180"/>
      <c r="Z338" s="180"/>
      <c r="AA338" s="180"/>
      <c r="AB338" s="34"/>
      <c r="AC338" s="34"/>
      <c r="AD338" s="34"/>
      <c r="AE338" s="36"/>
      <c r="AF338" s="36"/>
      <c r="AG338" s="36"/>
      <c r="AH338" s="36"/>
    </row>
    <row r="339" spans="1:34" ht="40" customHeight="1" x14ac:dyDescent="0.35">
      <c r="A339" s="204"/>
      <c r="B339" s="50">
        <v>353</v>
      </c>
      <c r="C339" s="200"/>
      <c r="D339" s="56" t="s">
        <v>588</v>
      </c>
      <c r="E339" s="57" t="s">
        <v>589</v>
      </c>
      <c r="F339" s="57" t="s">
        <v>11</v>
      </c>
      <c r="G339" s="57" t="s">
        <v>12</v>
      </c>
      <c r="H339" s="55">
        <v>14.69</v>
      </c>
      <c r="I339" s="16">
        <v>0</v>
      </c>
      <c r="J339" s="144">
        <f t="shared" si="23"/>
        <v>0</v>
      </c>
      <c r="K339" s="145">
        <f t="shared" si="24"/>
        <v>0</v>
      </c>
      <c r="L339" s="146"/>
      <c r="M339" s="147">
        <f t="shared" si="25"/>
        <v>0</v>
      </c>
      <c r="N339" s="146"/>
      <c r="O339" s="146"/>
      <c r="P339" s="146"/>
      <c r="Q339" s="148">
        <f t="shared" si="26"/>
        <v>0</v>
      </c>
      <c r="R339" s="18" t="str">
        <f t="shared" si="22"/>
        <v>OK</v>
      </c>
      <c r="S339" s="47"/>
      <c r="T339" s="47"/>
      <c r="U339" s="47"/>
      <c r="V339" s="47"/>
      <c r="W339" s="47"/>
      <c r="X339" s="180"/>
      <c r="Y339" s="180"/>
      <c r="Z339" s="180"/>
      <c r="AA339" s="180"/>
      <c r="AB339" s="34"/>
      <c r="AC339" s="34"/>
      <c r="AD339" s="34"/>
      <c r="AE339" s="36"/>
      <c r="AF339" s="36"/>
      <c r="AG339" s="36"/>
      <c r="AH339" s="36"/>
    </row>
    <row r="340" spans="1:34" ht="40" customHeight="1" x14ac:dyDescent="0.35">
      <c r="A340" s="204"/>
      <c r="B340" s="50">
        <v>354</v>
      </c>
      <c r="C340" s="200"/>
      <c r="D340" s="56" t="s">
        <v>590</v>
      </c>
      <c r="E340" s="57" t="s">
        <v>589</v>
      </c>
      <c r="F340" s="57" t="s">
        <v>11</v>
      </c>
      <c r="G340" s="57" t="s">
        <v>591</v>
      </c>
      <c r="H340" s="55">
        <v>12.85</v>
      </c>
      <c r="I340" s="16">
        <v>0</v>
      </c>
      <c r="J340" s="144">
        <f t="shared" si="23"/>
        <v>0</v>
      </c>
      <c r="K340" s="145">
        <f t="shared" si="24"/>
        <v>0</v>
      </c>
      <c r="L340" s="146"/>
      <c r="M340" s="147">
        <f t="shared" si="25"/>
        <v>0</v>
      </c>
      <c r="N340" s="146"/>
      <c r="O340" s="146"/>
      <c r="P340" s="146"/>
      <c r="Q340" s="148">
        <f t="shared" si="26"/>
        <v>0</v>
      </c>
      <c r="R340" s="18" t="str">
        <f t="shared" si="22"/>
        <v>OK</v>
      </c>
      <c r="S340" s="47"/>
      <c r="T340" s="47"/>
      <c r="U340" s="47"/>
      <c r="V340" s="47"/>
      <c r="W340" s="47"/>
      <c r="X340" s="180"/>
      <c r="Y340" s="180"/>
      <c r="Z340" s="180"/>
      <c r="AA340" s="180"/>
      <c r="AB340" s="34"/>
      <c r="AC340" s="34"/>
      <c r="AD340" s="34"/>
      <c r="AE340" s="36"/>
      <c r="AF340" s="36"/>
      <c r="AG340" s="36"/>
      <c r="AH340" s="36"/>
    </row>
    <row r="341" spans="1:34" ht="40" customHeight="1" x14ac:dyDescent="0.35">
      <c r="A341" s="204"/>
      <c r="B341" s="50">
        <v>355</v>
      </c>
      <c r="C341" s="200"/>
      <c r="D341" s="56" t="s">
        <v>592</v>
      </c>
      <c r="E341" s="57" t="s">
        <v>593</v>
      </c>
      <c r="F341" s="57" t="s">
        <v>3</v>
      </c>
      <c r="G341" s="57" t="s">
        <v>591</v>
      </c>
      <c r="H341" s="55">
        <v>10.35</v>
      </c>
      <c r="I341" s="16">
        <v>20</v>
      </c>
      <c r="J341" s="144">
        <f t="shared" si="23"/>
        <v>4</v>
      </c>
      <c r="K341" s="145">
        <f t="shared" si="24"/>
        <v>4</v>
      </c>
      <c r="L341" s="146"/>
      <c r="M341" s="147">
        <f t="shared" si="25"/>
        <v>5</v>
      </c>
      <c r="N341" s="146"/>
      <c r="O341" s="146"/>
      <c r="P341" s="146"/>
      <c r="Q341" s="148">
        <f t="shared" si="26"/>
        <v>16</v>
      </c>
      <c r="R341" s="18" t="str">
        <f t="shared" si="22"/>
        <v>OK</v>
      </c>
      <c r="S341" s="47"/>
      <c r="T341" s="47">
        <v>4</v>
      </c>
      <c r="U341" s="47"/>
      <c r="V341" s="47"/>
      <c r="W341" s="47"/>
      <c r="X341" s="180"/>
      <c r="Y341" s="180"/>
      <c r="Z341" s="180"/>
      <c r="AA341" s="180"/>
      <c r="AB341" s="34"/>
      <c r="AC341" s="34"/>
      <c r="AD341" s="34"/>
      <c r="AE341" s="36"/>
      <c r="AF341" s="36"/>
      <c r="AG341" s="36"/>
      <c r="AH341" s="36"/>
    </row>
    <row r="342" spans="1:34" ht="40" customHeight="1" x14ac:dyDescent="0.35">
      <c r="A342" s="204"/>
      <c r="B342" s="50">
        <v>356</v>
      </c>
      <c r="C342" s="199"/>
      <c r="D342" s="56" t="s">
        <v>594</v>
      </c>
      <c r="E342" s="57" t="s">
        <v>595</v>
      </c>
      <c r="F342" s="57" t="s">
        <v>11</v>
      </c>
      <c r="G342" s="57" t="s">
        <v>12</v>
      </c>
      <c r="H342" s="55">
        <v>68.7</v>
      </c>
      <c r="I342" s="16">
        <v>0</v>
      </c>
      <c r="J342" s="144">
        <f t="shared" si="23"/>
        <v>0</v>
      </c>
      <c r="K342" s="145">
        <f t="shared" si="24"/>
        <v>0</v>
      </c>
      <c r="L342" s="146"/>
      <c r="M342" s="147">
        <f t="shared" si="25"/>
        <v>0</v>
      </c>
      <c r="N342" s="146"/>
      <c r="O342" s="146"/>
      <c r="P342" s="146"/>
      <c r="Q342" s="148">
        <f t="shared" si="26"/>
        <v>0</v>
      </c>
      <c r="R342" s="18" t="str">
        <f t="shared" si="22"/>
        <v>OK</v>
      </c>
      <c r="S342" s="47"/>
      <c r="T342" s="47"/>
      <c r="U342" s="47"/>
      <c r="V342" s="47"/>
      <c r="W342" s="47"/>
      <c r="X342" s="180"/>
      <c r="Y342" s="180"/>
      <c r="Z342" s="180"/>
      <c r="AA342" s="180"/>
      <c r="AB342" s="34"/>
      <c r="AC342" s="34"/>
      <c r="AD342" s="34"/>
      <c r="AE342" s="36"/>
      <c r="AF342" s="36"/>
      <c r="AG342" s="36"/>
      <c r="AH342" s="36"/>
    </row>
    <row r="343" spans="1:34" ht="40" customHeight="1" x14ac:dyDescent="0.35">
      <c r="A343" s="204">
        <v>34</v>
      </c>
      <c r="B343" s="50">
        <v>364</v>
      </c>
      <c r="C343" s="198" t="s">
        <v>635</v>
      </c>
      <c r="D343" s="56" t="s">
        <v>596</v>
      </c>
      <c r="E343" s="57" t="s">
        <v>597</v>
      </c>
      <c r="F343" s="57" t="s">
        <v>598</v>
      </c>
      <c r="G343" s="57" t="s">
        <v>599</v>
      </c>
      <c r="H343" s="55">
        <v>40.9</v>
      </c>
      <c r="I343" s="16">
        <v>0</v>
      </c>
      <c r="J343" s="144">
        <f t="shared" si="23"/>
        <v>0</v>
      </c>
      <c r="K343" s="145">
        <f t="shared" si="24"/>
        <v>0</v>
      </c>
      <c r="L343" s="146"/>
      <c r="M343" s="147">
        <f t="shared" si="25"/>
        <v>0</v>
      </c>
      <c r="N343" s="146"/>
      <c r="O343" s="146"/>
      <c r="P343" s="146"/>
      <c r="Q343" s="148">
        <f t="shared" si="26"/>
        <v>0</v>
      </c>
      <c r="R343" s="18" t="str">
        <f t="shared" si="22"/>
        <v>OK</v>
      </c>
      <c r="S343" s="47"/>
      <c r="T343" s="47"/>
      <c r="U343" s="47"/>
      <c r="V343" s="47"/>
      <c r="W343" s="47"/>
      <c r="X343" s="180"/>
      <c r="Y343" s="180"/>
      <c r="Z343" s="180"/>
      <c r="AA343" s="180"/>
      <c r="AB343" s="34"/>
      <c r="AC343" s="34"/>
      <c r="AD343" s="34"/>
      <c r="AE343" s="36"/>
      <c r="AF343" s="36"/>
      <c r="AG343" s="36"/>
      <c r="AH343" s="36"/>
    </row>
    <row r="344" spans="1:34" ht="40" customHeight="1" x14ac:dyDescent="0.35">
      <c r="A344" s="204"/>
      <c r="B344" s="50">
        <v>365</v>
      </c>
      <c r="C344" s="199"/>
      <c r="D344" s="56" t="s">
        <v>600</v>
      </c>
      <c r="E344" s="57" t="s">
        <v>601</v>
      </c>
      <c r="F344" s="57" t="s">
        <v>195</v>
      </c>
      <c r="G344" s="57" t="s">
        <v>599</v>
      </c>
      <c r="H344" s="55">
        <v>307.2</v>
      </c>
      <c r="I344" s="16">
        <v>0</v>
      </c>
      <c r="J344" s="144">
        <f t="shared" si="23"/>
        <v>0</v>
      </c>
      <c r="K344" s="145">
        <f t="shared" si="24"/>
        <v>0</v>
      </c>
      <c r="L344" s="146"/>
      <c r="M344" s="147">
        <f t="shared" si="25"/>
        <v>0</v>
      </c>
      <c r="N344" s="146"/>
      <c r="O344" s="146"/>
      <c r="P344" s="146"/>
      <c r="Q344" s="148">
        <f t="shared" si="26"/>
        <v>0</v>
      </c>
      <c r="R344" s="18" t="str">
        <f t="shared" si="22"/>
        <v>OK</v>
      </c>
      <c r="S344" s="47"/>
      <c r="T344" s="47"/>
      <c r="U344" s="47"/>
      <c r="V344" s="47"/>
      <c r="W344" s="47"/>
      <c r="X344" s="180"/>
      <c r="Y344" s="180"/>
      <c r="Z344" s="180"/>
      <c r="AA344" s="180"/>
      <c r="AB344" s="34"/>
      <c r="AC344" s="34"/>
      <c r="AD344" s="34"/>
      <c r="AE344" s="36"/>
      <c r="AF344" s="36"/>
      <c r="AG344" s="36"/>
      <c r="AH344" s="36"/>
    </row>
    <row r="345" spans="1:34" ht="40" customHeight="1" x14ac:dyDescent="0.35">
      <c r="A345" s="204">
        <v>35</v>
      </c>
      <c r="B345" s="50">
        <v>366</v>
      </c>
      <c r="C345" s="198" t="s">
        <v>634</v>
      </c>
      <c r="D345" s="56" t="s">
        <v>602</v>
      </c>
      <c r="E345" s="57" t="s">
        <v>39</v>
      </c>
      <c r="F345" s="57" t="s">
        <v>195</v>
      </c>
      <c r="G345" s="57" t="s">
        <v>13</v>
      </c>
      <c r="H345" s="55">
        <v>35.119999999999997</v>
      </c>
      <c r="I345" s="16">
        <v>0</v>
      </c>
      <c r="J345" s="144">
        <f t="shared" si="23"/>
        <v>0</v>
      </c>
      <c r="K345" s="145">
        <f t="shared" si="24"/>
        <v>0</v>
      </c>
      <c r="L345" s="146"/>
      <c r="M345" s="147">
        <f t="shared" si="25"/>
        <v>0</v>
      </c>
      <c r="N345" s="146"/>
      <c r="O345" s="146"/>
      <c r="P345" s="146"/>
      <c r="Q345" s="148">
        <f t="shared" si="26"/>
        <v>0</v>
      </c>
      <c r="R345" s="18" t="str">
        <f t="shared" si="22"/>
        <v>OK</v>
      </c>
      <c r="S345" s="47"/>
      <c r="T345" s="47"/>
      <c r="U345" s="47"/>
      <c r="V345" s="47"/>
      <c r="W345" s="47"/>
      <c r="X345" s="180"/>
      <c r="Y345" s="180"/>
      <c r="Z345" s="180"/>
      <c r="AA345" s="180"/>
      <c r="AB345" s="34"/>
      <c r="AC345" s="34"/>
      <c r="AD345" s="34"/>
      <c r="AE345" s="36"/>
      <c r="AF345" s="36"/>
      <c r="AG345" s="36"/>
      <c r="AH345" s="36"/>
    </row>
    <row r="346" spans="1:34" ht="40" customHeight="1" x14ac:dyDescent="0.35">
      <c r="A346" s="204"/>
      <c r="B346" s="50">
        <v>367</v>
      </c>
      <c r="C346" s="200"/>
      <c r="D346" s="56" t="s">
        <v>603</v>
      </c>
      <c r="E346" s="57" t="s">
        <v>39</v>
      </c>
      <c r="F346" s="57" t="s">
        <v>484</v>
      </c>
      <c r="G346" s="57" t="s">
        <v>604</v>
      </c>
      <c r="H346" s="55">
        <v>24.1</v>
      </c>
      <c r="I346" s="16">
        <v>0</v>
      </c>
      <c r="J346" s="144">
        <f t="shared" si="23"/>
        <v>0</v>
      </c>
      <c r="K346" s="145">
        <f t="shared" si="24"/>
        <v>0</v>
      </c>
      <c r="L346" s="146"/>
      <c r="M346" s="147">
        <f t="shared" si="25"/>
        <v>0</v>
      </c>
      <c r="N346" s="146"/>
      <c r="O346" s="146"/>
      <c r="P346" s="146"/>
      <c r="Q346" s="148">
        <f t="shared" si="26"/>
        <v>0</v>
      </c>
      <c r="R346" s="18" t="str">
        <f t="shared" si="22"/>
        <v>OK</v>
      </c>
      <c r="S346" s="47"/>
      <c r="T346" s="47"/>
      <c r="U346" s="47"/>
      <c r="V346" s="47"/>
      <c r="W346" s="47"/>
      <c r="X346" s="180"/>
      <c r="Y346" s="180"/>
      <c r="Z346" s="180"/>
      <c r="AA346" s="180"/>
      <c r="AB346" s="34"/>
      <c r="AC346" s="34"/>
      <c r="AD346" s="34"/>
      <c r="AE346" s="36"/>
      <c r="AF346" s="36"/>
      <c r="AG346" s="36"/>
      <c r="AH346" s="36"/>
    </row>
    <row r="347" spans="1:34" ht="40" customHeight="1" x14ac:dyDescent="0.35">
      <c r="A347" s="204"/>
      <c r="B347" s="50">
        <v>368</v>
      </c>
      <c r="C347" s="200"/>
      <c r="D347" s="56" t="s">
        <v>605</v>
      </c>
      <c r="E347" s="57" t="s">
        <v>606</v>
      </c>
      <c r="F347" s="57" t="s">
        <v>11</v>
      </c>
      <c r="G347" s="57" t="s">
        <v>604</v>
      </c>
      <c r="H347" s="55">
        <v>40</v>
      </c>
      <c r="I347" s="16">
        <v>0</v>
      </c>
      <c r="J347" s="144">
        <f t="shared" si="23"/>
        <v>0</v>
      </c>
      <c r="K347" s="145">
        <f t="shared" si="24"/>
        <v>0</v>
      </c>
      <c r="L347" s="146"/>
      <c r="M347" s="147">
        <f t="shared" si="25"/>
        <v>0</v>
      </c>
      <c r="N347" s="146"/>
      <c r="O347" s="146"/>
      <c r="P347" s="146"/>
      <c r="Q347" s="148">
        <f t="shared" si="26"/>
        <v>0</v>
      </c>
      <c r="R347" s="18" t="str">
        <f t="shared" si="22"/>
        <v>OK</v>
      </c>
      <c r="S347" s="47"/>
      <c r="T347" s="47"/>
      <c r="U347" s="47"/>
      <c r="V347" s="47"/>
      <c r="W347" s="47"/>
      <c r="X347" s="180"/>
      <c r="Y347" s="180"/>
      <c r="Z347" s="180"/>
      <c r="AA347" s="180"/>
      <c r="AB347" s="34"/>
      <c r="AC347" s="34"/>
      <c r="AD347" s="34"/>
      <c r="AE347" s="36"/>
      <c r="AF347" s="36"/>
      <c r="AG347" s="36"/>
      <c r="AH347" s="36"/>
    </row>
    <row r="348" spans="1:34" ht="40" customHeight="1" x14ac:dyDescent="0.35">
      <c r="A348" s="204"/>
      <c r="B348" s="50">
        <v>369</v>
      </c>
      <c r="C348" s="200"/>
      <c r="D348" s="56" t="s">
        <v>607</v>
      </c>
      <c r="E348" s="57" t="s">
        <v>608</v>
      </c>
      <c r="F348" s="57" t="s">
        <v>11</v>
      </c>
      <c r="G348" s="57" t="s">
        <v>604</v>
      </c>
      <c r="H348" s="55">
        <v>72.2</v>
      </c>
      <c r="I348" s="16">
        <v>0</v>
      </c>
      <c r="J348" s="144">
        <f t="shared" si="23"/>
        <v>0</v>
      </c>
      <c r="K348" s="145">
        <f t="shared" si="24"/>
        <v>0</v>
      </c>
      <c r="L348" s="146"/>
      <c r="M348" s="147">
        <f t="shared" si="25"/>
        <v>0</v>
      </c>
      <c r="N348" s="146"/>
      <c r="O348" s="146"/>
      <c r="P348" s="146"/>
      <c r="Q348" s="148">
        <f t="shared" si="26"/>
        <v>0</v>
      </c>
      <c r="R348" s="18" t="str">
        <f t="shared" si="22"/>
        <v>OK</v>
      </c>
      <c r="S348" s="47"/>
      <c r="T348" s="47"/>
      <c r="U348" s="47"/>
      <c r="V348" s="47"/>
      <c r="W348" s="47"/>
      <c r="X348" s="180"/>
      <c r="Y348" s="180"/>
      <c r="Z348" s="180"/>
      <c r="AA348" s="180"/>
      <c r="AB348" s="34"/>
      <c r="AC348" s="34"/>
      <c r="AD348" s="34"/>
      <c r="AE348" s="36"/>
      <c r="AF348" s="36"/>
      <c r="AG348" s="36"/>
      <c r="AH348" s="36"/>
    </row>
    <row r="349" spans="1:34" ht="40" customHeight="1" x14ac:dyDescent="0.35">
      <c r="A349" s="204"/>
      <c r="B349" s="50">
        <v>370</v>
      </c>
      <c r="C349" s="200"/>
      <c r="D349" s="56" t="s">
        <v>609</v>
      </c>
      <c r="E349" s="57" t="s">
        <v>610</v>
      </c>
      <c r="F349" s="57" t="s">
        <v>11</v>
      </c>
      <c r="G349" s="57" t="s">
        <v>13</v>
      </c>
      <c r="H349" s="55">
        <v>175.56</v>
      </c>
      <c r="I349" s="16">
        <v>0</v>
      </c>
      <c r="J349" s="144">
        <f t="shared" si="23"/>
        <v>0</v>
      </c>
      <c r="K349" s="145">
        <f t="shared" si="24"/>
        <v>0</v>
      </c>
      <c r="L349" s="146"/>
      <c r="M349" s="147">
        <f t="shared" si="25"/>
        <v>0</v>
      </c>
      <c r="N349" s="146"/>
      <c r="O349" s="146"/>
      <c r="P349" s="146"/>
      <c r="Q349" s="148">
        <f t="shared" si="26"/>
        <v>0</v>
      </c>
      <c r="R349" s="18" t="str">
        <f t="shared" si="22"/>
        <v>OK</v>
      </c>
      <c r="S349" s="47"/>
      <c r="T349" s="47"/>
      <c r="U349" s="47"/>
      <c r="V349" s="47"/>
      <c r="W349" s="47"/>
      <c r="X349" s="180"/>
      <c r="Y349" s="180"/>
      <c r="Z349" s="180"/>
      <c r="AA349" s="180"/>
      <c r="AB349" s="34"/>
      <c r="AC349" s="34"/>
      <c r="AD349" s="34"/>
      <c r="AE349" s="36"/>
      <c r="AF349" s="36"/>
      <c r="AG349" s="36"/>
      <c r="AH349" s="36"/>
    </row>
    <row r="350" spans="1:34" ht="40" customHeight="1" x14ac:dyDescent="0.35">
      <c r="A350" s="204"/>
      <c r="B350" s="50">
        <v>371</v>
      </c>
      <c r="C350" s="200"/>
      <c r="D350" s="56" t="s">
        <v>611</v>
      </c>
      <c r="E350" s="57" t="s">
        <v>612</v>
      </c>
      <c r="F350" s="57" t="s">
        <v>613</v>
      </c>
      <c r="G350" s="57" t="s">
        <v>604</v>
      </c>
      <c r="H350" s="55">
        <v>98.95</v>
      </c>
      <c r="I350" s="16">
        <v>0</v>
      </c>
      <c r="J350" s="144">
        <f t="shared" si="23"/>
        <v>0</v>
      </c>
      <c r="K350" s="145">
        <f t="shared" si="24"/>
        <v>0</v>
      </c>
      <c r="L350" s="146"/>
      <c r="M350" s="147">
        <f t="shared" si="25"/>
        <v>0</v>
      </c>
      <c r="N350" s="146"/>
      <c r="O350" s="146"/>
      <c r="P350" s="146"/>
      <c r="Q350" s="148">
        <f t="shared" si="26"/>
        <v>0</v>
      </c>
      <c r="R350" s="18" t="str">
        <f t="shared" si="22"/>
        <v>OK</v>
      </c>
      <c r="S350" s="47"/>
      <c r="T350" s="47"/>
      <c r="U350" s="47"/>
      <c r="V350" s="47"/>
      <c r="W350" s="47"/>
      <c r="X350" s="180"/>
      <c r="Y350" s="180"/>
      <c r="Z350" s="180"/>
      <c r="AA350" s="180"/>
      <c r="AB350" s="34"/>
      <c r="AC350" s="34"/>
      <c r="AD350" s="34"/>
      <c r="AE350" s="36"/>
      <c r="AF350" s="36"/>
      <c r="AG350" s="36"/>
      <c r="AH350" s="36"/>
    </row>
    <row r="351" spans="1:34" ht="40" customHeight="1" x14ac:dyDescent="0.35">
      <c r="A351" s="204"/>
      <c r="B351" s="50">
        <v>372</v>
      </c>
      <c r="C351" s="199"/>
      <c r="D351" s="56" t="s">
        <v>614</v>
      </c>
      <c r="E351" s="57" t="s">
        <v>39</v>
      </c>
      <c r="F351" s="57" t="s">
        <v>11</v>
      </c>
      <c r="G351" s="57" t="s">
        <v>604</v>
      </c>
      <c r="H351" s="55">
        <v>34.28</v>
      </c>
      <c r="I351" s="16">
        <v>0</v>
      </c>
      <c r="J351" s="144">
        <f t="shared" si="23"/>
        <v>0</v>
      </c>
      <c r="K351" s="145">
        <f t="shared" si="24"/>
        <v>0</v>
      </c>
      <c r="L351" s="146"/>
      <c r="M351" s="147">
        <f t="shared" si="25"/>
        <v>0</v>
      </c>
      <c r="N351" s="146"/>
      <c r="O351" s="146"/>
      <c r="P351" s="146"/>
      <c r="Q351" s="148">
        <f t="shared" si="26"/>
        <v>0</v>
      </c>
      <c r="R351" s="18" t="str">
        <f t="shared" si="22"/>
        <v>OK</v>
      </c>
      <c r="S351" s="47"/>
      <c r="T351" s="47"/>
      <c r="U351" s="47"/>
      <c r="V351" s="47"/>
      <c r="W351" s="47"/>
      <c r="X351" s="180"/>
      <c r="Y351" s="180"/>
      <c r="Z351" s="180"/>
      <c r="AA351" s="180"/>
      <c r="AB351" s="34"/>
      <c r="AC351" s="34"/>
      <c r="AD351" s="34"/>
      <c r="AE351" s="36"/>
      <c r="AF351" s="36"/>
      <c r="AG351" s="36"/>
      <c r="AH351" s="36"/>
    </row>
    <row r="352" spans="1:34" ht="40" customHeight="1" x14ac:dyDescent="0.35">
      <c r="A352" s="204">
        <v>36</v>
      </c>
      <c r="B352" s="50">
        <v>373</v>
      </c>
      <c r="C352" s="198" t="s">
        <v>641</v>
      </c>
      <c r="D352" s="56" t="s">
        <v>615</v>
      </c>
      <c r="E352" s="57" t="s">
        <v>616</v>
      </c>
      <c r="F352" s="57" t="s">
        <v>250</v>
      </c>
      <c r="G352" s="57" t="s">
        <v>12</v>
      </c>
      <c r="H352" s="55">
        <v>27.39</v>
      </c>
      <c r="I352" s="16">
        <v>0</v>
      </c>
      <c r="J352" s="144">
        <f t="shared" si="23"/>
        <v>0</v>
      </c>
      <c r="K352" s="145">
        <f t="shared" si="24"/>
        <v>0</v>
      </c>
      <c r="L352" s="146"/>
      <c r="M352" s="147">
        <f t="shared" si="25"/>
        <v>0</v>
      </c>
      <c r="N352" s="146"/>
      <c r="O352" s="146"/>
      <c r="P352" s="146"/>
      <c r="Q352" s="148">
        <f t="shared" si="26"/>
        <v>0</v>
      </c>
      <c r="R352" s="18" t="str">
        <f t="shared" si="22"/>
        <v>OK</v>
      </c>
      <c r="S352" s="47"/>
      <c r="T352" s="47"/>
      <c r="U352" s="47"/>
      <c r="V352" s="47"/>
      <c r="W352" s="47"/>
      <c r="X352" s="180"/>
      <c r="Y352" s="180"/>
      <c r="Z352" s="180"/>
      <c r="AA352" s="180"/>
      <c r="AB352" s="34"/>
      <c r="AC352" s="34"/>
      <c r="AD352" s="34"/>
      <c r="AE352" s="36"/>
      <c r="AF352" s="36"/>
      <c r="AG352" s="36"/>
      <c r="AH352" s="36"/>
    </row>
    <row r="353" spans="1:34" ht="40" customHeight="1" x14ac:dyDescent="0.35">
      <c r="A353" s="204"/>
      <c r="B353" s="50">
        <v>374</v>
      </c>
      <c r="C353" s="200"/>
      <c r="D353" s="56" t="s">
        <v>617</v>
      </c>
      <c r="E353" s="57" t="s">
        <v>618</v>
      </c>
      <c r="F353" s="57" t="s">
        <v>11</v>
      </c>
      <c r="G353" s="57" t="s">
        <v>12</v>
      </c>
      <c r="H353" s="55">
        <v>45.86</v>
      </c>
      <c r="I353" s="16">
        <v>10</v>
      </c>
      <c r="J353" s="144">
        <f t="shared" si="23"/>
        <v>6</v>
      </c>
      <c r="K353" s="145">
        <f t="shared" si="24"/>
        <v>6</v>
      </c>
      <c r="L353" s="146"/>
      <c r="M353" s="147">
        <f t="shared" si="25"/>
        <v>2</v>
      </c>
      <c r="N353" s="146"/>
      <c r="O353" s="146"/>
      <c r="P353" s="146"/>
      <c r="Q353" s="148">
        <f t="shared" si="26"/>
        <v>4</v>
      </c>
      <c r="R353" s="18" t="str">
        <f t="shared" si="22"/>
        <v>OK</v>
      </c>
      <c r="S353" s="47"/>
      <c r="T353" s="47">
        <v>6</v>
      </c>
      <c r="U353" s="47"/>
      <c r="V353" s="47"/>
      <c r="W353" s="47"/>
      <c r="X353" s="180"/>
      <c r="Y353" s="180"/>
      <c r="Z353" s="180"/>
      <c r="AA353" s="180"/>
      <c r="AB353" s="34"/>
      <c r="AC353" s="34"/>
      <c r="AD353" s="34"/>
      <c r="AE353" s="36"/>
      <c r="AF353" s="36"/>
      <c r="AG353" s="36"/>
      <c r="AH353" s="36"/>
    </row>
    <row r="354" spans="1:34" ht="40" customHeight="1" x14ac:dyDescent="0.35">
      <c r="A354" s="204"/>
      <c r="B354" s="50">
        <v>375</v>
      </c>
      <c r="C354" s="199"/>
      <c r="D354" s="56" t="s">
        <v>619</v>
      </c>
      <c r="E354" s="57" t="s">
        <v>618</v>
      </c>
      <c r="F354" s="57" t="s">
        <v>11</v>
      </c>
      <c r="G354" s="57" t="s">
        <v>12</v>
      </c>
      <c r="H354" s="55">
        <v>21.27</v>
      </c>
      <c r="I354" s="16">
        <v>0</v>
      </c>
      <c r="J354" s="144">
        <f t="shared" si="23"/>
        <v>0</v>
      </c>
      <c r="K354" s="145">
        <f t="shared" si="24"/>
        <v>0</v>
      </c>
      <c r="L354" s="146"/>
      <c r="M354" s="147">
        <f t="shared" si="25"/>
        <v>0</v>
      </c>
      <c r="N354" s="146"/>
      <c r="O354" s="146"/>
      <c r="P354" s="146"/>
      <c r="Q354" s="148">
        <f t="shared" si="26"/>
        <v>0</v>
      </c>
      <c r="R354" s="18" t="str">
        <f t="shared" si="22"/>
        <v>OK</v>
      </c>
      <c r="S354" s="47"/>
      <c r="T354" s="47"/>
      <c r="U354" s="47"/>
      <c r="V354" s="47"/>
      <c r="W354" s="47"/>
      <c r="X354" s="180"/>
      <c r="Y354" s="180"/>
      <c r="Z354" s="180"/>
      <c r="AA354" s="180"/>
      <c r="AB354" s="34"/>
      <c r="AC354" s="34"/>
      <c r="AD354" s="34"/>
      <c r="AE354" s="36"/>
      <c r="AF354" s="36"/>
      <c r="AG354" s="36"/>
      <c r="AH354" s="36"/>
    </row>
    <row r="355" spans="1:34" ht="40" customHeight="1" x14ac:dyDescent="0.35">
      <c r="A355" s="204">
        <v>37</v>
      </c>
      <c r="B355" s="50">
        <v>376</v>
      </c>
      <c r="C355" s="198" t="s">
        <v>635</v>
      </c>
      <c r="D355" s="56" t="s">
        <v>620</v>
      </c>
      <c r="E355" s="57" t="s">
        <v>621</v>
      </c>
      <c r="F355" s="57" t="s">
        <v>11</v>
      </c>
      <c r="G355" s="57" t="s">
        <v>604</v>
      </c>
      <c r="H355" s="55">
        <v>99.9</v>
      </c>
      <c r="I355" s="16">
        <v>0</v>
      </c>
      <c r="J355" s="144">
        <f t="shared" si="23"/>
        <v>0</v>
      </c>
      <c r="K355" s="145">
        <f t="shared" si="24"/>
        <v>0</v>
      </c>
      <c r="L355" s="146"/>
      <c r="M355" s="147">
        <f t="shared" si="25"/>
        <v>0</v>
      </c>
      <c r="N355" s="146"/>
      <c r="O355" s="146"/>
      <c r="P355" s="146"/>
      <c r="Q355" s="148">
        <f t="shared" si="26"/>
        <v>0</v>
      </c>
      <c r="R355" s="18" t="str">
        <f t="shared" si="22"/>
        <v>OK</v>
      </c>
      <c r="S355" s="47"/>
      <c r="T355" s="47"/>
      <c r="U355" s="47"/>
      <c r="V355" s="47"/>
      <c r="W355" s="47"/>
      <c r="X355" s="180"/>
      <c r="Y355" s="180"/>
      <c r="Z355" s="180"/>
      <c r="AA355" s="180"/>
      <c r="AB355" s="34"/>
      <c r="AC355" s="34"/>
      <c r="AD355" s="34"/>
      <c r="AE355" s="36"/>
      <c r="AF355" s="36"/>
      <c r="AG355" s="36"/>
      <c r="AH355" s="36"/>
    </row>
    <row r="356" spans="1:34" ht="40" customHeight="1" x14ac:dyDescent="0.35">
      <c r="A356" s="204"/>
      <c r="B356" s="50">
        <v>377</v>
      </c>
      <c r="C356" s="200"/>
      <c r="D356" s="56" t="s">
        <v>622</v>
      </c>
      <c r="E356" s="57" t="s">
        <v>623</v>
      </c>
      <c r="F356" s="57" t="s">
        <v>11</v>
      </c>
      <c r="G356" s="57" t="s">
        <v>604</v>
      </c>
      <c r="H356" s="55">
        <v>526.46</v>
      </c>
      <c r="I356" s="16">
        <v>0</v>
      </c>
      <c r="J356" s="144">
        <f t="shared" si="23"/>
        <v>0</v>
      </c>
      <c r="K356" s="145">
        <f t="shared" si="24"/>
        <v>0</v>
      </c>
      <c r="L356" s="146"/>
      <c r="M356" s="147">
        <f t="shared" si="25"/>
        <v>0</v>
      </c>
      <c r="N356" s="146"/>
      <c r="O356" s="146"/>
      <c r="P356" s="146"/>
      <c r="Q356" s="148">
        <f t="shared" si="26"/>
        <v>0</v>
      </c>
      <c r="R356" s="18" t="str">
        <f t="shared" si="22"/>
        <v>OK</v>
      </c>
      <c r="S356" s="47"/>
      <c r="T356" s="47"/>
      <c r="U356" s="47"/>
      <c r="V356" s="47"/>
      <c r="W356" s="47"/>
      <c r="X356" s="180"/>
      <c r="Y356" s="180"/>
      <c r="Z356" s="180"/>
      <c r="AA356" s="180"/>
      <c r="AB356" s="34"/>
      <c r="AC356" s="34"/>
      <c r="AD356" s="34"/>
      <c r="AE356" s="36"/>
      <c r="AF356" s="36"/>
      <c r="AG356" s="36"/>
      <c r="AH356" s="36"/>
    </row>
    <row r="357" spans="1:34" ht="40" customHeight="1" x14ac:dyDescent="0.35">
      <c r="A357" s="204"/>
      <c r="B357" s="50">
        <v>378</v>
      </c>
      <c r="C357" s="200"/>
      <c r="D357" s="56" t="s">
        <v>624</v>
      </c>
      <c r="E357" s="57" t="s">
        <v>625</v>
      </c>
      <c r="F357" s="57" t="s">
        <v>11</v>
      </c>
      <c r="G357" s="57" t="s">
        <v>626</v>
      </c>
      <c r="H357" s="55">
        <v>140.22</v>
      </c>
      <c r="I357" s="16">
        <v>0</v>
      </c>
      <c r="J357" s="144">
        <f t="shared" si="23"/>
        <v>0</v>
      </c>
      <c r="K357" s="145">
        <f t="shared" si="24"/>
        <v>0</v>
      </c>
      <c r="L357" s="146"/>
      <c r="M357" s="147">
        <f t="shared" si="25"/>
        <v>0</v>
      </c>
      <c r="N357" s="146"/>
      <c r="O357" s="146"/>
      <c r="P357" s="146"/>
      <c r="Q357" s="148">
        <f t="shared" si="26"/>
        <v>0</v>
      </c>
      <c r="R357" s="18" t="str">
        <f t="shared" si="22"/>
        <v>OK</v>
      </c>
      <c r="S357" s="47"/>
      <c r="T357" s="47"/>
      <c r="U357" s="47"/>
      <c r="V357" s="47"/>
      <c r="W357" s="47"/>
      <c r="X357" s="180"/>
      <c r="Y357" s="180"/>
      <c r="Z357" s="180"/>
      <c r="AA357" s="180"/>
      <c r="AB357" s="34"/>
      <c r="AC357" s="34"/>
      <c r="AD357" s="34"/>
      <c r="AE357" s="36"/>
      <c r="AF357" s="36"/>
      <c r="AG357" s="36"/>
      <c r="AH357" s="36"/>
    </row>
    <row r="358" spans="1:34" ht="40" customHeight="1" x14ac:dyDescent="0.35">
      <c r="A358" s="204"/>
      <c r="B358" s="50">
        <v>379</v>
      </c>
      <c r="C358" s="199"/>
      <c r="D358" s="56" t="s">
        <v>627</v>
      </c>
      <c r="E358" s="57" t="s">
        <v>628</v>
      </c>
      <c r="F358" s="57" t="s">
        <v>11</v>
      </c>
      <c r="G358" s="57" t="s">
        <v>629</v>
      </c>
      <c r="H358" s="55">
        <v>193.95</v>
      </c>
      <c r="I358" s="16">
        <v>0</v>
      </c>
      <c r="J358" s="144">
        <f t="shared" si="23"/>
        <v>0</v>
      </c>
      <c r="K358" s="145">
        <f t="shared" si="24"/>
        <v>0</v>
      </c>
      <c r="L358" s="146"/>
      <c r="M358" s="147">
        <f t="shared" si="25"/>
        <v>0</v>
      </c>
      <c r="N358" s="146"/>
      <c r="O358" s="146"/>
      <c r="P358" s="146"/>
      <c r="Q358" s="148">
        <f t="shared" si="26"/>
        <v>0</v>
      </c>
      <c r="R358" s="18" t="str">
        <f t="shared" si="22"/>
        <v>OK</v>
      </c>
      <c r="S358" s="47"/>
      <c r="T358" s="47"/>
      <c r="U358" s="47"/>
      <c r="V358" s="47"/>
      <c r="W358" s="47"/>
      <c r="X358" s="180"/>
      <c r="Y358" s="180"/>
      <c r="Z358" s="180"/>
      <c r="AA358" s="180"/>
      <c r="AB358" s="34"/>
      <c r="AC358" s="34"/>
      <c r="AD358" s="34"/>
      <c r="AE358" s="36"/>
      <c r="AF358" s="36"/>
      <c r="AG358" s="36"/>
      <c r="AH358" s="36"/>
    </row>
    <row r="359" spans="1:34" ht="40" customHeight="1" x14ac:dyDescent="0.35">
      <c r="A359" s="204">
        <v>38</v>
      </c>
      <c r="B359" s="50">
        <v>380</v>
      </c>
      <c r="C359" s="198" t="s">
        <v>634</v>
      </c>
      <c r="D359" s="56" t="s">
        <v>630</v>
      </c>
      <c r="E359" s="57" t="s">
        <v>631</v>
      </c>
      <c r="F359" s="57" t="s">
        <v>484</v>
      </c>
      <c r="G359" s="57" t="s">
        <v>13</v>
      </c>
      <c r="H359" s="55">
        <v>40.25</v>
      </c>
      <c r="I359" s="16">
        <v>0</v>
      </c>
      <c r="J359" s="144">
        <f t="shared" si="23"/>
        <v>0</v>
      </c>
      <c r="K359" s="145">
        <f t="shared" si="24"/>
        <v>0</v>
      </c>
      <c r="L359" s="146"/>
      <c r="M359" s="147">
        <f t="shared" si="25"/>
        <v>0</v>
      </c>
      <c r="N359" s="146"/>
      <c r="O359" s="146"/>
      <c r="P359" s="146"/>
      <c r="Q359" s="148">
        <f t="shared" si="26"/>
        <v>0</v>
      </c>
      <c r="R359" s="18" t="str">
        <f t="shared" ref="R359:R361" si="27">IF(Q359&lt;0,"ATENÇÃO","OK")</f>
        <v>OK</v>
      </c>
      <c r="S359" s="47"/>
      <c r="T359" s="47"/>
      <c r="U359" s="47"/>
      <c r="V359" s="47"/>
      <c r="W359" s="47"/>
      <c r="X359" s="180"/>
      <c r="Y359" s="180"/>
      <c r="Z359" s="180"/>
      <c r="AA359" s="180"/>
      <c r="AB359" s="34"/>
      <c r="AC359" s="34"/>
      <c r="AD359" s="34"/>
      <c r="AE359" s="36"/>
      <c r="AF359" s="36"/>
      <c r="AG359" s="36"/>
      <c r="AH359" s="36"/>
    </row>
    <row r="360" spans="1:34" ht="40" customHeight="1" x14ac:dyDescent="0.35">
      <c r="A360" s="204"/>
      <c r="B360" s="50">
        <v>381</v>
      </c>
      <c r="C360" s="199"/>
      <c r="D360" s="56" t="s">
        <v>632</v>
      </c>
      <c r="E360" s="57" t="s">
        <v>633</v>
      </c>
      <c r="F360" s="57" t="s">
        <v>42</v>
      </c>
      <c r="G360" s="57" t="s">
        <v>13</v>
      </c>
      <c r="H360" s="55">
        <v>10.86</v>
      </c>
      <c r="I360" s="16">
        <v>0</v>
      </c>
      <c r="J360" s="144">
        <f t="shared" si="23"/>
        <v>0</v>
      </c>
      <c r="K360" s="145">
        <f t="shared" si="24"/>
        <v>0</v>
      </c>
      <c r="L360" s="146"/>
      <c r="M360" s="147">
        <f t="shared" si="25"/>
        <v>0</v>
      </c>
      <c r="N360" s="146"/>
      <c r="O360" s="146"/>
      <c r="P360" s="146"/>
      <c r="Q360" s="148">
        <f t="shared" si="26"/>
        <v>0</v>
      </c>
      <c r="R360" s="18" t="str">
        <f t="shared" si="27"/>
        <v>OK</v>
      </c>
      <c r="S360" s="47"/>
      <c r="T360" s="47"/>
      <c r="U360" s="47"/>
      <c r="V360" s="47"/>
      <c r="W360" s="47"/>
      <c r="X360" s="180"/>
      <c r="Y360" s="180"/>
      <c r="Z360" s="180"/>
      <c r="AA360" s="180"/>
      <c r="AB360" s="34"/>
      <c r="AC360" s="34"/>
      <c r="AD360" s="34"/>
      <c r="AE360" s="36"/>
      <c r="AF360" s="36"/>
      <c r="AG360" s="36"/>
      <c r="AH360" s="36"/>
    </row>
    <row r="361" spans="1:34" ht="24" customHeight="1" thickBot="1" x14ac:dyDescent="0.4">
      <c r="I361" s="149">
        <f>SUMPRODUCT($H$4:$H$360,I4:I360)</f>
        <v>42766.160000000011</v>
      </c>
      <c r="J361" s="149">
        <f>SUMPRODUCT($H$4:$H$360,J4:J360)</f>
        <v>17120.04</v>
      </c>
      <c r="K361" s="149">
        <f>SUMPRODUCT($H$4:$H$360,K4:K360)</f>
        <v>17120.04</v>
      </c>
      <c r="L361" s="67"/>
      <c r="M361" s="67"/>
      <c r="N361" s="67"/>
      <c r="O361" s="67"/>
      <c r="P361" s="67"/>
      <c r="Q361" s="20">
        <f>SUM(Q4:Q360)</f>
        <v>1183</v>
      </c>
      <c r="R361" s="5" t="str">
        <f t="shared" si="27"/>
        <v>OK</v>
      </c>
      <c r="S361" s="48">
        <f t="shared" ref="S361:AH361" si="28">SUMPRODUCT($H$4:$H$360,S4:S360)</f>
        <v>1357.06</v>
      </c>
      <c r="T361" s="48">
        <f t="shared" si="28"/>
        <v>316.55999999999995</v>
      </c>
      <c r="U361" s="48">
        <f t="shared" si="28"/>
        <v>254.35</v>
      </c>
      <c r="V361" s="48">
        <f t="shared" si="28"/>
        <v>70.58</v>
      </c>
      <c r="W361" s="48">
        <f t="shared" si="28"/>
        <v>270.8</v>
      </c>
      <c r="X361" s="185">
        <v>3311.2</v>
      </c>
      <c r="Y361" s="185">
        <v>1926.82</v>
      </c>
      <c r="Z361" s="185">
        <v>4422.6499999999996</v>
      </c>
      <c r="AA361" s="185">
        <v>5190.0200000000004</v>
      </c>
      <c r="AB361" s="48">
        <f t="shared" si="28"/>
        <v>0</v>
      </c>
      <c r="AC361" s="48">
        <f t="shared" si="28"/>
        <v>0</v>
      </c>
      <c r="AD361" s="48">
        <f t="shared" si="28"/>
        <v>0</v>
      </c>
      <c r="AE361" s="48">
        <f t="shared" si="28"/>
        <v>0</v>
      </c>
      <c r="AF361" s="48">
        <f t="shared" si="28"/>
        <v>0</v>
      </c>
      <c r="AG361" s="48">
        <f t="shared" si="28"/>
        <v>0</v>
      </c>
      <c r="AH361" s="48">
        <f t="shared" si="28"/>
        <v>0</v>
      </c>
    </row>
    <row r="362" spans="1:34" ht="18.5" x14ac:dyDescent="0.35">
      <c r="B362" s="205" t="s">
        <v>36</v>
      </c>
      <c r="C362" s="206"/>
      <c r="D362" s="206"/>
      <c r="E362" s="206"/>
      <c r="F362" s="206"/>
      <c r="G362" s="206"/>
      <c r="H362" s="207"/>
      <c r="I362" s="4">
        <f>SUM(I4:I360)</f>
        <v>1765</v>
      </c>
      <c r="X362" s="186"/>
      <c r="Y362" s="186"/>
      <c r="Z362" s="186"/>
      <c r="AA362" s="186"/>
    </row>
    <row r="363" spans="1:34" ht="19" thickBot="1" x14ac:dyDescent="0.4">
      <c r="B363" s="208" t="s">
        <v>644</v>
      </c>
      <c r="C363" s="224"/>
      <c r="D363" s="224"/>
      <c r="E363" s="224"/>
      <c r="F363" s="224"/>
      <c r="G363" s="224"/>
      <c r="H363" s="225"/>
      <c r="X363" s="186"/>
      <c r="Y363" s="186"/>
      <c r="Z363" s="186"/>
      <c r="AA363" s="186"/>
    </row>
  </sheetData>
  <mergeCells count="81">
    <mergeCell ref="A19:A23"/>
    <mergeCell ref="C19:C23"/>
    <mergeCell ref="AB1:AB2"/>
    <mergeCell ref="AC1:AC2"/>
    <mergeCell ref="AD1:AD2"/>
    <mergeCell ref="V1:V2"/>
    <mergeCell ref="W1:W2"/>
    <mergeCell ref="X1:X2"/>
    <mergeCell ref="Y1:Y2"/>
    <mergeCell ref="Z1:Z2"/>
    <mergeCell ref="AA1:AA2"/>
    <mergeCell ref="A1:C1"/>
    <mergeCell ref="D1:H1"/>
    <mergeCell ref="I1:R1"/>
    <mergeCell ref="S1:S2"/>
    <mergeCell ref="T1:T2"/>
    <mergeCell ref="AH1:AH2"/>
    <mergeCell ref="A2:H2"/>
    <mergeCell ref="I2:R2"/>
    <mergeCell ref="A4:A18"/>
    <mergeCell ref="C4:C18"/>
    <mergeCell ref="AE1:AE2"/>
    <mergeCell ref="AF1:AF2"/>
    <mergeCell ref="AG1:AG2"/>
    <mergeCell ref="U1:U2"/>
    <mergeCell ref="A24:A29"/>
    <mergeCell ref="C24:C29"/>
    <mergeCell ref="A30:A45"/>
    <mergeCell ref="C30:C45"/>
    <mergeCell ref="A46:A99"/>
    <mergeCell ref="C46:C99"/>
    <mergeCell ref="A100:A133"/>
    <mergeCell ref="C100:C133"/>
    <mergeCell ref="A134:A165"/>
    <mergeCell ref="C134:C165"/>
    <mergeCell ref="A166:A172"/>
    <mergeCell ref="C166:C172"/>
    <mergeCell ref="A173:A179"/>
    <mergeCell ref="C173:C179"/>
    <mergeCell ref="A180:A197"/>
    <mergeCell ref="C180:C197"/>
    <mergeCell ref="A198:A223"/>
    <mergeCell ref="C198:C223"/>
    <mergeCell ref="A224:A228"/>
    <mergeCell ref="C224:C228"/>
    <mergeCell ref="A229:A263"/>
    <mergeCell ref="C229:C263"/>
    <mergeCell ref="A265:A280"/>
    <mergeCell ref="C265:C280"/>
    <mergeCell ref="A281:A289"/>
    <mergeCell ref="C281:C289"/>
    <mergeCell ref="A295:A301"/>
    <mergeCell ref="C295:C301"/>
    <mergeCell ref="A302:A303"/>
    <mergeCell ref="C302:C303"/>
    <mergeCell ref="A304:A306"/>
    <mergeCell ref="C304:C306"/>
    <mergeCell ref="A307:A308"/>
    <mergeCell ref="C307:C308"/>
    <mergeCell ref="A309:A311"/>
    <mergeCell ref="C309:C311"/>
    <mergeCell ref="A312:A313"/>
    <mergeCell ref="C312:C313"/>
    <mergeCell ref="A314:A322"/>
    <mergeCell ref="C314:C322"/>
    <mergeCell ref="A323:A333"/>
    <mergeCell ref="C323:C333"/>
    <mergeCell ref="A334:A342"/>
    <mergeCell ref="C334:C342"/>
    <mergeCell ref="A343:A344"/>
    <mergeCell ref="C343:C344"/>
    <mergeCell ref="A345:A351"/>
    <mergeCell ref="C345:C351"/>
    <mergeCell ref="B362:H362"/>
    <mergeCell ref="B363:H363"/>
    <mergeCell ref="A352:A354"/>
    <mergeCell ref="C352:C354"/>
    <mergeCell ref="A355:A358"/>
    <mergeCell ref="C355:C358"/>
    <mergeCell ref="A359:A360"/>
    <mergeCell ref="C359:C360"/>
  </mergeCells>
  <conditionalFormatting sqref="S4:W360 AB4:AD360">
    <cfRule type="cellIs" dxfId="30" priority="5" stopIfTrue="1" operator="greaterThan">
      <formula>0</formula>
    </cfRule>
    <cfRule type="cellIs" dxfId="29" priority="6" stopIfTrue="1" operator="greaterThan">
      <formula>0</formula>
    </cfRule>
    <cfRule type="cellIs" dxfId="28" priority="7" stopIfTrue="1" operator="greaterThan">
      <formula>0</formula>
    </cfRule>
  </conditionalFormatting>
  <conditionalFormatting sqref="S4:W360 AB4:AH360">
    <cfRule type="cellIs" dxfId="27" priority="1" operator="greaterThan">
      <formula>10</formula>
    </cfRule>
    <cfRule type="cellIs" dxfId="26" priority="4"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F8BDA-3126-43D9-A6F3-A411658CAE77}">
  <dimension ref="A1:AV363"/>
  <sheetViews>
    <sheetView topLeftCell="A338" zoomScale="60" zoomScaleNormal="60" workbookViewId="0">
      <selection activeCell="Q362" sqref="Q362"/>
    </sheetView>
  </sheetViews>
  <sheetFormatPr defaultColWidth="9.7265625" defaultRowHeight="40" customHeight="1" x14ac:dyDescent="0.35"/>
  <cols>
    <col min="1" max="1" width="9.7265625" style="2"/>
    <col min="2" max="2" width="9.54296875" style="1" customWidth="1"/>
    <col min="3" max="3" width="22.7265625" style="19" customWidth="1"/>
    <col min="4" max="4" width="38" style="49" customWidth="1"/>
    <col min="5" max="5" width="19.453125" style="1" customWidth="1"/>
    <col min="6" max="6" width="10" style="1" customWidth="1"/>
    <col min="7" max="7" width="16.7265625" style="1" customWidth="1"/>
    <col min="8" max="8" width="13.7265625" style="21" bestFit="1" customWidth="1"/>
    <col min="9" max="9" width="15.26953125" style="4" customWidth="1"/>
    <col min="10" max="16" width="13.81640625" style="4" customWidth="1"/>
    <col min="17" max="17" width="13.26953125" style="20" customWidth="1"/>
    <col min="18" max="18" width="12.54296875" style="5" customWidth="1"/>
    <col min="19" max="19" width="13.54296875" style="6" customWidth="1"/>
    <col min="20" max="21" width="13.7265625" style="6" customWidth="1"/>
    <col min="22" max="22" width="14.26953125" style="6" customWidth="1"/>
    <col min="23" max="23" width="13.453125" style="6" customWidth="1"/>
    <col min="24" max="30" width="13.7265625" style="6" customWidth="1"/>
    <col min="31" max="48" width="13.7265625" style="2" customWidth="1"/>
    <col min="49" max="16384" width="9.7265625" style="2"/>
  </cols>
  <sheetData>
    <row r="1" spans="1:48" ht="35.25" customHeight="1" x14ac:dyDescent="0.35">
      <c r="A1" s="214" t="s">
        <v>30</v>
      </c>
      <c r="B1" s="214"/>
      <c r="C1" s="221"/>
      <c r="D1" s="231" t="s">
        <v>28</v>
      </c>
      <c r="E1" s="231"/>
      <c r="F1" s="231"/>
      <c r="G1" s="231"/>
      <c r="H1" s="231"/>
      <c r="I1" s="231" t="s">
        <v>31</v>
      </c>
      <c r="J1" s="231"/>
      <c r="K1" s="231"/>
      <c r="L1" s="231"/>
      <c r="M1" s="231"/>
      <c r="N1" s="231"/>
      <c r="O1" s="231"/>
      <c r="P1" s="231"/>
      <c r="Q1" s="231"/>
      <c r="R1" s="231"/>
      <c r="S1" s="220" t="s">
        <v>705</v>
      </c>
      <c r="T1" s="220" t="s">
        <v>706</v>
      </c>
      <c r="U1" s="220" t="s">
        <v>707</v>
      </c>
      <c r="V1" s="220" t="s">
        <v>708</v>
      </c>
      <c r="W1" s="220" t="s">
        <v>709</v>
      </c>
      <c r="X1" s="220" t="s">
        <v>710</v>
      </c>
      <c r="Y1" s="220" t="s">
        <v>711</v>
      </c>
      <c r="Z1" s="220" t="s">
        <v>712</v>
      </c>
      <c r="AA1" s="220" t="s">
        <v>713</v>
      </c>
      <c r="AB1" s="220" t="s">
        <v>714</v>
      </c>
      <c r="AC1" s="220" t="s">
        <v>715</v>
      </c>
      <c r="AD1" s="220" t="s">
        <v>716</v>
      </c>
      <c r="AE1" s="220" t="s">
        <v>717</v>
      </c>
      <c r="AF1" s="220" t="s">
        <v>718</v>
      </c>
      <c r="AG1" s="220" t="s">
        <v>719</v>
      </c>
      <c r="AH1" s="220" t="s">
        <v>720</v>
      </c>
      <c r="AI1" s="220" t="s">
        <v>721</v>
      </c>
      <c r="AJ1" s="220" t="s">
        <v>722</v>
      </c>
      <c r="AK1" s="220" t="s">
        <v>723</v>
      </c>
      <c r="AL1" s="233" t="s">
        <v>780</v>
      </c>
      <c r="AM1" s="233" t="s">
        <v>781</v>
      </c>
      <c r="AN1" s="233" t="s">
        <v>782</v>
      </c>
      <c r="AO1" s="233" t="s">
        <v>783</v>
      </c>
      <c r="AP1" s="219" t="s">
        <v>29</v>
      </c>
      <c r="AQ1" s="219" t="s">
        <v>29</v>
      </c>
      <c r="AR1" s="219" t="s">
        <v>29</v>
      </c>
      <c r="AS1" s="219" t="s">
        <v>29</v>
      </c>
      <c r="AT1" s="219" t="s">
        <v>29</v>
      </c>
      <c r="AU1" s="219" t="s">
        <v>29</v>
      </c>
      <c r="AV1" s="219" t="s">
        <v>29</v>
      </c>
    </row>
    <row r="2" spans="1:48" ht="25.15" customHeight="1" x14ac:dyDescent="0.35">
      <c r="A2" s="227" t="s">
        <v>650</v>
      </c>
      <c r="B2" s="227"/>
      <c r="C2" s="227"/>
      <c r="D2" s="227"/>
      <c r="E2" s="227"/>
      <c r="F2" s="227"/>
      <c r="G2" s="227"/>
      <c r="H2" s="228"/>
      <c r="I2" s="211" t="s">
        <v>37</v>
      </c>
      <c r="J2" s="212"/>
      <c r="K2" s="212"/>
      <c r="L2" s="212"/>
      <c r="M2" s="212"/>
      <c r="N2" s="212"/>
      <c r="O2" s="212"/>
      <c r="P2" s="212"/>
      <c r="Q2" s="212"/>
      <c r="R2" s="213"/>
      <c r="S2" s="220"/>
      <c r="T2" s="220"/>
      <c r="U2" s="220"/>
      <c r="V2" s="220"/>
      <c r="W2" s="220"/>
      <c r="X2" s="220"/>
      <c r="Y2" s="220"/>
      <c r="Z2" s="220"/>
      <c r="AA2" s="220"/>
      <c r="AB2" s="220"/>
      <c r="AC2" s="220"/>
      <c r="AD2" s="220"/>
      <c r="AE2" s="220"/>
      <c r="AF2" s="220"/>
      <c r="AG2" s="220"/>
      <c r="AH2" s="220"/>
      <c r="AI2" s="220"/>
      <c r="AJ2" s="220"/>
      <c r="AK2" s="220"/>
      <c r="AL2" s="234"/>
      <c r="AM2" s="234"/>
      <c r="AN2" s="234"/>
      <c r="AO2" s="234"/>
      <c r="AP2" s="219"/>
      <c r="AQ2" s="219"/>
      <c r="AR2" s="219"/>
      <c r="AS2" s="219"/>
      <c r="AT2" s="219"/>
      <c r="AU2" s="219"/>
      <c r="AV2" s="219"/>
    </row>
    <row r="3" spans="1:48" s="3" customFormat="1" ht="40" customHeight="1" x14ac:dyDescent="0.25">
      <c r="A3" s="62" t="s">
        <v>35</v>
      </c>
      <c r="B3" s="62" t="s">
        <v>33</v>
      </c>
      <c r="C3" s="63" t="s">
        <v>17</v>
      </c>
      <c r="D3" s="63" t="s">
        <v>643</v>
      </c>
      <c r="E3" s="63" t="s">
        <v>22</v>
      </c>
      <c r="F3" s="62" t="s">
        <v>3</v>
      </c>
      <c r="G3" s="62" t="s">
        <v>18</v>
      </c>
      <c r="H3" s="25" t="s">
        <v>34</v>
      </c>
      <c r="I3" s="62" t="s">
        <v>32</v>
      </c>
      <c r="J3" s="24" t="s">
        <v>683</v>
      </c>
      <c r="K3" s="24" t="s">
        <v>684</v>
      </c>
      <c r="L3" s="24" t="s">
        <v>685</v>
      </c>
      <c r="M3" s="24" t="s">
        <v>686</v>
      </c>
      <c r="N3" s="24" t="s">
        <v>687</v>
      </c>
      <c r="O3" s="24" t="s">
        <v>688</v>
      </c>
      <c r="P3" s="24" t="s">
        <v>689</v>
      </c>
      <c r="Q3" s="143" t="s">
        <v>0</v>
      </c>
      <c r="R3" s="26" t="s">
        <v>2</v>
      </c>
      <c r="S3" s="134">
        <v>45523</v>
      </c>
      <c r="T3" s="134">
        <v>45523</v>
      </c>
      <c r="U3" s="134">
        <v>45524</v>
      </c>
      <c r="V3" s="134">
        <v>45524</v>
      </c>
      <c r="W3" s="134">
        <v>45524</v>
      </c>
      <c r="X3" s="134">
        <v>45525</v>
      </c>
      <c r="Y3" s="134">
        <v>45525</v>
      </c>
      <c r="Z3" s="134">
        <v>45525</v>
      </c>
      <c r="AA3" s="134">
        <v>45559</v>
      </c>
      <c r="AB3" s="134">
        <v>45560</v>
      </c>
      <c r="AC3" s="134">
        <v>45560</v>
      </c>
      <c r="AD3" s="134">
        <v>45560</v>
      </c>
      <c r="AE3" s="134">
        <v>45573</v>
      </c>
      <c r="AF3" s="134">
        <v>45617</v>
      </c>
      <c r="AG3" s="134">
        <v>45617</v>
      </c>
      <c r="AH3" s="134">
        <v>45617</v>
      </c>
      <c r="AI3" s="134">
        <v>45617</v>
      </c>
      <c r="AJ3" s="134">
        <v>45618</v>
      </c>
      <c r="AK3" s="134">
        <v>45618</v>
      </c>
      <c r="AL3" s="189">
        <v>45716</v>
      </c>
      <c r="AM3" s="189">
        <v>45743</v>
      </c>
      <c r="AN3" s="189">
        <v>45770</v>
      </c>
      <c r="AO3" s="189">
        <v>45770</v>
      </c>
      <c r="AP3" s="35" t="s">
        <v>1</v>
      </c>
      <c r="AQ3" s="35" t="s">
        <v>1</v>
      </c>
      <c r="AR3" s="35" t="s">
        <v>1</v>
      </c>
      <c r="AS3" s="35" t="s">
        <v>1</v>
      </c>
      <c r="AT3" s="35" t="s">
        <v>1</v>
      </c>
      <c r="AU3" s="35" t="s">
        <v>1</v>
      </c>
      <c r="AV3" s="35" t="s">
        <v>1</v>
      </c>
    </row>
    <row r="4" spans="1:48" ht="40" customHeight="1" x14ac:dyDescent="0.35">
      <c r="A4" s="204">
        <v>1</v>
      </c>
      <c r="B4" s="50">
        <v>1</v>
      </c>
      <c r="C4" s="198" t="s">
        <v>634</v>
      </c>
      <c r="D4" s="51" t="s">
        <v>38</v>
      </c>
      <c r="E4" s="52" t="s">
        <v>39</v>
      </c>
      <c r="F4" s="52" t="s">
        <v>11</v>
      </c>
      <c r="G4" s="50" t="s">
        <v>13</v>
      </c>
      <c r="H4" s="53">
        <v>44.42</v>
      </c>
      <c r="I4" s="16">
        <v>2</v>
      </c>
      <c r="J4" s="144">
        <f>IF(SUM(S4:AJ4)&gt;I4+L4,I4+L4,SUM(S4:AO4))</f>
        <v>0</v>
      </c>
      <c r="K4" s="145">
        <f>(SUM(S4:AO4))</f>
        <v>0</v>
      </c>
      <c r="L4" s="146"/>
      <c r="M4" s="147">
        <f>ROUND(IF(I4*0.25-0.5&lt;0,0,I4*0.25-0.5),0)-P4-N4</f>
        <v>0</v>
      </c>
      <c r="N4" s="146"/>
      <c r="O4" s="146"/>
      <c r="P4" s="146"/>
      <c r="Q4" s="148">
        <f>I4-(SUM(S4:AV4))+L4</f>
        <v>2</v>
      </c>
      <c r="R4" s="18" t="str">
        <f>IF(Q4&lt;0,"ATENÇÃO","OK")</f>
        <v>OK</v>
      </c>
      <c r="S4" s="47"/>
      <c r="T4" s="31"/>
      <c r="U4" s="47"/>
      <c r="V4" s="47"/>
      <c r="W4" s="47"/>
      <c r="X4" s="34"/>
      <c r="Y4" s="34"/>
      <c r="Z4" s="34"/>
      <c r="AA4" s="34"/>
      <c r="AB4" s="34"/>
      <c r="AC4" s="34"/>
      <c r="AD4" s="34"/>
      <c r="AE4" s="152"/>
      <c r="AF4" s="152"/>
      <c r="AG4" s="152"/>
      <c r="AH4" s="152"/>
      <c r="AI4" s="36"/>
      <c r="AJ4" s="36"/>
      <c r="AK4" s="36"/>
      <c r="AL4" s="181"/>
      <c r="AM4" s="181"/>
      <c r="AN4" s="181"/>
      <c r="AO4" s="181"/>
      <c r="AP4" s="36"/>
      <c r="AQ4" s="36"/>
      <c r="AR4" s="36"/>
      <c r="AS4" s="36"/>
      <c r="AT4" s="36"/>
      <c r="AU4" s="36"/>
      <c r="AV4" s="36"/>
    </row>
    <row r="5" spans="1:48" ht="40" customHeight="1" x14ac:dyDescent="0.35">
      <c r="A5" s="204"/>
      <c r="B5" s="50">
        <v>2</v>
      </c>
      <c r="C5" s="200"/>
      <c r="D5" s="51" t="s">
        <v>40</v>
      </c>
      <c r="E5" s="54" t="s">
        <v>39</v>
      </c>
      <c r="F5" s="54" t="s">
        <v>11</v>
      </c>
      <c r="G5" s="50" t="s">
        <v>13</v>
      </c>
      <c r="H5" s="55">
        <v>33</v>
      </c>
      <c r="I5" s="16">
        <v>4</v>
      </c>
      <c r="J5" s="144">
        <f t="shared" ref="J5:J68" si="0">IF(SUM(S5:AJ5)&gt;I5+L5,I5+L5,SUM(S5:AO5))</f>
        <v>4</v>
      </c>
      <c r="K5" s="145">
        <f t="shared" ref="K5:K68" si="1">(SUM(S5:AO5))</f>
        <v>4</v>
      </c>
      <c r="L5" s="146"/>
      <c r="M5" s="147">
        <f t="shared" ref="M5:M68" si="2">ROUND(IF(I5*0.25-0.5&lt;0,0,I5*0.25-0.5),0)-P5-N5</f>
        <v>1</v>
      </c>
      <c r="N5" s="146"/>
      <c r="O5" s="146"/>
      <c r="P5" s="146"/>
      <c r="Q5" s="148">
        <f t="shared" ref="Q5:Q68" si="3">I5-(SUM(S5:AV5))+L5</f>
        <v>0</v>
      </c>
      <c r="R5" s="18" t="str">
        <f t="shared" ref="R5:R68" si="4">IF(Q5&lt;0,"ATENÇÃO","OK")</f>
        <v>OK</v>
      </c>
      <c r="S5" s="47">
        <v>2</v>
      </c>
      <c r="T5" s="31"/>
      <c r="U5" s="47"/>
      <c r="V5" s="47"/>
      <c r="W5" s="47"/>
      <c r="X5" s="34"/>
      <c r="Y5" s="33"/>
      <c r="Z5" s="34"/>
      <c r="AA5" s="34"/>
      <c r="AB5" s="34"/>
      <c r="AC5" s="34"/>
      <c r="AD5" s="34">
        <v>2</v>
      </c>
      <c r="AE5" s="152"/>
      <c r="AF5" s="152"/>
      <c r="AG5" s="152"/>
      <c r="AH5" s="152"/>
      <c r="AI5" s="36"/>
      <c r="AJ5" s="36"/>
      <c r="AK5" s="36"/>
      <c r="AL5" s="181"/>
      <c r="AM5" s="181"/>
      <c r="AN5" s="181"/>
      <c r="AO5" s="181"/>
      <c r="AP5" s="36"/>
      <c r="AQ5" s="36"/>
      <c r="AR5" s="36"/>
      <c r="AS5" s="36"/>
      <c r="AT5" s="36"/>
      <c r="AU5" s="36"/>
      <c r="AV5" s="36"/>
    </row>
    <row r="6" spans="1:48" ht="40" customHeight="1" x14ac:dyDescent="0.35">
      <c r="A6" s="204"/>
      <c r="B6" s="50">
        <v>3</v>
      </c>
      <c r="C6" s="200"/>
      <c r="D6" s="51" t="s">
        <v>41</v>
      </c>
      <c r="E6" s="54" t="s">
        <v>39</v>
      </c>
      <c r="F6" s="54" t="s">
        <v>42</v>
      </c>
      <c r="G6" s="50" t="s">
        <v>13</v>
      </c>
      <c r="H6" s="55">
        <v>29.33</v>
      </c>
      <c r="I6" s="16">
        <v>0</v>
      </c>
      <c r="J6" s="144">
        <f t="shared" si="0"/>
        <v>0</v>
      </c>
      <c r="K6" s="145">
        <f t="shared" si="1"/>
        <v>0</v>
      </c>
      <c r="L6" s="146"/>
      <c r="M6" s="147">
        <f t="shared" si="2"/>
        <v>0</v>
      </c>
      <c r="N6" s="146"/>
      <c r="O6" s="146"/>
      <c r="P6" s="146"/>
      <c r="Q6" s="148">
        <f t="shared" si="3"/>
        <v>0</v>
      </c>
      <c r="R6" s="18" t="str">
        <f t="shared" si="4"/>
        <v>OK</v>
      </c>
      <c r="S6" s="47"/>
      <c r="T6" s="31"/>
      <c r="U6" s="47"/>
      <c r="V6" s="47"/>
      <c r="W6" s="47"/>
      <c r="X6" s="34"/>
      <c r="Y6" s="33"/>
      <c r="Z6" s="34"/>
      <c r="AA6" s="34"/>
      <c r="AB6" s="34"/>
      <c r="AC6" s="34"/>
      <c r="AD6" s="34"/>
      <c r="AE6" s="152"/>
      <c r="AF6" s="152"/>
      <c r="AG6" s="152"/>
      <c r="AH6" s="152"/>
      <c r="AI6" s="36"/>
      <c r="AJ6" s="36"/>
      <c r="AK6" s="36"/>
      <c r="AL6" s="181"/>
      <c r="AM6" s="181"/>
      <c r="AN6" s="181"/>
      <c r="AO6" s="181"/>
      <c r="AP6" s="36"/>
      <c r="AQ6" s="36"/>
      <c r="AR6" s="36"/>
      <c r="AS6" s="36"/>
      <c r="AT6" s="36"/>
      <c r="AU6" s="36"/>
      <c r="AV6" s="36"/>
    </row>
    <row r="7" spans="1:48" ht="40" customHeight="1" x14ac:dyDescent="0.35">
      <c r="A7" s="204"/>
      <c r="B7" s="50">
        <v>4</v>
      </c>
      <c r="C7" s="200"/>
      <c r="D7" s="51" t="s">
        <v>43</v>
      </c>
      <c r="E7" s="54" t="s">
        <v>39</v>
      </c>
      <c r="F7" s="54" t="s">
        <v>11</v>
      </c>
      <c r="G7" s="50" t="s">
        <v>13</v>
      </c>
      <c r="H7" s="55">
        <v>56.23</v>
      </c>
      <c r="I7" s="16">
        <v>2</v>
      </c>
      <c r="J7" s="144">
        <f t="shared" si="0"/>
        <v>1</v>
      </c>
      <c r="K7" s="145">
        <f t="shared" si="1"/>
        <v>1</v>
      </c>
      <c r="L7" s="146"/>
      <c r="M7" s="147">
        <f t="shared" si="2"/>
        <v>0</v>
      </c>
      <c r="N7" s="146"/>
      <c r="O7" s="146"/>
      <c r="P7" s="146"/>
      <c r="Q7" s="148">
        <f t="shared" si="3"/>
        <v>1</v>
      </c>
      <c r="R7" s="18" t="str">
        <f t="shared" si="4"/>
        <v>OK</v>
      </c>
      <c r="S7" s="47">
        <v>1</v>
      </c>
      <c r="T7" s="31"/>
      <c r="U7" s="47"/>
      <c r="V7" s="47"/>
      <c r="W7" s="47"/>
      <c r="X7" s="34"/>
      <c r="Y7" s="33"/>
      <c r="Z7" s="34"/>
      <c r="AA7" s="34"/>
      <c r="AB7" s="34"/>
      <c r="AC7" s="34"/>
      <c r="AD7" s="34"/>
      <c r="AE7" s="152"/>
      <c r="AF7" s="152"/>
      <c r="AG7" s="152"/>
      <c r="AH7" s="152"/>
      <c r="AI7" s="36"/>
      <c r="AJ7" s="36"/>
      <c r="AK7" s="36"/>
      <c r="AL7" s="181"/>
      <c r="AM7" s="181"/>
      <c r="AN7" s="181"/>
      <c r="AO7" s="181"/>
      <c r="AP7" s="36"/>
      <c r="AQ7" s="36"/>
      <c r="AR7" s="36"/>
      <c r="AS7" s="36"/>
      <c r="AT7" s="36"/>
      <c r="AU7" s="36"/>
      <c r="AV7" s="36"/>
    </row>
    <row r="8" spans="1:48" ht="40" customHeight="1" x14ac:dyDescent="0.35">
      <c r="A8" s="204"/>
      <c r="B8" s="50">
        <v>5</v>
      </c>
      <c r="C8" s="200"/>
      <c r="D8" s="51" t="s">
        <v>44</v>
      </c>
      <c r="E8" s="54" t="s">
        <v>39</v>
      </c>
      <c r="F8" s="54" t="s">
        <v>11</v>
      </c>
      <c r="G8" s="50" t="s">
        <v>13</v>
      </c>
      <c r="H8" s="55">
        <v>27.35</v>
      </c>
      <c r="I8" s="16"/>
      <c r="J8" s="144">
        <f t="shared" si="0"/>
        <v>0</v>
      </c>
      <c r="K8" s="145">
        <f t="shared" si="1"/>
        <v>0</v>
      </c>
      <c r="L8" s="146"/>
      <c r="M8" s="147">
        <f t="shared" si="2"/>
        <v>0</v>
      </c>
      <c r="N8" s="146"/>
      <c r="O8" s="146"/>
      <c r="P8" s="146"/>
      <c r="Q8" s="148">
        <f t="shared" si="3"/>
        <v>0</v>
      </c>
      <c r="R8" s="18" t="str">
        <f t="shared" si="4"/>
        <v>OK</v>
      </c>
      <c r="S8" s="47"/>
      <c r="T8" s="31"/>
      <c r="U8" s="47"/>
      <c r="V8" s="47"/>
      <c r="W8" s="47"/>
      <c r="X8" s="34"/>
      <c r="Y8" s="33"/>
      <c r="Z8" s="34"/>
      <c r="AA8" s="34"/>
      <c r="AB8" s="34"/>
      <c r="AC8" s="34"/>
      <c r="AD8" s="34"/>
      <c r="AE8" s="152"/>
      <c r="AF8" s="152"/>
      <c r="AG8" s="152"/>
      <c r="AH8" s="152"/>
      <c r="AI8" s="36"/>
      <c r="AJ8" s="36"/>
      <c r="AK8" s="36"/>
      <c r="AL8" s="181"/>
      <c r="AM8" s="181"/>
      <c r="AN8" s="181"/>
      <c r="AO8" s="181"/>
      <c r="AP8" s="36"/>
      <c r="AQ8" s="36"/>
      <c r="AR8" s="36"/>
      <c r="AS8" s="36"/>
      <c r="AT8" s="36"/>
      <c r="AU8" s="36"/>
      <c r="AV8" s="36"/>
    </row>
    <row r="9" spans="1:48" ht="40" customHeight="1" x14ac:dyDescent="0.35">
      <c r="A9" s="204"/>
      <c r="B9" s="50">
        <v>6</v>
      </c>
      <c r="C9" s="200"/>
      <c r="D9" s="51" t="s">
        <v>45</v>
      </c>
      <c r="E9" s="54" t="s">
        <v>39</v>
      </c>
      <c r="F9" s="52" t="s">
        <v>11</v>
      </c>
      <c r="G9" s="50" t="s">
        <v>13</v>
      </c>
      <c r="H9" s="53">
        <v>28.44</v>
      </c>
      <c r="I9" s="16">
        <v>2</v>
      </c>
      <c r="J9" s="144">
        <f t="shared" si="0"/>
        <v>1</v>
      </c>
      <c r="K9" s="145">
        <f t="shared" si="1"/>
        <v>1</v>
      </c>
      <c r="L9" s="146"/>
      <c r="M9" s="147">
        <f t="shared" si="2"/>
        <v>0</v>
      </c>
      <c r="N9" s="146"/>
      <c r="O9" s="146"/>
      <c r="P9" s="146"/>
      <c r="Q9" s="148">
        <f t="shared" si="3"/>
        <v>1</v>
      </c>
      <c r="R9" s="18" t="str">
        <f t="shared" si="4"/>
        <v>OK</v>
      </c>
      <c r="S9" s="47">
        <v>1</v>
      </c>
      <c r="T9" s="31"/>
      <c r="U9" s="47"/>
      <c r="V9" s="47"/>
      <c r="W9" s="47"/>
      <c r="X9" s="34"/>
      <c r="Y9" s="33"/>
      <c r="Z9" s="34"/>
      <c r="AA9" s="34"/>
      <c r="AB9" s="34"/>
      <c r="AC9" s="34"/>
      <c r="AD9" s="34"/>
      <c r="AE9" s="152"/>
      <c r="AF9" s="152"/>
      <c r="AG9" s="152"/>
      <c r="AH9" s="152"/>
      <c r="AI9" s="36"/>
      <c r="AJ9" s="36"/>
      <c r="AK9" s="36"/>
      <c r="AL9" s="181"/>
      <c r="AM9" s="181"/>
      <c r="AN9" s="181"/>
      <c r="AO9" s="181"/>
      <c r="AP9" s="36"/>
      <c r="AQ9" s="36"/>
      <c r="AR9" s="36"/>
      <c r="AS9" s="36"/>
      <c r="AT9" s="36"/>
      <c r="AU9" s="36"/>
      <c r="AV9" s="36"/>
    </row>
    <row r="10" spans="1:48" ht="40" customHeight="1" x14ac:dyDescent="0.35">
      <c r="A10" s="204"/>
      <c r="B10" s="50">
        <v>7</v>
      </c>
      <c r="C10" s="200"/>
      <c r="D10" s="56" t="s">
        <v>46</v>
      </c>
      <c r="E10" s="57" t="s">
        <v>47</v>
      </c>
      <c r="F10" s="57" t="s">
        <v>11</v>
      </c>
      <c r="G10" s="50" t="s">
        <v>13</v>
      </c>
      <c r="H10" s="55">
        <v>101.5</v>
      </c>
      <c r="I10" s="16">
        <v>0</v>
      </c>
      <c r="J10" s="144">
        <f t="shared" si="0"/>
        <v>0</v>
      </c>
      <c r="K10" s="145">
        <f t="shared" si="1"/>
        <v>0</v>
      </c>
      <c r="L10" s="146"/>
      <c r="M10" s="147">
        <f t="shared" si="2"/>
        <v>0</v>
      </c>
      <c r="N10" s="146"/>
      <c r="O10" s="146"/>
      <c r="P10" s="146"/>
      <c r="Q10" s="148">
        <f t="shared" si="3"/>
        <v>0</v>
      </c>
      <c r="R10" s="18" t="str">
        <f t="shared" si="4"/>
        <v>OK</v>
      </c>
      <c r="S10" s="47"/>
      <c r="T10" s="31"/>
      <c r="U10" s="47"/>
      <c r="V10" s="47"/>
      <c r="W10" s="47"/>
      <c r="X10" s="34"/>
      <c r="Y10" s="34"/>
      <c r="Z10" s="34"/>
      <c r="AA10" s="34"/>
      <c r="AB10" s="34"/>
      <c r="AC10" s="34"/>
      <c r="AD10" s="34"/>
      <c r="AE10" s="152"/>
      <c r="AF10" s="152"/>
      <c r="AG10" s="152"/>
      <c r="AH10" s="152"/>
      <c r="AI10" s="36"/>
      <c r="AJ10" s="36"/>
      <c r="AK10" s="36"/>
      <c r="AL10" s="181"/>
      <c r="AM10" s="181"/>
      <c r="AN10" s="181"/>
      <c r="AO10" s="181"/>
      <c r="AP10" s="36"/>
      <c r="AQ10" s="36"/>
      <c r="AR10" s="36"/>
      <c r="AS10" s="36"/>
      <c r="AT10" s="36"/>
      <c r="AU10" s="36"/>
      <c r="AV10" s="36"/>
    </row>
    <row r="11" spans="1:48" ht="40" customHeight="1" x14ac:dyDescent="0.35">
      <c r="A11" s="204"/>
      <c r="B11" s="50">
        <v>8</v>
      </c>
      <c r="C11" s="200"/>
      <c r="D11" s="56" t="s">
        <v>48</v>
      </c>
      <c r="E11" s="57" t="s">
        <v>39</v>
      </c>
      <c r="F11" s="57" t="s">
        <v>11</v>
      </c>
      <c r="G11" s="50" t="s">
        <v>13</v>
      </c>
      <c r="H11" s="55">
        <v>75.099999999999994</v>
      </c>
      <c r="I11" s="16">
        <v>0</v>
      </c>
      <c r="J11" s="144">
        <f t="shared" si="0"/>
        <v>0</v>
      </c>
      <c r="K11" s="145">
        <f t="shared" si="1"/>
        <v>0</v>
      </c>
      <c r="L11" s="146"/>
      <c r="M11" s="147">
        <f t="shared" si="2"/>
        <v>0</v>
      </c>
      <c r="N11" s="146"/>
      <c r="O11" s="146"/>
      <c r="P11" s="146"/>
      <c r="Q11" s="148">
        <f t="shared" si="3"/>
        <v>0</v>
      </c>
      <c r="R11" s="18" t="str">
        <f t="shared" si="4"/>
        <v>OK</v>
      </c>
      <c r="S11" s="47"/>
      <c r="T11" s="31"/>
      <c r="U11" s="47"/>
      <c r="V11" s="47"/>
      <c r="W11" s="47"/>
      <c r="X11" s="34"/>
      <c r="Y11" s="34"/>
      <c r="Z11" s="34"/>
      <c r="AA11" s="34"/>
      <c r="AB11" s="34"/>
      <c r="AC11" s="34"/>
      <c r="AD11" s="34"/>
      <c r="AE11" s="152"/>
      <c r="AF11" s="152"/>
      <c r="AG11" s="152"/>
      <c r="AH11" s="152"/>
      <c r="AI11" s="36"/>
      <c r="AJ11" s="36"/>
      <c r="AK11" s="36"/>
      <c r="AL11" s="181"/>
      <c r="AM11" s="181"/>
      <c r="AN11" s="181"/>
      <c r="AO11" s="181"/>
      <c r="AP11" s="36"/>
      <c r="AQ11" s="36"/>
      <c r="AR11" s="36"/>
      <c r="AS11" s="36"/>
      <c r="AT11" s="36"/>
      <c r="AU11" s="36"/>
      <c r="AV11" s="36"/>
    </row>
    <row r="12" spans="1:48" ht="40" customHeight="1" x14ac:dyDescent="0.35">
      <c r="A12" s="204"/>
      <c r="B12" s="50">
        <v>9</v>
      </c>
      <c r="C12" s="200"/>
      <c r="D12" s="56" t="s">
        <v>49</v>
      </c>
      <c r="E12" s="57" t="s">
        <v>39</v>
      </c>
      <c r="F12" s="58" t="s">
        <v>11</v>
      </c>
      <c r="G12" s="57" t="s">
        <v>13</v>
      </c>
      <c r="H12" s="55">
        <v>65.94</v>
      </c>
      <c r="I12" s="16">
        <v>0</v>
      </c>
      <c r="J12" s="144">
        <f t="shared" si="0"/>
        <v>0</v>
      </c>
      <c r="K12" s="145">
        <f t="shared" si="1"/>
        <v>0</v>
      </c>
      <c r="L12" s="146"/>
      <c r="M12" s="147">
        <f t="shared" si="2"/>
        <v>0</v>
      </c>
      <c r="N12" s="146"/>
      <c r="O12" s="146"/>
      <c r="P12" s="146"/>
      <c r="Q12" s="148">
        <f t="shared" si="3"/>
        <v>0</v>
      </c>
      <c r="R12" s="18" t="str">
        <f t="shared" si="4"/>
        <v>OK</v>
      </c>
      <c r="S12" s="47"/>
      <c r="T12" s="31"/>
      <c r="U12" s="47"/>
      <c r="V12" s="47"/>
      <c r="W12" s="47"/>
      <c r="X12" s="34"/>
      <c r="Y12" s="34"/>
      <c r="Z12" s="34"/>
      <c r="AA12" s="34"/>
      <c r="AB12" s="34"/>
      <c r="AC12" s="34"/>
      <c r="AD12" s="34"/>
      <c r="AE12" s="152"/>
      <c r="AF12" s="152"/>
      <c r="AG12" s="152"/>
      <c r="AH12" s="152"/>
      <c r="AI12" s="36"/>
      <c r="AJ12" s="36"/>
      <c r="AK12" s="36"/>
      <c r="AL12" s="181"/>
      <c r="AM12" s="181"/>
      <c r="AN12" s="181"/>
      <c r="AO12" s="181"/>
      <c r="AP12" s="36"/>
      <c r="AQ12" s="36"/>
      <c r="AR12" s="36"/>
      <c r="AS12" s="36"/>
      <c r="AT12" s="36"/>
      <c r="AU12" s="36"/>
      <c r="AV12" s="36"/>
    </row>
    <row r="13" spans="1:48" ht="40" customHeight="1" x14ac:dyDescent="0.35">
      <c r="A13" s="204"/>
      <c r="B13" s="50">
        <v>10</v>
      </c>
      <c r="C13" s="200"/>
      <c r="D13" s="56" t="s">
        <v>50</v>
      </c>
      <c r="E13" s="57" t="s">
        <v>39</v>
      </c>
      <c r="F13" s="58" t="s">
        <v>11</v>
      </c>
      <c r="G13" s="57" t="s">
        <v>13</v>
      </c>
      <c r="H13" s="55">
        <v>45.82</v>
      </c>
      <c r="I13" s="16">
        <v>0</v>
      </c>
      <c r="J13" s="144">
        <f t="shared" si="0"/>
        <v>0</v>
      </c>
      <c r="K13" s="145">
        <f t="shared" si="1"/>
        <v>0</v>
      </c>
      <c r="L13" s="146"/>
      <c r="M13" s="147">
        <f t="shared" si="2"/>
        <v>0</v>
      </c>
      <c r="N13" s="146"/>
      <c r="O13" s="146"/>
      <c r="P13" s="146"/>
      <c r="Q13" s="148">
        <f t="shared" si="3"/>
        <v>0</v>
      </c>
      <c r="R13" s="18" t="str">
        <f t="shared" si="4"/>
        <v>OK</v>
      </c>
      <c r="S13" s="47"/>
      <c r="T13" s="47"/>
      <c r="U13" s="47"/>
      <c r="V13" s="47"/>
      <c r="W13" s="47"/>
      <c r="X13" s="34"/>
      <c r="Y13" s="34"/>
      <c r="Z13" s="34"/>
      <c r="AA13" s="34"/>
      <c r="AB13" s="34"/>
      <c r="AC13" s="34"/>
      <c r="AD13" s="34"/>
      <c r="AE13" s="152"/>
      <c r="AF13" s="152"/>
      <c r="AG13" s="152"/>
      <c r="AH13" s="152"/>
      <c r="AI13" s="36"/>
      <c r="AJ13" s="36"/>
      <c r="AK13" s="36"/>
      <c r="AL13" s="181"/>
      <c r="AM13" s="181"/>
      <c r="AN13" s="181"/>
      <c r="AO13" s="181"/>
      <c r="AP13" s="36"/>
      <c r="AQ13" s="36"/>
      <c r="AR13" s="36"/>
      <c r="AS13" s="36"/>
      <c r="AT13" s="36"/>
      <c r="AU13" s="36"/>
      <c r="AV13" s="36"/>
    </row>
    <row r="14" spans="1:48" ht="40" customHeight="1" x14ac:dyDescent="0.35">
      <c r="A14" s="204"/>
      <c r="B14" s="50">
        <v>11</v>
      </c>
      <c r="C14" s="200"/>
      <c r="D14" s="56" t="s">
        <v>51</v>
      </c>
      <c r="E14" s="57" t="s">
        <v>39</v>
      </c>
      <c r="F14" s="57" t="s">
        <v>11</v>
      </c>
      <c r="G14" s="57" t="s">
        <v>13</v>
      </c>
      <c r="H14" s="55">
        <v>34.03</v>
      </c>
      <c r="I14" s="16">
        <v>0</v>
      </c>
      <c r="J14" s="144">
        <f t="shared" si="0"/>
        <v>0</v>
      </c>
      <c r="K14" s="145">
        <f t="shared" si="1"/>
        <v>0</v>
      </c>
      <c r="L14" s="146"/>
      <c r="M14" s="147">
        <f t="shared" si="2"/>
        <v>0</v>
      </c>
      <c r="N14" s="146"/>
      <c r="O14" s="146"/>
      <c r="P14" s="146"/>
      <c r="Q14" s="148">
        <f t="shared" si="3"/>
        <v>0</v>
      </c>
      <c r="R14" s="18" t="str">
        <f t="shared" si="4"/>
        <v>OK</v>
      </c>
      <c r="S14" s="47"/>
      <c r="T14" s="47"/>
      <c r="U14" s="47"/>
      <c r="V14" s="47"/>
      <c r="W14" s="47"/>
      <c r="X14" s="34"/>
      <c r="Y14" s="34"/>
      <c r="Z14" s="34"/>
      <c r="AA14" s="34"/>
      <c r="AB14" s="34"/>
      <c r="AC14" s="34"/>
      <c r="AD14" s="34"/>
      <c r="AE14" s="152"/>
      <c r="AF14" s="152"/>
      <c r="AG14" s="152"/>
      <c r="AH14" s="152"/>
      <c r="AI14" s="36"/>
      <c r="AJ14" s="36"/>
      <c r="AK14" s="36"/>
      <c r="AL14" s="181"/>
      <c r="AM14" s="181"/>
      <c r="AN14" s="181"/>
      <c r="AO14" s="181"/>
      <c r="AP14" s="36"/>
      <c r="AQ14" s="36"/>
      <c r="AR14" s="36"/>
      <c r="AS14" s="36"/>
      <c r="AT14" s="36"/>
      <c r="AU14" s="36"/>
      <c r="AV14" s="36"/>
    </row>
    <row r="15" spans="1:48" ht="40" customHeight="1" x14ac:dyDescent="0.35">
      <c r="A15" s="204"/>
      <c r="B15" s="50">
        <v>12</v>
      </c>
      <c r="C15" s="200"/>
      <c r="D15" s="56" t="s">
        <v>52</v>
      </c>
      <c r="E15" s="57" t="s">
        <v>39</v>
      </c>
      <c r="F15" s="57" t="s">
        <v>53</v>
      </c>
      <c r="G15" s="57" t="s">
        <v>12</v>
      </c>
      <c r="H15" s="55">
        <v>11.35</v>
      </c>
      <c r="I15" s="16">
        <v>3</v>
      </c>
      <c r="J15" s="144">
        <f t="shared" si="0"/>
        <v>3</v>
      </c>
      <c r="K15" s="145">
        <f t="shared" si="1"/>
        <v>3</v>
      </c>
      <c r="L15" s="146"/>
      <c r="M15" s="147">
        <f t="shared" si="2"/>
        <v>0</v>
      </c>
      <c r="N15" s="146"/>
      <c r="O15" s="146"/>
      <c r="P15" s="146"/>
      <c r="Q15" s="148">
        <f t="shared" si="3"/>
        <v>0</v>
      </c>
      <c r="R15" s="18" t="str">
        <f t="shared" si="4"/>
        <v>OK</v>
      </c>
      <c r="S15" s="47">
        <v>1</v>
      </c>
      <c r="T15" s="47"/>
      <c r="U15" s="47"/>
      <c r="V15" s="47"/>
      <c r="W15" s="47"/>
      <c r="X15" s="34"/>
      <c r="Y15" s="34"/>
      <c r="Z15" s="34"/>
      <c r="AA15" s="34"/>
      <c r="AB15" s="34"/>
      <c r="AC15" s="34"/>
      <c r="AD15" s="34">
        <v>2</v>
      </c>
      <c r="AE15" s="152"/>
      <c r="AF15" s="152"/>
      <c r="AG15" s="152"/>
      <c r="AH15" s="152"/>
      <c r="AI15" s="36"/>
      <c r="AJ15" s="36"/>
      <c r="AK15" s="36"/>
      <c r="AL15" s="181"/>
      <c r="AM15" s="181"/>
      <c r="AN15" s="181"/>
      <c r="AO15" s="181"/>
      <c r="AP15" s="36"/>
      <c r="AQ15" s="36"/>
      <c r="AR15" s="36"/>
      <c r="AS15" s="36"/>
      <c r="AT15" s="36"/>
      <c r="AU15" s="36"/>
      <c r="AV15" s="36"/>
    </row>
    <row r="16" spans="1:48" ht="40" customHeight="1" x14ac:dyDescent="0.35">
      <c r="A16" s="204"/>
      <c r="B16" s="50">
        <v>13</v>
      </c>
      <c r="C16" s="200"/>
      <c r="D16" s="59" t="s">
        <v>54</v>
      </c>
      <c r="E16" s="60" t="s">
        <v>39</v>
      </c>
      <c r="F16" s="60" t="s">
        <v>53</v>
      </c>
      <c r="G16" s="60" t="s">
        <v>12</v>
      </c>
      <c r="H16" s="61">
        <v>17.649999999999999</v>
      </c>
      <c r="I16" s="16">
        <v>10</v>
      </c>
      <c r="J16" s="144">
        <f t="shared" si="0"/>
        <v>10</v>
      </c>
      <c r="K16" s="145">
        <f t="shared" si="1"/>
        <v>10</v>
      </c>
      <c r="L16" s="146"/>
      <c r="M16" s="147">
        <f t="shared" si="2"/>
        <v>2</v>
      </c>
      <c r="N16" s="146"/>
      <c r="O16" s="146"/>
      <c r="P16" s="146"/>
      <c r="Q16" s="148">
        <f t="shared" si="3"/>
        <v>0</v>
      </c>
      <c r="R16" s="18" t="str">
        <f t="shared" si="4"/>
        <v>OK</v>
      </c>
      <c r="S16" s="47"/>
      <c r="T16" s="47"/>
      <c r="U16" s="47"/>
      <c r="V16" s="47"/>
      <c r="W16" s="47"/>
      <c r="X16" s="34"/>
      <c r="Y16" s="34"/>
      <c r="Z16" s="34"/>
      <c r="AA16" s="34"/>
      <c r="AB16" s="34"/>
      <c r="AC16" s="34"/>
      <c r="AD16" s="34">
        <v>10</v>
      </c>
      <c r="AE16" s="152"/>
      <c r="AF16" s="152"/>
      <c r="AG16" s="152"/>
      <c r="AH16" s="152"/>
      <c r="AI16" s="36"/>
      <c r="AJ16" s="36"/>
      <c r="AK16" s="36"/>
      <c r="AL16" s="181"/>
      <c r="AM16" s="181"/>
      <c r="AN16" s="181"/>
      <c r="AO16" s="181"/>
      <c r="AP16" s="36"/>
      <c r="AQ16" s="36"/>
      <c r="AR16" s="36"/>
      <c r="AS16" s="36"/>
      <c r="AT16" s="36"/>
      <c r="AU16" s="36"/>
      <c r="AV16" s="36"/>
    </row>
    <row r="17" spans="1:48" ht="40" customHeight="1" x14ac:dyDescent="0.35">
      <c r="A17" s="204"/>
      <c r="B17" s="50">
        <v>14</v>
      </c>
      <c r="C17" s="200"/>
      <c r="D17" s="56" t="s">
        <v>55</v>
      </c>
      <c r="E17" s="57" t="s">
        <v>39</v>
      </c>
      <c r="F17" s="57" t="s">
        <v>11</v>
      </c>
      <c r="G17" s="57" t="s">
        <v>12</v>
      </c>
      <c r="H17" s="55">
        <v>14</v>
      </c>
      <c r="I17" s="16">
        <v>0</v>
      </c>
      <c r="J17" s="144">
        <f t="shared" si="0"/>
        <v>0</v>
      </c>
      <c r="K17" s="145">
        <f t="shared" si="1"/>
        <v>0</v>
      </c>
      <c r="L17" s="146"/>
      <c r="M17" s="147">
        <f t="shared" si="2"/>
        <v>0</v>
      </c>
      <c r="N17" s="146"/>
      <c r="O17" s="146"/>
      <c r="P17" s="146"/>
      <c r="Q17" s="148">
        <f t="shared" si="3"/>
        <v>0</v>
      </c>
      <c r="R17" s="18" t="str">
        <f t="shared" si="4"/>
        <v>OK</v>
      </c>
      <c r="S17" s="47"/>
      <c r="T17" s="47"/>
      <c r="U17" s="47"/>
      <c r="V17" s="47"/>
      <c r="W17" s="47"/>
      <c r="X17" s="34"/>
      <c r="Y17" s="34"/>
      <c r="Z17" s="34"/>
      <c r="AA17" s="34"/>
      <c r="AB17" s="34"/>
      <c r="AC17" s="34"/>
      <c r="AD17" s="34"/>
      <c r="AE17" s="152"/>
      <c r="AF17" s="152"/>
      <c r="AG17" s="152"/>
      <c r="AH17" s="152"/>
      <c r="AI17" s="36"/>
      <c r="AJ17" s="36"/>
      <c r="AK17" s="36"/>
      <c r="AL17" s="181"/>
      <c r="AM17" s="181"/>
      <c r="AN17" s="181"/>
      <c r="AO17" s="181"/>
      <c r="AP17" s="36"/>
      <c r="AQ17" s="36"/>
      <c r="AR17" s="36"/>
      <c r="AS17" s="36"/>
      <c r="AT17" s="36"/>
      <c r="AU17" s="36"/>
      <c r="AV17" s="36"/>
    </row>
    <row r="18" spans="1:48" ht="40" customHeight="1" x14ac:dyDescent="0.35">
      <c r="A18" s="204"/>
      <c r="B18" s="50">
        <v>15</v>
      </c>
      <c r="C18" s="199"/>
      <c r="D18" s="56" t="s">
        <v>26</v>
      </c>
      <c r="E18" s="57" t="s">
        <v>39</v>
      </c>
      <c r="F18" s="57" t="s">
        <v>11</v>
      </c>
      <c r="G18" s="57" t="s">
        <v>12</v>
      </c>
      <c r="H18" s="55">
        <v>12.85</v>
      </c>
      <c r="I18" s="16">
        <v>5</v>
      </c>
      <c r="J18" s="144">
        <f t="shared" si="0"/>
        <v>0</v>
      </c>
      <c r="K18" s="145">
        <f t="shared" si="1"/>
        <v>0</v>
      </c>
      <c r="L18" s="146"/>
      <c r="M18" s="147">
        <f t="shared" si="2"/>
        <v>1</v>
      </c>
      <c r="N18" s="146"/>
      <c r="O18" s="146"/>
      <c r="P18" s="146"/>
      <c r="Q18" s="148">
        <f t="shared" si="3"/>
        <v>5</v>
      </c>
      <c r="R18" s="18" t="str">
        <f t="shared" si="4"/>
        <v>OK</v>
      </c>
      <c r="S18" s="47"/>
      <c r="T18" s="47"/>
      <c r="U18" s="47"/>
      <c r="V18" s="47"/>
      <c r="W18" s="47"/>
      <c r="X18" s="34"/>
      <c r="Y18" s="34"/>
      <c r="Z18" s="34"/>
      <c r="AA18" s="34"/>
      <c r="AB18" s="34"/>
      <c r="AC18" s="34"/>
      <c r="AD18" s="34"/>
      <c r="AE18" s="152"/>
      <c r="AF18" s="152"/>
      <c r="AG18" s="152"/>
      <c r="AH18" s="152"/>
      <c r="AI18" s="36"/>
      <c r="AJ18" s="36"/>
      <c r="AK18" s="36"/>
      <c r="AL18" s="181"/>
      <c r="AM18" s="181"/>
      <c r="AN18" s="181"/>
      <c r="AO18" s="181"/>
      <c r="AP18" s="36"/>
      <c r="AQ18" s="36"/>
      <c r="AR18" s="36"/>
      <c r="AS18" s="36"/>
      <c r="AT18" s="36"/>
      <c r="AU18" s="36"/>
      <c r="AV18" s="36"/>
    </row>
    <row r="19" spans="1:48" ht="40" customHeight="1" x14ac:dyDescent="0.35">
      <c r="A19" s="204">
        <v>2</v>
      </c>
      <c r="B19" s="50">
        <v>16</v>
      </c>
      <c r="C19" s="198" t="s">
        <v>635</v>
      </c>
      <c r="D19" s="56" t="s">
        <v>56</v>
      </c>
      <c r="E19" s="57" t="s">
        <v>57</v>
      </c>
      <c r="F19" s="57" t="s">
        <v>11</v>
      </c>
      <c r="G19" s="57" t="s">
        <v>12</v>
      </c>
      <c r="H19" s="55">
        <v>37.44</v>
      </c>
      <c r="I19" s="16">
        <v>20</v>
      </c>
      <c r="J19" s="144">
        <f t="shared" si="0"/>
        <v>8</v>
      </c>
      <c r="K19" s="145">
        <f t="shared" si="1"/>
        <v>8</v>
      </c>
      <c r="L19" s="146"/>
      <c r="M19" s="147">
        <f t="shared" si="2"/>
        <v>5</v>
      </c>
      <c r="N19" s="146"/>
      <c r="O19" s="146"/>
      <c r="P19" s="146"/>
      <c r="Q19" s="148">
        <f t="shared" si="3"/>
        <v>12</v>
      </c>
      <c r="R19" s="18" t="str">
        <f t="shared" si="4"/>
        <v>OK</v>
      </c>
      <c r="S19" s="47"/>
      <c r="T19" s="47">
        <v>4</v>
      </c>
      <c r="U19" s="47"/>
      <c r="V19" s="47"/>
      <c r="W19" s="47"/>
      <c r="X19" s="34"/>
      <c r="Y19" s="34"/>
      <c r="Z19" s="34"/>
      <c r="AA19" s="34"/>
      <c r="AB19" s="34"/>
      <c r="AC19" s="34"/>
      <c r="AD19" s="34"/>
      <c r="AE19" s="152"/>
      <c r="AF19" s="152">
        <v>4</v>
      </c>
      <c r="AG19" s="152"/>
      <c r="AH19" s="152"/>
      <c r="AI19" s="36"/>
      <c r="AJ19" s="36"/>
      <c r="AK19" s="36"/>
      <c r="AL19" s="181"/>
      <c r="AM19" s="181"/>
      <c r="AN19" s="181"/>
      <c r="AO19" s="181"/>
      <c r="AP19" s="36"/>
      <c r="AQ19" s="36"/>
      <c r="AR19" s="36"/>
      <c r="AS19" s="36"/>
      <c r="AT19" s="36"/>
      <c r="AU19" s="36"/>
      <c r="AV19" s="36"/>
    </row>
    <row r="20" spans="1:48" ht="40" customHeight="1" x14ac:dyDescent="0.35">
      <c r="A20" s="204"/>
      <c r="B20" s="50">
        <v>17</v>
      </c>
      <c r="C20" s="200"/>
      <c r="D20" s="56" t="s">
        <v>58</v>
      </c>
      <c r="E20" s="57" t="s">
        <v>59</v>
      </c>
      <c r="F20" s="57" t="s">
        <v>10</v>
      </c>
      <c r="G20" s="57" t="s">
        <v>12</v>
      </c>
      <c r="H20" s="55">
        <v>76.8</v>
      </c>
      <c r="I20" s="16">
        <v>30</v>
      </c>
      <c r="J20" s="144">
        <f t="shared" si="0"/>
        <v>7</v>
      </c>
      <c r="K20" s="145">
        <f t="shared" si="1"/>
        <v>7</v>
      </c>
      <c r="L20" s="146"/>
      <c r="M20" s="147">
        <f t="shared" si="2"/>
        <v>7</v>
      </c>
      <c r="N20" s="146"/>
      <c r="O20" s="146"/>
      <c r="P20" s="146"/>
      <c r="Q20" s="148">
        <f t="shared" si="3"/>
        <v>23</v>
      </c>
      <c r="R20" s="18" t="str">
        <f t="shared" si="4"/>
        <v>OK</v>
      </c>
      <c r="S20" s="47"/>
      <c r="T20" s="47">
        <v>2</v>
      </c>
      <c r="U20" s="47"/>
      <c r="V20" s="47"/>
      <c r="W20" s="47"/>
      <c r="X20" s="34"/>
      <c r="Y20" s="34"/>
      <c r="Z20" s="34"/>
      <c r="AA20" s="34"/>
      <c r="AB20" s="34"/>
      <c r="AC20" s="34"/>
      <c r="AD20" s="34"/>
      <c r="AE20" s="152"/>
      <c r="AF20" s="152">
        <v>5</v>
      </c>
      <c r="AG20" s="152"/>
      <c r="AH20" s="152"/>
      <c r="AI20" s="36"/>
      <c r="AJ20" s="36"/>
      <c r="AK20" s="36"/>
      <c r="AL20" s="181"/>
      <c r="AM20" s="181"/>
      <c r="AN20" s="181"/>
      <c r="AO20" s="181"/>
      <c r="AP20" s="36"/>
      <c r="AQ20" s="36"/>
      <c r="AR20" s="36"/>
      <c r="AS20" s="36"/>
      <c r="AT20" s="36"/>
      <c r="AU20" s="36"/>
      <c r="AV20" s="36"/>
    </row>
    <row r="21" spans="1:48" ht="40" customHeight="1" x14ac:dyDescent="0.35">
      <c r="A21" s="204"/>
      <c r="B21" s="50">
        <v>18</v>
      </c>
      <c r="C21" s="200"/>
      <c r="D21" s="56" t="s">
        <v>60</v>
      </c>
      <c r="E21" s="57" t="s">
        <v>61</v>
      </c>
      <c r="F21" s="57" t="s">
        <v>11</v>
      </c>
      <c r="G21" s="57" t="s">
        <v>12</v>
      </c>
      <c r="H21" s="55">
        <v>160.82</v>
      </c>
      <c r="I21" s="16">
        <v>6</v>
      </c>
      <c r="J21" s="144">
        <f t="shared" si="0"/>
        <v>3</v>
      </c>
      <c r="K21" s="145">
        <f t="shared" si="1"/>
        <v>3</v>
      </c>
      <c r="L21" s="146"/>
      <c r="M21" s="147">
        <f t="shared" si="2"/>
        <v>1</v>
      </c>
      <c r="N21" s="146"/>
      <c r="O21" s="146"/>
      <c r="P21" s="146"/>
      <c r="Q21" s="148">
        <f t="shared" si="3"/>
        <v>3</v>
      </c>
      <c r="R21" s="18" t="str">
        <f t="shared" si="4"/>
        <v>OK</v>
      </c>
      <c r="S21" s="47"/>
      <c r="T21" s="47">
        <v>2</v>
      </c>
      <c r="U21" s="47"/>
      <c r="V21" s="47"/>
      <c r="W21" s="47"/>
      <c r="X21" s="34"/>
      <c r="Y21" s="34"/>
      <c r="Z21" s="34"/>
      <c r="AA21" s="34"/>
      <c r="AB21" s="34"/>
      <c r="AC21" s="34"/>
      <c r="AD21" s="34"/>
      <c r="AE21" s="152"/>
      <c r="AF21" s="152">
        <v>1</v>
      </c>
      <c r="AG21" s="152"/>
      <c r="AH21" s="152"/>
      <c r="AI21" s="36"/>
      <c r="AJ21" s="36"/>
      <c r="AK21" s="36"/>
      <c r="AL21" s="181"/>
      <c r="AM21" s="181"/>
      <c r="AN21" s="181"/>
      <c r="AO21" s="181"/>
      <c r="AP21" s="36"/>
      <c r="AQ21" s="36"/>
      <c r="AR21" s="36"/>
      <c r="AS21" s="36"/>
      <c r="AT21" s="36"/>
      <c r="AU21" s="36"/>
      <c r="AV21" s="36"/>
    </row>
    <row r="22" spans="1:48" ht="40" customHeight="1" x14ac:dyDescent="0.35">
      <c r="A22" s="204"/>
      <c r="B22" s="50">
        <v>19</v>
      </c>
      <c r="C22" s="200"/>
      <c r="D22" s="56" t="s">
        <v>62</v>
      </c>
      <c r="E22" s="57" t="s">
        <v>63</v>
      </c>
      <c r="F22" s="57" t="s">
        <v>64</v>
      </c>
      <c r="G22" s="57" t="s">
        <v>65</v>
      </c>
      <c r="H22" s="55">
        <v>3.76</v>
      </c>
      <c r="I22" s="16">
        <v>0</v>
      </c>
      <c r="J22" s="144">
        <f t="shared" si="0"/>
        <v>0</v>
      </c>
      <c r="K22" s="145">
        <f t="shared" si="1"/>
        <v>0</v>
      </c>
      <c r="L22" s="146"/>
      <c r="M22" s="147">
        <f t="shared" si="2"/>
        <v>0</v>
      </c>
      <c r="N22" s="146"/>
      <c r="O22" s="146"/>
      <c r="P22" s="146"/>
      <c r="Q22" s="148">
        <f t="shared" si="3"/>
        <v>0</v>
      </c>
      <c r="R22" s="18" t="str">
        <f t="shared" si="4"/>
        <v>OK</v>
      </c>
      <c r="S22" s="47"/>
      <c r="T22" s="47"/>
      <c r="U22" s="47"/>
      <c r="V22" s="47"/>
      <c r="W22" s="47"/>
      <c r="X22" s="34"/>
      <c r="Y22" s="34"/>
      <c r="Z22" s="34"/>
      <c r="AA22" s="34"/>
      <c r="AB22" s="34"/>
      <c r="AC22" s="34"/>
      <c r="AD22" s="34"/>
      <c r="AE22" s="152"/>
      <c r="AF22" s="152"/>
      <c r="AG22" s="152"/>
      <c r="AH22" s="152"/>
      <c r="AI22" s="36"/>
      <c r="AJ22" s="36"/>
      <c r="AK22" s="36"/>
      <c r="AL22" s="181"/>
      <c r="AM22" s="181"/>
      <c r="AN22" s="181"/>
      <c r="AO22" s="181"/>
      <c r="AP22" s="36"/>
      <c r="AQ22" s="36"/>
      <c r="AR22" s="36"/>
      <c r="AS22" s="36"/>
      <c r="AT22" s="36"/>
      <c r="AU22" s="36"/>
      <c r="AV22" s="36"/>
    </row>
    <row r="23" spans="1:48" ht="40" customHeight="1" x14ac:dyDescent="0.35">
      <c r="A23" s="204"/>
      <c r="B23" s="50">
        <v>20</v>
      </c>
      <c r="C23" s="199"/>
      <c r="D23" s="56" t="s">
        <v>66</v>
      </c>
      <c r="E23" s="57" t="s">
        <v>67</v>
      </c>
      <c r="F23" s="57" t="s">
        <v>11</v>
      </c>
      <c r="G23" s="57" t="s">
        <v>12</v>
      </c>
      <c r="H23" s="55">
        <v>19.440000000000001</v>
      </c>
      <c r="I23" s="16">
        <v>50</v>
      </c>
      <c r="J23" s="144">
        <f t="shared" si="0"/>
        <v>10</v>
      </c>
      <c r="K23" s="145">
        <f t="shared" si="1"/>
        <v>10</v>
      </c>
      <c r="L23" s="146"/>
      <c r="M23" s="147">
        <f t="shared" si="2"/>
        <v>12</v>
      </c>
      <c r="N23" s="146"/>
      <c r="O23" s="146"/>
      <c r="P23" s="146"/>
      <c r="Q23" s="148">
        <f t="shared" si="3"/>
        <v>40</v>
      </c>
      <c r="R23" s="18" t="str">
        <f t="shared" si="4"/>
        <v>OK</v>
      </c>
      <c r="S23" s="47"/>
      <c r="T23" s="47">
        <v>5</v>
      </c>
      <c r="U23" s="47"/>
      <c r="V23" s="47"/>
      <c r="W23" s="47"/>
      <c r="X23" s="34"/>
      <c r="Y23" s="34"/>
      <c r="Z23" s="34"/>
      <c r="AA23" s="34"/>
      <c r="AB23" s="34"/>
      <c r="AC23" s="34"/>
      <c r="AD23" s="34"/>
      <c r="AE23" s="152"/>
      <c r="AF23" s="152">
        <v>5</v>
      </c>
      <c r="AG23" s="152"/>
      <c r="AH23" s="152"/>
      <c r="AI23" s="36"/>
      <c r="AJ23" s="36"/>
      <c r="AK23" s="36"/>
      <c r="AL23" s="181"/>
      <c r="AM23" s="181"/>
      <c r="AN23" s="181"/>
      <c r="AO23" s="181"/>
      <c r="AP23" s="36"/>
      <c r="AQ23" s="36"/>
      <c r="AR23" s="36"/>
      <c r="AS23" s="36"/>
      <c r="AT23" s="36"/>
      <c r="AU23" s="36"/>
      <c r="AV23" s="36"/>
    </row>
    <row r="24" spans="1:48" ht="40" customHeight="1" x14ac:dyDescent="0.35">
      <c r="A24" s="204">
        <v>3</v>
      </c>
      <c r="B24" s="50">
        <v>21</v>
      </c>
      <c r="C24" s="198" t="s">
        <v>634</v>
      </c>
      <c r="D24" s="56" t="s">
        <v>68</v>
      </c>
      <c r="E24" s="57" t="s">
        <v>69</v>
      </c>
      <c r="F24" s="57" t="s">
        <v>11</v>
      </c>
      <c r="G24" s="57" t="s">
        <v>12</v>
      </c>
      <c r="H24" s="55">
        <v>117.9</v>
      </c>
      <c r="I24" s="16">
        <v>0</v>
      </c>
      <c r="J24" s="144">
        <f t="shared" si="0"/>
        <v>0</v>
      </c>
      <c r="K24" s="145">
        <f t="shared" si="1"/>
        <v>0</v>
      </c>
      <c r="L24" s="146"/>
      <c r="M24" s="147">
        <f t="shared" si="2"/>
        <v>0</v>
      </c>
      <c r="N24" s="146"/>
      <c r="O24" s="146"/>
      <c r="P24" s="146"/>
      <c r="Q24" s="148">
        <f t="shared" si="3"/>
        <v>0</v>
      </c>
      <c r="R24" s="18" t="str">
        <f t="shared" si="4"/>
        <v>OK</v>
      </c>
      <c r="S24" s="47"/>
      <c r="T24" s="47"/>
      <c r="U24" s="47"/>
      <c r="V24" s="47"/>
      <c r="W24" s="47"/>
      <c r="X24" s="34"/>
      <c r="Y24" s="34"/>
      <c r="Z24" s="34"/>
      <c r="AA24" s="34"/>
      <c r="AB24" s="34"/>
      <c r="AC24" s="34"/>
      <c r="AD24" s="34"/>
      <c r="AE24" s="152"/>
      <c r="AF24" s="152"/>
      <c r="AG24" s="152"/>
      <c r="AH24" s="152"/>
      <c r="AI24" s="36"/>
      <c r="AJ24" s="36"/>
      <c r="AK24" s="36"/>
      <c r="AL24" s="181"/>
      <c r="AM24" s="181"/>
      <c r="AN24" s="181"/>
      <c r="AO24" s="181"/>
      <c r="AP24" s="36"/>
      <c r="AQ24" s="36"/>
      <c r="AR24" s="36"/>
      <c r="AS24" s="36"/>
      <c r="AT24" s="36"/>
      <c r="AU24" s="36"/>
      <c r="AV24" s="36"/>
    </row>
    <row r="25" spans="1:48" ht="40" customHeight="1" x14ac:dyDescent="0.35">
      <c r="A25" s="204"/>
      <c r="B25" s="50">
        <v>22</v>
      </c>
      <c r="C25" s="200"/>
      <c r="D25" s="56" t="s">
        <v>70</v>
      </c>
      <c r="E25" s="57" t="s">
        <v>69</v>
      </c>
      <c r="F25" s="57" t="s">
        <v>11</v>
      </c>
      <c r="G25" s="57" t="s">
        <v>12</v>
      </c>
      <c r="H25" s="55">
        <v>119.82</v>
      </c>
      <c r="I25" s="16">
        <v>6</v>
      </c>
      <c r="J25" s="144">
        <f t="shared" si="0"/>
        <v>4</v>
      </c>
      <c r="K25" s="145">
        <f t="shared" si="1"/>
        <v>4</v>
      </c>
      <c r="L25" s="146"/>
      <c r="M25" s="147">
        <f t="shared" si="2"/>
        <v>1</v>
      </c>
      <c r="N25" s="146"/>
      <c r="O25" s="146"/>
      <c r="P25" s="146"/>
      <c r="Q25" s="148">
        <f t="shared" si="3"/>
        <v>2</v>
      </c>
      <c r="R25" s="18" t="str">
        <f t="shared" si="4"/>
        <v>OK</v>
      </c>
      <c r="S25" s="47">
        <v>2</v>
      </c>
      <c r="T25" s="47"/>
      <c r="U25" s="47"/>
      <c r="V25" s="47"/>
      <c r="W25" s="47"/>
      <c r="X25" s="34"/>
      <c r="Y25" s="34"/>
      <c r="Z25" s="34"/>
      <c r="AA25" s="34"/>
      <c r="AB25" s="34"/>
      <c r="AC25" s="34"/>
      <c r="AD25" s="34"/>
      <c r="AE25" s="152"/>
      <c r="AF25" s="152"/>
      <c r="AG25" s="152">
        <v>2</v>
      </c>
      <c r="AH25" s="152"/>
      <c r="AI25" s="36"/>
      <c r="AJ25" s="36"/>
      <c r="AK25" s="36"/>
      <c r="AL25" s="181"/>
      <c r="AM25" s="181"/>
      <c r="AN25" s="181"/>
      <c r="AO25" s="181"/>
      <c r="AP25" s="36"/>
      <c r="AQ25" s="36"/>
      <c r="AR25" s="36"/>
      <c r="AS25" s="36"/>
      <c r="AT25" s="36"/>
      <c r="AU25" s="36"/>
      <c r="AV25" s="36"/>
    </row>
    <row r="26" spans="1:48" ht="40" customHeight="1" x14ac:dyDescent="0.35">
      <c r="A26" s="204"/>
      <c r="B26" s="50">
        <v>23</v>
      </c>
      <c r="C26" s="200"/>
      <c r="D26" s="59" t="s">
        <v>71</v>
      </c>
      <c r="E26" s="60" t="s">
        <v>69</v>
      </c>
      <c r="F26" s="60" t="s">
        <v>11</v>
      </c>
      <c r="G26" s="60" t="s">
        <v>12</v>
      </c>
      <c r="H26" s="61">
        <v>269.58999999999997</v>
      </c>
      <c r="I26" s="16">
        <f>6-1</f>
        <v>5</v>
      </c>
      <c r="J26" s="144">
        <f t="shared" si="0"/>
        <v>5</v>
      </c>
      <c r="K26" s="145">
        <f t="shared" si="1"/>
        <v>5</v>
      </c>
      <c r="L26" s="146"/>
      <c r="M26" s="147">
        <f t="shared" si="2"/>
        <v>1</v>
      </c>
      <c r="N26" s="146"/>
      <c r="O26" s="146"/>
      <c r="P26" s="146"/>
      <c r="Q26" s="148">
        <f t="shared" si="3"/>
        <v>0</v>
      </c>
      <c r="R26" s="18" t="str">
        <f t="shared" si="4"/>
        <v>OK</v>
      </c>
      <c r="S26" s="47">
        <v>2</v>
      </c>
      <c r="T26" s="47"/>
      <c r="U26" s="47"/>
      <c r="V26" s="47"/>
      <c r="W26" s="47"/>
      <c r="X26" s="34"/>
      <c r="Y26" s="34"/>
      <c r="Z26" s="34"/>
      <c r="AA26" s="34"/>
      <c r="AB26" s="34"/>
      <c r="AC26" s="34"/>
      <c r="AD26" s="34"/>
      <c r="AE26" s="152"/>
      <c r="AF26" s="152"/>
      <c r="AG26" s="152">
        <v>3</v>
      </c>
      <c r="AH26" s="152"/>
      <c r="AI26" s="36"/>
      <c r="AJ26" s="36"/>
      <c r="AK26" s="36"/>
      <c r="AL26" s="181"/>
      <c r="AM26" s="181"/>
      <c r="AN26" s="181"/>
      <c r="AO26" s="181"/>
      <c r="AP26" s="36"/>
      <c r="AQ26" s="36"/>
      <c r="AR26" s="36"/>
      <c r="AS26" s="36"/>
      <c r="AT26" s="36"/>
      <c r="AU26" s="36"/>
      <c r="AV26" s="36"/>
    </row>
    <row r="27" spans="1:48" ht="67.5" customHeight="1" x14ac:dyDescent="0.35">
      <c r="A27" s="204"/>
      <c r="B27" s="50">
        <v>24</v>
      </c>
      <c r="C27" s="200"/>
      <c r="D27" s="59" t="s">
        <v>72</v>
      </c>
      <c r="E27" s="60" t="s">
        <v>69</v>
      </c>
      <c r="F27" s="60" t="s">
        <v>11</v>
      </c>
      <c r="G27" s="60" t="s">
        <v>12</v>
      </c>
      <c r="H27" s="61">
        <v>192</v>
      </c>
      <c r="I27" s="16">
        <f>6-1</f>
        <v>5</v>
      </c>
      <c r="J27" s="144">
        <f t="shared" si="0"/>
        <v>3</v>
      </c>
      <c r="K27" s="145">
        <f t="shared" si="1"/>
        <v>3</v>
      </c>
      <c r="L27" s="146">
        <v>-2</v>
      </c>
      <c r="M27" s="147">
        <f t="shared" si="2"/>
        <v>1</v>
      </c>
      <c r="N27" s="146"/>
      <c r="O27" s="146"/>
      <c r="P27" s="146"/>
      <c r="Q27" s="148">
        <f t="shared" si="3"/>
        <v>0</v>
      </c>
      <c r="R27" s="18" t="str">
        <f t="shared" si="4"/>
        <v>OK</v>
      </c>
      <c r="S27" s="47"/>
      <c r="T27" s="47"/>
      <c r="U27" s="47"/>
      <c r="V27" s="47"/>
      <c r="W27" s="47"/>
      <c r="X27" s="34"/>
      <c r="Y27" s="34"/>
      <c r="Z27" s="34"/>
      <c r="AA27" s="34"/>
      <c r="AB27" s="34"/>
      <c r="AC27" s="34"/>
      <c r="AD27" s="34"/>
      <c r="AE27" s="152"/>
      <c r="AF27" s="152"/>
      <c r="AG27" s="152">
        <v>1</v>
      </c>
      <c r="AH27" s="152"/>
      <c r="AI27" s="36"/>
      <c r="AJ27" s="36"/>
      <c r="AK27" s="36"/>
      <c r="AL27" s="181"/>
      <c r="AM27" s="187">
        <v>2</v>
      </c>
      <c r="AN27" s="188"/>
      <c r="AO27" s="188"/>
      <c r="AP27" s="36"/>
      <c r="AQ27" s="36"/>
      <c r="AR27" s="36"/>
      <c r="AS27" s="36"/>
      <c r="AT27" s="36"/>
      <c r="AU27" s="36"/>
      <c r="AV27" s="36"/>
    </row>
    <row r="28" spans="1:48" ht="40" customHeight="1" x14ac:dyDescent="0.35">
      <c r="A28" s="204"/>
      <c r="B28" s="50">
        <v>25</v>
      </c>
      <c r="C28" s="200"/>
      <c r="D28" s="56" t="s">
        <v>73</v>
      </c>
      <c r="E28" s="57" t="s">
        <v>69</v>
      </c>
      <c r="F28" s="57" t="s">
        <v>11</v>
      </c>
      <c r="G28" s="57" t="s">
        <v>12</v>
      </c>
      <c r="H28" s="55">
        <v>211.45</v>
      </c>
      <c r="I28" s="16">
        <v>6</v>
      </c>
      <c r="J28" s="144">
        <f t="shared" si="0"/>
        <v>1</v>
      </c>
      <c r="K28" s="145">
        <f t="shared" si="1"/>
        <v>1</v>
      </c>
      <c r="L28" s="146"/>
      <c r="M28" s="147">
        <f t="shared" si="2"/>
        <v>1</v>
      </c>
      <c r="N28" s="146"/>
      <c r="O28" s="146"/>
      <c r="P28" s="146"/>
      <c r="Q28" s="148">
        <f t="shared" si="3"/>
        <v>5</v>
      </c>
      <c r="R28" s="18" t="str">
        <f t="shared" si="4"/>
        <v>OK</v>
      </c>
      <c r="S28" s="47"/>
      <c r="T28" s="47"/>
      <c r="U28" s="47"/>
      <c r="V28" s="47"/>
      <c r="W28" s="47"/>
      <c r="X28" s="34"/>
      <c r="Y28" s="34"/>
      <c r="Z28" s="34"/>
      <c r="AA28" s="34"/>
      <c r="AB28" s="34"/>
      <c r="AC28" s="34"/>
      <c r="AD28" s="34"/>
      <c r="AE28" s="152"/>
      <c r="AF28" s="152"/>
      <c r="AG28" s="152">
        <v>1</v>
      </c>
      <c r="AH28" s="152"/>
      <c r="AI28" s="36"/>
      <c r="AJ28" s="36"/>
      <c r="AK28" s="36"/>
      <c r="AL28" s="181"/>
      <c r="AM28" s="181"/>
      <c r="AN28" s="181"/>
      <c r="AO28" s="181"/>
      <c r="AP28" s="36"/>
      <c r="AQ28" s="36"/>
      <c r="AR28" s="36"/>
      <c r="AS28" s="36"/>
      <c r="AT28" s="36"/>
      <c r="AU28" s="36"/>
      <c r="AV28" s="36"/>
    </row>
    <row r="29" spans="1:48" ht="40" customHeight="1" x14ac:dyDescent="0.35">
      <c r="A29" s="204"/>
      <c r="B29" s="50">
        <v>26</v>
      </c>
      <c r="C29" s="199"/>
      <c r="D29" s="56" t="s">
        <v>74</v>
      </c>
      <c r="E29" s="57" t="s">
        <v>75</v>
      </c>
      <c r="F29" s="57" t="s">
        <v>11</v>
      </c>
      <c r="G29" s="57" t="s">
        <v>12</v>
      </c>
      <c r="H29" s="55">
        <v>33.159999999999997</v>
      </c>
      <c r="I29" s="16">
        <v>2</v>
      </c>
      <c r="J29" s="144">
        <f t="shared" si="0"/>
        <v>2</v>
      </c>
      <c r="K29" s="145">
        <f t="shared" si="1"/>
        <v>2</v>
      </c>
      <c r="L29" s="146"/>
      <c r="M29" s="147">
        <f t="shared" si="2"/>
        <v>0</v>
      </c>
      <c r="N29" s="146"/>
      <c r="O29" s="146"/>
      <c r="P29" s="146"/>
      <c r="Q29" s="148">
        <f t="shared" si="3"/>
        <v>0</v>
      </c>
      <c r="R29" s="18" t="str">
        <f t="shared" si="4"/>
        <v>OK</v>
      </c>
      <c r="S29" s="47"/>
      <c r="T29" s="47"/>
      <c r="U29" s="47"/>
      <c r="V29" s="47"/>
      <c r="W29" s="47"/>
      <c r="X29" s="34"/>
      <c r="Y29" s="34"/>
      <c r="Z29" s="34"/>
      <c r="AA29" s="34"/>
      <c r="AB29" s="34"/>
      <c r="AC29" s="34"/>
      <c r="AD29" s="34"/>
      <c r="AE29" s="152"/>
      <c r="AF29" s="152"/>
      <c r="AG29" s="152">
        <v>2</v>
      </c>
      <c r="AH29" s="152"/>
      <c r="AI29" s="36"/>
      <c r="AJ29" s="36"/>
      <c r="AK29" s="36"/>
      <c r="AL29" s="181"/>
      <c r="AM29" s="181"/>
      <c r="AN29" s="181"/>
      <c r="AO29" s="181"/>
      <c r="AP29" s="36"/>
      <c r="AQ29" s="36"/>
      <c r="AR29" s="36"/>
      <c r="AS29" s="36"/>
      <c r="AT29" s="36"/>
      <c r="AU29" s="36"/>
      <c r="AV29" s="36"/>
    </row>
    <row r="30" spans="1:48" ht="40" customHeight="1" x14ac:dyDescent="0.35">
      <c r="A30" s="204">
        <v>4</v>
      </c>
      <c r="B30" s="50">
        <v>27</v>
      </c>
      <c r="C30" s="226" t="s">
        <v>636</v>
      </c>
      <c r="D30" s="56" t="s">
        <v>76</v>
      </c>
      <c r="E30" s="57" t="s">
        <v>77</v>
      </c>
      <c r="F30" s="57" t="s">
        <v>11</v>
      </c>
      <c r="G30" s="57" t="s">
        <v>12</v>
      </c>
      <c r="H30" s="55">
        <v>40</v>
      </c>
      <c r="I30" s="16">
        <v>50</v>
      </c>
      <c r="J30" s="144">
        <f t="shared" si="0"/>
        <v>10</v>
      </c>
      <c r="K30" s="145">
        <f t="shared" si="1"/>
        <v>10</v>
      </c>
      <c r="L30" s="146"/>
      <c r="M30" s="147">
        <f t="shared" si="2"/>
        <v>12</v>
      </c>
      <c r="N30" s="146"/>
      <c r="O30" s="146"/>
      <c r="P30" s="146"/>
      <c r="Q30" s="148">
        <f t="shared" si="3"/>
        <v>40</v>
      </c>
      <c r="R30" s="18" t="str">
        <f t="shared" si="4"/>
        <v>OK</v>
      </c>
      <c r="S30" s="47"/>
      <c r="T30" s="47"/>
      <c r="U30" s="47"/>
      <c r="V30" s="47"/>
      <c r="W30" s="47"/>
      <c r="X30" s="34"/>
      <c r="Y30" s="34"/>
      <c r="Z30" s="34"/>
      <c r="AA30" s="34"/>
      <c r="AB30" s="34">
        <v>10</v>
      </c>
      <c r="AC30" s="34"/>
      <c r="AD30" s="34"/>
      <c r="AE30" s="152"/>
      <c r="AF30" s="152"/>
      <c r="AG30" s="152"/>
      <c r="AH30" s="152"/>
      <c r="AI30" s="36"/>
      <c r="AJ30" s="36"/>
      <c r="AK30" s="36"/>
      <c r="AL30" s="181"/>
      <c r="AM30" s="181"/>
      <c r="AN30" s="181"/>
      <c r="AO30" s="181"/>
      <c r="AP30" s="36"/>
      <c r="AQ30" s="36"/>
      <c r="AR30" s="36"/>
      <c r="AS30" s="36"/>
      <c r="AT30" s="36"/>
      <c r="AU30" s="36"/>
      <c r="AV30" s="36"/>
    </row>
    <row r="31" spans="1:48" ht="40" customHeight="1" x14ac:dyDescent="0.35">
      <c r="A31" s="204"/>
      <c r="B31" s="50">
        <v>28</v>
      </c>
      <c r="C31" s="218"/>
      <c r="D31" s="56" t="s">
        <v>78</v>
      </c>
      <c r="E31" s="57" t="s">
        <v>79</v>
      </c>
      <c r="F31" s="57" t="s">
        <v>11</v>
      </c>
      <c r="G31" s="57" t="s">
        <v>12</v>
      </c>
      <c r="H31" s="55">
        <v>8</v>
      </c>
      <c r="I31" s="16">
        <v>34</v>
      </c>
      <c r="J31" s="144">
        <f t="shared" si="0"/>
        <v>10</v>
      </c>
      <c r="K31" s="145">
        <f t="shared" si="1"/>
        <v>10</v>
      </c>
      <c r="L31" s="146"/>
      <c r="M31" s="147">
        <f t="shared" si="2"/>
        <v>8</v>
      </c>
      <c r="N31" s="146"/>
      <c r="O31" s="146"/>
      <c r="P31" s="146"/>
      <c r="Q31" s="148">
        <f t="shared" si="3"/>
        <v>24</v>
      </c>
      <c r="R31" s="18" t="str">
        <f t="shared" si="4"/>
        <v>OK</v>
      </c>
      <c r="S31" s="47"/>
      <c r="T31" s="47"/>
      <c r="U31" s="47"/>
      <c r="V31" s="47"/>
      <c r="W31" s="47"/>
      <c r="X31" s="34"/>
      <c r="Y31" s="34"/>
      <c r="Z31" s="34"/>
      <c r="AA31" s="34"/>
      <c r="AB31" s="34"/>
      <c r="AC31" s="34"/>
      <c r="AD31" s="34"/>
      <c r="AE31" s="152"/>
      <c r="AF31" s="152"/>
      <c r="AG31" s="152"/>
      <c r="AH31" s="152">
        <v>10</v>
      </c>
      <c r="AI31" s="36"/>
      <c r="AJ31" s="36"/>
      <c r="AK31" s="36"/>
      <c r="AL31" s="181"/>
      <c r="AM31" s="181"/>
      <c r="AN31" s="181"/>
      <c r="AO31" s="181"/>
      <c r="AP31" s="36"/>
      <c r="AQ31" s="36"/>
      <c r="AR31" s="36"/>
      <c r="AS31" s="36"/>
      <c r="AT31" s="36"/>
      <c r="AU31" s="36"/>
      <c r="AV31" s="36"/>
    </row>
    <row r="32" spans="1:48" ht="40" customHeight="1" x14ac:dyDescent="0.35">
      <c r="A32" s="204"/>
      <c r="B32" s="50">
        <v>29</v>
      </c>
      <c r="C32" s="218"/>
      <c r="D32" s="56" t="s">
        <v>80</v>
      </c>
      <c r="E32" s="57" t="s">
        <v>81</v>
      </c>
      <c r="F32" s="57" t="s">
        <v>11</v>
      </c>
      <c r="G32" s="57" t="s">
        <v>12</v>
      </c>
      <c r="H32" s="55">
        <v>76</v>
      </c>
      <c r="I32" s="16">
        <v>20</v>
      </c>
      <c r="J32" s="144">
        <f t="shared" si="0"/>
        <v>10</v>
      </c>
      <c r="K32" s="145">
        <f t="shared" si="1"/>
        <v>10</v>
      </c>
      <c r="L32" s="146"/>
      <c r="M32" s="147">
        <f t="shared" si="2"/>
        <v>5</v>
      </c>
      <c r="N32" s="146"/>
      <c r="O32" s="146"/>
      <c r="P32" s="146"/>
      <c r="Q32" s="148">
        <f t="shared" si="3"/>
        <v>10</v>
      </c>
      <c r="R32" s="18" t="str">
        <f t="shared" si="4"/>
        <v>OK</v>
      </c>
      <c r="S32" s="47"/>
      <c r="T32" s="47"/>
      <c r="U32" s="47"/>
      <c r="V32" s="47"/>
      <c r="W32" s="47"/>
      <c r="X32" s="34"/>
      <c r="Y32" s="34"/>
      <c r="Z32" s="34"/>
      <c r="AA32" s="34"/>
      <c r="AB32" s="34"/>
      <c r="AC32" s="34"/>
      <c r="AD32" s="34"/>
      <c r="AE32" s="152"/>
      <c r="AF32" s="152"/>
      <c r="AG32" s="152"/>
      <c r="AH32" s="152">
        <v>10</v>
      </c>
      <c r="AI32" s="36"/>
      <c r="AJ32" s="36"/>
      <c r="AK32" s="36"/>
      <c r="AL32" s="181"/>
      <c r="AM32" s="181"/>
      <c r="AN32" s="181"/>
      <c r="AO32" s="181"/>
      <c r="AP32" s="36"/>
      <c r="AQ32" s="36"/>
      <c r="AR32" s="36"/>
      <c r="AS32" s="36"/>
      <c r="AT32" s="36"/>
      <c r="AU32" s="36"/>
      <c r="AV32" s="36"/>
    </row>
    <row r="33" spans="1:48" ht="40" customHeight="1" x14ac:dyDescent="0.35">
      <c r="A33" s="204"/>
      <c r="B33" s="50">
        <v>30</v>
      </c>
      <c r="C33" s="218"/>
      <c r="D33" s="56" t="s">
        <v>82</v>
      </c>
      <c r="E33" s="57" t="s">
        <v>83</v>
      </c>
      <c r="F33" s="57" t="s">
        <v>11</v>
      </c>
      <c r="G33" s="57" t="s">
        <v>12</v>
      </c>
      <c r="H33" s="55">
        <v>26.2</v>
      </c>
      <c r="I33" s="16">
        <v>20</v>
      </c>
      <c r="J33" s="144">
        <f t="shared" si="0"/>
        <v>0</v>
      </c>
      <c r="K33" s="145">
        <f t="shared" si="1"/>
        <v>0</v>
      </c>
      <c r="L33" s="146"/>
      <c r="M33" s="147">
        <f t="shared" si="2"/>
        <v>5</v>
      </c>
      <c r="N33" s="146"/>
      <c r="O33" s="146"/>
      <c r="P33" s="146"/>
      <c r="Q33" s="148">
        <f t="shared" si="3"/>
        <v>20</v>
      </c>
      <c r="R33" s="18" t="str">
        <f t="shared" si="4"/>
        <v>OK</v>
      </c>
      <c r="S33" s="47"/>
      <c r="T33" s="47"/>
      <c r="U33" s="47"/>
      <c r="V33" s="47"/>
      <c r="W33" s="47"/>
      <c r="X33" s="34"/>
      <c r="Y33" s="34"/>
      <c r="Z33" s="34"/>
      <c r="AA33" s="34"/>
      <c r="AB33" s="34"/>
      <c r="AC33" s="34"/>
      <c r="AD33" s="34"/>
      <c r="AE33" s="152"/>
      <c r="AF33" s="152"/>
      <c r="AG33" s="152"/>
      <c r="AH33" s="152"/>
      <c r="AI33" s="36"/>
      <c r="AJ33" s="36"/>
      <c r="AK33" s="36"/>
      <c r="AL33" s="181"/>
      <c r="AM33" s="181"/>
      <c r="AN33" s="181"/>
      <c r="AO33" s="181"/>
      <c r="AP33" s="36"/>
      <c r="AQ33" s="36"/>
      <c r="AR33" s="36"/>
      <c r="AS33" s="36"/>
      <c r="AT33" s="36"/>
      <c r="AU33" s="36"/>
      <c r="AV33" s="36"/>
    </row>
    <row r="34" spans="1:48" ht="40" customHeight="1" x14ac:dyDescent="0.35">
      <c r="A34" s="204"/>
      <c r="B34" s="50">
        <v>31</v>
      </c>
      <c r="C34" s="218"/>
      <c r="D34" s="56" t="s">
        <v>84</v>
      </c>
      <c r="E34" s="57" t="s">
        <v>85</v>
      </c>
      <c r="F34" s="57" t="s">
        <v>11</v>
      </c>
      <c r="G34" s="57" t="s">
        <v>12</v>
      </c>
      <c r="H34" s="55">
        <v>5</v>
      </c>
      <c r="I34" s="16">
        <v>30</v>
      </c>
      <c r="J34" s="144">
        <f t="shared" si="0"/>
        <v>0</v>
      </c>
      <c r="K34" s="145">
        <f t="shared" si="1"/>
        <v>0</v>
      </c>
      <c r="L34" s="146"/>
      <c r="M34" s="147">
        <f t="shared" si="2"/>
        <v>7</v>
      </c>
      <c r="N34" s="146"/>
      <c r="O34" s="146"/>
      <c r="P34" s="146"/>
      <c r="Q34" s="148">
        <f t="shared" si="3"/>
        <v>30</v>
      </c>
      <c r="R34" s="18" t="str">
        <f t="shared" si="4"/>
        <v>OK</v>
      </c>
      <c r="S34" s="47"/>
      <c r="T34" s="47"/>
      <c r="U34" s="47"/>
      <c r="V34" s="47"/>
      <c r="W34" s="47"/>
      <c r="X34" s="34"/>
      <c r="Y34" s="34"/>
      <c r="Z34" s="34"/>
      <c r="AA34" s="34"/>
      <c r="AB34" s="34"/>
      <c r="AC34" s="34"/>
      <c r="AD34" s="34"/>
      <c r="AE34" s="152"/>
      <c r="AF34" s="152"/>
      <c r="AG34" s="152"/>
      <c r="AH34" s="152"/>
      <c r="AI34" s="36"/>
      <c r="AJ34" s="36"/>
      <c r="AK34" s="36"/>
      <c r="AL34" s="181"/>
      <c r="AM34" s="181"/>
      <c r="AN34" s="181"/>
      <c r="AO34" s="181"/>
      <c r="AP34" s="36"/>
      <c r="AQ34" s="36"/>
      <c r="AR34" s="36"/>
      <c r="AS34" s="36"/>
      <c r="AT34" s="36"/>
      <c r="AU34" s="36"/>
      <c r="AV34" s="36"/>
    </row>
    <row r="35" spans="1:48" ht="40" customHeight="1" x14ac:dyDescent="0.35">
      <c r="A35" s="204"/>
      <c r="B35" s="50">
        <v>32</v>
      </c>
      <c r="C35" s="218"/>
      <c r="D35" s="56" t="s">
        <v>86</v>
      </c>
      <c r="E35" s="57" t="s">
        <v>87</v>
      </c>
      <c r="F35" s="57" t="s">
        <v>11</v>
      </c>
      <c r="G35" s="57" t="s">
        <v>13</v>
      </c>
      <c r="H35" s="55">
        <v>75.5</v>
      </c>
      <c r="I35" s="16">
        <v>0</v>
      </c>
      <c r="J35" s="144">
        <f t="shared" si="0"/>
        <v>0</v>
      </c>
      <c r="K35" s="145">
        <f t="shared" si="1"/>
        <v>0</v>
      </c>
      <c r="L35" s="146"/>
      <c r="M35" s="147">
        <f t="shared" si="2"/>
        <v>0</v>
      </c>
      <c r="N35" s="146"/>
      <c r="O35" s="146"/>
      <c r="P35" s="146"/>
      <c r="Q35" s="148">
        <f t="shared" si="3"/>
        <v>0</v>
      </c>
      <c r="R35" s="18" t="str">
        <f t="shared" si="4"/>
        <v>OK</v>
      </c>
      <c r="S35" s="47"/>
      <c r="T35" s="47"/>
      <c r="U35" s="47"/>
      <c r="V35" s="47"/>
      <c r="W35" s="47"/>
      <c r="X35" s="34"/>
      <c r="Y35" s="34"/>
      <c r="Z35" s="34"/>
      <c r="AA35" s="34"/>
      <c r="AB35" s="34"/>
      <c r="AC35" s="34"/>
      <c r="AD35" s="34"/>
      <c r="AE35" s="152"/>
      <c r="AF35" s="152"/>
      <c r="AG35" s="152"/>
      <c r="AH35" s="152"/>
      <c r="AI35" s="36"/>
      <c r="AJ35" s="36"/>
      <c r="AK35" s="36"/>
      <c r="AL35" s="181"/>
      <c r="AM35" s="181"/>
      <c r="AN35" s="181"/>
      <c r="AO35" s="181"/>
      <c r="AP35" s="36"/>
      <c r="AQ35" s="36"/>
      <c r="AR35" s="36"/>
      <c r="AS35" s="36"/>
      <c r="AT35" s="36"/>
      <c r="AU35" s="36"/>
      <c r="AV35" s="36"/>
    </row>
    <row r="36" spans="1:48" ht="40" customHeight="1" x14ac:dyDescent="0.35">
      <c r="A36" s="204"/>
      <c r="B36" s="50">
        <v>33</v>
      </c>
      <c r="C36" s="218"/>
      <c r="D36" s="56" t="s">
        <v>88</v>
      </c>
      <c r="E36" s="57" t="s">
        <v>89</v>
      </c>
      <c r="F36" s="57" t="s">
        <v>90</v>
      </c>
      <c r="G36" s="57" t="s">
        <v>12</v>
      </c>
      <c r="H36" s="55">
        <v>3.54</v>
      </c>
      <c r="I36" s="16">
        <v>30</v>
      </c>
      <c r="J36" s="144">
        <f t="shared" si="0"/>
        <v>0</v>
      </c>
      <c r="K36" s="145">
        <f t="shared" si="1"/>
        <v>0</v>
      </c>
      <c r="L36" s="146"/>
      <c r="M36" s="147">
        <f t="shared" si="2"/>
        <v>7</v>
      </c>
      <c r="N36" s="146"/>
      <c r="O36" s="146"/>
      <c r="P36" s="146"/>
      <c r="Q36" s="148">
        <f t="shared" si="3"/>
        <v>30</v>
      </c>
      <c r="R36" s="18" t="str">
        <f t="shared" si="4"/>
        <v>OK</v>
      </c>
      <c r="S36" s="47"/>
      <c r="T36" s="47"/>
      <c r="U36" s="47"/>
      <c r="V36" s="47"/>
      <c r="W36" s="47"/>
      <c r="X36" s="34"/>
      <c r="Y36" s="34"/>
      <c r="Z36" s="34"/>
      <c r="AA36" s="34"/>
      <c r="AB36" s="34"/>
      <c r="AC36" s="34"/>
      <c r="AD36" s="34"/>
      <c r="AE36" s="152"/>
      <c r="AF36" s="152"/>
      <c r="AG36" s="152"/>
      <c r="AH36" s="152"/>
      <c r="AI36" s="36"/>
      <c r="AJ36" s="36"/>
      <c r="AK36" s="36"/>
      <c r="AL36" s="181"/>
      <c r="AM36" s="181"/>
      <c r="AN36" s="181"/>
      <c r="AO36" s="181"/>
      <c r="AP36" s="36"/>
      <c r="AQ36" s="36"/>
      <c r="AR36" s="36"/>
      <c r="AS36" s="36"/>
      <c r="AT36" s="36"/>
      <c r="AU36" s="36"/>
      <c r="AV36" s="36"/>
    </row>
    <row r="37" spans="1:48" ht="40" customHeight="1" x14ac:dyDescent="0.35">
      <c r="A37" s="204"/>
      <c r="B37" s="50">
        <v>34</v>
      </c>
      <c r="C37" s="218"/>
      <c r="D37" s="56" t="s">
        <v>91</v>
      </c>
      <c r="E37" s="57" t="s">
        <v>92</v>
      </c>
      <c r="F37" s="57" t="s">
        <v>11</v>
      </c>
      <c r="G37" s="57" t="s">
        <v>15</v>
      </c>
      <c r="H37" s="55">
        <v>12</v>
      </c>
      <c r="I37" s="16">
        <v>10</v>
      </c>
      <c r="J37" s="144">
        <f t="shared" si="0"/>
        <v>5</v>
      </c>
      <c r="K37" s="145">
        <f t="shared" si="1"/>
        <v>5</v>
      </c>
      <c r="L37" s="146"/>
      <c r="M37" s="147">
        <f t="shared" si="2"/>
        <v>2</v>
      </c>
      <c r="N37" s="146"/>
      <c r="O37" s="146"/>
      <c r="P37" s="146"/>
      <c r="Q37" s="148">
        <f t="shared" si="3"/>
        <v>5</v>
      </c>
      <c r="R37" s="18" t="str">
        <f t="shared" si="4"/>
        <v>OK</v>
      </c>
      <c r="S37" s="47"/>
      <c r="T37" s="47"/>
      <c r="U37" s="47">
        <v>5</v>
      </c>
      <c r="V37" s="47"/>
      <c r="W37" s="47"/>
      <c r="X37" s="34"/>
      <c r="Y37" s="34"/>
      <c r="Z37" s="34"/>
      <c r="AA37" s="34"/>
      <c r="AB37" s="34"/>
      <c r="AC37" s="34"/>
      <c r="AD37" s="34"/>
      <c r="AE37" s="152"/>
      <c r="AF37" s="152"/>
      <c r="AG37" s="152"/>
      <c r="AH37" s="152"/>
      <c r="AI37" s="36"/>
      <c r="AJ37" s="36"/>
      <c r="AK37" s="36"/>
      <c r="AL37" s="181"/>
      <c r="AM37" s="181"/>
      <c r="AN37" s="181"/>
      <c r="AO37" s="181"/>
      <c r="AP37" s="36"/>
      <c r="AQ37" s="36"/>
      <c r="AR37" s="36"/>
      <c r="AS37" s="36"/>
      <c r="AT37" s="36"/>
      <c r="AU37" s="36"/>
      <c r="AV37" s="36"/>
    </row>
    <row r="38" spans="1:48" ht="40" customHeight="1" x14ac:dyDescent="0.35">
      <c r="A38" s="204"/>
      <c r="B38" s="50">
        <v>35</v>
      </c>
      <c r="C38" s="218"/>
      <c r="D38" s="56" t="s">
        <v>93</v>
      </c>
      <c r="E38" s="57" t="s">
        <v>94</v>
      </c>
      <c r="F38" s="57" t="s">
        <v>11</v>
      </c>
      <c r="G38" s="57" t="s">
        <v>15</v>
      </c>
      <c r="H38" s="55">
        <v>6</v>
      </c>
      <c r="I38" s="16">
        <v>10</v>
      </c>
      <c r="J38" s="144">
        <f t="shared" si="0"/>
        <v>2</v>
      </c>
      <c r="K38" s="145">
        <f t="shared" si="1"/>
        <v>2</v>
      </c>
      <c r="L38" s="146"/>
      <c r="M38" s="147">
        <f t="shared" si="2"/>
        <v>2</v>
      </c>
      <c r="N38" s="146"/>
      <c r="O38" s="146"/>
      <c r="P38" s="146"/>
      <c r="Q38" s="148">
        <f t="shared" si="3"/>
        <v>8</v>
      </c>
      <c r="R38" s="18" t="str">
        <f t="shared" si="4"/>
        <v>OK</v>
      </c>
      <c r="S38" s="47"/>
      <c r="T38" s="47"/>
      <c r="U38" s="47">
        <v>2</v>
      </c>
      <c r="V38" s="47"/>
      <c r="W38" s="47"/>
      <c r="X38" s="34"/>
      <c r="Y38" s="34"/>
      <c r="Z38" s="34"/>
      <c r="AA38" s="34"/>
      <c r="AB38" s="34"/>
      <c r="AC38" s="34"/>
      <c r="AD38" s="34"/>
      <c r="AE38" s="152"/>
      <c r="AF38" s="152"/>
      <c r="AG38" s="152"/>
      <c r="AH38" s="152"/>
      <c r="AI38" s="36"/>
      <c r="AJ38" s="36"/>
      <c r="AK38" s="36"/>
      <c r="AL38" s="181"/>
      <c r="AM38" s="181"/>
      <c r="AN38" s="181"/>
      <c r="AO38" s="181"/>
      <c r="AP38" s="36"/>
      <c r="AQ38" s="36"/>
      <c r="AR38" s="36"/>
      <c r="AS38" s="36"/>
      <c r="AT38" s="36"/>
      <c r="AU38" s="36"/>
      <c r="AV38" s="36"/>
    </row>
    <row r="39" spans="1:48" ht="40" customHeight="1" x14ac:dyDescent="0.35">
      <c r="A39" s="204"/>
      <c r="B39" s="50">
        <v>36</v>
      </c>
      <c r="C39" s="218"/>
      <c r="D39" s="56" t="s">
        <v>95</v>
      </c>
      <c r="E39" s="57" t="s">
        <v>96</v>
      </c>
      <c r="F39" s="57" t="s">
        <v>11</v>
      </c>
      <c r="G39" s="57" t="s">
        <v>12</v>
      </c>
      <c r="H39" s="55">
        <v>17.61</v>
      </c>
      <c r="I39" s="16">
        <v>4</v>
      </c>
      <c r="J39" s="144">
        <f t="shared" si="0"/>
        <v>4</v>
      </c>
      <c r="K39" s="145">
        <f t="shared" si="1"/>
        <v>4</v>
      </c>
      <c r="L39" s="146"/>
      <c r="M39" s="147">
        <f t="shared" si="2"/>
        <v>1</v>
      </c>
      <c r="N39" s="146"/>
      <c r="O39" s="146"/>
      <c r="P39" s="146"/>
      <c r="Q39" s="148">
        <f t="shared" si="3"/>
        <v>0</v>
      </c>
      <c r="R39" s="18" t="str">
        <f t="shared" si="4"/>
        <v>OK</v>
      </c>
      <c r="S39" s="47"/>
      <c r="T39" s="47"/>
      <c r="U39" s="47"/>
      <c r="V39" s="47"/>
      <c r="W39" s="47"/>
      <c r="X39" s="34"/>
      <c r="Y39" s="34"/>
      <c r="Z39" s="34"/>
      <c r="AA39" s="34"/>
      <c r="AB39" s="34"/>
      <c r="AC39" s="34"/>
      <c r="AD39" s="34"/>
      <c r="AE39" s="152"/>
      <c r="AF39" s="152"/>
      <c r="AG39" s="152"/>
      <c r="AH39" s="152">
        <v>4</v>
      </c>
      <c r="AI39" s="36"/>
      <c r="AJ39" s="36"/>
      <c r="AK39" s="36"/>
      <c r="AL39" s="181"/>
      <c r="AM39" s="181"/>
      <c r="AN39" s="181"/>
      <c r="AO39" s="181"/>
      <c r="AP39" s="36"/>
      <c r="AQ39" s="36"/>
      <c r="AR39" s="36"/>
      <c r="AS39" s="36"/>
      <c r="AT39" s="36"/>
      <c r="AU39" s="36"/>
      <c r="AV39" s="36"/>
    </row>
    <row r="40" spans="1:48" ht="40" customHeight="1" x14ac:dyDescent="0.35">
      <c r="A40" s="204"/>
      <c r="B40" s="50">
        <v>37</v>
      </c>
      <c r="C40" s="218"/>
      <c r="D40" s="56" t="s">
        <v>97</v>
      </c>
      <c r="E40" s="57" t="s">
        <v>98</v>
      </c>
      <c r="F40" s="57" t="s">
        <v>11</v>
      </c>
      <c r="G40" s="57" t="s">
        <v>12</v>
      </c>
      <c r="H40" s="55">
        <v>36</v>
      </c>
      <c r="I40" s="16">
        <v>10</v>
      </c>
      <c r="J40" s="144">
        <f t="shared" si="0"/>
        <v>5</v>
      </c>
      <c r="K40" s="145">
        <f t="shared" si="1"/>
        <v>5</v>
      </c>
      <c r="L40" s="146"/>
      <c r="M40" s="147">
        <f t="shared" si="2"/>
        <v>2</v>
      </c>
      <c r="N40" s="146"/>
      <c r="O40" s="146"/>
      <c r="P40" s="146"/>
      <c r="Q40" s="148">
        <f t="shared" si="3"/>
        <v>5</v>
      </c>
      <c r="R40" s="18" t="str">
        <f t="shared" si="4"/>
        <v>OK</v>
      </c>
      <c r="S40" s="47"/>
      <c r="T40" s="47"/>
      <c r="U40" s="47"/>
      <c r="V40" s="47"/>
      <c r="W40" s="47"/>
      <c r="X40" s="34"/>
      <c r="Y40" s="34"/>
      <c r="Z40" s="34"/>
      <c r="AA40" s="34"/>
      <c r="AB40" s="34"/>
      <c r="AC40" s="34"/>
      <c r="AD40" s="34"/>
      <c r="AE40" s="152"/>
      <c r="AF40" s="152"/>
      <c r="AG40" s="152"/>
      <c r="AH40" s="152">
        <v>5</v>
      </c>
      <c r="AI40" s="36"/>
      <c r="AJ40" s="36"/>
      <c r="AK40" s="36"/>
      <c r="AL40" s="181"/>
      <c r="AM40" s="181"/>
      <c r="AN40" s="181"/>
      <c r="AO40" s="181"/>
      <c r="AP40" s="36"/>
      <c r="AQ40" s="36"/>
      <c r="AR40" s="36"/>
      <c r="AS40" s="36"/>
      <c r="AT40" s="36"/>
      <c r="AU40" s="36"/>
      <c r="AV40" s="36"/>
    </row>
    <row r="41" spans="1:48" ht="40" customHeight="1" x14ac:dyDescent="0.35">
      <c r="A41" s="204"/>
      <c r="B41" s="50">
        <v>38</v>
      </c>
      <c r="C41" s="218"/>
      <c r="D41" s="56" t="s">
        <v>99</v>
      </c>
      <c r="E41" s="57" t="s">
        <v>100</v>
      </c>
      <c r="F41" s="57" t="s">
        <v>11</v>
      </c>
      <c r="G41" s="57" t="s">
        <v>12</v>
      </c>
      <c r="H41" s="55">
        <v>79</v>
      </c>
      <c r="I41" s="16">
        <v>20</v>
      </c>
      <c r="J41" s="144">
        <f t="shared" si="0"/>
        <v>10</v>
      </c>
      <c r="K41" s="145">
        <f t="shared" si="1"/>
        <v>10</v>
      </c>
      <c r="L41" s="146"/>
      <c r="M41" s="147">
        <f t="shared" si="2"/>
        <v>5</v>
      </c>
      <c r="N41" s="146"/>
      <c r="O41" s="146"/>
      <c r="P41" s="146"/>
      <c r="Q41" s="148">
        <f t="shared" si="3"/>
        <v>10</v>
      </c>
      <c r="R41" s="18" t="str">
        <f t="shared" si="4"/>
        <v>OK</v>
      </c>
      <c r="S41" s="47"/>
      <c r="T41" s="47"/>
      <c r="U41" s="47">
        <v>10</v>
      </c>
      <c r="V41" s="47"/>
      <c r="W41" s="47"/>
      <c r="X41" s="34"/>
      <c r="Y41" s="34"/>
      <c r="Z41" s="34"/>
      <c r="AA41" s="34"/>
      <c r="AB41" s="34"/>
      <c r="AC41" s="34"/>
      <c r="AD41" s="34"/>
      <c r="AE41" s="152"/>
      <c r="AF41" s="152"/>
      <c r="AG41" s="152"/>
      <c r="AH41" s="152"/>
      <c r="AI41" s="36"/>
      <c r="AJ41" s="36"/>
      <c r="AK41" s="36"/>
      <c r="AL41" s="181"/>
      <c r="AM41" s="181"/>
      <c r="AN41" s="181"/>
      <c r="AO41" s="181"/>
      <c r="AP41" s="36"/>
      <c r="AQ41" s="36"/>
      <c r="AR41" s="36"/>
      <c r="AS41" s="36"/>
      <c r="AT41" s="36"/>
      <c r="AU41" s="36"/>
      <c r="AV41" s="36"/>
    </row>
    <row r="42" spans="1:48" ht="40" customHeight="1" x14ac:dyDescent="0.35">
      <c r="A42" s="204"/>
      <c r="B42" s="50">
        <v>39</v>
      </c>
      <c r="C42" s="218"/>
      <c r="D42" s="56" t="s">
        <v>101</v>
      </c>
      <c r="E42" s="57" t="s">
        <v>102</v>
      </c>
      <c r="F42" s="57" t="s">
        <v>11</v>
      </c>
      <c r="G42" s="57" t="s">
        <v>12</v>
      </c>
      <c r="H42" s="55">
        <v>52.42</v>
      </c>
      <c r="I42" s="16">
        <v>2</v>
      </c>
      <c r="J42" s="144">
        <f t="shared" si="0"/>
        <v>0</v>
      </c>
      <c r="K42" s="145">
        <f t="shared" si="1"/>
        <v>0</v>
      </c>
      <c r="L42" s="146"/>
      <c r="M42" s="147">
        <f t="shared" si="2"/>
        <v>0</v>
      </c>
      <c r="N42" s="146"/>
      <c r="O42" s="146"/>
      <c r="P42" s="146"/>
      <c r="Q42" s="148">
        <f t="shared" si="3"/>
        <v>2</v>
      </c>
      <c r="R42" s="18" t="str">
        <f t="shared" si="4"/>
        <v>OK</v>
      </c>
      <c r="S42" s="47"/>
      <c r="T42" s="47"/>
      <c r="U42" s="47"/>
      <c r="V42" s="47"/>
      <c r="W42" s="47"/>
      <c r="X42" s="34"/>
      <c r="Y42" s="34"/>
      <c r="Z42" s="34"/>
      <c r="AA42" s="34"/>
      <c r="AB42" s="34"/>
      <c r="AC42" s="34"/>
      <c r="AD42" s="34"/>
      <c r="AE42" s="152"/>
      <c r="AF42" s="152"/>
      <c r="AG42" s="152"/>
      <c r="AH42" s="152"/>
      <c r="AI42" s="36"/>
      <c r="AJ42" s="36"/>
      <c r="AK42" s="36"/>
      <c r="AL42" s="181"/>
      <c r="AM42" s="181"/>
      <c r="AN42" s="181"/>
      <c r="AO42" s="181"/>
      <c r="AP42" s="36"/>
      <c r="AQ42" s="36"/>
      <c r="AR42" s="36"/>
      <c r="AS42" s="36"/>
      <c r="AT42" s="36"/>
      <c r="AU42" s="36"/>
      <c r="AV42" s="36"/>
    </row>
    <row r="43" spans="1:48" ht="40" customHeight="1" x14ac:dyDescent="0.35">
      <c r="A43" s="204"/>
      <c r="B43" s="50">
        <v>40</v>
      </c>
      <c r="C43" s="218"/>
      <c r="D43" s="56" t="s">
        <v>103</v>
      </c>
      <c r="E43" s="57" t="s">
        <v>104</v>
      </c>
      <c r="F43" s="57" t="s">
        <v>11</v>
      </c>
      <c r="G43" s="57" t="s">
        <v>12</v>
      </c>
      <c r="H43" s="55">
        <v>26.65</v>
      </c>
      <c r="I43" s="16">
        <v>1</v>
      </c>
      <c r="J43" s="144">
        <f t="shared" si="0"/>
        <v>0</v>
      </c>
      <c r="K43" s="145">
        <f t="shared" si="1"/>
        <v>0</v>
      </c>
      <c r="L43" s="146"/>
      <c r="M43" s="147">
        <f t="shared" si="2"/>
        <v>0</v>
      </c>
      <c r="N43" s="146"/>
      <c r="O43" s="146"/>
      <c r="P43" s="146"/>
      <c r="Q43" s="148">
        <f t="shared" si="3"/>
        <v>1</v>
      </c>
      <c r="R43" s="18" t="str">
        <f t="shared" si="4"/>
        <v>OK</v>
      </c>
      <c r="S43" s="47"/>
      <c r="T43" s="47"/>
      <c r="U43" s="47"/>
      <c r="V43" s="47"/>
      <c r="W43" s="47"/>
      <c r="X43" s="34"/>
      <c r="Y43" s="34"/>
      <c r="Z43" s="34"/>
      <c r="AA43" s="34"/>
      <c r="AB43" s="34"/>
      <c r="AC43" s="34"/>
      <c r="AD43" s="34"/>
      <c r="AE43" s="152"/>
      <c r="AF43" s="152"/>
      <c r="AG43" s="152"/>
      <c r="AH43" s="152"/>
      <c r="AI43" s="36"/>
      <c r="AJ43" s="36"/>
      <c r="AK43" s="36"/>
      <c r="AL43" s="181"/>
      <c r="AM43" s="181"/>
      <c r="AN43" s="181"/>
      <c r="AO43" s="181"/>
      <c r="AP43" s="36"/>
      <c r="AQ43" s="36"/>
      <c r="AR43" s="36"/>
      <c r="AS43" s="36"/>
      <c r="AT43" s="36"/>
      <c r="AU43" s="36"/>
      <c r="AV43" s="36"/>
    </row>
    <row r="44" spans="1:48" ht="40" customHeight="1" x14ac:dyDescent="0.35">
      <c r="A44" s="204"/>
      <c r="B44" s="50">
        <v>41</v>
      </c>
      <c r="C44" s="218"/>
      <c r="D44" s="56" t="s">
        <v>105</v>
      </c>
      <c r="E44" s="57" t="s">
        <v>106</v>
      </c>
      <c r="F44" s="57" t="s">
        <v>11</v>
      </c>
      <c r="G44" s="57" t="s">
        <v>12</v>
      </c>
      <c r="H44" s="55">
        <v>359.5</v>
      </c>
      <c r="I44" s="16">
        <v>0</v>
      </c>
      <c r="J44" s="144">
        <f t="shared" si="0"/>
        <v>0</v>
      </c>
      <c r="K44" s="145">
        <f t="shared" si="1"/>
        <v>0</v>
      </c>
      <c r="L44" s="146"/>
      <c r="M44" s="147">
        <f t="shared" si="2"/>
        <v>0</v>
      </c>
      <c r="N44" s="146"/>
      <c r="O44" s="146"/>
      <c r="P44" s="146"/>
      <c r="Q44" s="148">
        <f t="shared" si="3"/>
        <v>0</v>
      </c>
      <c r="R44" s="18" t="str">
        <f t="shared" si="4"/>
        <v>OK</v>
      </c>
      <c r="S44" s="47"/>
      <c r="T44" s="47"/>
      <c r="U44" s="47"/>
      <c r="V44" s="47"/>
      <c r="W44" s="47"/>
      <c r="X44" s="34"/>
      <c r="Y44" s="34"/>
      <c r="Z44" s="34"/>
      <c r="AA44" s="34"/>
      <c r="AB44" s="34"/>
      <c r="AC44" s="34"/>
      <c r="AD44" s="34"/>
      <c r="AE44" s="152"/>
      <c r="AF44" s="152"/>
      <c r="AG44" s="152"/>
      <c r="AH44" s="152"/>
      <c r="AI44" s="36"/>
      <c r="AJ44" s="36"/>
      <c r="AK44" s="36"/>
      <c r="AL44" s="181"/>
      <c r="AM44" s="181"/>
      <c r="AN44" s="181"/>
      <c r="AO44" s="181"/>
      <c r="AP44" s="36"/>
      <c r="AQ44" s="36"/>
      <c r="AR44" s="36"/>
      <c r="AS44" s="36"/>
      <c r="AT44" s="36"/>
      <c r="AU44" s="36"/>
      <c r="AV44" s="36"/>
    </row>
    <row r="45" spans="1:48" ht="40" customHeight="1" x14ac:dyDescent="0.35">
      <c r="A45" s="204"/>
      <c r="B45" s="50">
        <v>42</v>
      </c>
      <c r="C45" s="217"/>
      <c r="D45" s="56" t="s">
        <v>107</v>
      </c>
      <c r="E45" s="57" t="s">
        <v>108</v>
      </c>
      <c r="F45" s="57" t="s">
        <v>11</v>
      </c>
      <c r="G45" s="57" t="s">
        <v>12</v>
      </c>
      <c r="H45" s="55">
        <v>1.89</v>
      </c>
      <c r="I45" s="16">
        <v>25</v>
      </c>
      <c r="J45" s="144">
        <f t="shared" si="0"/>
        <v>25</v>
      </c>
      <c r="K45" s="145">
        <f t="shared" si="1"/>
        <v>25</v>
      </c>
      <c r="L45" s="146"/>
      <c r="M45" s="147">
        <f t="shared" si="2"/>
        <v>6</v>
      </c>
      <c r="N45" s="146"/>
      <c r="O45" s="146"/>
      <c r="P45" s="146"/>
      <c r="Q45" s="148">
        <f t="shared" si="3"/>
        <v>0</v>
      </c>
      <c r="R45" s="18" t="str">
        <f t="shared" si="4"/>
        <v>OK</v>
      </c>
      <c r="S45" s="47"/>
      <c r="T45" s="47"/>
      <c r="U45" s="47"/>
      <c r="V45" s="47"/>
      <c r="W45" s="47"/>
      <c r="X45" s="34"/>
      <c r="Y45" s="34"/>
      <c r="Z45" s="34"/>
      <c r="AA45" s="34"/>
      <c r="AB45" s="34">
        <v>25</v>
      </c>
      <c r="AC45" s="34"/>
      <c r="AD45" s="34"/>
      <c r="AE45" s="152"/>
      <c r="AF45" s="152"/>
      <c r="AG45" s="152"/>
      <c r="AH45" s="152"/>
      <c r="AI45" s="36"/>
      <c r="AJ45" s="36"/>
      <c r="AK45" s="36"/>
      <c r="AL45" s="181"/>
      <c r="AM45" s="181"/>
      <c r="AN45" s="181"/>
      <c r="AO45" s="181"/>
      <c r="AP45" s="36"/>
      <c r="AQ45" s="36"/>
      <c r="AR45" s="36"/>
      <c r="AS45" s="36"/>
      <c r="AT45" s="36"/>
      <c r="AU45" s="36"/>
      <c r="AV45" s="36"/>
    </row>
    <row r="46" spans="1:48" ht="40" customHeight="1" x14ac:dyDescent="0.35">
      <c r="A46" s="204">
        <v>5</v>
      </c>
      <c r="B46" s="50">
        <v>43</v>
      </c>
      <c r="C46" s="198" t="s">
        <v>634</v>
      </c>
      <c r="D46" s="56" t="s">
        <v>109</v>
      </c>
      <c r="E46" s="57" t="s">
        <v>110</v>
      </c>
      <c r="F46" s="57" t="s">
        <v>11</v>
      </c>
      <c r="G46" s="57" t="s">
        <v>12</v>
      </c>
      <c r="H46" s="55">
        <v>9.4</v>
      </c>
      <c r="I46" s="16">
        <v>4</v>
      </c>
      <c r="J46" s="144">
        <f t="shared" si="0"/>
        <v>0</v>
      </c>
      <c r="K46" s="145">
        <f t="shared" si="1"/>
        <v>0</v>
      </c>
      <c r="L46" s="146"/>
      <c r="M46" s="147">
        <f t="shared" si="2"/>
        <v>1</v>
      </c>
      <c r="N46" s="146"/>
      <c r="O46" s="146"/>
      <c r="P46" s="146"/>
      <c r="Q46" s="148">
        <f t="shared" si="3"/>
        <v>4</v>
      </c>
      <c r="R46" s="18" t="str">
        <f t="shared" si="4"/>
        <v>OK</v>
      </c>
      <c r="S46" s="47"/>
      <c r="T46" s="47"/>
      <c r="U46" s="47"/>
      <c r="V46" s="47"/>
      <c r="W46" s="47"/>
      <c r="X46" s="34"/>
      <c r="Y46" s="34"/>
      <c r="Z46" s="34"/>
      <c r="AA46" s="34"/>
      <c r="AB46" s="34"/>
      <c r="AC46" s="34"/>
      <c r="AD46" s="34"/>
      <c r="AE46" s="152"/>
      <c r="AF46" s="152"/>
      <c r="AG46" s="152"/>
      <c r="AH46" s="152"/>
      <c r="AI46" s="36"/>
      <c r="AJ46" s="36"/>
      <c r="AK46" s="36"/>
      <c r="AL46" s="181"/>
      <c r="AM46" s="181"/>
      <c r="AN46" s="181"/>
      <c r="AO46" s="181"/>
      <c r="AP46" s="36"/>
      <c r="AQ46" s="36"/>
      <c r="AR46" s="36"/>
      <c r="AS46" s="36"/>
      <c r="AT46" s="36"/>
      <c r="AU46" s="36"/>
      <c r="AV46" s="36"/>
    </row>
    <row r="47" spans="1:48" ht="40" customHeight="1" x14ac:dyDescent="0.35">
      <c r="A47" s="204"/>
      <c r="B47" s="50">
        <v>44</v>
      </c>
      <c r="C47" s="200"/>
      <c r="D47" s="56" t="s">
        <v>111</v>
      </c>
      <c r="E47" s="57" t="s">
        <v>110</v>
      </c>
      <c r="F47" s="57" t="s">
        <v>11</v>
      </c>
      <c r="G47" s="57" t="s">
        <v>12</v>
      </c>
      <c r="H47" s="55">
        <v>0.6</v>
      </c>
      <c r="I47" s="16">
        <v>4</v>
      </c>
      <c r="J47" s="144">
        <f t="shared" si="0"/>
        <v>0</v>
      </c>
      <c r="K47" s="145">
        <f t="shared" si="1"/>
        <v>0</v>
      </c>
      <c r="L47" s="146"/>
      <c r="M47" s="147">
        <f t="shared" si="2"/>
        <v>1</v>
      </c>
      <c r="N47" s="146"/>
      <c r="O47" s="146"/>
      <c r="P47" s="146"/>
      <c r="Q47" s="148">
        <f t="shared" si="3"/>
        <v>4</v>
      </c>
      <c r="R47" s="18" t="str">
        <f t="shared" si="4"/>
        <v>OK</v>
      </c>
      <c r="S47" s="47"/>
      <c r="T47" s="47"/>
      <c r="U47" s="47"/>
      <c r="V47" s="47"/>
      <c r="W47" s="47"/>
      <c r="X47" s="34"/>
      <c r="Y47" s="34"/>
      <c r="Z47" s="34"/>
      <c r="AA47" s="34"/>
      <c r="AB47" s="34"/>
      <c r="AC47" s="34"/>
      <c r="AD47" s="34"/>
      <c r="AE47" s="152"/>
      <c r="AF47" s="152"/>
      <c r="AG47" s="152"/>
      <c r="AH47" s="152"/>
      <c r="AI47" s="36"/>
      <c r="AJ47" s="36"/>
      <c r="AK47" s="36"/>
      <c r="AL47" s="181"/>
      <c r="AM47" s="181"/>
      <c r="AN47" s="181"/>
      <c r="AO47" s="181"/>
      <c r="AP47" s="36"/>
      <c r="AQ47" s="36"/>
      <c r="AR47" s="36"/>
      <c r="AS47" s="36"/>
      <c r="AT47" s="36"/>
      <c r="AU47" s="36"/>
      <c r="AV47" s="36"/>
    </row>
    <row r="48" spans="1:48" ht="40" customHeight="1" x14ac:dyDescent="0.35">
      <c r="A48" s="204"/>
      <c r="B48" s="50">
        <v>45</v>
      </c>
      <c r="C48" s="200"/>
      <c r="D48" s="56" t="s">
        <v>112</v>
      </c>
      <c r="E48" s="57" t="s">
        <v>110</v>
      </c>
      <c r="F48" s="57" t="s">
        <v>11</v>
      </c>
      <c r="G48" s="57" t="s">
        <v>12</v>
      </c>
      <c r="H48" s="55">
        <v>0.9</v>
      </c>
      <c r="I48" s="16">
        <v>4</v>
      </c>
      <c r="J48" s="144">
        <f t="shared" si="0"/>
        <v>0</v>
      </c>
      <c r="K48" s="145">
        <f t="shared" si="1"/>
        <v>0</v>
      </c>
      <c r="L48" s="146"/>
      <c r="M48" s="147">
        <f t="shared" si="2"/>
        <v>1</v>
      </c>
      <c r="N48" s="146"/>
      <c r="O48" s="146"/>
      <c r="P48" s="146"/>
      <c r="Q48" s="148">
        <f t="shared" si="3"/>
        <v>4</v>
      </c>
      <c r="R48" s="18" t="str">
        <f t="shared" si="4"/>
        <v>OK</v>
      </c>
      <c r="S48" s="47"/>
      <c r="T48" s="47"/>
      <c r="U48" s="47"/>
      <c r="V48" s="47"/>
      <c r="W48" s="47"/>
      <c r="X48" s="34"/>
      <c r="Y48" s="34"/>
      <c r="Z48" s="34"/>
      <c r="AA48" s="34"/>
      <c r="AB48" s="34"/>
      <c r="AC48" s="34"/>
      <c r="AD48" s="34"/>
      <c r="AE48" s="152"/>
      <c r="AF48" s="152"/>
      <c r="AG48" s="152"/>
      <c r="AH48" s="152"/>
      <c r="AI48" s="36"/>
      <c r="AJ48" s="36"/>
      <c r="AK48" s="36"/>
      <c r="AL48" s="181"/>
      <c r="AM48" s="181"/>
      <c r="AN48" s="181"/>
      <c r="AO48" s="181"/>
      <c r="AP48" s="36"/>
      <c r="AQ48" s="36"/>
      <c r="AR48" s="36"/>
      <c r="AS48" s="36"/>
      <c r="AT48" s="36"/>
      <c r="AU48" s="36"/>
      <c r="AV48" s="36"/>
    </row>
    <row r="49" spans="1:48" ht="40" customHeight="1" x14ac:dyDescent="0.35">
      <c r="A49" s="204"/>
      <c r="B49" s="50">
        <v>46</v>
      </c>
      <c r="C49" s="200"/>
      <c r="D49" s="56" t="s">
        <v>113</v>
      </c>
      <c r="E49" s="57" t="s">
        <v>110</v>
      </c>
      <c r="F49" s="57" t="s">
        <v>11</v>
      </c>
      <c r="G49" s="57" t="s">
        <v>12</v>
      </c>
      <c r="H49" s="55">
        <v>1.29</v>
      </c>
      <c r="I49" s="16">
        <v>4</v>
      </c>
      <c r="J49" s="144">
        <f t="shared" si="0"/>
        <v>0</v>
      </c>
      <c r="K49" s="145">
        <f t="shared" si="1"/>
        <v>0</v>
      </c>
      <c r="L49" s="146"/>
      <c r="M49" s="147">
        <f t="shared" si="2"/>
        <v>1</v>
      </c>
      <c r="N49" s="146"/>
      <c r="O49" s="146"/>
      <c r="P49" s="146"/>
      <c r="Q49" s="148">
        <f t="shared" si="3"/>
        <v>4</v>
      </c>
      <c r="R49" s="18" t="str">
        <f t="shared" si="4"/>
        <v>OK</v>
      </c>
      <c r="S49" s="47"/>
      <c r="T49" s="47"/>
      <c r="U49" s="47"/>
      <c r="V49" s="47"/>
      <c r="W49" s="47"/>
      <c r="X49" s="34"/>
      <c r="Y49" s="34"/>
      <c r="Z49" s="34"/>
      <c r="AA49" s="34"/>
      <c r="AB49" s="34"/>
      <c r="AC49" s="34"/>
      <c r="AD49" s="34"/>
      <c r="AE49" s="152"/>
      <c r="AF49" s="152"/>
      <c r="AG49" s="152"/>
      <c r="AH49" s="152"/>
      <c r="AI49" s="36"/>
      <c r="AJ49" s="36"/>
      <c r="AK49" s="36"/>
      <c r="AL49" s="181"/>
      <c r="AM49" s="181"/>
      <c r="AN49" s="181"/>
      <c r="AO49" s="181"/>
      <c r="AP49" s="36"/>
      <c r="AQ49" s="36"/>
      <c r="AR49" s="36"/>
      <c r="AS49" s="36"/>
      <c r="AT49" s="36"/>
      <c r="AU49" s="36"/>
      <c r="AV49" s="36"/>
    </row>
    <row r="50" spans="1:48" ht="40" customHeight="1" x14ac:dyDescent="0.35">
      <c r="A50" s="204"/>
      <c r="B50" s="50">
        <v>47</v>
      </c>
      <c r="C50" s="200"/>
      <c r="D50" s="56" t="s">
        <v>114</v>
      </c>
      <c r="E50" s="57" t="s">
        <v>110</v>
      </c>
      <c r="F50" s="57" t="s">
        <v>11</v>
      </c>
      <c r="G50" s="57" t="s">
        <v>12</v>
      </c>
      <c r="H50" s="55">
        <v>17.62</v>
      </c>
      <c r="I50" s="16">
        <v>4</v>
      </c>
      <c r="J50" s="144">
        <f t="shared" si="0"/>
        <v>0</v>
      </c>
      <c r="K50" s="145">
        <f t="shared" si="1"/>
        <v>0</v>
      </c>
      <c r="L50" s="146"/>
      <c r="M50" s="147">
        <f t="shared" si="2"/>
        <v>1</v>
      </c>
      <c r="N50" s="146"/>
      <c r="O50" s="146"/>
      <c r="P50" s="146"/>
      <c r="Q50" s="148">
        <f t="shared" si="3"/>
        <v>4</v>
      </c>
      <c r="R50" s="18" t="str">
        <f t="shared" si="4"/>
        <v>OK</v>
      </c>
      <c r="S50" s="47"/>
      <c r="T50" s="47"/>
      <c r="U50" s="47"/>
      <c r="V50" s="47"/>
      <c r="W50" s="47"/>
      <c r="X50" s="34"/>
      <c r="Y50" s="34"/>
      <c r="Z50" s="34"/>
      <c r="AA50" s="34"/>
      <c r="AB50" s="34"/>
      <c r="AC50" s="34"/>
      <c r="AD50" s="34"/>
      <c r="AE50" s="152"/>
      <c r="AF50" s="152"/>
      <c r="AG50" s="152"/>
      <c r="AH50" s="152"/>
      <c r="AI50" s="36"/>
      <c r="AJ50" s="36"/>
      <c r="AK50" s="36"/>
      <c r="AL50" s="181"/>
      <c r="AM50" s="181"/>
      <c r="AN50" s="181"/>
      <c r="AO50" s="181"/>
      <c r="AP50" s="36"/>
      <c r="AQ50" s="36"/>
      <c r="AR50" s="36"/>
      <c r="AS50" s="36"/>
      <c r="AT50" s="36"/>
      <c r="AU50" s="36"/>
      <c r="AV50" s="36"/>
    </row>
    <row r="51" spans="1:48" ht="40" customHeight="1" x14ac:dyDescent="0.35">
      <c r="A51" s="204"/>
      <c r="B51" s="50">
        <v>48</v>
      </c>
      <c r="C51" s="200"/>
      <c r="D51" s="56" t="s">
        <v>115</v>
      </c>
      <c r="E51" s="57" t="s">
        <v>110</v>
      </c>
      <c r="F51" s="57" t="s">
        <v>11</v>
      </c>
      <c r="G51" s="57" t="s">
        <v>12</v>
      </c>
      <c r="H51" s="55">
        <v>6.26</v>
      </c>
      <c r="I51" s="16">
        <v>4</v>
      </c>
      <c r="J51" s="144">
        <f t="shared" si="0"/>
        <v>0</v>
      </c>
      <c r="K51" s="145">
        <f t="shared" si="1"/>
        <v>0</v>
      </c>
      <c r="L51" s="146"/>
      <c r="M51" s="147">
        <f t="shared" si="2"/>
        <v>1</v>
      </c>
      <c r="N51" s="146"/>
      <c r="O51" s="146"/>
      <c r="P51" s="146"/>
      <c r="Q51" s="148">
        <f t="shared" si="3"/>
        <v>4</v>
      </c>
      <c r="R51" s="18" t="str">
        <f t="shared" si="4"/>
        <v>OK</v>
      </c>
      <c r="S51" s="47"/>
      <c r="T51" s="47"/>
      <c r="U51" s="47"/>
      <c r="V51" s="47"/>
      <c r="W51" s="47"/>
      <c r="X51" s="34"/>
      <c r="Y51" s="34"/>
      <c r="Z51" s="34"/>
      <c r="AA51" s="34"/>
      <c r="AB51" s="34"/>
      <c r="AC51" s="34"/>
      <c r="AD51" s="34"/>
      <c r="AE51" s="152"/>
      <c r="AF51" s="152"/>
      <c r="AG51" s="152"/>
      <c r="AH51" s="152"/>
      <c r="AI51" s="36"/>
      <c r="AJ51" s="36"/>
      <c r="AK51" s="36"/>
      <c r="AL51" s="181"/>
      <c r="AM51" s="181"/>
      <c r="AN51" s="181"/>
      <c r="AO51" s="181"/>
      <c r="AP51" s="36"/>
      <c r="AQ51" s="36"/>
      <c r="AR51" s="36"/>
      <c r="AS51" s="36"/>
      <c r="AT51" s="36"/>
      <c r="AU51" s="36"/>
      <c r="AV51" s="36"/>
    </row>
    <row r="52" spans="1:48" ht="40" customHeight="1" x14ac:dyDescent="0.35">
      <c r="A52" s="204"/>
      <c r="B52" s="50">
        <v>49</v>
      </c>
      <c r="C52" s="200"/>
      <c r="D52" s="56" t="s">
        <v>116</v>
      </c>
      <c r="E52" s="57" t="s">
        <v>110</v>
      </c>
      <c r="F52" s="57" t="s">
        <v>11</v>
      </c>
      <c r="G52" s="57" t="s">
        <v>12</v>
      </c>
      <c r="H52" s="55">
        <v>1.85</v>
      </c>
      <c r="I52" s="16">
        <v>4</v>
      </c>
      <c r="J52" s="144">
        <f t="shared" si="0"/>
        <v>0</v>
      </c>
      <c r="K52" s="145">
        <f t="shared" si="1"/>
        <v>0</v>
      </c>
      <c r="L52" s="146"/>
      <c r="M52" s="147">
        <f t="shared" si="2"/>
        <v>1</v>
      </c>
      <c r="N52" s="146"/>
      <c r="O52" s="146"/>
      <c r="P52" s="146"/>
      <c r="Q52" s="148">
        <f t="shared" si="3"/>
        <v>4</v>
      </c>
      <c r="R52" s="18" t="str">
        <f t="shared" si="4"/>
        <v>OK</v>
      </c>
      <c r="S52" s="47"/>
      <c r="T52" s="47"/>
      <c r="U52" s="47"/>
      <c r="V52" s="47"/>
      <c r="W52" s="47"/>
      <c r="X52" s="34"/>
      <c r="Y52" s="34"/>
      <c r="Z52" s="34"/>
      <c r="AA52" s="34"/>
      <c r="AB52" s="34"/>
      <c r="AC52" s="34"/>
      <c r="AD52" s="34"/>
      <c r="AE52" s="152"/>
      <c r="AF52" s="152"/>
      <c r="AG52" s="152"/>
      <c r="AH52" s="152"/>
      <c r="AI52" s="36"/>
      <c r="AJ52" s="36"/>
      <c r="AK52" s="36"/>
      <c r="AL52" s="181"/>
      <c r="AM52" s="181"/>
      <c r="AN52" s="181"/>
      <c r="AO52" s="181"/>
      <c r="AP52" s="36"/>
      <c r="AQ52" s="36"/>
      <c r="AR52" s="36"/>
      <c r="AS52" s="36"/>
      <c r="AT52" s="36"/>
      <c r="AU52" s="36"/>
      <c r="AV52" s="36"/>
    </row>
    <row r="53" spans="1:48" ht="40" customHeight="1" x14ac:dyDescent="0.35">
      <c r="A53" s="204"/>
      <c r="B53" s="50">
        <v>50</v>
      </c>
      <c r="C53" s="200"/>
      <c r="D53" s="56" t="s">
        <v>117</v>
      </c>
      <c r="E53" s="57" t="s">
        <v>110</v>
      </c>
      <c r="F53" s="57" t="s">
        <v>11</v>
      </c>
      <c r="G53" s="57" t="s">
        <v>12</v>
      </c>
      <c r="H53" s="55">
        <v>0.59</v>
      </c>
      <c r="I53" s="16">
        <v>4</v>
      </c>
      <c r="J53" s="144">
        <f t="shared" si="0"/>
        <v>0</v>
      </c>
      <c r="K53" s="145">
        <f t="shared" si="1"/>
        <v>0</v>
      </c>
      <c r="L53" s="146"/>
      <c r="M53" s="147">
        <f t="shared" si="2"/>
        <v>1</v>
      </c>
      <c r="N53" s="146"/>
      <c r="O53" s="146"/>
      <c r="P53" s="146"/>
      <c r="Q53" s="148">
        <f t="shared" si="3"/>
        <v>4</v>
      </c>
      <c r="R53" s="18" t="str">
        <f t="shared" si="4"/>
        <v>OK</v>
      </c>
      <c r="S53" s="47"/>
      <c r="T53" s="47"/>
      <c r="U53" s="47"/>
      <c r="V53" s="47"/>
      <c r="W53" s="47"/>
      <c r="X53" s="34"/>
      <c r="Y53" s="34"/>
      <c r="Z53" s="34"/>
      <c r="AA53" s="34"/>
      <c r="AB53" s="34"/>
      <c r="AC53" s="34"/>
      <c r="AD53" s="34"/>
      <c r="AE53" s="152"/>
      <c r="AF53" s="152"/>
      <c r="AG53" s="152"/>
      <c r="AH53" s="152"/>
      <c r="AI53" s="36"/>
      <c r="AJ53" s="36"/>
      <c r="AK53" s="36"/>
      <c r="AL53" s="181"/>
      <c r="AM53" s="181"/>
      <c r="AN53" s="181"/>
      <c r="AO53" s="181"/>
      <c r="AP53" s="36"/>
      <c r="AQ53" s="36"/>
      <c r="AR53" s="36"/>
      <c r="AS53" s="36"/>
      <c r="AT53" s="36"/>
      <c r="AU53" s="36"/>
      <c r="AV53" s="36"/>
    </row>
    <row r="54" spans="1:48" ht="40" customHeight="1" x14ac:dyDescent="0.35">
      <c r="A54" s="204"/>
      <c r="B54" s="50">
        <v>51</v>
      </c>
      <c r="C54" s="200"/>
      <c r="D54" s="56" t="s">
        <v>118</v>
      </c>
      <c r="E54" s="57" t="s">
        <v>110</v>
      </c>
      <c r="F54" s="57" t="s">
        <v>11</v>
      </c>
      <c r="G54" s="57" t="s">
        <v>12</v>
      </c>
      <c r="H54" s="55">
        <v>0.79</v>
      </c>
      <c r="I54" s="16">
        <v>4</v>
      </c>
      <c r="J54" s="144">
        <f t="shared" si="0"/>
        <v>0</v>
      </c>
      <c r="K54" s="145">
        <f t="shared" si="1"/>
        <v>0</v>
      </c>
      <c r="L54" s="146"/>
      <c r="M54" s="147">
        <f t="shared" si="2"/>
        <v>1</v>
      </c>
      <c r="N54" s="146"/>
      <c r="O54" s="146"/>
      <c r="P54" s="146"/>
      <c r="Q54" s="148">
        <f t="shared" si="3"/>
        <v>4</v>
      </c>
      <c r="R54" s="18" t="str">
        <f t="shared" si="4"/>
        <v>OK</v>
      </c>
      <c r="S54" s="47"/>
      <c r="T54" s="47"/>
      <c r="U54" s="47"/>
      <c r="V54" s="47"/>
      <c r="W54" s="47"/>
      <c r="X54" s="34"/>
      <c r="Y54" s="34"/>
      <c r="Z54" s="34"/>
      <c r="AA54" s="34"/>
      <c r="AB54" s="34"/>
      <c r="AC54" s="34"/>
      <c r="AD54" s="34"/>
      <c r="AE54" s="152"/>
      <c r="AF54" s="152"/>
      <c r="AG54" s="152"/>
      <c r="AH54" s="152"/>
      <c r="AI54" s="36"/>
      <c r="AJ54" s="36"/>
      <c r="AK54" s="36"/>
      <c r="AL54" s="181"/>
      <c r="AM54" s="181"/>
      <c r="AN54" s="181"/>
      <c r="AO54" s="181"/>
      <c r="AP54" s="36"/>
      <c r="AQ54" s="36"/>
      <c r="AR54" s="36"/>
      <c r="AS54" s="36"/>
      <c r="AT54" s="36"/>
      <c r="AU54" s="36"/>
      <c r="AV54" s="36"/>
    </row>
    <row r="55" spans="1:48" ht="40" customHeight="1" x14ac:dyDescent="0.35">
      <c r="A55" s="204"/>
      <c r="B55" s="50">
        <v>52</v>
      </c>
      <c r="C55" s="200"/>
      <c r="D55" s="56" t="s">
        <v>119</v>
      </c>
      <c r="E55" s="57" t="s">
        <v>110</v>
      </c>
      <c r="F55" s="57" t="s">
        <v>11</v>
      </c>
      <c r="G55" s="57" t="s">
        <v>12</v>
      </c>
      <c r="H55" s="55">
        <v>4.46</v>
      </c>
      <c r="I55" s="16">
        <v>4</v>
      </c>
      <c r="J55" s="144">
        <f t="shared" si="0"/>
        <v>0</v>
      </c>
      <c r="K55" s="145">
        <f t="shared" si="1"/>
        <v>0</v>
      </c>
      <c r="L55" s="146"/>
      <c r="M55" s="147">
        <f t="shared" si="2"/>
        <v>1</v>
      </c>
      <c r="N55" s="146"/>
      <c r="O55" s="146"/>
      <c r="P55" s="146"/>
      <c r="Q55" s="148">
        <f t="shared" si="3"/>
        <v>4</v>
      </c>
      <c r="R55" s="18" t="str">
        <f t="shared" si="4"/>
        <v>OK</v>
      </c>
      <c r="S55" s="47"/>
      <c r="T55" s="47"/>
      <c r="U55" s="47"/>
      <c r="V55" s="47"/>
      <c r="W55" s="47"/>
      <c r="X55" s="34"/>
      <c r="Y55" s="34"/>
      <c r="Z55" s="34"/>
      <c r="AA55" s="34"/>
      <c r="AB55" s="34"/>
      <c r="AC55" s="34"/>
      <c r="AD55" s="34"/>
      <c r="AE55" s="152"/>
      <c r="AF55" s="152"/>
      <c r="AG55" s="152"/>
      <c r="AH55" s="152"/>
      <c r="AI55" s="36"/>
      <c r="AJ55" s="36"/>
      <c r="AK55" s="36"/>
      <c r="AL55" s="181"/>
      <c r="AM55" s="181"/>
      <c r="AN55" s="181"/>
      <c r="AO55" s="181"/>
      <c r="AP55" s="36"/>
      <c r="AQ55" s="36"/>
      <c r="AR55" s="36"/>
      <c r="AS55" s="36"/>
      <c r="AT55" s="36"/>
      <c r="AU55" s="36"/>
      <c r="AV55" s="36"/>
    </row>
    <row r="56" spans="1:48" ht="40" customHeight="1" x14ac:dyDescent="0.35">
      <c r="A56" s="204"/>
      <c r="B56" s="50">
        <v>53</v>
      </c>
      <c r="C56" s="200"/>
      <c r="D56" s="56" t="s">
        <v>120</v>
      </c>
      <c r="E56" s="57" t="s">
        <v>110</v>
      </c>
      <c r="F56" s="57" t="s">
        <v>11</v>
      </c>
      <c r="G56" s="57" t="s">
        <v>12</v>
      </c>
      <c r="H56" s="55">
        <v>4.01</v>
      </c>
      <c r="I56" s="16">
        <v>4</v>
      </c>
      <c r="J56" s="144">
        <f t="shared" si="0"/>
        <v>0</v>
      </c>
      <c r="K56" s="145">
        <f t="shared" si="1"/>
        <v>0</v>
      </c>
      <c r="L56" s="146"/>
      <c r="M56" s="147">
        <f t="shared" si="2"/>
        <v>1</v>
      </c>
      <c r="N56" s="146"/>
      <c r="O56" s="146"/>
      <c r="P56" s="146"/>
      <c r="Q56" s="148">
        <f t="shared" si="3"/>
        <v>4</v>
      </c>
      <c r="R56" s="18" t="str">
        <f t="shared" si="4"/>
        <v>OK</v>
      </c>
      <c r="S56" s="47"/>
      <c r="T56" s="47"/>
      <c r="U56" s="47"/>
      <c r="V56" s="47"/>
      <c r="W56" s="47"/>
      <c r="X56" s="34"/>
      <c r="Y56" s="34"/>
      <c r="Z56" s="34"/>
      <c r="AA56" s="34"/>
      <c r="AB56" s="34"/>
      <c r="AC56" s="34"/>
      <c r="AD56" s="34"/>
      <c r="AE56" s="152"/>
      <c r="AF56" s="152"/>
      <c r="AG56" s="152"/>
      <c r="AH56" s="152"/>
      <c r="AI56" s="36"/>
      <c r="AJ56" s="36"/>
      <c r="AK56" s="36"/>
      <c r="AL56" s="181"/>
      <c r="AM56" s="181"/>
      <c r="AN56" s="181"/>
      <c r="AO56" s="181"/>
      <c r="AP56" s="36"/>
      <c r="AQ56" s="36"/>
      <c r="AR56" s="36"/>
      <c r="AS56" s="36"/>
      <c r="AT56" s="36"/>
      <c r="AU56" s="36"/>
      <c r="AV56" s="36"/>
    </row>
    <row r="57" spans="1:48" ht="40" customHeight="1" x14ac:dyDescent="0.35">
      <c r="A57" s="204"/>
      <c r="B57" s="50">
        <v>54</v>
      </c>
      <c r="C57" s="200"/>
      <c r="D57" s="56" t="s">
        <v>121</v>
      </c>
      <c r="E57" s="57" t="s">
        <v>110</v>
      </c>
      <c r="F57" s="57" t="s">
        <v>11</v>
      </c>
      <c r="G57" s="57" t="s">
        <v>12</v>
      </c>
      <c r="H57" s="55">
        <v>1.95</v>
      </c>
      <c r="I57" s="16">
        <v>4</v>
      </c>
      <c r="J57" s="144">
        <f t="shared" si="0"/>
        <v>0</v>
      </c>
      <c r="K57" s="145">
        <f t="shared" si="1"/>
        <v>0</v>
      </c>
      <c r="L57" s="146"/>
      <c r="M57" s="147">
        <f t="shared" si="2"/>
        <v>1</v>
      </c>
      <c r="N57" s="146"/>
      <c r="O57" s="146"/>
      <c r="P57" s="146"/>
      <c r="Q57" s="148">
        <f t="shared" si="3"/>
        <v>4</v>
      </c>
      <c r="R57" s="18" t="str">
        <f t="shared" si="4"/>
        <v>OK</v>
      </c>
      <c r="S57" s="47"/>
      <c r="T57" s="47"/>
      <c r="U57" s="47"/>
      <c r="V57" s="47"/>
      <c r="W57" s="47"/>
      <c r="X57" s="34"/>
      <c r="Y57" s="34"/>
      <c r="Z57" s="34"/>
      <c r="AA57" s="34"/>
      <c r="AB57" s="34"/>
      <c r="AC57" s="34"/>
      <c r="AD57" s="34"/>
      <c r="AE57" s="152"/>
      <c r="AF57" s="152"/>
      <c r="AG57" s="152"/>
      <c r="AH57" s="152"/>
      <c r="AI57" s="36"/>
      <c r="AJ57" s="36"/>
      <c r="AK57" s="36"/>
      <c r="AL57" s="181"/>
      <c r="AM57" s="181"/>
      <c r="AN57" s="181"/>
      <c r="AO57" s="181"/>
      <c r="AP57" s="36"/>
      <c r="AQ57" s="36"/>
      <c r="AR57" s="36"/>
      <c r="AS57" s="36"/>
      <c r="AT57" s="36"/>
      <c r="AU57" s="36"/>
      <c r="AV57" s="36"/>
    </row>
    <row r="58" spans="1:48" ht="40" customHeight="1" x14ac:dyDescent="0.35">
      <c r="A58" s="204"/>
      <c r="B58" s="50">
        <v>55</v>
      </c>
      <c r="C58" s="200"/>
      <c r="D58" s="56" t="s">
        <v>122</v>
      </c>
      <c r="E58" s="57" t="s">
        <v>110</v>
      </c>
      <c r="F58" s="57" t="s">
        <v>11</v>
      </c>
      <c r="G58" s="57" t="s">
        <v>12</v>
      </c>
      <c r="H58" s="55">
        <v>25.85</v>
      </c>
      <c r="I58" s="16">
        <v>10</v>
      </c>
      <c r="J58" s="144">
        <f t="shared" si="0"/>
        <v>0</v>
      </c>
      <c r="K58" s="145">
        <f t="shared" si="1"/>
        <v>0</v>
      </c>
      <c r="L58" s="146"/>
      <c r="M58" s="147">
        <f t="shared" si="2"/>
        <v>2</v>
      </c>
      <c r="N58" s="146"/>
      <c r="O58" s="146"/>
      <c r="P58" s="146"/>
      <c r="Q58" s="148">
        <f t="shared" si="3"/>
        <v>10</v>
      </c>
      <c r="R58" s="18" t="str">
        <f t="shared" si="4"/>
        <v>OK</v>
      </c>
      <c r="S58" s="47"/>
      <c r="T58" s="47"/>
      <c r="U58" s="47"/>
      <c r="V58" s="47"/>
      <c r="W58" s="47"/>
      <c r="X58" s="34"/>
      <c r="Y58" s="34"/>
      <c r="Z58" s="34"/>
      <c r="AA58" s="34"/>
      <c r="AB58" s="34"/>
      <c r="AC58" s="34"/>
      <c r="AD58" s="34"/>
      <c r="AE58" s="152"/>
      <c r="AF58" s="152"/>
      <c r="AG58" s="152"/>
      <c r="AH58" s="152"/>
      <c r="AI58" s="36"/>
      <c r="AJ58" s="36"/>
      <c r="AK58" s="36"/>
      <c r="AL58" s="181"/>
      <c r="AM58" s="181"/>
      <c r="AN58" s="181"/>
      <c r="AO58" s="181"/>
      <c r="AP58" s="36"/>
      <c r="AQ58" s="36"/>
      <c r="AR58" s="36"/>
      <c r="AS58" s="36"/>
      <c r="AT58" s="36"/>
      <c r="AU58" s="36"/>
      <c r="AV58" s="36"/>
    </row>
    <row r="59" spans="1:48" ht="40" customHeight="1" x14ac:dyDescent="0.35">
      <c r="A59" s="204"/>
      <c r="B59" s="50">
        <v>56</v>
      </c>
      <c r="C59" s="200"/>
      <c r="D59" s="56" t="s">
        <v>123</v>
      </c>
      <c r="E59" s="57" t="s">
        <v>110</v>
      </c>
      <c r="F59" s="57" t="s">
        <v>11</v>
      </c>
      <c r="G59" s="57" t="s">
        <v>12</v>
      </c>
      <c r="H59" s="55">
        <v>17.079999999999998</v>
      </c>
      <c r="I59" s="16">
        <v>4</v>
      </c>
      <c r="J59" s="144">
        <f t="shared" si="0"/>
        <v>0</v>
      </c>
      <c r="K59" s="145">
        <f t="shared" si="1"/>
        <v>0</v>
      </c>
      <c r="L59" s="146"/>
      <c r="M59" s="147">
        <f t="shared" si="2"/>
        <v>1</v>
      </c>
      <c r="N59" s="146"/>
      <c r="O59" s="146"/>
      <c r="P59" s="146"/>
      <c r="Q59" s="148">
        <f t="shared" si="3"/>
        <v>4</v>
      </c>
      <c r="R59" s="18" t="str">
        <f t="shared" si="4"/>
        <v>OK</v>
      </c>
      <c r="S59" s="47"/>
      <c r="T59" s="47"/>
      <c r="U59" s="47"/>
      <c r="V59" s="47"/>
      <c r="W59" s="47"/>
      <c r="X59" s="34"/>
      <c r="Y59" s="34"/>
      <c r="Z59" s="34"/>
      <c r="AA59" s="34"/>
      <c r="AB59" s="34"/>
      <c r="AC59" s="34"/>
      <c r="AD59" s="34"/>
      <c r="AE59" s="152"/>
      <c r="AF59" s="152"/>
      <c r="AG59" s="152"/>
      <c r="AH59" s="152"/>
      <c r="AI59" s="36"/>
      <c r="AJ59" s="36"/>
      <c r="AK59" s="36"/>
      <c r="AL59" s="181"/>
      <c r="AM59" s="181"/>
      <c r="AN59" s="181"/>
      <c r="AO59" s="181"/>
      <c r="AP59" s="36"/>
      <c r="AQ59" s="36"/>
      <c r="AR59" s="36"/>
      <c r="AS59" s="36"/>
      <c r="AT59" s="36"/>
      <c r="AU59" s="36"/>
      <c r="AV59" s="36"/>
    </row>
    <row r="60" spans="1:48" ht="40" customHeight="1" x14ac:dyDescent="0.35">
      <c r="A60" s="204"/>
      <c r="B60" s="50">
        <v>57</v>
      </c>
      <c r="C60" s="200"/>
      <c r="D60" s="56" t="s">
        <v>124</v>
      </c>
      <c r="E60" s="57" t="s">
        <v>110</v>
      </c>
      <c r="F60" s="57" t="s">
        <v>11</v>
      </c>
      <c r="G60" s="57" t="s">
        <v>12</v>
      </c>
      <c r="H60" s="55">
        <v>2.46</v>
      </c>
      <c r="I60" s="16">
        <v>4</v>
      </c>
      <c r="J60" s="144">
        <f t="shared" si="0"/>
        <v>0</v>
      </c>
      <c r="K60" s="145">
        <f t="shared" si="1"/>
        <v>0</v>
      </c>
      <c r="L60" s="146"/>
      <c r="M60" s="147">
        <f t="shared" si="2"/>
        <v>1</v>
      </c>
      <c r="N60" s="146"/>
      <c r="O60" s="146"/>
      <c r="P60" s="146"/>
      <c r="Q60" s="148">
        <f t="shared" si="3"/>
        <v>4</v>
      </c>
      <c r="R60" s="18" t="str">
        <f t="shared" si="4"/>
        <v>OK</v>
      </c>
      <c r="S60" s="47"/>
      <c r="T60" s="47"/>
      <c r="U60" s="47"/>
      <c r="V60" s="47"/>
      <c r="W60" s="47"/>
      <c r="X60" s="34"/>
      <c r="Y60" s="34"/>
      <c r="Z60" s="34"/>
      <c r="AA60" s="34"/>
      <c r="AB60" s="34"/>
      <c r="AC60" s="34"/>
      <c r="AD60" s="34"/>
      <c r="AE60" s="152"/>
      <c r="AF60" s="152"/>
      <c r="AG60" s="152"/>
      <c r="AH60" s="152"/>
      <c r="AI60" s="36"/>
      <c r="AJ60" s="36"/>
      <c r="AK60" s="36"/>
      <c r="AL60" s="181"/>
      <c r="AM60" s="181"/>
      <c r="AN60" s="181"/>
      <c r="AO60" s="181"/>
      <c r="AP60" s="36"/>
      <c r="AQ60" s="36"/>
      <c r="AR60" s="36"/>
      <c r="AS60" s="36"/>
      <c r="AT60" s="36"/>
      <c r="AU60" s="36"/>
      <c r="AV60" s="36"/>
    </row>
    <row r="61" spans="1:48" ht="40" customHeight="1" x14ac:dyDescent="0.35">
      <c r="A61" s="204"/>
      <c r="B61" s="50">
        <v>58</v>
      </c>
      <c r="C61" s="200"/>
      <c r="D61" s="56" t="s">
        <v>125</v>
      </c>
      <c r="E61" s="57" t="s">
        <v>110</v>
      </c>
      <c r="F61" s="57" t="s">
        <v>11</v>
      </c>
      <c r="G61" s="57" t="s">
        <v>12</v>
      </c>
      <c r="H61" s="55">
        <v>52.55</v>
      </c>
      <c r="I61" s="16">
        <v>10</v>
      </c>
      <c r="J61" s="144">
        <f t="shared" si="0"/>
        <v>4</v>
      </c>
      <c r="K61" s="145">
        <f t="shared" si="1"/>
        <v>4</v>
      </c>
      <c r="L61" s="146"/>
      <c r="M61" s="147">
        <f t="shared" si="2"/>
        <v>2</v>
      </c>
      <c r="N61" s="146"/>
      <c r="O61" s="146"/>
      <c r="P61" s="146"/>
      <c r="Q61" s="148">
        <f t="shared" si="3"/>
        <v>6</v>
      </c>
      <c r="R61" s="18" t="str">
        <f t="shared" si="4"/>
        <v>OK</v>
      </c>
      <c r="S61" s="47">
        <v>4</v>
      </c>
      <c r="T61" s="47"/>
      <c r="U61" s="47"/>
      <c r="V61" s="47"/>
      <c r="W61" s="47"/>
      <c r="X61" s="34"/>
      <c r="Y61" s="34"/>
      <c r="Z61" s="34"/>
      <c r="AA61" s="34"/>
      <c r="AB61" s="34"/>
      <c r="AC61" s="34"/>
      <c r="AD61" s="34"/>
      <c r="AE61" s="152"/>
      <c r="AF61" s="152"/>
      <c r="AG61" s="152"/>
      <c r="AH61" s="152"/>
      <c r="AI61" s="36"/>
      <c r="AJ61" s="36"/>
      <c r="AK61" s="36"/>
      <c r="AL61" s="181"/>
      <c r="AM61" s="181"/>
      <c r="AN61" s="181"/>
      <c r="AO61" s="181"/>
      <c r="AP61" s="36"/>
      <c r="AQ61" s="36"/>
      <c r="AR61" s="36"/>
      <c r="AS61" s="36"/>
      <c r="AT61" s="36"/>
      <c r="AU61" s="36"/>
      <c r="AV61" s="36"/>
    </row>
    <row r="62" spans="1:48" ht="40" customHeight="1" x14ac:dyDescent="0.35">
      <c r="A62" s="204"/>
      <c r="B62" s="50">
        <v>59</v>
      </c>
      <c r="C62" s="200"/>
      <c r="D62" s="56" t="s">
        <v>126</v>
      </c>
      <c r="E62" s="57" t="s">
        <v>110</v>
      </c>
      <c r="F62" s="57" t="s">
        <v>11</v>
      </c>
      <c r="G62" s="57" t="s">
        <v>12</v>
      </c>
      <c r="H62" s="55">
        <v>3.11</v>
      </c>
      <c r="I62" s="16">
        <v>10</v>
      </c>
      <c r="J62" s="144">
        <f t="shared" si="0"/>
        <v>0</v>
      </c>
      <c r="K62" s="145">
        <f t="shared" si="1"/>
        <v>0</v>
      </c>
      <c r="L62" s="146"/>
      <c r="M62" s="147">
        <f t="shared" si="2"/>
        <v>2</v>
      </c>
      <c r="N62" s="146"/>
      <c r="O62" s="146"/>
      <c r="P62" s="146"/>
      <c r="Q62" s="148">
        <f t="shared" si="3"/>
        <v>10</v>
      </c>
      <c r="R62" s="18" t="str">
        <f t="shared" si="4"/>
        <v>OK</v>
      </c>
      <c r="S62" s="47"/>
      <c r="T62" s="47"/>
      <c r="U62" s="47"/>
      <c r="V62" s="47"/>
      <c r="W62" s="47"/>
      <c r="X62" s="34"/>
      <c r="Y62" s="34"/>
      <c r="Z62" s="34"/>
      <c r="AA62" s="34"/>
      <c r="AB62" s="34"/>
      <c r="AC62" s="34"/>
      <c r="AD62" s="34"/>
      <c r="AE62" s="152"/>
      <c r="AF62" s="152"/>
      <c r="AG62" s="152"/>
      <c r="AH62" s="152"/>
      <c r="AI62" s="36"/>
      <c r="AJ62" s="36"/>
      <c r="AK62" s="36"/>
      <c r="AL62" s="181"/>
      <c r="AM62" s="181"/>
      <c r="AN62" s="181"/>
      <c r="AO62" s="181"/>
      <c r="AP62" s="36"/>
      <c r="AQ62" s="36"/>
      <c r="AR62" s="36"/>
      <c r="AS62" s="36"/>
      <c r="AT62" s="36"/>
      <c r="AU62" s="36"/>
      <c r="AV62" s="36"/>
    </row>
    <row r="63" spans="1:48" ht="40" customHeight="1" x14ac:dyDescent="0.35">
      <c r="A63" s="204"/>
      <c r="B63" s="50">
        <v>60</v>
      </c>
      <c r="C63" s="200"/>
      <c r="D63" s="56" t="s">
        <v>127</v>
      </c>
      <c r="E63" s="57" t="s">
        <v>110</v>
      </c>
      <c r="F63" s="57" t="s">
        <v>11</v>
      </c>
      <c r="G63" s="57" t="s">
        <v>12</v>
      </c>
      <c r="H63" s="55">
        <v>2.86</v>
      </c>
      <c r="I63" s="16">
        <v>4</v>
      </c>
      <c r="J63" s="144">
        <f t="shared" si="0"/>
        <v>0</v>
      </c>
      <c r="K63" s="145">
        <f t="shared" si="1"/>
        <v>0</v>
      </c>
      <c r="L63" s="146"/>
      <c r="M63" s="147">
        <f t="shared" si="2"/>
        <v>1</v>
      </c>
      <c r="N63" s="146"/>
      <c r="O63" s="146"/>
      <c r="P63" s="146"/>
      <c r="Q63" s="148">
        <f t="shared" si="3"/>
        <v>4</v>
      </c>
      <c r="R63" s="18" t="str">
        <f t="shared" si="4"/>
        <v>OK</v>
      </c>
      <c r="S63" s="47"/>
      <c r="T63" s="47"/>
      <c r="U63" s="47"/>
      <c r="V63" s="47"/>
      <c r="W63" s="47"/>
      <c r="X63" s="34"/>
      <c r="Y63" s="34"/>
      <c r="Z63" s="34"/>
      <c r="AA63" s="34"/>
      <c r="AB63" s="34"/>
      <c r="AC63" s="34"/>
      <c r="AD63" s="34"/>
      <c r="AE63" s="152"/>
      <c r="AF63" s="152"/>
      <c r="AG63" s="152"/>
      <c r="AH63" s="152"/>
      <c r="AI63" s="36"/>
      <c r="AJ63" s="36"/>
      <c r="AK63" s="36"/>
      <c r="AL63" s="181"/>
      <c r="AM63" s="181"/>
      <c r="AN63" s="181"/>
      <c r="AO63" s="181"/>
      <c r="AP63" s="36"/>
      <c r="AQ63" s="36"/>
      <c r="AR63" s="36"/>
      <c r="AS63" s="36"/>
      <c r="AT63" s="36"/>
      <c r="AU63" s="36"/>
      <c r="AV63" s="36"/>
    </row>
    <row r="64" spans="1:48" ht="40" customHeight="1" x14ac:dyDescent="0.35">
      <c r="A64" s="204"/>
      <c r="B64" s="50">
        <v>61</v>
      </c>
      <c r="C64" s="200"/>
      <c r="D64" s="56" t="s">
        <v>128</v>
      </c>
      <c r="E64" s="57" t="s">
        <v>110</v>
      </c>
      <c r="F64" s="57" t="s">
        <v>11</v>
      </c>
      <c r="G64" s="57" t="s">
        <v>12</v>
      </c>
      <c r="H64" s="55">
        <v>7.93</v>
      </c>
      <c r="I64" s="16">
        <v>4</v>
      </c>
      <c r="J64" s="144">
        <f t="shared" si="0"/>
        <v>0</v>
      </c>
      <c r="K64" s="145">
        <f t="shared" si="1"/>
        <v>0</v>
      </c>
      <c r="L64" s="146"/>
      <c r="M64" s="147">
        <f t="shared" si="2"/>
        <v>1</v>
      </c>
      <c r="N64" s="146"/>
      <c r="O64" s="146"/>
      <c r="P64" s="146"/>
      <c r="Q64" s="148">
        <f t="shared" si="3"/>
        <v>4</v>
      </c>
      <c r="R64" s="18" t="str">
        <f t="shared" si="4"/>
        <v>OK</v>
      </c>
      <c r="S64" s="47"/>
      <c r="T64" s="47"/>
      <c r="U64" s="47"/>
      <c r="V64" s="47"/>
      <c r="W64" s="47"/>
      <c r="X64" s="34"/>
      <c r="Y64" s="34"/>
      <c r="Z64" s="34"/>
      <c r="AA64" s="34"/>
      <c r="AB64" s="34"/>
      <c r="AC64" s="34"/>
      <c r="AD64" s="34"/>
      <c r="AE64" s="152"/>
      <c r="AF64" s="152"/>
      <c r="AG64" s="152"/>
      <c r="AH64" s="152"/>
      <c r="AI64" s="36"/>
      <c r="AJ64" s="36"/>
      <c r="AK64" s="36"/>
      <c r="AL64" s="181"/>
      <c r="AM64" s="181"/>
      <c r="AN64" s="181"/>
      <c r="AO64" s="181"/>
      <c r="AP64" s="36"/>
      <c r="AQ64" s="36"/>
      <c r="AR64" s="36"/>
      <c r="AS64" s="36"/>
      <c r="AT64" s="36"/>
      <c r="AU64" s="36"/>
      <c r="AV64" s="36"/>
    </row>
    <row r="65" spans="1:48" ht="40" customHeight="1" x14ac:dyDescent="0.35">
      <c r="A65" s="204"/>
      <c r="B65" s="50">
        <v>62</v>
      </c>
      <c r="C65" s="200"/>
      <c r="D65" s="56" t="s">
        <v>129</v>
      </c>
      <c r="E65" s="57" t="s">
        <v>110</v>
      </c>
      <c r="F65" s="57" t="s">
        <v>11</v>
      </c>
      <c r="G65" s="57" t="s">
        <v>12</v>
      </c>
      <c r="H65" s="55">
        <v>32.26</v>
      </c>
      <c r="I65" s="16">
        <v>4</v>
      </c>
      <c r="J65" s="144">
        <f t="shared" si="0"/>
        <v>0</v>
      </c>
      <c r="K65" s="145">
        <f t="shared" si="1"/>
        <v>0</v>
      </c>
      <c r="L65" s="146"/>
      <c r="M65" s="147">
        <f t="shared" si="2"/>
        <v>1</v>
      </c>
      <c r="N65" s="146"/>
      <c r="O65" s="146"/>
      <c r="P65" s="146"/>
      <c r="Q65" s="148">
        <f t="shared" si="3"/>
        <v>4</v>
      </c>
      <c r="R65" s="18" t="str">
        <f t="shared" si="4"/>
        <v>OK</v>
      </c>
      <c r="S65" s="47"/>
      <c r="T65" s="47"/>
      <c r="U65" s="47"/>
      <c r="V65" s="47"/>
      <c r="W65" s="47"/>
      <c r="X65" s="34"/>
      <c r="Y65" s="34"/>
      <c r="Z65" s="34"/>
      <c r="AA65" s="34"/>
      <c r="AB65" s="34"/>
      <c r="AC65" s="34"/>
      <c r="AD65" s="34"/>
      <c r="AE65" s="152"/>
      <c r="AF65" s="152"/>
      <c r="AG65" s="152"/>
      <c r="AH65" s="152"/>
      <c r="AI65" s="36"/>
      <c r="AJ65" s="36"/>
      <c r="AK65" s="36"/>
      <c r="AL65" s="181"/>
      <c r="AM65" s="181"/>
      <c r="AN65" s="181"/>
      <c r="AO65" s="181"/>
      <c r="AP65" s="36"/>
      <c r="AQ65" s="36"/>
      <c r="AR65" s="36"/>
      <c r="AS65" s="36"/>
      <c r="AT65" s="36"/>
      <c r="AU65" s="36"/>
      <c r="AV65" s="36"/>
    </row>
    <row r="66" spans="1:48" ht="40" customHeight="1" x14ac:dyDescent="0.35">
      <c r="A66" s="204"/>
      <c r="B66" s="50">
        <v>63</v>
      </c>
      <c r="C66" s="200"/>
      <c r="D66" s="56" t="s">
        <v>130</v>
      </c>
      <c r="E66" s="57" t="s">
        <v>110</v>
      </c>
      <c r="F66" s="57" t="s">
        <v>11</v>
      </c>
      <c r="G66" s="57" t="s">
        <v>12</v>
      </c>
      <c r="H66" s="55">
        <v>4.6100000000000003</v>
      </c>
      <c r="I66" s="16">
        <v>4</v>
      </c>
      <c r="J66" s="144">
        <f t="shared" si="0"/>
        <v>0</v>
      </c>
      <c r="K66" s="145">
        <f t="shared" si="1"/>
        <v>0</v>
      </c>
      <c r="L66" s="146"/>
      <c r="M66" s="147">
        <f t="shared" si="2"/>
        <v>1</v>
      </c>
      <c r="N66" s="146"/>
      <c r="O66" s="146"/>
      <c r="P66" s="146"/>
      <c r="Q66" s="148">
        <f t="shared" si="3"/>
        <v>4</v>
      </c>
      <c r="R66" s="18" t="str">
        <f t="shared" si="4"/>
        <v>OK</v>
      </c>
      <c r="S66" s="47"/>
      <c r="T66" s="47"/>
      <c r="U66" s="47"/>
      <c r="V66" s="47"/>
      <c r="W66" s="47"/>
      <c r="X66" s="34"/>
      <c r="Y66" s="34"/>
      <c r="Z66" s="34"/>
      <c r="AA66" s="34"/>
      <c r="AB66" s="34"/>
      <c r="AC66" s="34"/>
      <c r="AD66" s="34"/>
      <c r="AE66" s="152"/>
      <c r="AF66" s="152"/>
      <c r="AG66" s="152"/>
      <c r="AH66" s="152"/>
      <c r="AI66" s="36"/>
      <c r="AJ66" s="36"/>
      <c r="AK66" s="36"/>
      <c r="AL66" s="181"/>
      <c r="AM66" s="181"/>
      <c r="AN66" s="181"/>
      <c r="AO66" s="181"/>
      <c r="AP66" s="36"/>
      <c r="AQ66" s="36"/>
      <c r="AR66" s="36"/>
      <c r="AS66" s="36"/>
      <c r="AT66" s="36"/>
      <c r="AU66" s="36"/>
      <c r="AV66" s="36"/>
    </row>
    <row r="67" spans="1:48" ht="40" customHeight="1" x14ac:dyDescent="0.35">
      <c r="A67" s="204"/>
      <c r="B67" s="50">
        <v>64</v>
      </c>
      <c r="C67" s="200"/>
      <c r="D67" s="56" t="s">
        <v>131</v>
      </c>
      <c r="E67" s="57" t="s">
        <v>110</v>
      </c>
      <c r="F67" s="57" t="s">
        <v>11</v>
      </c>
      <c r="G67" s="57" t="s">
        <v>12</v>
      </c>
      <c r="H67" s="55">
        <v>5.31</v>
      </c>
      <c r="I67" s="16">
        <v>4</v>
      </c>
      <c r="J67" s="144">
        <f t="shared" si="0"/>
        <v>0</v>
      </c>
      <c r="K67" s="145">
        <f t="shared" si="1"/>
        <v>0</v>
      </c>
      <c r="L67" s="146"/>
      <c r="M67" s="147">
        <f t="shared" si="2"/>
        <v>1</v>
      </c>
      <c r="N67" s="146"/>
      <c r="O67" s="146"/>
      <c r="P67" s="146"/>
      <c r="Q67" s="148">
        <f t="shared" si="3"/>
        <v>4</v>
      </c>
      <c r="R67" s="18" t="str">
        <f t="shared" si="4"/>
        <v>OK</v>
      </c>
      <c r="S67" s="47"/>
      <c r="T67" s="47"/>
      <c r="U67" s="47"/>
      <c r="V67" s="47"/>
      <c r="W67" s="47"/>
      <c r="X67" s="34"/>
      <c r="Y67" s="34"/>
      <c r="Z67" s="34"/>
      <c r="AA67" s="34"/>
      <c r="AB67" s="34"/>
      <c r="AC67" s="34"/>
      <c r="AD67" s="34"/>
      <c r="AE67" s="152"/>
      <c r="AF67" s="152"/>
      <c r="AG67" s="152"/>
      <c r="AH67" s="152"/>
      <c r="AI67" s="36"/>
      <c r="AJ67" s="36"/>
      <c r="AK67" s="36"/>
      <c r="AL67" s="181"/>
      <c r="AM67" s="181"/>
      <c r="AN67" s="181"/>
      <c r="AO67" s="181"/>
      <c r="AP67" s="36"/>
      <c r="AQ67" s="36"/>
      <c r="AR67" s="36"/>
      <c r="AS67" s="36"/>
      <c r="AT67" s="36"/>
      <c r="AU67" s="36"/>
      <c r="AV67" s="36"/>
    </row>
    <row r="68" spans="1:48" ht="40" customHeight="1" x14ac:dyDescent="0.35">
      <c r="A68" s="204"/>
      <c r="B68" s="50">
        <v>65</v>
      </c>
      <c r="C68" s="200"/>
      <c r="D68" s="56" t="s">
        <v>132</v>
      </c>
      <c r="E68" s="57" t="s">
        <v>110</v>
      </c>
      <c r="F68" s="57" t="s">
        <v>11</v>
      </c>
      <c r="G68" s="57" t="s">
        <v>12</v>
      </c>
      <c r="H68" s="55">
        <v>12.58</v>
      </c>
      <c r="I68" s="16">
        <v>4</v>
      </c>
      <c r="J68" s="144">
        <f t="shared" si="0"/>
        <v>0</v>
      </c>
      <c r="K68" s="145">
        <f t="shared" si="1"/>
        <v>0</v>
      </c>
      <c r="L68" s="146"/>
      <c r="M68" s="147">
        <f t="shared" si="2"/>
        <v>1</v>
      </c>
      <c r="N68" s="146"/>
      <c r="O68" s="146"/>
      <c r="P68" s="146"/>
      <c r="Q68" s="148">
        <f t="shared" si="3"/>
        <v>4</v>
      </c>
      <c r="R68" s="18" t="str">
        <f t="shared" si="4"/>
        <v>OK</v>
      </c>
      <c r="S68" s="47"/>
      <c r="T68" s="47"/>
      <c r="U68" s="47"/>
      <c r="V68" s="47"/>
      <c r="W68" s="47"/>
      <c r="X68" s="34"/>
      <c r="Y68" s="34"/>
      <c r="Z68" s="34"/>
      <c r="AA68" s="34"/>
      <c r="AB68" s="34"/>
      <c r="AC68" s="34"/>
      <c r="AD68" s="34"/>
      <c r="AE68" s="152"/>
      <c r="AF68" s="152"/>
      <c r="AG68" s="152"/>
      <c r="AH68" s="152"/>
      <c r="AI68" s="36"/>
      <c r="AJ68" s="36"/>
      <c r="AK68" s="36"/>
      <c r="AL68" s="181"/>
      <c r="AM68" s="181"/>
      <c r="AN68" s="181"/>
      <c r="AO68" s="181"/>
      <c r="AP68" s="36"/>
      <c r="AQ68" s="36"/>
      <c r="AR68" s="36"/>
      <c r="AS68" s="36"/>
      <c r="AT68" s="36"/>
      <c r="AU68" s="36"/>
      <c r="AV68" s="36"/>
    </row>
    <row r="69" spans="1:48" ht="40" customHeight="1" x14ac:dyDescent="0.35">
      <c r="A69" s="204"/>
      <c r="B69" s="50">
        <v>66</v>
      </c>
      <c r="C69" s="200"/>
      <c r="D69" s="56" t="s">
        <v>133</v>
      </c>
      <c r="E69" s="57" t="s">
        <v>110</v>
      </c>
      <c r="F69" s="57" t="s">
        <v>11</v>
      </c>
      <c r="G69" s="57" t="s">
        <v>12</v>
      </c>
      <c r="H69" s="55">
        <v>5.31</v>
      </c>
      <c r="I69" s="16">
        <v>4</v>
      </c>
      <c r="J69" s="144">
        <f t="shared" ref="J69:J132" si="5">IF(SUM(S69:AJ69)&gt;I69+L69,I69+L69,SUM(S69:AO69))</f>
        <v>0</v>
      </c>
      <c r="K69" s="145">
        <f t="shared" ref="K69:K132" si="6">(SUM(S69:AO69))</f>
        <v>0</v>
      </c>
      <c r="L69" s="146"/>
      <c r="M69" s="147">
        <f t="shared" ref="M69:M132" si="7">ROUND(IF(I69*0.25-0.5&lt;0,0,I69*0.25-0.5),0)-P69-N69</f>
        <v>1</v>
      </c>
      <c r="N69" s="146"/>
      <c r="O69" s="146"/>
      <c r="P69" s="146"/>
      <c r="Q69" s="148">
        <f t="shared" ref="Q69:Q132" si="8">I69-(SUM(S69:AV69))+L69</f>
        <v>4</v>
      </c>
      <c r="R69" s="18" t="str">
        <f t="shared" ref="R69:R294" si="9">IF(Q69&lt;0,"ATENÇÃO","OK")</f>
        <v>OK</v>
      </c>
      <c r="S69" s="47"/>
      <c r="T69" s="47"/>
      <c r="U69" s="47"/>
      <c r="V69" s="47"/>
      <c r="W69" s="47"/>
      <c r="X69" s="34"/>
      <c r="Y69" s="34"/>
      <c r="Z69" s="34"/>
      <c r="AA69" s="34"/>
      <c r="AB69" s="34"/>
      <c r="AC69" s="34"/>
      <c r="AD69" s="34"/>
      <c r="AE69" s="152"/>
      <c r="AF69" s="152"/>
      <c r="AG69" s="152"/>
      <c r="AH69" s="152"/>
      <c r="AI69" s="36"/>
      <c r="AJ69" s="36"/>
      <c r="AK69" s="36"/>
      <c r="AL69" s="181"/>
      <c r="AM69" s="181"/>
      <c r="AN69" s="181"/>
      <c r="AO69" s="181"/>
      <c r="AP69" s="36"/>
      <c r="AQ69" s="36"/>
      <c r="AR69" s="36"/>
      <c r="AS69" s="36"/>
      <c r="AT69" s="36"/>
      <c r="AU69" s="36"/>
      <c r="AV69" s="36"/>
    </row>
    <row r="70" spans="1:48" ht="40" customHeight="1" x14ac:dyDescent="0.35">
      <c r="A70" s="204"/>
      <c r="B70" s="50">
        <v>67</v>
      </c>
      <c r="C70" s="200"/>
      <c r="D70" s="56" t="s">
        <v>134</v>
      </c>
      <c r="E70" s="57" t="s">
        <v>110</v>
      </c>
      <c r="F70" s="57" t="s">
        <v>11</v>
      </c>
      <c r="G70" s="57" t="s">
        <v>12</v>
      </c>
      <c r="H70" s="55">
        <v>11.09</v>
      </c>
      <c r="I70" s="16">
        <v>4</v>
      </c>
      <c r="J70" s="144">
        <f t="shared" si="5"/>
        <v>0</v>
      </c>
      <c r="K70" s="145">
        <f t="shared" si="6"/>
        <v>0</v>
      </c>
      <c r="L70" s="146"/>
      <c r="M70" s="147">
        <f t="shared" si="7"/>
        <v>1</v>
      </c>
      <c r="N70" s="146"/>
      <c r="O70" s="146"/>
      <c r="P70" s="146"/>
      <c r="Q70" s="148">
        <f t="shared" si="8"/>
        <v>4</v>
      </c>
      <c r="R70" s="18" t="str">
        <f t="shared" si="9"/>
        <v>OK</v>
      </c>
      <c r="S70" s="47"/>
      <c r="T70" s="47"/>
      <c r="U70" s="47"/>
      <c r="V70" s="47"/>
      <c r="W70" s="47"/>
      <c r="X70" s="34"/>
      <c r="Y70" s="34"/>
      <c r="Z70" s="34"/>
      <c r="AA70" s="34"/>
      <c r="AB70" s="34"/>
      <c r="AC70" s="34"/>
      <c r="AD70" s="34"/>
      <c r="AE70" s="152"/>
      <c r="AF70" s="152"/>
      <c r="AG70" s="152"/>
      <c r="AH70" s="152"/>
      <c r="AI70" s="36"/>
      <c r="AJ70" s="36"/>
      <c r="AK70" s="36"/>
      <c r="AL70" s="181"/>
      <c r="AM70" s="181"/>
      <c r="AN70" s="181"/>
      <c r="AO70" s="181"/>
      <c r="AP70" s="36"/>
      <c r="AQ70" s="36"/>
      <c r="AR70" s="36"/>
      <c r="AS70" s="36"/>
      <c r="AT70" s="36"/>
      <c r="AU70" s="36"/>
      <c r="AV70" s="36"/>
    </row>
    <row r="71" spans="1:48" ht="40" customHeight="1" x14ac:dyDescent="0.35">
      <c r="A71" s="204"/>
      <c r="B71" s="50">
        <v>68</v>
      </c>
      <c r="C71" s="200"/>
      <c r="D71" s="56" t="s">
        <v>135</v>
      </c>
      <c r="E71" s="57" t="s">
        <v>110</v>
      </c>
      <c r="F71" s="57" t="s">
        <v>11</v>
      </c>
      <c r="G71" s="57" t="s">
        <v>12</v>
      </c>
      <c r="H71" s="55">
        <v>5.52</v>
      </c>
      <c r="I71" s="16">
        <v>4</v>
      </c>
      <c r="J71" s="144">
        <f t="shared" si="5"/>
        <v>0</v>
      </c>
      <c r="K71" s="145">
        <f t="shared" si="6"/>
        <v>0</v>
      </c>
      <c r="L71" s="146"/>
      <c r="M71" s="147">
        <f t="shared" si="7"/>
        <v>1</v>
      </c>
      <c r="N71" s="146"/>
      <c r="O71" s="146"/>
      <c r="P71" s="146"/>
      <c r="Q71" s="148">
        <f t="shared" si="8"/>
        <v>4</v>
      </c>
      <c r="R71" s="18" t="str">
        <f t="shared" si="9"/>
        <v>OK</v>
      </c>
      <c r="S71" s="47"/>
      <c r="T71" s="47"/>
      <c r="U71" s="47"/>
      <c r="V71" s="47"/>
      <c r="W71" s="47"/>
      <c r="X71" s="34"/>
      <c r="Y71" s="34"/>
      <c r="Z71" s="34"/>
      <c r="AA71" s="34"/>
      <c r="AB71" s="34"/>
      <c r="AC71" s="34"/>
      <c r="AD71" s="34"/>
      <c r="AE71" s="152"/>
      <c r="AF71" s="152"/>
      <c r="AG71" s="152"/>
      <c r="AH71" s="152"/>
      <c r="AI71" s="36"/>
      <c r="AJ71" s="36"/>
      <c r="AK71" s="36"/>
      <c r="AL71" s="181"/>
      <c r="AM71" s="181"/>
      <c r="AN71" s="181"/>
      <c r="AO71" s="181"/>
      <c r="AP71" s="36"/>
      <c r="AQ71" s="36"/>
      <c r="AR71" s="36"/>
      <c r="AS71" s="36"/>
      <c r="AT71" s="36"/>
      <c r="AU71" s="36"/>
      <c r="AV71" s="36"/>
    </row>
    <row r="72" spans="1:48" ht="40" customHeight="1" x14ac:dyDescent="0.35">
      <c r="A72" s="204"/>
      <c r="B72" s="50">
        <v>69</v>
      </c>
      <c r="C72" s="200"/>
      <c r="D72" s="56" t="s">
        <v>136</v>
      </c>
      <c r="E72" s="57" t="s">
        <v>110</v>
      </c>
      <c r="F72" s="57" t="s">
        <v>11</v>
      </c>
      <c r="G72" s="57" t="s">
        <v>12</v>
      </c>
      <c r="H72" s="55">
        <v>4.55</v>
      </c>
      <c r="I72" s="16">
        <v>4</v>
      </c>
      <c r="J72" s="144">
        <f t="shared" si="5"/>
        <v>0</v>
      </c>
      <c r="K72" s="145">
        <f t="shared" si="6"/>
        <v>0</v>
      </c>
      <c r="L72" s="146"/>
      <c r="M72" s="147">
        <f t="shared" si="7"/>
        <v>1</v>
      </c>
      <c r="N72" s="146"/>
      <c r="O72" s="146"/>
      <c r="P72" s="146"/>
      <c r="Q72" s="148">
        <f t="shared" si="8"/>
        <v>4</v>
      </c>
      <c r="R72" s="18" t="str">
        <f t="shared" si="9"/>
        <v>OK</v>
      </c>
      <c r="S72" s="47"/>
      <c r="T72" s="47"/>
      <c r="U72" s="47"/>
      <c r="V72" s="47"/>
      <c r="W72" s="47"/>
      <c r="X72" s="34"/>
      <c r="Y72" s="34"/>
      <c r="Z72" s="34"/>
      <c r="AA72" s="34"/>
      <c r="AB72" s="34"/>
      <c r="AC72" s="34"/>
      <c r="AD72" s="34"/>
      <c r="AE72" s="152"/>
      <c r="AF72" s="152"/>
      <c r="AG72" s="152"/>
      <c r="AH72" s="152"/>
      <c r="AI72" s="36"/>
      <c r="AJ72" s="36"/>
      <c r="AK72" s="36"/>
      <c r="AL72" s="181"/>
      <c r="AM72" s="181"/>
      <c r="AN72" s="181"/>
      <c r="AO72" s="181"/>
      <c r="AP72" s="36"/>
      <c r="AQ72" s="36"/>
      <c r="AR72" s="36"/>
      <c r="AS72" s="36"/>
      <c r="AT72" s="36"/>
      <c r="AU72" s="36"/>
      <c r="AV72" s="36"/>
    </row>
    <row r="73" spans="1:48" ht="40" customHeight="1" x14ac:dyDescent="0.35">
      <c r="A73" s="204"/>
      <c r="B73" s="50">
        <v>70</v>
      </c>
      <c r="C73" s="200"/>
      <c r="D73" s="56" t="s">
        <v>137</v>
      </c>
      <c r="E73" s="57" t="s">
        <v>110</v>
      </c>
      <c r="F73" s="57" t="s">
        <v>11</v>
      </c>
      <c r="G73" s="57" t="s">
        <v>12</v>
      </c>
      <c r="H73" s="55">
        <v>42.56</v>
      </c>
      <c r="I73" s="16">
        <v>4</v>
      </c>
      <c r="J73" s="144">
        <f t="shared" si="5"/>
        <v>0</v>
      </c>
      <c r="K73" s="145">
        <f t="shared" si="6"/>
        <v>0</v>
      </c>
      <c r="L73" s="146"/>
      <c r="M73" s="147">
        <f t="shared" si="7"/>
        <v>1</v>
      </c>
      <c r="N73" s="146"/>
      <c r="O73" s="146"/>
      <c r="P73" s="146"/>
      <c r="Q73" s="148">
        <f t="shared" si="8"/>
        <v>4</v>
      </c>
      <c r="R73" s="18" t="str">
        <f t="shared" si="9"/>
        <v>OK</v>
      </c>
      <c r="S73" s="47"/>
      <c r="T73" s="47"/>
      <c r="U73" s="47"/>
      <c r="V73" s="47"/>
      <c r="W73" s="47"/>
      <c r="X73" s="34"/>
      <c r="Y73" s="34"/>
      <c r="Z73" s="34"/>
      <c r="AA73" s="34"/>
      <c r="AB73" s="34"/>
      <c r="AC73" s="34"/>
      <c r="AD73" s="34"/>
      <c r="AE73" s="152"/>
      <c r="AF73" s="152"/>
      <c r="AG73" s="152"/>
      <c r="AH73" s="152"/>
      <c r="AI73" s="36"/>
      <c r="AJ73" s="36"/>
      <c r="AK73" s="36"/>
      <c r="AL73" s="181"/>
      <c r="AM73" s="181"/>
      <c r="AN73" s="181"/>
      <c r="AO73" s="181"/>
      <c r="AP73" s="36"/>
      <c r="AQ73" s="36"/>
      <c r="AR73" s="36"/>
      <c r="AS73" s="36"/>
      <c r="AT73" s="36"/>
      <c r="AU73" s="36"/>
      <c r="AV73" s="36"/>
    </row>
    <row r="74" spans="1:48" ht="40" customHeight="1" x14ac:dyDescent="0.35">
      <c r="A74" s="204"/>
      <c r="B74" s="50">
        <v>71</v>
      </c>
      <c r="C74" s="200"/>
      <c r="D74" s="56" t="s">
        <v>138</v>
      </c>
      <c r="E74" s="57" t="s">
        <v>110</v>
      </c>
      <c r="F74" s="57" t="s">
        <v>11</v>
      </c>
      <c r="G74" s="57" t="s">
        <v>12</v>
      </c>
      <c r="H74" s="55">
        <v>5.83</v>
      </c>
      <c r="I74" s="16">
        <v>4</v>
      </c>
      <c r="J74" s="144">
        <f t="shared" si="5"/>
        <v>0</v>
      </c>
      <c r="K74" s="145">
        <f t="shared" si="6"/>
        <v>0</v>
      </c>
      <c r="L74" s="146"/>
      <c r="M74" s="147">
        <f t="shared" si="7"/>
        <v>1</v>
      </c>
      <c r="N74" s="146"/>
      <c r="O74" s="146"/>
      <c r="P74" s="146"/>
      <c r="Q74" s="148">
        <f t="shared" si="8"/>
        <v>4</v>
      </c>
      <c r="R74" s="18" t="str">
        <f t="shared" si="9"/>
        <v>OK</v>
      </c>
      <c r="S74" s="47"/>
      <c r="T74" s="47"/>
      <c r="U74" s="47"/>
      <c r="V74" s="47"/>
      <c r="W74" s="47"/>
      <c r="X74" s="34"/>
      <c r="Y74" s="34"/>
      <c r="Z74" s="34"/>
      <c r="AA74" s="34"/>
      <c r="AB74" s="34"/>
      <c r="AC74" s="34"/>
      <c r="AD74" s="34"/>
      <c r="AE74" s="152"/>
      <c r="AF74" s="152"/>
      <c r="AG74" s="152"/>
      <c r="AH74" s="152"/>
      <c r="AI74" s="36"/>
      <c r="AJ74" s="36"/>
      <c r="AK74" s="36"/>
      <c r="AL74" s="181"/>
      <c r="AM74" s="181"/>
      <c r="AN74" s="181"/>
      <c r="AO74" s="181"/>
      <c r="AP74" s="36"/>
      <c r="AQ74" s="36"/>
      <c r="AR74" s="36"/>
      <c r="AS74" s="36"/>
      <c r="AT74" s="36"/>
      <c r="AU74" s="36"/>
      <c r="AV74" s="36"/>
    </row>
    <row r="75" spans="1:48" ht="40" customHeight="1" x14ac:dyDescent="0.35">
      <c r="A75" s="204"/>
      <c r="B75" s="50">
        <v>72</v>
      </c>
      <c r="C75" s="200"/>
      <c r="D75" s="56" t="s">
        <v>139</v>
      </c>
      <c r="E75" s="57" t="s">
        <v>110</v>
      </c>
      <c r="F75" s="57" t="s">
        <v>11</v>
      </c>
      <c r="G75" s="57" t="s">
        <v>12</v>
      </c>
      <c r="H75" s="55">
        <v>23.9</v>
      </c>
      <c r="I75" s="16">
        <v>4</v>
      </c>
      <c r="J75" s="144">
        <f t="shared" si="5"/>
        <v>0</v>
      </c>
      <c r="K75" s="145">
        <f t="shared" si="6"/>
        <v>0</v>
      </c>
      <c r="L75" s="146"/>
      <c r="M75" s="147">
        <f t="shared" si="7"/>
        <v>1</v>
      </c>
      <c r="N75" s="146"/>
      <c r="O75" s="146"/>
      <c r="P75" s="146"/>
      <c r="Q75" s="148">
        <f t="shared" si="8"/>
        <v>4</v>
      </c>
      <c r="R75" s="18" t="str">
        <f t="shared" si="9"/>
        <v>OK</v>
      </c>
      <c r="S75" s="47"/>
      <c r="T75" s="47"/>
      <c r="U75" s="47"/>
      <c r="V75" s="47"/>
      <c r="W75" s="47"/>
      <c r="X75" s="34"/>
      <c r="Y75" s="34"/>
      <c r="Z75" s="34"/>
      <c r="AA75" s="34"/>
      <c r="AB75" s="34"/>
      <c r="AC75" s="34"/>
      <c r="AD75" s="34"/>
      <c r="AE75" s="152"/>
      <c r="AF75" s="152"/>
      <c r="AG75" s="152"/>
      <c r="AH75" s="152"/>
      <c r="AI75" s="36"/>
      <c r="AJ75" s="36"/>
      <c r="AK75" s="36"/>
      <c r="AL75" s="181"/>
      <c r="AM75" s="181"/>
      <c r="AN75" s="181"/>
      <c r="AO75" s="181"/>
      <c r="AP75" s="36"/>
      <c r="AQ75" s="36"/>
      <c r="AR75" s="36"/>
      <c r="AS75" s="36"/>
      <c r="AT75" s="36"/>
      <c r="AU75" s="36"/>
      <c r="AV75" s="36"/>
    </row>
    <row r="76" spans="1:48" ht="40" customHeight="1" x14ac:dyDescent="0.35">
      <c r="A76" s="204"/>
      <c r="B76" s="50">
        <v>73</v>
      </c>
      <c r="C76" s="200"/>
      <c r="D76" s="56" t="s">
        <v>140</v>
      </c>
      <c r="E76" s="57" t="s">
        <v>110</v>
      </c>
      <c r="F76" s="57" t="s">
        <v>11</v>
      </c>
      <c r="G76" s="57" t="s">
        <v>12</v>
      </c>
      <c r="H76" s="55">
        <v>7.84</v>
      </c>
      <c r="I76" s="16">
        <v>4</v>
      </c>
      <c r="J76" s="144">
        <f t="shared" si="5"/>
        <v>0</v>
      </c>
      <c r="K76" s="145">
        <f t="shared" si="6"/>
        <v>0</v>
      </c>
      <c r="L76" s="146"/>
      <c r="M76" s="147">
        <f t="shared" si="7"/>
        <v>1</v>
      </c>
      <c r="N76" s="146"/>
      <c r="O76" s="146"/>
      <c r="P76" s="146"/>
      <c r="Q76" s="148">
        <f t="shared" si="8"/>
        <v>4</v>
      </c>
      <c r="R76" s="18" t="str">
        <f t="shared" si="9"/>
        <v>OK</v>
      </c>
      <c r="S76" s="47"/>
      <c r="T76" s="47"/>
      <c r="U76" s="47"/>
      <c r="V76" s="47"/>
      <c r="W76" s="47"/>
      <c r="X76" s="34"/>
      <c r="Y76" s="34"/>
      <c r="Z76" s="34"/>
      <c r="AA76" s="34"/>
      <c r="AB76" s="34"/>
      <c r="AC76" s="34"/>
      <c r="AD76" s="34"/>
      <c r="AE76" s="152"/>
      <c r="AF76" s="152"/>
      <c r="AG76" s="152"/>
      <c r="AH76" s="152"/>
      <c r="AI76" s="36"/>
      <c r="AJ76" s="36"/>
      <c r="AK76" s="36"/>
      <c r="AL76" s="181"/>
      <c r="AM76" s="181"/>
      <c r="AN76" s="181"/>
      <c r="AO76" s="181"/>
      <c r="AP76" s="36"/>
      <c r="AQ76" s="36"/>
      <c r="AR76" s="36"/>
      <c r="AS76" s="36"/>
      <c r="AT76" s="36"/>
      <c r="AU76" s="36"/>
      <c r="AV76" s="36"/>
    </row>
    <row r="77" spans="1:48" ht="40" customHeight="1" x14ac:dyDescent="0.35">
      <c r="A77" s="204"/>
      <c r="B77" s="50">
        <v>74</v>
      </c>
      <c r="C77" s="200"/>
      <c r="D77" s="56" t="s">
        <v>141</v>
      </c>
      <c r="E77" s="57" t="s">
        <v>110</v>
      </c>
      <c r="F77" s="57" t="s">
        <v>11</v>
      </c>
      <c r="G77" s="57" t="s">
        <v>12</v>
      </c>
      <c r="H77" s="55">
        <v>16.690000000000001</v>
      </c>
      <c r="I77" s="16">
        <v>4</v>
      </c>
      <c r="J77" s="144">
        <f t="shared" si="5"/>
        <v>0</v>
      </c>
      <c r="K77" s="145">
        <f t="shared" si="6"/>
        <v>0</v>
      </c>
      <c r="L77" s="146"/>
      <c r="M77" s="147">
        <f t="shared" si="7"/>
        <v>1</v>
      </c>
      <c r="N77" s="146"/>
      <c r="O77" s="146"/>
      <c r="P77" s="146"/>
      <c r="Q77" s="148">
        <f t="shared" si="8"/>
        <v>4</v>
      </c>
      <c r="R77" s="18" t="str">
        <f t="shared" si="9"/>
        <v>OK</v>
      </c>
      <c r="S77" s="47"/>
      <c r="T77" s="47"/>
      <c r="U77" s="47"/>
      <c r="V77" s="47"/>
      <c r="W77" s="47"/>
      <c r="X77" s="34"/>
      <c r="Y77" s="34"/>
      <c r="Z77" s="34"/>
      <c r="AA77" s="34"/>
      <c r="AB77" s="34"/>
      <c r="AC77" s="34"/>
      <c r="AD77" s="34"/>
      <c r="AE77" s="152"/>
      <c r="AF77" s="152"/>
      <c r="AG77" s="152"/>
      <c r="AH77" s="152"/>
      <c r="AI77" s="36"/>
      <c r="AJ77" s="36"/>
      <c r="AK77" s="36"/>
      <c r="AL77" s="181"/>
      <c r="AM77" s="181"/>
      <c r="AN77" s="181"/>
      <c r="AO77" s="181"/>
      <c r="AP77" s="36"/>
      <c r="AQ77" s="36"/>
      <c r="AR77" s="36"/>
      <c r="AS77" s="36"/>
      <c r="AT77" s="36"/>
      <c r="AU77" s="36"/>
      <c r="AV77" s="36"/>
    </row>
    <row r="78" spans="1:48" ht="40" customHeight="1" x14ac:dyDescent="0.35">
      <c r="A78" s="204"/>
      <c r="B78" s="50">
        <v>75</v>
      </c>
      <c r="C78" s="200"/>
      <c r="D78" s="56" t="s">
        <v>142</v>
      </c>
      <c r="E78" s="57" t="s">
        <v>110</v>
      </c>
      <c r="F78" s="57" t="s">
        <v>11</v>
      </c>
      <c r="G78" s="57" t="s">
        <v>12</v>
      </c>
      <c r="H78" s="55">
        <v>29.65</v>
      </c>
      <c r="I78" s="16">
        <v>4</v>
      </c>
      <c r="J78" s="144">
        <f t="shared" si="5"/>
        <v>0</v>
      </c>
      <c r="K78" s="145">
        <f t="shared" si="6"/>
        <v>0</v>
      </c>
      <c r="L78" s="146"/>
      <c r="M78" s="147">
        <f t="shared" si="7"/>
        <v>1</v>
      </c>
      <c r="N78" s="146"/>
      <c r="O78" s="146"/>
      <c r="P78" s="146"/>
      <c r="Q78" s="148">
        <f t="shared" si="8"/>
        <v>4</v>
      </c>
      <c r="R78" s="18" t="str">
        <f t="shared" si="9"/>
        <v>OK</v>
      </c>
      <c r="S78" s="47"/>
      <c r="T78" s="47"/>
      <c r="U78" s="47"/>
      <c r="V78" s="47"/>
      <c r="W78" s="47"/>
      <c r="X78" s="34"/>
      <c r="Y78" s="34"/>
      <c r="Z78" s="34"/>
      <c r="AA78" s="34"/>
      <c r="AB78" s="34"/>
      <c r="AC78" s="34"/>
      <c r="AD78" s="34"/>
      <c r="AE78" s="152"/>
      <c r="AF78" s="152"/>
      <c r="AG78" s="152"/>
      <c r="AH78" s="152"/>
      <c r="AI78" s="36"/>
      <c r="AJ78" s="36"/>
      <c r="AK78" s="36"/>
      <c r="AL78" s="181"/>
      <c r="AM78" s="181"/>
      <c r="AN78" s="181"/>
      <c r="AO78" s="181"/>
      <c r="AP78" s="36"/>
      <c r="AQ78" s="36"/>
      <c r="AR78" s="36"/>
      <c r="AS78" s="36"/>
      <c r="AT78" s="36"/>
      <c r="AU78" s="36"/>
      <c r="AV78" s="36"/>
    </row>
    <row r="79" spans="1:48" ht="40" customHeight="1" x14ac:dyDescent="0.35">
      <c r="A79" s="204"/>
      <c r="B79" s="50">
        <v>76</v>
      </c>
      <c r="C79" s="200"/>
      <c r="D79" s="56" t="s">
        <v>143</v>
      </c>
      <c r="E79" s="57" t="s">
        <v>110</v>
      </c>
      <c r="F79" s="57" t="s">
        <v>11</v>
      </c>
      <c r="G79" s="57" t="s">
        <v>12</v>
      </c>
      <c r="H79" s="55">
        <v>17.13</v>
      </c>
      <c r="I79" s="16">
        <v>4</v>
      </c>
      <c r="J79" s="144">
        <f t="shared" si="5"/>
        <v>0</v>
      </c>
      <c r="K79" s="145">
        <f t="shared" si="6"/>
        <v>0</v>
      </c>
      <c r="L79" s="146"/>
      <c r="M79" s="147">
        <f t="shared" si="7"/>
        <v>1</v>
      </c>
      <c r="N79" s="146"/>
      <c r="O79" s="146"/>
      <c r="P79" s="146"/>
      <c r="Q79" s="148">
        <f t="shared" si="8"/>
        <v>4</v>
      </c>
      <c r="R79" s="18" t="str">
        <f t="shared" si="9"/>
        <v>OK</v>
      </c>
      <c r="S79" s="47"/>
      <c r="T79" s="47"/>
      <c r="U79" s="47"/>
      <c r="V79" s="47"/>
      <c r="W79" s="47"/>
      <c r="X79" s="34"/>
      <c r="Y79" s="34"/>
      <c r="Z79" s="34"/>
      <c r="AA79" s="34"/>
      <c r="AB79" s="34"/>
      <c r="AC79" s="34"/>
      <c r="AD79" s="34"/>
      <c r="AE79" s="152"/>
      <c r="AF79" s="152"/>
      <c r="AG79" s="152"/>
      <c r="AH79" s="152"/>
      <c r="AI79" s="36"/>
      <c r="AJ79" s="36"/>
      <c r="AK79" s="36"/>
      <c r="AL79" s="181"/>
      <c r="AM79" s="181"/>
      <c r="AN79" s="181"/>
      <c r="AO79" s="181"/>
      <c r="AP79" s="36"/>
      <c r="AQ79" s="36"/>
      <c r="AR79" s="36"/>
      <c r="AS79" s="36"/>
      <c r="AT79" s="36"/>
      <c r="AU79" s="36"/>
      <c r="AV79" s="36"/>
    </row>
    <row r="80" spans="1:48" ht="40" customHeight="1" x14ac:dyDescent="0.35">
      <c r="A80" s="204"/>
      <c r="B80" s="50">
        <v>77</v>
      </c>
      <c r="C80" s="200"/>
      <c r="D80" s="56" t="s">
        <v>144</v>
      </c>
      <c r="E80" s="57" t="s">
        <v>110</v>
      </c>
      <c r="F80" s="57" t="s">
        <v>11</v>
      </c>
      <c r="G80" s="57" t="s">
        <v>12</v>
      </c>
      <c r="H80" s="55">
        <v>51.82</v>
      </c>
      <c r="I80" s="16">
        <v>0</v>
      </c>
      <c r="J80" s="144">
        <f t="shared" si="5"/>
        <v>0</v>
      </c>
      <c r="K80" s="145">
        <f t="shared" si="6"/>
        <v>0</v>
      </c>
      <c r="L80" s="146"/>
      <c r="M80" s="147">
        <f t="shared" si="7"/>
        <v>0</v>
      </c>
      <c r="N80" s="146"/>
      <c r="O80" s="146"/>
      <c r="P80" s="146"/>
      <c r="Q80" s="148">
        <f t="shared" si="8"/>
        <v>0</v>
      </c>
      <c r="R80" s="18" t="str">
        <f t="shared" si="9"/>
        <v>OK</v>
      </c>
      <c r="S80" s="47"/>
      <c r="T80" s="47"/>
      <c r="U80" s="47"/>
      <c r="V80" s="47"/>
      <c r="W80" s="47"/>
      <c r="X80" s="34"/>
      <c r="Y80" s="34"/>
      <c r="Z80" s="34"/>
      <c r="AA80" s="34"/>
      <c r="AB80" s="34"/>
      <c r="AC80" s="34"/>
      <c r="AD80" s="34"/>
      <c r="AE80" s="152"/>
      <c r="AF80" s="152"/>
      <c r="AG80" s="152"/>
      <c r="AH80" s="152"/>
      <c r="AI80" s="36"/>
      <c r="AJ80" s="36"/>
      <c r="AK80" s="36"/>
      <c r="AL80" s="181"/>
      <c r="AM80" s="181"/>
      <c r="AN80" s="181"/>
      <c r="AO80" s="181"/>
      <c r="AP80" s="36"/>
      <c r="AQ80" s="36"/>
      <c r="AR80" s="36"/>
      <c r="AS80" s="36"/>
      <c r="AT80" s="36"/>
      <c r="AU80" s="36"/>
      <c r="AV80" s="36"/>
    </row>
    <row r="81" spans="1:48" ht="40" customHeight="1" x14ac:dyDescent="0.35">
      <c r="A81" s="204"/>
      <c r="B81" s="50">
        <v>78</v>
      </c>
      <c r="C81" s="200"/>
      <c r="D81" s="56" t="s">
        <v>145</v>
      </c>
      <c r="E81" s="57" t="s">
        <v>110</v>
      </c>
      <c r="F81" s="57" t="s">
        <v>11</v>
      </c>
      <c r="G81" s="57" t="s">
        <v>12</v>
      </c>
      <c r="H81" s="55">
        <v>228.5</v>
      </c>
      <c r="I81" s="16">
        <v>0</v>
      </c>
      <c r="J81" s="144">
        <f t="shared" si="5"/>
        <v>0</v>
      </c>
      <c r="K81" s="145">
        <f t="shared" si="6"/>
        <v>0</v>
      </c>
      <c r="L81" s="146"/>
      <c r="M81" s="147">
        <f t="shared" si="7"/>
        <v>0</v>
      </c>
      <c r="N81" s="146"/>
      <c r="O81" s="146"/>
      <c r="P81" s="146"/>
      <c r="Q81" s="148">
        <f t="shared" si="8"/>
        <v>0</v>
      </c>
      <c r="R81" s="18" t="str">
        <f t="shared" si="9"/>
        <v>OK</v>
      </c>
      <c r="S81" s="47"/>
      <c r="T81" s="47"/>
      <c r="U81" s="47"/>
      <c r="V81" s="47"/>
      <c r="W81" s="47"/>
      <c r="X81" s="34"/>
      <c r="Y81" s="34"/>
      <c r="Z81" s="34"/>
      <c r="AA81" s="34"/>
      <c r="AB81" s="34"/>
      <c r="AC81" s="34"/>
      <c r="AD81" s="34"/>
      <c r="AE81" s="152"/>
      <c r="AF81" s="152"/>
      <c r="AG81" s="152"/>
      <c r="AH81" s="152"/>
      <c r="AI81" s="36"/>
      <c r="AJ81" s="36"/>
      <c r="AK81" s="36"/>
      <c r="AL81" s="181"/>
      <c r="AM81" s="181"/>
      <c r="AN81" s="181"/>
      <c r="AO81" s="181"/>
      <c r="AP81" s="36"/>
      <c r="AQ81" s="36"/>
      <c r="AR81" s="36"/>
      <c r="AS81" s="36"/>
      <c r="AT81" s="36"/>
      <c r="AU81" s="36"/>
      <c r="AV81" s="36"/>
    </row>
    <row r="82" spans="1:48" ht="40" customHeight="1" x14ac:dyDescent="0.35">
      <c r="A82" s="204"/>
      <c r="B82" s="50">
        <v>79</v>
      </c>
      <c r="C82" s="200"/>
      <c r="D82" s="56" t="s">
        <v>146</v>
      </c>
      <c r="E82" s="57" t="s">
        <v>110</v>
      </c>
      <c r="F82" s="57" t="s">
        <v>11</v>
      </c>
      <c r="G82" s="57" t="s">
        <v>12</v>
      </c>
      <c r="H82" s="55">
        <v>16.12</v>
      </c>
      <c r="I82" s="16">
        <v>4</v>
      </c>
      <c r="J82" s="144">
        <f t="shared" si="5"/>
        <v>0</v>
      </c>
      <c r="K82" s="145">
        <f t="shared" si="6"/>
        <v>0</v>
      </c>
      <c r="L82" s="146"/>
      <c r="M82" s="147">
        <f t="shared" si="7"/>
        <v>1</v>
      </c>
      <c r="N82" s="146"/>
      <c r="O82" s="146"/>
      <c r="P82" s="146"/>
      <c r="Q82" s="148">
        <f t="shared" si="8"/>
        <v>4</v>
      </c>
      <c r="R82" s="18" t="str">
        <f t="shared" si="9"/>
        <v>OK</v>
      </c>
      <c r="S82" s="47"/>
      <c r="T82" s="47"/>
      <c r="U82" s="47"/>
      <c r="V82" s="47"/>
      <c r="W82" s="47"/>
      <c r="X82" s="34"/>
      <c r="Y82" s="34"/>
      <c r="Z82" s="34"/>
      <c r="AA82" s="34"/>
      <c r="AB82" s="34"/>
      <c r="AC82" s="34"/>
      <c r="AD82" s="34"/>
      <c r="AE82" s="152"/>
      <c r="AF82" s="152"/>
      <c r="AG82" s="152"/>
      <c r="AH82" s="152"/>
      <c r="AI82" s="36"/>
      <c r="AJ82" s="36"/>
      <c r="AK82" s="36"/>
      <c r="AL82" s="181"/>
      <c r="AM82" s="181"/>
      <c r="AN82" s="181"/>
      <c r="AO82" s="181"/>
      <c r="AP82" s="36"/>
      <c r="AQ82" s="36"/>
      <c r="AR82" s="36"/>
      <c r="AS82" s="36"/>
      <c r="AT82" s="36"/>
      <c r="AU82" s="36"/>
      <c r="AV82" s="36"/>
    </row>
    <row r="83" spans="1:48" ht="40" customHeight="1" x14ac:dyDescent="0.35">
      <c r="A83" s="204"/>
      <c r="B83" s="50">
        <v>80</v>
      </c>
      <c r="C83" s="200"/>
      <c r="D83" s="56" t="s">
        <v>147</v>
      </c>
      <c r="E83" s="57" t="s">
        <v>110</v>
      </c>
      <c r="F83" s="57" t="s">
        <v>11</v>
      </c>
      <c r="G83" s="57" t="s">
        <v>12</v>
      </c>
      <c r="H83" s="55">
        <v>13.31</v>
      </c>
      <c r="I83" s="16">
        <v>4</v>
      </c>
      <c r="J83" s="144">
        <f t="shared" si="5"/>
        <v>0</v>
      </c>
      <c r="K83" s="145">
        <f t="shared" si="6"/>
        <v>0</v>
      </c>
      <c r="L83" s="146"/>
      <c r="M83" s="147">
        <f t="shared" si="7"/>
        <v>1</v>
      </c>
      <c r="N83" s="146"/>
      <c r="O83" s="146"/>
      <c r="P83" s="146"/>
      <c r="Q83" s="148">
        <f t="shared" si="8"/>
        <v>4</v>
      </c>
      <c r="R83" s="18" t="str">
        <f t="shared" si="9"/>
        <v>OK</v>
      </c>
      <c r="S83" s="47"/>
      <c r="T83" s="47"/>
      <c r="U83" s="47"/>
      <c r="V83" s="47"/>
      <c r="W83" s="47"/>
      <c r="X83" s="34"/>
      <c r="Y83" s="34"/>
      <c r="Z83" s="34"/>
      <c r="AA83" s="34"/>
      <c r="AB83" s="34"/>
      <c r="AC83" s="34"/>
      <c r="AD83" s="34"/>
      <c r="AE83" s="152"/>
      <c r="AF83" s="152"/>
      <c r="AG83" s="152"/>
      <c r="AH83" s="152"/>
      <c r="AI83" s="36"/>
      <c r="AJ83" s="36"/>
      <c r="AK83" s="36"/>
      <c r="AL83" s="181"/>
      <c r="AM83" s="181"/>
      <c r="AN83" s="181"/>
      <c r="AO83" s="181"/>
      <c r="AP83" s="36"/>
      <c r="AQ83" s="36"/>
      <c r="AR83" s="36"/>
      <c r="AS83" s="36"/>
      <c r="AT83" s="36"/>
      <c r="AU83" s="36"/>
      <c r="AV83" s="36"/>
    </row>
    <row r="84" spans="1:48" ht="40" customHeight="1" x14ac:dyDescent="0.35">
      <c r="A84" s="204"/>
      <c r="B84" s="50">
        <v>81</v>
      </c>
      <c r="C84" s="200"/>
      <c r="D84" s="56" t="s">
        <v>148</v>
      </c>
      <c r="E84" s="57" t="s">
        <v>110</v>
      </c>
      <c r="F84" s="57" t="s">
        <v>11</v>
      </c>
      <c r="G84" s="57" t="s">
        <v>12</v>
      </c>
      <c r="H84" s="55">
        <v>3.75</v>
      </c>
      <c r="I84" s="16">
        <v>4</v>
      </c>
      <c r="J84" s="144">
        <f t="shared" si="5"/>
        <v>0</v>
      </c>
      <c r="K84" s="145">
        <f t="shared" si="6"/>
        <v>0</v>
      </c>
      <c r="L84" s="146"/>
      <c r="M84" s="147">
        <f t="shared" si="7"/>
        <v>1</v>
      </c>
      <c r="N84" s="146"/>
      <c r="O84" s="146"/>
      <c r="P84" s="146"/>
      <c r="Q84" s="148">
        <f t="shared" si="8"/>
        <v>4</v>
      </c>
      <c r="R84" s="18" t="str">
        <f t="shared" si="9"/>
        <v>OK</v>
      </c>
      <c r="S84" s="47"/>
      <c r="T84" s="47"/>
      <c r="U84" s="47"/>
      <c r="V84" s="47"/>
      <c r="W84" s="47"/>
      <c r="X84" s="34"/>
      <c r="Y84" s="34"/>
      <c r="Z84" s="34"/>
      <c r="AA84" s="34"/>
      <c r="AB84" s="34"/>
      <c r="AC84" s="34"/>
      <c r="AD84" s="34"/>
      <c r="AE84" s="152"/>
      <c r="AF84" s="152"/>
      <c r="AG84" s="152"/>
      <c r="AH84" s="152"/>
      <c r="AI84" s="36"/>
      <c r="AJ84" s="36"/>
      <c r="AK84" s="36"/>
      <c r="AL84" s="181"/>
      <c r="AM84" s="181"/>
      <c r="AN84" s="181"/>
      <c r="AO84" s="181"/>
      <c r="AP84" s="36"/>
      <c r="AQ84" s="36"/>
      <c r="AR84" s="36"/>
      <c r="AS84" s="36"/>
      <c r="AT84" s="36"/>
      <c r="AU84" s="36"/>
      <c r="AV84" s="36"/>
    </row>
    <row r="85" spans="1:48" ht="40" customHeight="1" x14ac:dyDescent="0.35">
      <c r="A85" s="204"/>
      <c r="B85" s="50">
        <v>82</v>
      </c>
      <c r="C85" s="200"/>
      <c r="D85" s="56" t="s">
        <v>149</v>
      </c>
      <c r="E85" s="57" t="s">
        <v>110</v>
      </c>
      <c r="F85" s="57" t="s">
        <v>11</v>
      </c>
      <c r="G85" s="57" t="s">
        <v>12</v>
      </c>
      <c r="H85" s="55">
        <v>4.04</v>
      </c>
      <c r="I85" s="16">
        <v>4</v>
      </c>
      <c r="J85" s="144">
        <f t="shared" si="5"/>
        <v>0</v>
      </c>
      <c r="K85" s="145">
        <f t="shared" si="6"/>
        <v>0</v>
      </c>
      <c r="L85" s="146"/>
      <c r="M85" s="147">
        <f t="shared" si="7"/>
        <v>1</v>
      </c>
      <c r="N85" s="146"/>
      <c r="O85" s="146"/>
      <c r="P85" s="146"/>
      <c r="Q85" s="148">
        <f t="shared" si="8"/>
        <v>4</v>
      </c>
      <c r="R85" s="18" t="str">
        <f t="shared" si="9"/>
        <v>OK</v>
      </c>
      <c r="S85" s="47"/>
      <c r="T85" s="47"/>
      <c r="U85" s="47"/>
      <c r="V85" s="47"/>
      <c r="W85" s="47"/>
      <c r="X85" s="34"/>
      <c r="Y85" s="34"/>
      <c r="Z85" s="34"/>
      <c r="AA85" s="34"/>
      <c r="AB85" s="34"/>
      <c r="AC85" s="34"/>
      <c r="AD85" s="34"/>
      <c r="AE85" s="152"/>
      <c r="AF85" s="152"/>
      <c r="AG85" s="152"/>
      <c r="AH85" s="152"/>
      <c r="AI85" s="36"/>
      <c r="AJ85" s="36"/>
      <c r="AK85" s="36"/>
      <c r="AL85" s="181"/>
      <c r="AM85" s="181"/>
      <c r="AN85" s="181"/>
      <c r="AO85" s="181"/>
      <c r="AP85" s="36"/>
      <c r="AQ85" s="36"/>
      <c r="AR85" s="36"/>
      <c r="AS85" s="36"/>
      <c r="AT85" s="36"/>
      <c r="AU85" s="36"/>
      <c r="AV85" s="36"/>
    </row>
    <row r="86" spans="1:48" ht="40" customHeight="1" x14ac:dyDescent="0.35">
      <c r="A86" s="204"/>
      <c r="B86" s="50">
        <v>83</v>
      </c>
      <c r="C86" s="200"/>
      <c r="D86" s="56" t="s">
        <v>150</v>
      </c>
      <c r="E86" s="57" t="s">
        <v>110</v>
      </c>
      <c r="F86" s="57" t="s">
        <v>11</v>
      </c>
      <c r="G86" s="57" t="s">
        <v>12</v>
      </c>
      <c r="H86" s="55">
        <v>4.93</v>
      </c>
      <c r="I86" s="16">
        <v>4</v>
      </c>
      <c r="J86" s="144">
        <f t="shared" si="5"/>
        <v>0</v>
      </c>
      <c r="K86" s="145">
        <f t="shared" si="6"/>
        <v>0</v>
      </c>
      <c r="L86" s="146"/>
      <c r="M86" s="147">
        <f t="shared" si="7"/>
        <v>1</v>
      </c>
      <c r="N86" s="146"/>
      <c r="O86" s="146"/>
      <c r="P86" s="146"/>
      <c r="Q86" s="148">
        <f t="shared" si="8"/>
        <v>4</v>
      </c>
      <c r="R86" s="18" t="str">
        <f t="shared" si="9"/>
        <v>OK</v>
      </c>
      <c r="S86" s="47"/>
      <c r="T86" s="47"/>
      <c r="U86" s="47"/>
      <c r="V86" s="47"/>
      <c r="W86" s="47"/>
      <c r="X86" s="34"/>
      <c r="Y86" s="34"/>
      <c r="Z86" s="34"/>
      <c r="AA86" s="34"/>
      <c r="AB86" s="34"/>
      <c r="AC86" s="34"/>
      <c r="AD86" s="34"/>
      <c r="AE86" s="152"/>
      <c r="AF86" s="152"/>
      <c r="AG86" s="152"/>
      <c r="AH86" s="152"/>
      <c r="AI86" s="36"/>
      <c r="AJ86" s="36"/>
      <c r="AK86" s="36"/>
      <c r="AL86" s="181"/>
      <c r="AM86" s="181"/>
      <c r="AN86" s="181"/>
      <c r="AO86" s="181"/>
      <c r="AP86" s="36"/>
      <c r="AQ86" s="36"/>
      <c r="AR86" s="36"/>
      <c r="AS86" s="36"/>
      <c r="AT86" s="36"/>
      <c r="AU86" s="36"/>
      <c r="AV86" s="36"/>
    </row>
    <row r="87" spans="1:48" ht="40" customHeight="1" x14ac:dyDescent="0.35">
      <c r="A87" s="204"/>
      <c r="B87" s="50">
        <v>84</v>
      </c>
      <c r="C87" s="200"/>
      <c r="D87" s="56" t="s">
        <v>151</v>
      </c>
      <c r="E87" s="57" t="s">
        <v>110</v>
      </c>
      <c r="F87" s="57" t="s">
        <v>11</v>
      </c>
      <c r="G87" s="57" t="s">
        <v>12</v>
      </c>
      <c r="H87" s="55">
        <v>14.93</v>
      </c>
      <c r="I87" s="16">
        <v>8</v>
      </c>
      <c r="J87" s="144">
        <f t="shared" si="5"/>
        <v>0</v>
      </c>
      <c r="K87" s="145">
        <f t="shared" si="6"/>
        <v>0</v>
      </c>
      <c r="L87" s="146"/>
      <c r="M87" s="147">
        <f t="shared" si="7"/>
        <v>2</v>
      </c>
      <c r="N87" s="146"/>
      <c r="O87" s="146"/>
      <c r="P87" s="146"/>
      <c r="Q87" s="148">
        <f t="shared" si="8"/>
        <v>8</v>
      </c>
      <c r="R87" s="18" t="str">
        <f t="shared" si="9"/>
        <v>OK</v>
      </c>
      <c r="S87" s="47"/>
      <c r="T87" s="47"/>
      <c r="U87" s="47"/>
      <c r="V87" s="47"/>
      <c r="W87" s="47"/>
      <c r="X87" s="34"/>
      <c r="Y87" s="34"/>
      <c r="Z87" s="34"/>
      <c r="AA87" s="34"/>
      <c r="AB87" s="34"/>
      <c r="AC87" s="34"/>
      <c r="AD87" s="34"/>
      <c r="AE87" s="152"/>
      <c r="AF87" s="152"/>
      <c r="AG87" s="152"/>
      <c r="AH87" s="152"/>
      <c r="AI87" s="36"/>
      <c r="AJ87" s="36"/>
      <c r="AK87" s="36"/>
      <c r="AL87" s="181"/>
      <c r="AM87" s="181"/>
      <c r="AN87" s="181"/>
      <c r="AO87" s="181"/>
      <c r="AP87" s="36"/>
      <c r="AQ87" s="36"/>
      <c r="AR87" s="36"/>
      <c r="AS87" s="36"/>
      <c r="AT87" s="36"/>
      <c r="AU87" s="36"/>
      <c r="AV87" s="36"/>
    </row>
    <row r="88" spans="1:48" ht="40" customHeight="1" x14ac:dyDescent="0.35">
      <c r="A88" s="204"/>
      <c r="B88" s="50">
        <v>85</v>
      </c>
      <c r="C88" s="200"/>
      <c r="D88" s="56" t="s">
        <v>152</v>
      </c>
      <c r="E88" s="57" t="s">
        <v>110</v>
      </c>
      <c r="F88" s="57" t="s">
        <v>11</v>
      </c>
      <c r="G88" s="57" t="s">
        <v>12</v>
      </c>
      <c r="H88" s="55">
        <v>11.25</v>
      </c>
      <c r="I88" s="16">
        <v>4</v>
      </c>
      <c r="J88" s="144">
        <f t="shared" si="5"/>
        <v>0</v>
      </c>
      <c r="K88" s="145">
        <f t="shared" si="6"/>
        <v>0</v>
      </c>
      <c r="L88" s="146"/>
      <c r="M88" s="147">
        <f t="shared" si="7"/>
        <v>1</v>
      </c>
      <c r="N88" s="146"/>
      <c r="O88" s="146"/>
      <c r="P88" s="146"/>
      <c r="Q88" s="148">
        <f t="shared" si="8"/>
        <v>4</v>
      </c>
      <c r="R88" s="18" t="str">
        <f t="shared" si="9"/>
        <v>OK</v>
      </c>
      <c r="S88" s="47"/>
      <c r="T88" s="47"/>
      <c r="U88" s="47"/>
      <c r="V88" s="47"/>
      <c r="W88" s="47"/>
      <c r="X88" s="34"/>
      <c r="Y88" s="34"/>
      <c r="Z88" s="34"/>
      <c r="AA88" s="34"/>
      <c r="AB88" s="34"/>
      <c r="AC88" s="34"/>
      <c r="AD88" s="34"/>
      <c r="AE88" s="152"/>
      <c r="AF88" s="152"/>
      <c r="AG88" s="152"/>
      <c r="AH88" s="152"/>
      <c r="AI88" s="36"/>
      <c r="AJ88" s="36"/>
      <c r="AK88" s="36"/>
      <c r="AL88" s="181"/>
      <c r="AM88" s="181"/>
      <c r="AN88" s="181"/>
      <c r="AO88" s="181"/>
      <c r="AP88" s="36"/>
      <c r="AQ88" s="36"/>
      <c r="AR88" s="36"/>
      <c r="AS88" s="36"/>
      <c r="AT88" s="36"/>
      <c r="AU88" s="36"/>
      <c r="AV88" s="36"/>
    </row>
    <row r="89" spans="1:48" ht="40" customHeight="1" x14ac:dyDescent="0.35">
      <c r="A89" s="204"/>
      <c r="B89" s="50">
        <v>86</v>
      </c>
      <c r="C89" s="200"/>
      <c r="D89" s="56" t="s">
        <v>153</v>
      </c>
      <c r="E89" s="57" t="s">
        <v>110</v>
      </c>
      <c r="F89" s="57" t="s">
        <v>11</v>
      </c>
      <c r="G89" s="57" t="s">
        <v>12</v>
      </c>
      <c r="H89" s="55">
        <v>7.3</v>
      </c>
      <c r="I89" s="16">
        <v>4</v>
      </c>
      <c r="J89" s="144">
        <f t="shared" si="5"/>
        <v>0</v>
      </c>
      <c r="K89" s="145">
        <f t="shared" si="6"/>
        <v>0</v>
      </c>
      <c r="L89" s="146"/>
      <c r="M89" s="147">
        <f t="shared" si="7"/>
        <v>1</v>
      </c>
      <c r="N89" s="146"/>
      <c r="O89" s="146"/>
      <c r="P89" s="146"/>
      <c r="Q89" s="148">
        <f t="shared" si="8"/>
        <v>4</v>
      </c>
      <c r="R89" s="18" t="str">
        <f t="shared" si="9"/>
        <v>OK</v>
      </c>
      <c r="S89" s="47"/>
      <c r="T89" s="47"/>
      <c r="U89" s="47"/>
      <c r="V89" s="47"/>
      <c r="W89" s="47"/>
      <c r="X89" s="34"/>
      <c r="Y89" s="34"/>
      <c r="Z89" s="34"/>
      <c r="AA89" s="34"/>
      <c r="AB89" s="34"/>
      <c r="AC89" s="34"/>
      <c r="AD89" s="34"/>
      <c r="AE89" s="152"/>
      <c r="AF89" s="152"/>
      <c r="AG89" s="152"/>
      <c r="AH89" s="152"/>
      <c r="AI89" s="36"/>
      <c r="AJ89" s="36"/>
      <c r="AK89" s="36"/>
      <c r="AL89" s="181"/>
      <c r="AM89" s="181"/>
      <c r="AN89" s="181"/>
      <c r="AO89" s="181"/>
      <c r="AP89" s="36"/>
      <c r="AQ89" s="36"/>
      <c r="AR89" s="36"/>
      <c r="AS89" s="36"/>
      <c r="AT89" s="36"/>
      <c r="AU89" s="36"/>
      <c r="AV89" s="36"/>
    </row>
    <row r="90" spans="1:48" ht="40" customHeight="1" x14ac:dyDescent="0.35">
      <c r="A90" s="204"/>
      <c r="B90" s="50">
        <v>87</v>
      </c>
      <c r="C90" s="200"/>
      <c r="D90" s="56" t="s">
        <v>154</v>
      </c>
      <c r="E90" s="57" t="s">
        <v>110</v>
      </c>
      <c r="F90" s="57" t="s">
        <v>11</v>
      </c>
      <c r="G90" s="57" t="s">
        <v>12</v>
      </c>
      <c r="H90" s="55">
        <v>5.69</v>
      </c>
      <c r="I90" s="16">
        <v>4</v>
      </c>
      <c r="J90" s="144">
        <f t="shared" si="5"/>
        <v>0</v>
      </c>
      <c r="K90" s="145">
        <f t="shared" si="6"/>
        <v>0</v>
      </c>
      <c r="L90" s="146"/>
      <c r="M90" s="147">
        <f t="shared" si="7"/>
        <v>1</v>
      </c>
      <c r="N90" s="146"/>
      <c r="O90" s="146"/>
      <c r="P90" s="146"/>
      <c r="Q90" s="148">
        <f t="shared" si="8"/>
        <v>4</v>
      </c>
      <c r="R90" s="18" t="str">
        <f t="shared" si="9"/>
        <v>OK</v>
      </c>
      <c r="S90" s="47"/>
      <c r="T90" s="47"/>
      <c r="U90" s="47"/>
      <c r="V90" s="47"/>
      <c r="W90" s="47"/>
      <c r="X90" s="34"/>
      <c r="Y90" s="34"/>
      <c r="Z90" s="34"/>
      <c r="AA90" s="34"/>
      <c r="AB90" s="34"/>
      <c r="AC90" s="34"/>
      <c r="AD90" s="34"/>
      <c r="AE90" s="152"/>
      <c r="AF90" s="152"/>
      <c r="AG90" s="152"/>
      <c r="AH90" s="152"/>
      <c r="AI90" s="36"/>
      <c r="AJ90" s="36"/>
      <c r="AK90" s="36"/>
      <c r="AL90" s="181"/>
      <c r="AM90" s="181"/>
      <c r="AN90" s="181"/>
      <c r="AO90" s="181"/>
      <c r="AP90" s="36"/>
      <c r="AQ90" s="36"/>
      <c r="AR90" s="36"/>
      <c r="AS90" s="36"/>
      <c r="AT90" s="36"/>
      <c r="AU90" s="36"/>
      <c r="AV90" s="36"/>
    </row>
    <row r="91" spans="1:48" ht="40" customHeight="1" x14ac:dyDescent="0.35">
      <c r="A91" s="204"/>
      <c r="B91" s="50">
        <v>88</v>
      </c>
      <c r="C91" s="200"/>
      <c r="D91" s="56" t="s">
        <v>155</v>
      </c>
      <c r="E91" s="57" t="s">
        <v>110</v>
      </c>
      <c r="F91" s="57" t="s">
        <v>11</v>
      </c>
      <c r="G91" s="57" t="s">
        <v>12</v>
      </c>
      <c r="H91" s="55">
        <v>10.17</v>
      </c>
      <c r="I91" s="16">
        <v>4</v>
      </c>
      <c r="J91" s="144">
        <f t="shared" si="5"/>
        <v>0</v>
      </c>
      <c r="K91" s="145">
        <f t="shared" si="6"/>
        <v>0</v>
      </c>
      <c r="L91" s="146"/>
      <c r="M91" s="147">
        <f t="shared" si="7"/>
        <v>1</v>
      </c>
      <c r="N91" s="146"/>
      <c r="O91" s="146"/>
      <c r="P91" s="146"/>
      <c r="Q91" s="148">
        <f t="shared" si="8"/>
        <v>4</v>
      </c>
      <c r="R91" s="18" t="str">
        <f t="shared" si="9"/>
        <v>OK</v>
      </c>
      <c r="S91" s="47"/>
      <c r="T91" s="47"/>
      <c r="U91" s="47"/>
      <c r="V91" s="47"/>
      <c r="W91" s="47"/>
      <c r="X91" s="34"/>
      <c r="Y91" s="34"/>
      <c r="Z91" s="34"/>
      <c r="AA91" s="34"/>
      <c r="AB91" s="34"/>
      <c r="AC91" s="34"/>
      <c r="AD91" s="34"/>
      <c r="AE91" s="152"/>
      <c r="AF91" s="152"/>
      <c r="AG91" s="152"/>
      <c r="AH91" s="152"/>
      <c r="AI91" s="36"/>
      <c r="AJ91" s="36"/>
      <c r="AK91" s="36"/>
      <c r="AL91" s="181"/>
      <c r="AM91" s="181"/>
      <c r="AN91" s="181"/>
      <c r="AO91" s="181"/>
      <c r="AP91" s="36"/>
      <c r="AQ91" s="36"/>
      <c r="AR91" s="36"/>
      <c r="AS91" s="36"/>
      <c r="AT91" s="36"/>
      <c r="AU91" s="36"/>
      <c r="AV91" s="36"/>
    </row>
    <row r="92" spans="1:48" ht="40" customHeight="1" x14ac:dyDescent="0.35">
      <c r="A92" s="204"/>
      <c r="B92" s="50">
        <v>89</v>
      </c>
      <c r="C92" s="200"/>
      <c r="D92" s="56" t="s">
        <v>156</v>
      </c>
      <c r="E92" s="57" t="s">
        <v>110</v>
      </c>
      <c r="F92" s="57" t="s">
        <v>11</v>
      </c>
      <c r="G92" s="57" t="s">
        <v>12</v>
      </c>
      <c r="H92" s="55">
        <v>16.579999999999998</v>
      </c>
      <c r="I92" s="16">
        <v>4</v>
      </c>
      <c r="J92" s="144">
        <f t="shared" si="5"/>
        <v>0</v>
      </c>
      <c r="K92" s="145">
        <f t="shared" si="6"/>
        <v>0</v>
      </c>
      <c r="L92" s="146"/>
      <c r="M92" s="147">
        <f t="shared" si="7"/>
        <v>1</v>
      </c>
      <c r="N92" s="146"/>
      <c r="O92" s="146"/>
      <c r="P92" s="146"/>
      <c r="Q92" s="148">
        <f t="shared" si="8"/>
        <v>4</v>
      </c>
      <c r="R92" s="18" t="str">
        <f t="shared" si="9"/>
        <v>OK</v>
      </c>
      <c r="S92" s="47"/>
      <c r="T92" s="47"/>
      <c r="U92" s="47"/>
      <c r="V92" s="47"/>
      <c r="W92" s="47"/>
      <c r="X92" s="34"/>
      <c r="Y92" s="34"/>
      <c r="Z92" s="34"/>
      <c r="AA92" s="34"/>
      <c r="AB92" s="34"/>
      <c r="AC92" s="34"/>
      <c r="AD92" s="34"/>
      <c r="AE92" s="152"/>
      <c r="AF92" s="152"/>
      <c r="AG92" s="152"/>
      <c r="AH92" s="152"/>
      <c r="AI92" s="36"/>
      <c r="AJ92" s="36"/>
      <c r="AK92" s="36"/>
      <c r="AL92" s="181"/>
      <c r="AM92" s="181"/>
      <c r="AN92" s="181"/>
      <c r="AO92" s="181"/>
      <c r="AP92" s="36"/>
      <c r="AQ92" s="36"/>
      <c r="AR92" s="36"/>
      <c r="AS92" s="36"/>
      <c r="AT92" s="36"/>
      <c r="AU92" s="36"/>
      <c r="AV92" s="36"/>
    </row>
    <row r="93" spans="1:48" ht="40" customHeight="1" x14ac:dyDescent="0.35">
      <c r="A93" s="204"/>
      <c r="B93" s="50">
        <v>90</v>
      </c>
      <c r="C93" s="200"/>
      <c r="D93" s="56" t="s">
        <v>157</v>
      </c>
      <c r="E93" s="57" t="s">
        <v>110</v>
      </c>
      <c r="F93" s="57" t="s">
        <v>11</v>
      </c>
      <c r="G93" s="57" t="s">
        <v>12</v>
      </c>
      <c r="H93" s="55">
        <v>45.6</v>
      </c>
      <c r="I93" s="16">
        <v>4</v>
      </c>
      <c r="J93" s="144">
        <f t="shared" si="5"/>
        <v>0</v>
      </c>
      <c r="K93" s="145">
        <f t="shared" si="6"/>
        <v>0</v>
      </c>
      <c r="L93" s="146"/>
      <c r="M93" s="147">
        <f t="shared" si="7"/>
        <v>1</v>
      </c>
      <c r="N93" s="146"/>
      <c r="O93" s="146"/>
      <c r="P93" s="146"/>
      <c r="Q93" s="148">
        <f t="shared" si="8"/>
        <v>4</v>
      </c>
      <c r="R93" s="18" t="str">
        <f t="shared" si="9"/>
        <v>OK</v>
      </c>
      <c r="S93" s="47"/>
      <c r="T93" s="47"/>
      <c r="U93" s="47"/>
      <c r="V93" s="47"/>
      <c r="W93" s="47"/>
      <c r="X93" s="34"/>
      <c r="Y93" s="34"/>
      <c r="Z93" s="34"/>
      <c r="AA93" s="34"/>
      <c r="AB93" s="34"/>
      <c r="AC93" s="34"/>
      <c r="AD93" s="34"/>
      <c r="AE93" s="152"/>
      <c r="AF93" s="152"/>
      <c r="AG93" s="152"/>
      <c r="AH93" s="152"/>
      <c r="AI93" s="36"/>
      <c r="AJ93" s="36"/>
      <c r="AK93" s="36"/>
      <c r="AL93" s="181"/>
      <c r="AM93" s="181"/>
      <c r="AN93" s="181"/>
      <c r="AO93" s="181"/>
      <c r="AP93" s="36"/>
      <c r="AQ93" s="36"/>
      <c r="AR93" s="36"/>
      <c r="AS93" s="36"/>
      <c r="AT93" s="36"/>
      <c r="AU93" s="36"/>
      <c r="AV93" s="36"/>
    </row>
    <row r="94" spans="1:48" ht="40" customHeight="1" x14ac:dyDescent="0.35">
      <c r="A94" s="204"/>
      <c r="B94" s="50">
        <v>91</v>
      </c>
      <c r="C94" s="200"/>
      <c r="D94" s="56" t="s">
        <v>158</v>
      </c>
      <c r="E94" s="57" t="s">
        <v>110</v>
      </c>
      <c r="F94" s="57" t="s">
        <v>11</v>
      </c>
      <c r="G94" s="57" t="s">
        <v>12</v>
      </c>
      <c r="H94" s="55">
        <v>79.430000000000007</v>
      </c>
      <c r="I94" s="16">
        <v>4</v>
      </c>
      <c r="J94" s="144">
        <f t="shared" si="5"/>
        <v>0</v>
      </c>
      <c r="K94" s="145">
        <f t="shared" si="6"/>
        <v>0</v>
      </c>
      <c r="L94" s="146"/>
      <c r="M94" s="147">
        <f t="shared" si="7"/>
        <v>1</v>
      </c>
      <c r="N94" s="146"/>
      <c r="O94" s="146"/>
      <c r="P94" s="146"/>
      <c r="Q94" s="148">
        <f t="shared" si="8"/>
        <v>4</v>
      </c>
      <c r="R94" s="18" t="str">
        <f t="shared" si="9"/>
        <v>OK</v>
      </c>
      <c r="S94" s="47"/>
      <c r="T94" s="47"/>
      <c r="U94" s="47"/>
      <c r="V94" s="47"/>
      <c r="W94" s="47"/>
      <c r="X94" s="34"/>
      <c r="Y94" s="34"/>
      <c r="Z94" s="34"/>
      <c r="AA94" s="34"/>
      <c r="AB94" s="34"/>
      <c r="AC94" s="34"/>
      <c r="AD94" s="34"/>
      <c r="AE94" s="152"/>
      <c r="AF94" s="152"/>
      <c r="AG94" s="152"/>
      <c r="AH94" s="152"/>
      <c r="AI94" s="36"/>
      <c r="AJ94" s="36"/>
      <c r="AK94" s="36"/>
      <c r="AL94" s="181"/>
      <c r="AM94" s="181"/>
      <c r="AN94" s="181"/>
      <c r="AO94" s="181"/>
      <c r="AP94" s="36"/>
      <c r="AQ94" s="36"/>
      <c r="AR94" s="36"/>
      <c r="AS94" s="36"/>
      <c r="AT94" s="36"/>
      <c r="AU94" s="36"/>
      <c r="AV94" s="36"/>
    </row>
    <row r="95" spans="1:48" ht="40" customHeight="1" x14ac:dyDescent="0.35">
      <c r="A95" s="204"/>
      <c r="B95" s="50">
        <v>92</v>
      </c>
      <c r="C95" s="200"/>
      <c r="D95" s="56" t="s">
        <v>159</v>
      </c>
      <c r="E95" s="57" t="s">
        <v>110</v>
      </c>
      <c r="F95" s="57" t="s">
        <v>11</v>
      </c>
      <c r="G95" s="57" t="s">
        <v>12</v>
      </c>
      <c r="H95" s="55">
        <v>73.69</v>
      </c>
      <c r="I95" s="16">
        <v>4</v>
      </c>
      <c r="J95" s="144">
        <f t="shared" si="5"/>
        <v>0</v>
      </c>
      <c r="K95" s="145">
        <f t="shared" si="6"/>
        <v>0</v>
      </c>
      <c r="L95" s="146"/>
      <c r="M95" s="147">
        <f t="shared" si="7"/>
        <v>1</v>
      </c>
      <c r="N95" s="146"/>
      <c r="O95" s="146"/>
      <c r="P95" s="146"/>
      <c r="Q95" s="148">
        <f t="shared" si="8"/>
        <v>4</v>
      </c>
      <c r="R95" s="18" t="str">
        <f t="shared" si="9"/>
        <v>OK</v>
      </c>
      <c r="S95" s="47"/>
      <c r="T95" s="47"/>
      <c r="U95" s="47"/>
      <c r="V95" s="47"/>
      <c r="W95" s="47"/>
      <c r="X95" s="34"/>
      <c r="Y95" s="34"/>
      <c r="Z95" s="34"/>
      <c r="AA95" s="34"/>
      <c r="AB95" s="34"/>
      <c r="AC95" s="34"/>
      <c r="AD95" s="34"/>
      <c r="AE95" s="152"/>
      <c r="AF95" s="152"/>
      <c r="AG95" s="152"/>
      <c r="AH95" s="152"/>
      <c r="AI95" s="36"/>
      <c r="AJ95" s="36"/>
      <c r="AK95" s="36"/>
      <c r="AL95" s="181"/>
      <c r="AM95" s="181"/>
      <c r="AN95" s="181"/>
      <c r="AO95" s="181"/>
      <c r="AP95" s="36"/>
      <c r="AQ95" s="36"/>
      <c r="AR95" s="36"/>
      <c r="AS95" s="36"/>
      <c r="AT95" s="36"/>
      <c r="AU95" s="36"/>
      <c r="AV95" s="36"/>
    </row>
    <row r="96" spans="1:48" ht="40" customHeight="1" x14ac:dyDescent="0.35">
      <c r="A96" s="204"/>
      <c r="B96" s="50">
        <v>93</v>
      </c>
      <c r="C96" s="200"/>
      <c r="D96" s="56" t="s">
        <v>160</v>
      </c>
      <c r="E96" s="57" t="s">
        <v>110</v>
      </c>
      <c r="F96" s="57" t="s">
        <v>11</v>
      </c>
      <c r="G96" s="57" t="s">
        <v>12</v>
      </c>
      <c r="H96" s="55">
        <v>117.07</v>
      </c>
      <c r="I96" s="16">
        <v>4</v>
      </c>
      <c r="J96" s="144">
        <f t="shared" si="5"/>
        <v>0</v>
      </c>
      <c r="K96" s="145">
        <f t="shared" si="6"/>
        <v>0</v>
      </c>
      <c r="L96" s="146"/>
      <c r="M96" s="147">
        <f t="shared" si="7"/>
        <v>1</v>
      </c>
      <c r="N96" s="146"/>
      <c r="O96" s="146"/>
      <c r="P96" s="146"/>
      <c r="Q96" s="148">
        <f t="shared" si="8"/>
        <v>4</v>
      </c>
      <c r="R96" s="18" t="str">
        <f t="shared" si="9"/>
        <v>OK</v>
      </c>
      <c r="S96" s="47"/>
      <c r="T96" s="47"/>
      <c r="U96" s="47"/>
      <c r="V96" s="47"/>
      <c r="W96" s="47"/>
      <c r="X96" s="34"/>
      <c r="Y96" s="34"/>
      <c r="Z96" s="34"/>
      <c r="AA96" s="34"/>
      <c r="AB96" s="34"/>
      <c r="AC96" s="34"/>
      <c r="AD96" s="34"/>
      <c r="AE96" s="152"/>
      <c r="AF96" s="152"/>
      <c r="AG96" s="152"/>
      <c r="AH96" s="152"/>
      <c r="AI96" s="36"/>
      <c r="AJ96" s="36"/>
      <c r="AK96" s="36"/>
      <c r="AL96" s="181"/>
      <c r="AM96" s="181"/>
      <c r="AN96" s="181"/>
      <c r="AO96" s="181"/>
      <c r="AP96" s="36"/>
      <c r="AQ96" s="36"/>
      <c r="AR96" s="36"/>
      <c r="AS96" s="36"/>
      <c r="AT96" s="36"/>
      <c r="AU96" s="36"/>
      <c r="AV96" s="36"/>
    </row>
    <row r="97" spans="1:48" ht="40" customHeight="1" x14ac:dyDescent="0.35">
      <c r="A97" s="204"/>
      <c r="B97" s="50">
        <v>94</v>
      </c>
      <c r="C97" s="200"/>
      <c r="D97" s="56" t="s">
        <v>161</v>
      </c>
      <c r="E97" s="57" t="s">
        <v>110</v>
      </c>
      <c r="F97" s="57" t="s">
        <v>11</v>
      </c>
      <c r="G97" s="57" t="s">
        <v>12</v>
      </c>
      <c r="H97" s="55">
        <v>54.57</v>
      </c>
      <c r="I97" s="16">
        <v>4</v>
      </c>
      <c r="J97" s="144">
        <f t="shared" si="5"/>
        <v>0</v>
      </c>
      <c r="K97" s="145">
        <f t="shared" si="6"/>
        <v>0</v>
      </c>
      <c r="L97" s="146"/>
      <c r="M97" s="147">
        <f t="shared" si="7"/>
        <v>1</v>
      </c>
      <c r="N97" s="146"/>
      <c r="O97" s="146"/>
      <c r="P97" s="146"/>
      <c r="Q97" s="148">
        <f t="shared" si="8"/>
        <v>4</v>
      </c>
      <c r="R97" s="18" t="str">
        <f t="shared" si="9"/>
        <v>OK</v>
      </c>
      <c r="S97" s="47"/>
      <c r="T97" s="47"/>
      <c r="U97" s="47"/>
      <c r="V97" s="47"/>
      <c r="W97" s="47"/>
      <c r="X97" s="34"/>
      <c r="Y97" s="34"/>
      <c r="Z97" s="34"/>
      <c r="AA97" s="34"/>
      <c r="AB97" s="34"/>
      <c r="AC97" s="34"/>
      <c r="AD97" s="34"/>
      <c r="AE97" s="152"/>
      <c r="AF97" s="152"/>
      <c r="AG97" s="152"/>
      <c r="AH97" s="152"/>
      <c r="AI97" s="36"/>
      <c r="AJ97" s="36"/>
      <c r="AK97" s="36"/>
      <c r="AL97" s="181"/>
      <c r="AM97" s="181"/>
      <c r="AN97" s="181"/>
      <c r="AO97" s="181"/>
      <c r="AP97" s="36"/>
      <c r="AQ97" s="36"/>
      <c r="AR97" s="36"/>
      <c r="AS97" s="36"/>
      <c r="AT97" s="36"/>
      <c r="AU97" s="36"/>
      <c r="AV97" s="36"/>
    </row>
    <row r="98" spans="1:48" ht="40" customHeight="1" x14ac:dyDescent="0.35">
      <c r="A98" s="204"/>
      <c r="B98" s="50">
        <v>95</v>
      </c>
      <c r="C98" s="200"/>
      <c r="D98" s="56" t="s">
        <v>162</v>
      </c>
      <c r="E98" s="57" t="s">
        <v>110</v>
      </c>
      <c r="F98" s="57" t="s">
        <v>11</v>
      </c>
      <c r="G98" s="57" t="s">
        <v>12</v>
      </c>
      <c r="H98" s="55">
        <v>59.68</v>
      </c>
      <c r="I98" s="16">
        <v>4</v>
      </c>
      <c r="J98" s="144">
        <f t="shared" si="5"/>
        <v>0</v>
      </c>
      <c r="K98" s="145">
        <f t="shared" si="6"/>
        <v>0</v>
      </c>
      <c r="L98" s="146"/>
      <c r="M98" s="147">
        <f t="shared" si="7"/>
        <v>1</v>
      </c>
      <c r="N98" s="146"/>
      <c r="O98" s="146"/>
      <c r="P98" s="146"/>
      <c r="Q98" s="148">
        <f t="shared" si="8"/>
        <v>4</v>
      </c>
      <c r="R98" s="18" t="str">
        <f t="shared" si="9"/>
        <v>OK</v>
      </c>
      <c r="S98" s="47"/>
      <c r="T98" s="47"/>
      <c r="U98" s="47"/>
      <c r="V98" s="47"/>
      <c r="W98" s="47"/>
      <c r="X98" s="34"/>
      <c r="Y98" s="34"/>
      <c r="Z98" s="34"/>
      <c r="AA98" s="34"/>
      <c r="AB98" s="34"/>
      <c r="AC98" s="34"/>
      <c r="AD98" s="34"/>
      <c r="AE98" s="152"/>
      <c r="AF98" s="152"/>
      <c r="AG98" s="152"/>
      <c r="AH98" s="152"/>
      <c r="AI98" s="36"/>
      <c r="AJ98" s="36"/>
      <c r="AK98" s="36"/>
      <c r="AL98" s="181"/>
      <c r="AM98" s="181"/>
      <c r="AN98" s="181"/>
      <c r="AO98" s="181"/>
      <c r="AP98" s="36"/>
      <c r="AQ98" s="36"/>
      <c r="AR98" s="36"/>
      <c r="AS98" s="36"/>
      <c r="AT98" s="36"/>
      <c r="AU98" s="36"/>
      <c r="AV98" s="36"/>
    </row>
    <row r="99" spans="1:48" ht="40" customHeight="1" x14ac:dyDescent="0.35">
      <c r="A99" s="204"/>
      <c r="B99" s="50">
        <v>96</v>
      </c>
      <c r="C99" s="199"/>
      <c r="D99" s="56" t="s">
        <v>163</v>
      </c>
      <c r="E99" s="57" t="s">
        <v>110</v>
      </c>
      <c r="F99" s="57" t="s">
        <v>11</v>
      </c>
      <c r="G99" s="57" t="s">
        <v>12</v>
      </c>
      <c r="H99" s="55">
        <v>69.41</v>
      </c>
      <c r="I99" s="16">
        <v>4</v>
      </c>
      <c r="J99" s="144">
        <f t="shared" si="5"/>
        <v>0</v>
      </c>
      <c r="K99" s="145">
        <f t="shared" si="6"/>
        <v>0</v>
      </c>
      <c r="L99" s="146"/>
      <c r="M99" s="147">
        <f t="shared" si="7"/>
        <v>1</v>
      </c>
      <c r="N99" s="146"/>
      <c r="O99" s="146"/>
      <c r="P99" s="146"/>
      <c r="Q99" s="148">
        <f t="shared" si="8"/>
        <v>4</v>
      </c>
      <c r="R99" s="18" t="str">
        <f t="shared" si="9"/>
        <v>OK</v>
      </c>
      <c r="S99" s="47"/>
      <c r="T99" s="47"/>
      <c r="U99" s="47"/>
      <c r="V99" s="47"/>
      <c r="W99" s="47"/>
      <c r="X99" s="34"/>
      <c r="Y99" s="34"/>
      <c r="Z99" s="34"/>
      <c r="AA99" s="34"/>
      <c r="AB99" s="34"/>
      <c r="AC99" s="34"/>
      <c r="AD99" s="34"/>
      <c r="AE99" s="152"/>
      <c r="AF99" s="152"/>
      <c r="AG99" s="152"/>
      <c r="AH99" s="152"/>
      <c r="AI99" s="36"/>
      <c r="AJ99" s="36"/>
      <c r="AK99" s="36"/>
      <c r="AL99" s="181"/>
      <c r="AM99" s="181"/>
      <c r="AN99" s="181"/>
      <c r="AO99" s="181"/>
      <c r="AP99" s="36"/>
      <c r="AQ99" s="36"/>
      <c r="AR99" s="36"/>
      <c r="AS99" s="36"/>
      <c r="AT99" s="36"/>
      <c r="AU99" s="36"/>
      <c r="AV99" s="36"/>
    </row>
    <row r="100" spans="1:48" ht="40" customHeight="1" x14ac:dyDescent="0.35">
      <c r="A100" s="204">
        <v>6</v>
      </c>
      <c r="B100" s="50">
        <v>97</v>
      </c>
      <c r="C100" s="198" t="s">
        <v>634</v>
      </c>
      <c r="D100" s="56" t="s">
        <v>164</v>
      </c>
      <c r="E100" s="57" t="s">
        <v>39</v>
      </c>
      <c r="F100" s="57" t="s">
        <v>11</v>
      </c>
      <c r="G100" s="57" t="s">
        <v>13</v>
      </c>
      <c r="H100" s="55">
        <v>2.4</v>
      </c>
      <c r="I100" s="16">
        <v>10</v>
      </c>
      <c r="J100" s="144">
        <f t="shared" si="5"/>
        <v>0</v>
      </c>
      <c r="K100" s="145">
        <f t="shared" si="6"/>
        <v>0</v>
      </c>
      <c r="L100" s="146"/>
      <c r="M100" s="147">
        <f t="shared" si="7"/>
        <v>2</v>
      </c>
      <c r="N100" s="146"/>
      <c r="O100" s="146"/>
      <c r="P100" s="146"/>
      <c r="Q100" s="148">
        <f t="shared" si="8"/>
        <v>10</v>
      </c>
      <c r="R100" s="18" t="str">
        <f t="shared" si="9"/>
        <v>OK</v>
      </c>
      <c r="S100" s="47"/>
      <c r="T100" s="47"/>
      <c r="U100" s="47"/>
      <c r="V100" s="47"/>
      <c r="W100" s="47"/>
      <c r="X100" s="34"/>
      <c r="Y100" s="34"/>
      <c r="Z100" s="34"/>
      <c r="AA100" s="34"/>
      <c r="AB100" s="34"/>
      <c r="AC100" s="34"/>
      <c r="AD100" s="34"/>
      <c r="AE100" s="152"/>
      <c r="AF100" s="152"/>
      <c r="AG100" s="152"/>
      <c r="AH100" s="152"/>
      <c r="AI100" s="36"/>
      <c r="AJ100" s="36"/>
      <c r="AK100" s="36"/>
      <c r="AL100" s="181"/>
      <c r="AM100" s="181"/>
      <c r="AN100" s="181"/>
      <c r="AO100" s="181"/>
      <c r="AP100" s="36"/>
      <c r="AQ100" s="36"/>
      <c r="AR100" s="36"/>
      <c r="AS100" s="36"/>
      <c r="AT100" s="36"/>
      <c r="AU100" s="36"/>
      <c r="AV100" s="36"/>
    </row>
    <row r="101" spans="1:48" ht="40" customHeight="1" x14ac:dyDescent="0.35">
      <c r="A101" s="204"/>
      <c r="B101" s="50">
        <v>98</v>
      </c>
      <c r="C101" s="200"/>
      <c r="D101" s="56" t="s">
        <v>165</v>
      </c>
      <c r="E101" s="57" t="s">
        <v>39</v>
      </c>
      <c r="F101" s="57" t="s">
        <v>11</v>
      </c>
      <c r="G101" s="57" t="s">
        <v>13</v>
      </c>
      <c r="H101" s="55">
        <v>9.75</v>
      </c>
      <c r="I101" s="16">
        <v>5</v>
      </c>
      <c r="J101" s="144">
        <f t="shared" si="5"/>
        <v>0</v>
      </c>
      <c r="K101" s="145">
        <f t="shared" si="6"/>
        <v>0</v>
      </c>
      <c r="L101" s="146"/>
      <c r="M101" s="147">
        <f t="shared" si="7"/>
        <v>1</v>
      </c>
      <c r="N101" s="146"/>
      <c r="O101" s="146"/>
      <c r="P101" s="146"/>
      <c r="Q101" s="148">
        <f t="shared" si="8"/>
        <v>5</v>
      </c>
      <c r="R101" s="18" t="str">
        <f t="shared" si="9"/>
        <v>OK</v>
      </c>
      <c r="S101" s="47"/>
      <c r="T101" s="47"/>
      <c r="U101" s="47"/>
      <c r="V101" s="47"/>
      <c r="W101" s="47"/>
      <c r="X101" s="34"/>
      <c r="Y101" s="34"/>
      <c r="Z101" s="34"/>
      <c r="AA101" s="34"/>
      <c r="AB101" s="34"/>
      <c r="AC101" s="34"/>
      <c r="AD101" s="34"/>
      <c r="AE101" s="152"/>
      <c r="AF101" s="152"/>
      <c r="AG101" s="152"/>
      <c r="AH101" s="152"/>
      <c r="AI101" s="36"/>
      <c r="AJ101" s="36"/>
      <c r="AK101" s="36"/>
      <c r="AL101" s="181"/>
      <c r="AM101" s="181"/>
      <c r="AN101" s="181"/>
      <c r="AO101" s="181"/>
      <c r="AP101" s="36"/>
      <c r="AQ101" s="36"/>
      <c r="AR101" s="36"/>
      <c r="AS101" s="36"/>
      <c r="AT101" s="36"/>
      <c r="AU101" s="36"/>
      <c r="AV101" s="36"/>
    </row>
    <row r="102" spans="1:48" ht="40" customHeight="1" x14ac:dyDescent="0.35">
      <c r="A102" s="204"/>
      <c r="B102" s="50">
        <v>99</v>
      </c>
      <c r="C102" s="200"/>
      <c r="D102" s="56" t="s">
        <v>166</v>
      </c>
      <c r="E102" s="57" t="s">
        <v>39</v>
      </c>
      <c r="F102" s="57" t="s">
        <v>11</v>
      </c>
      <c r="G102" s="57" t="s">
        <v>13</v>
      </c>
      <c r="H102" s="55">
        <v>6.15</v>
      </c>
      <c r="I102" s="16">
        <v>10</v>
      </c>
      <c r="J102" s="144">
        <f t="shared" si="5"/>
        <v>0</v>
      </c>
      <c r="K102" s="145">
        <f t="shared" si="6"/>
        <v>0</v>
      </c>
      <c r="L102" s="146"/>
      <c r="M102" s="147">
        <f t="shared" si="7"/>
        <v>2</v>
      </c>
      <c r="N102" s="146"/>
      <c r="O102" s="146"/>
      <c r="P102" s="146"/>
      <c r="Q102" s="148">
        <f t="shared" si="8"/>
        <v>10</v>
      </c>
      <c r="R102" s="18" t="str">
        <f t="shared" si="9"/>
        <v>OK</v>
      </c>
      <c r="S102" s="47"/>
      <c r="T102" s="47"/>
      <c r="U102" s="47"/>
      <c r="V102" s="47"/>
      <c r="W102" s="47"/>
      <c r="X102" s="34"/>
      <c r="Y102" s="34"/>
      <c r="Z102" s="34"/>
      <c r="AA102" s="34"/>
      <c r="AB102" s="34"/>
      <c r="AC102" s="34"/>
      <c r="AD102" s="34"/>
      <c r="AE102" s="152"/>
      <c r="AF102" s="152"/>
      <c r="AG102" s="152"/>
      <c r="AH102" s="152"/>
      <c r="AI102" s="36"/>
      <c r="AJ102" s="36"/>
      <c r="AK102" s="36"/>
      <c r="AL102" s="181"/>
      <c r="AM102" s="181"/>
      <c r="AN102" s="181"/>
      <c r="AO102" s="181"/>
      <c r="AP102" s="36"/>
      <c r="AQ102" s="36"/>
      <c r="AR102" s="36"/>
      <c r="AS102" s="36"/>
      <c r="AT102" s="36"/>
      <c r="AU102" s="36"/>
      <c r="AV102" s="36"/>
    </row>
    <row r="103" spans="1:48" ht="40" customHeight="1" x14ac:dyDescent="0.35">
      <c r="A103" s="204"/>
      <c r="B103" s="50">
        <v>100</v>
      </c>
      <c r="C103" s="200"/>
      <c r="D103" s="56" t="s">
        <v>167</v>
      </c>
      <c r="E103" s="57" t="s">
        <v>39</v>
      </c>
      <c r="F103" s="57" t="s">
        <v>11</v>
      </c>
      <c r="G103" s="57" t="s">
        <v>13</v>
      </c>
      <c r="H103" s="55">
        <v>6</v>
      </c>
      <c r="I103" s="16">
        <v>10</v>
      </c>
      <c r="J103" s="144">
        <f t="shared" si="5"/>
        <v>0</v>
      </c>
      <c r="K103" s="145">
        <f t="shared" si="6"/>
        <v>0</v>
      </c>
      <c r="L103" s="146"/>
      <c r="M103" s="147">
        <f t="shared" si="7"/>
        <v>2</v>
      </c>
      <c r="N103" s="146"/>
      <c r="O103" s="146"/>
      <c r="P103" s="146"/>
      <c r="Q103" s="148">
        <f t="shared" si="8"/>
        <v>10</v>
      </c>
      <c r="R103" s="18" t="str">
        <f t="shared" si="9"/>
        <v>OK</v>
      </c>
      <c r="S103" s="47"/>
      <c r="T103" s="47"/>
      <c r="U103" s="47"/>
      <c r="V103" s="47"/>
      <c r="W103" s="47"/>
      <c r="X103" s="34"/>
      <c r="Y103" s="34"/>
      <c r="Z103" s="34"/>
      <c r="AA103" s="34"/>
      <c r="AB103" s="34"/>
      <c r="AC103" s="34"/>
      <c r="AD103" s="34"/>
      <c r="AE103" s="152"/>
      <c r="AF103" s="152"/>
      <c r="AG103" s="152"/>
      <c r="AH103" s="152"/>
      <c r="AI103" s="36"/>
      <c r="AJ103" s="36"/>
      <c r="AK103" s="36"/>
      <c r="AL103" s="181"/>
      <c r="AM103" s="181"/>
      <c r="AN103" s="181"/>
      <c r="AO103" s="181"/>
      <c r="AP103" s="36"/>
      <c r="AQ103" s="36"/>
      <c r="AR103" s="36"/>
      <c r="AS103" s="36"/>
      <c r="AT103" s="36"/>
      <c r="AU103" s="36"/>
      <c r="AV103" s="36"/>
    </row>
    <row r="104" spans="1:48" ht="40" customHeight="1" x14ac:dyDescent="0.35">
      <c r="A104" s="204"/>
      <c r="B104" s="50">
        <v>101</v>
      </c>
      <c r="C104" s="200"/>
      <c r="D104" s="56" t="s">
        <v>168</v>
      </c>
      <c r="E104" s="57" t="s">
        <v>39</v>
      </c>
      <c r="F104" s="57" t="s">
        <v>11</v>
      </c>
      <c r="G104" s="57" t="s">
        <v>13</v>
      </c>
      <c r="H104" s="55">
        <v>12.74</v>
      </c>
      <c r="I104" s="16">
        <v>5</v>
      </c>
      <c r="J104" s="144">
        <f t="shared" si="5"/>
        <v>0</v>
      </c>
      <c r="K104" s="145">
        <f t="shared" si="6"/>
        <v>0</v>
      </c>
      <c r="L104" s="146"/>
      <c r="M104" s="147">
        <f t="shared" si="7"/>
        <v>1</v>
      </c>
      <c r="N104" s="146"/>
      <c r="O104" s="146"/>
      <c r="P104" s="146"/>
      <c r="Q104" s="148">
        <f t="shared" si="8"/>
        <v>5</v>
      </c>
      <c r="R104" s="18" t="str">
        <f t="shared" si="9"/>
        <v>OK</v>
      </c>
      <c r="S104" s="47"/>
      <c r="T104" s="47"/>
      <c r="U104" s="47"/>
      <c r="V104" s="47"/>
      <c r="W104" s="47"/>
      <c r="X104" s="34"/>
      <c r="Y104" s="34"/>
      <c r="Z104" s="34"/>
      <c r="AA104" s="34"/>
      <c r="AB104" s="34"/>
      <c r="AC104" s="34"/>
      <c r="AD104" s="34"/>
      <c r="AE104" s="152"/>
      <c r="AF104" s="152"/>
      <c r="AG104" s="152"/>
      <c r="AH104" s="152"/>
      <c r="AI104" s="36"/>
      <c r="AJ104" s="36"/>
      <c r="AK104" s="36"/>
      <c r="AL104" s="181"/>
      <c r="AM104" s="181"/>
      <c r="AN104" s="181"/>
      <c r="AO104" s="181"/>
      <c r="AP104" s="36"/>
      <c r="AQ104" s="36"/>
      <c r="AR104" s="36"/>
      <c r="AS104" s="36"/>
      <c r="AT104" s="36"/>
      <c r="AU104" s="36"/>
      <c r="AV104" s="36"/>
    </row>
    <row r="105" spans="1:48" ht="40" customHeight="1" x14ac:dyDescent="0.35">
      <c r="A105" s="204"/>
      <c r="B105" s="50">
        <v>102</v>
      </c>
      <c r="C105" s="200"/>
      <c r="D105" s="56" t="s">
        <v>169</v>
      </c>
      <c r="E105" s="57" t="s">
        <v>39</v>
      </c>
      <c r="F105" s="57" t="s">
        <v>11</v>
      </c>
      <c r="G105" s="57" t="s">
        <v>13</v>
      </c>
      <c r="H105" s="55">
        <v>12.6</v>
      </c>
      <c r="I105" s="16">
        <v>10</v>
      </c>
      <c r="J105" s="144">
        <f t="shared" si="5"/>
        <v>0</v>
      </c>
      <c r="K105" s="145">
        <f t="shared" si="6"/>
        <v>0</v>
      </c>
      <c r="L105" s="146"/>
      <c r="M105" s="147">
        <f t="shared" si="7"/>
        <v>2</v>
      </c>
      <c r="N105" s="146"/>
      <c r="O105" s="146"/>
      <c r="P105" s="146"/>
      <c r="Q105" s="148">
        <f t="shared" si="8"/>
        <v>10</v>
      </c>
      <c r="R105" s="18" t="str">
        <f t="shared" si="9"/>
        <v>OK</v>
      </c>
      <c r="S105" s="47"/>
      <c r="T105" s="47"/>
      <c r="U105" s="47"/>
      <c r="V105" s="47"/>
      <c r="W105" s="47"/>
      <c r="X105" s="34"/>
      <c r="Y105" s="34"/>
      <c r="Z105" s="34"/>
      <c r="AA105" s="34"/>
      <c r="AB105" s="34"/>
      <c r="AC105" s="34"/>
      <c r="AD105" s="34"/>
      <c r="AE105" s="152"/>
      <c r="AF105" s="152"/>
      <c r="AG105" s="152"/>
      <c r="AH105" s="152"/>
      <c r="AI105" s="36"/>
      <c r="AJ105" s="36"/>
      <c r="AK105" s="36"/>
      <c r="AL105" s="181"/>
      <c r="AM105" s="181"/>
      <c r="AN105" s="181"/>
      <c r="AO105" s="181"/>
      <c r="AP105" s="36"/>
      <c r="AQ105" s="36"/>
      <c r="AR105" s="36"/>
      <c r="AS105" s="36"/>
      <c r="AT105" s="36"/>
      <c r="AU105" s="36"/>
      <c r="AV105" s="36"/>
    </row>
    <row r="106" spans="1:48" ht="40" customHeight="1" x14ac:dyDescent="0.35">
      <c r="A106" s="204"/>
      <c r="B106" s="50">
        <v>103</v>
      </c>
      <c r="C106" s="200"/>
      <c r="D106" s="56" t="s">
        <v>170</v>
      </c>
      <c r="E106" s="57" t="s">
        <v>39</v>
      </c>
      <c r="F106" s="57" t="s">
        <v>11</v>
      </c>
      <c r="G106" s="57" t="s">
        <v>13</v>
      </c>
      <c r="H106" s="55">
        <v>2.66</v>
      </c>
      <c r="I106" s="16">
        <v>10</v>
      </c>
      <c r="J106" s="144">
        <f t="shared" si="5"/>
        <v>0</v>
      </c>
      <c r="K106" s="145">
        <f t="shared" si="6"/>
        <v>0</v>
      </c>
      <c r="L106" s="146"/>
      <c r="M106" s="147">
        <f t="shared" si="7"/>
        <v>2</v>
      </c>
      <c r="N106" s="146"/>
      <c r="O106" s="146"/>
      <c r="P106" s="146"/>
      <c r="Q106" s="148">
        <f t="shared" si="8"/>
        <v>10</v>
      </c>
      <c r="R106" s="18" t="str">
        <f t="shared" si="9"/>
        <v>OK</v>
      </c>
      <c r="S106" s="47"/>
      <c r="T106" s="47"/>
      <c r="U106" s="47"/>
      <c r="V106" s="47"/>
      <c r="W106" s="47"/>
      <c r="X106" s="34"/>
      <c r="Y106" s="34"/>
      <c r="Z106" s="34"/>
      <c r="AA106" s="34"/>
      <c r="AB106" s="34"/>
      <c r="AC106" s="34"/>
      <c r="AD106" s="34"/>
      <c r="AE106" s="152"/>
      <c r="AF106" s="152"/>
      <c r="AG106" s="152"/>
      <c r="AH106" s="152"/>
      <c r="AI106" s="36"/>
      <c r="AJ106" s="36"/>
      <c r="AK106" s="36"/>
      <c r="AL106" s="181"/>
      <c r="AM106" s="181"/>
      <c r="AN106" s="181"/>
      <c r="AO106" s="181"/>
      <c r="AP106" s="36"/>
      <c r="AQ106" s="36"/>
      <c r="AR106" s="36"/>
      <c r="AS106" s="36"/>
      <c r="AT106" s="36"/>
      <c r="AU106" s="36"/>
      <c r="AV106" s="36"/>
    </row>
    <row r="107" spans="1:48" ht="40" customHeight="1" x14ac:dyDescent="0.35">
      <c r="A107" s="204"/>
      <c r="B107" s="50">
        <v>104</v>
      </c>
      <c r="C107" s="200"/>
      <c r="D107" s="56" t="s">
        <v>171</v>
      </c>
      <c r="E107" s="57" t="s">
        <v>39</v>
      </c>
      <c r="F107" s="57" t="s">
        <v>11</v>
      </c>
      <c r="G107" s="57" t="s">
        <v>13</v>
      </c>
      <c r="H107" s="55">
        <v>3.24</v>
      </c>
      <c r="I107" s="16">
        <v>10</v>
      </c>
      <c r="J107" s="144">
        <f t="shared" si="5"/>
        <v>0</v>
      </c>
      <c r="K107" s="145">
        <f t="shared" si="6"/>
        <v>0</v>
      </c>
      <c r="L107" s="146"/>
      <c r="M107" s="147">
        <f t="shared" si="7"/>
        <v>2</v>
      </c>
      <c r="N107" s="146"/>
      <c r="O107" s="146"/>
      <c r="P107" s="146"/>
      <c r="Q107" s="148">
        <f t="shared" si="8"/>
        <v>10</v>
      </c>
      <c r="R107" s="18" t="str">
        <f t="shared" si="9"/>
        <v>OK</v>
      </c>
      <c r="S107" s="47"/>
      <c r="T107" s="47"/>
      <c r="U107" s="47"/>
      <c r="V107" s="47"/>
      <c r="W107" s="47"/>
      <c r="X107" s="34"/>
      <c r="Y107" s="34"/>
      <c r="Z107" s="34"/>
      <c r="AA107" s="34"/>
      <c r="AB107" s="34"/>
      <c r="AC107" s="34"/>
      <c r="AD107" s="34"/>
      <c r="AE107" s="152"/>
      <c r="AF107" s="152"/>
      <c r="AG107" s="152"/>
      <c r="AH107" s="152"/>
      <c r="AI107" s="36"/>
      <c r="AJ107" s="36"/>
      <c r="AK107" s="36"/>
      <c r="AL107" s="181"/>
      <c r="AM107" s="181"/>
      <c r="AN107" s="181"/>
      <c r="AO107" s="181"/>
      <c r="AP107" s="36"/>
      <c r="AQ107" s="36"/>
      <c r="AR107" s="36"/>
      <c r="AS107" s="36"/>
      <c r="AT107" s="36"/>
      <c r="AU107" s="36"/>
      <c r="AV107" s="36"/>
    </row>
    <row r="108" spans="1:48" ht="40" customHeight="1" x14ac:dyDescent="0.35">
      <c r="A108" s="204"/>
      <c r="B108" s="50">
        <v>105</v>
      </c>
      <c r="C108" s="200"/>
      <c r="D108" s="56" t="s">
        <v>172</v>
      </c>
      <c r="E108" s="57" t="s">
        <v>39</v>
      </c>
      <c r="F108" s="57" t="s">
        <v>11</v>
      </c>
      <c r="G108" s="57" t="s">
        <v>13</v>
      </c>
      <c r="H108" s="55">
        <v>6.66</v>
      </c>
      <c r="I108" s="16">
        <v>10</v>
      </c>
      <c r="J108" s="144">
        <f t="shared" si="5"/>
        <v>0</v>
      </c>
      <c r="K108" s="145">
        <f t="shared" si="6"/>
        <v>0</v>
      </c>
      <c r="L108" s="146"/>
      <c r="M108" s="147">
        <f t="shared" si="7"/>
        <v>2</v>
      </c>
      <c r="N108" s="146"/>
      <c r="O108" s="146"/>
      <c r="P108" s="146"/>
      <c r="Q108" s="148">
        <f t="shared" si="8"/>
        <v>10</v>
      </c>
      <c r="R108" s="18" t="str">
        <f t="shared" si="9"/>
        <v>OK</v>
      </c>
      <c r="S108" s="47"/>
      <c r="T108" s="47"/>
      <c r="U108" s="47"/>
      <c r="V108" s="47"/>
      <c r="W108" s="47"/>
      <c r="X108" s="34"/>
      <c r="Y108" s="34"/>
      <c r="Z108" s="34"/>
      <c r="AA108" s="34"/>
      <c r="AB108" s="34"/>
      <c r="AC108" s="34"/>
      <c r="AD108" s="34"/>
      <c r="AE108" s="152"/>
      <c r="AF108" s="152"/>
      <c r="AG108" s="152"/>
      <c r="AH108" s="152"/>
      <c r="AI108" s="36"/>
      <c r="AJ108" s="36"/>
      <c r="AK108" s="36"/>
      <c r="AL108" s="181"/>
      <c r="AM108" s="181"/>
      <c r="AN108" s="181"/>
      <c r="AO108" s="181"/>
      <c r="AP108" s="36"/>
      <c r="AQ108" s="36"/>
      <c r="AR108" s="36"/>
      <c r="AS108" s="36"/>
      <c r="AT108" s="36"/>
      <c r="AU108" s="36"/>
      <c r="AV108" s="36"/>
    </row>
    <row r="109" spans="1:48" ht="40" customHeight="1" x14ac:dyDescent="0.35">
      <c r="A109" s="204"/>
      <c r="B109" s="50">
        <v>106</v>
      </c>
      <c r="C109" s="200"/>
      <c r="D109" s="56" t="s">
        <v>173</v>
      </c>
      <c r="E109" s="57" t="s">
        <v>39</v>
      </c>
      <c r="F109" s="57" t="s">
        <v>11</v>
      </c>
      <c r="G109" s="57" t="s">
        <v>13</v>
      </c>
      <c r="H109" s="55">
        <v>10.99</v>
      </c>
      <c r="I109" s="16">
        <v>10</v>
      </c>
      <c r="J109" s="144">
        <f t="shared" si="5"/>
        <v>0</v>
      </c>
      <c r="K109" s="145">
        <f t="shared" si="6"/>
        <v>0</v>
      </c>
      <c r="L109" s="146"/>
      <c r="M109" s="147">
        <f t="shared" si="7"/>
        <v>2</v>
      </c>
      <c r="N109" s="146"/>
      <c r="O109" s="146"/>
      <c r="P109" s="146"/>
      <c r="Q109" s="148">
        <f t="shared" si="8"/>
        <v>10</v>
      </c>
      <c r="R109" s="18" t="str">
        <f t="shared" si="9"/>
        <v>OK</v>
      </c>
      <c r="S109" s="47"/>
      <c r="T109" s="47"/>
      <c r="U109" s="47"/>
      <c r="V109" s="47"/>
      <c r="W109" s="47"/>
      <c r="X109" s="34"/>
      <c r="Y109" s="34"/>
      <c r="Z109" s="34"/>
      <c r="AA109" s="34"/>
      <c r="AB109" s="34"/>
      <c r="AC109" s="34"/>
      <c r="AD109" s="34"/>
      <c r="AE109" s="152"/>
      <c r="AF109" s="152"/>
      <c r="AG109" s="152"/>
      <c r="AH109" s="152"/>
      <c r="AI109" s="36"/>
      <c r="AJ109" s="36"/>
      <c r="AK109" s="36"/>
      <c r="AL109" s="181"/>
      <c r="AM109" s="181"/>
      <c r="AN109" s="181"/>
      <c r="AO109" s="181"/>
      <c r="AP109" s="36"/>
      <c r="AQ109" s="36"/>
      <c r="AR109" s="36"/>
      <c r="AS109" s="36"/>
      <c r="AT109" s="36"/>
      <c r="AU109" s="36"/>
      <c r="AV109" s="36"/>
    </row>
    <row r="110" spans="1:48" ht="40" customHeight="1" x14ac:dyDescent="0.35">
      <c r="A110" s="204"/>
      <c r="B110" s="50">
        <v>107</v>
      </c>
      <c r="C110" s="200"/>
      <c r="D110" s="56" t="s">
        <v>174</v>
      </c>
      <c r="E110" s="57" t="s">
        <v>39</v>
      </c>
      <c r="F110" s="57" t="s">
        <v>11</v>
      </c>
      <c r="G110" s="57" t="s">
        <v>13</v>
      </c>
      <c r="H110" s="55">
        <v>7</v>
      </c>
      <c r="I110" s="16">
        <v>10</v>
      </c>
      <c r="J110" s="144">
        <f t="shared" si="5"/>
        <v>0</v>
      </c>
      <c r="K110" s="145">
        <f t="shared" si="6"/>
        <v>0</v>
      </c>
      <c r="L110" s="146"/>
      <c r="M110" s="147">
        <f t="shared" si="7"/>
        <v>2</v>
      </c>
      <c r="N110" s="146"/>
      <c r="O110" s="146"/>
      <c r="P110" s="146"/>
      <c r="Q110" s="148">
        <f t="shared" si="8"/>
        <v>10</v>
      </c>
      <c r="R110" s="18" t="str">
        <f t="shared" si="9"/>
        <v>OK</v>
      </c>
      <c r="S110" s="47"/>
      <c r="T110" s="47"/>
      <c r="U110" s="47"/>
      <c r="V110" s="47"/>
      <c r="W110" s="47"/>
      <c r="X110" s="34"/>
      <c r="Y110" s="34"/>
      <c r="Z110" s="34"/>
      <c r="AA110" s="34"/>
      <c r="AB110" s="34"/>
      <c r="AC110" s="34"/>
      <c r="AD110" s="34"/>
      <c r="AE110" s="152"/>
      <c r="AF110" s="152"/>
      <c r="AG110" s="152"/>
      <c r="AH110" s="152"/>
      <c r="AI110" s="36"/>
      <c r="AJ110" s="36"/>
      <c r="AK110" s="36"/>
      <c r="AL110" s="181"/>
      <c r="AM110" s="181"/>
      <c r="AN110" s="181"/>
      <c r="AO110" s="181"/>
      <c r="AP110" s="36"/>
      <c r="AQ110" s="36"/>
      <c r="AR110" s="36"/>
      <c r="AS110" s="36"/>
      <c r="AT110" s="36"/>
      <c r="AU110" s="36"/>
      <c r="AV110" s="36"/>
    </row>
    <row r="111" spans="1:48" ht="40" customHeight="1" x14ac:dyDescent="0.35">
      <c r="A111" s="204"/>
      <c r="B111" s="50">
        <v>108</v>
      </c>
      <c r="C111" s="200"/>
      <c r="D111" s="56" t="s">
        <v>175</v>
      </c>
      <c r="E111" s="57" t="s">
        <v>39</v>
      </c>
      <c r="F111" s="57" t="s">
        <v>11</v>
      </c>
      <c r="G111" s="57" t="s">
        <v>13</v>
      </c>
      <c r="H111" s="55">
        <v>15.83</v>
      </c>
      <c r="I111" s="16">
        <v>5</v>
      </c>
      <c r="J111" s="144">
        <f t="shared" si="5"/>
        <v>0</v>
      </c>
      <c r="K111" s="145">
        <f t="shared" si="6"/>
        <v>0</v>
      </c>
      <c r="L111" s="146"/>
      <c r="M111" s="147">
        <f t="shared" si="7"/>
        <v>1</v>
      </c>
      <c r="N111" s="146"/>
      <c r="O111" s="146"/>
      <c r="P111" s="146"/>
      <c r="Q111" s="148">
        <f t="shared" si="8"/>
        <v>5</v>
      </c>
      <c r="R111" s="18" t="str">
        <f t="shared" si="9"/>
        <v>OK</v>
      </c>
      <c r="S111" s="47"/>
      <c r="T111" s="47"/>
      <c r="U111" s="47"/>
      <c r="V111" s="47"/>
      <c r="W111" s="47"/>
      <c r="X111" s="34"/>
      <c r="Y111" s="34"/>
      <c r="Z111" s="34"/>
      <c r="AA111" s="34"/>
      <c r="AB111" s="34"/>
      <c r="AC111" s="34"/>
      <c r="AD111" s="34"/>
      <c r="AE111" s="152"/>
      <c r="AF111" s="152"/>
      <c r="AG111" s="152"/>
      <c r="AH111" s="152"/>
      <c r="AI111" s="36"/>
      <c r="AJ111" s="36"/>
      <c r="AK111" s="36"/>
      <c r="AL111" s="181"/>
      <c r="AM111" s="181"/>
      <c r="AN111" s="181"/>
      <c r="AO111" s="181"/>
      <c r="AP111" s="36"/>
      <c r="AQ111" s="36"/>
      <c r="AR111" s="36"/>
      <c r="AS111" s="36"/>
      <c r="AT111" s="36"/>
      <c r="AU111" s="36"/>
      <c r="AV111" s="36"/>
    </row>
    <row r="112" spans="1:48" ht="40" customHeight="1" x14ac:dyDescent="0.35">
      <c r="A112" s="204"/>
      <c r="B112" s="50">
        <v>109</v>
      </c>
      <c r="C112" s="200"/>
      <c r="D112" s="56" t="s">
        <v>176</v>
      </c>
      <c r="E112" s="57" t="s">
        <v>39</v>
      </c>
      <c r="F112" s="57" t="s">
        <v>11</v>
      </c>
      <c r="G112" s="57" t="s">
        <v>13</v>
      </c>
      <c r="H112" s="55">
        <v>7.99</v>
      </c>
      <c r="I112" s="16">
        <v>10</v>
      </c>
      <c r="J112" s="144">
        <f t="shared" si="5"/>
        <v>0</v>
      </c>
      <c r="K112" s="145">
        <f t="shared" si="6"/>
        <v>0</v>
      </c>
      <c r="L112" s="146"/>
      <c r="M112" s="147">
        <f t="shared" si="7"/>
        <v>2</v>
      </c>
      <c r="N112" s="146"/>
      <c r="O112" s="146"/>
      <c r="P112" s="146"/>
      <c r="Q112" s="148">
        <f t="shared" si="8"/>
        <v>10</v>
      </c>
      <c r="R112" s="18" t="str">
        <f t="shared" si="9"/>
        <v>OK</v>
      </c>
      <c r="S112" s="47"/>
      <c r="T112" s="47"/>
      <c r="U112" s="47"/>
      <c r="V112" s="47"/>
      <c r="W112" s="47"/>
      <c r="X112" s="34"/>
      <c r="Y112" s="34"/>
      <c r="Z112" s="34"/>
      <c r="AA112" s="34"/>
      <c r="AB112" s="34"/>
      <c r="AC112" s="34"/>
      <c r="AD112" s="34"/>
      <c r="AE112" s="152"/>
      <c r="AF112" s="152"/>
      <c r="AG112" s="152"/>
      <c r="AH112" s="152"/>
      <c r="AI112" s="36"/>
      <c r="AJ112" s="36"/>
      <c r="AK112" s="36"/>
      <c r="AL112" s="181"/>
      <c r="AM112" s="181"/>
      <c r="AN112" s="181"/>
      <c r="AO112" s="181"/>
      <c r="AP112" s="36"/>
      <c r="AQ112" s="36"/>
      <c r="AR112" s="36"/>
      <c r="AS112" s="36"/>
      <c r="AT112" s="36"/>
      <c r="AU112" s="36"/>
      <c r="AV112" s="36"/>
    </row>
    <row r="113" spans="1:48" ht="40" customHeight="1" x14ac:dyDescent="0.35">
      <c r="A113" s="204"/>
      <c r="B113" s="50">
        <v>110</v>
      </c>
      <c r="C113" s="200"/>
      <c r="D113" s="56" t="s">
        <v>177</v>
      </c>
      <c r="E113" s="57" t="s">
        <v>39</v>
      </c>
      <c r="F113" s="57" t="s">
        <v>11</v>
      </c>
      <c r="G113" s="57" t="s">
        <v>13</v>
      </c>
      <c r="H113" s="55">
        <v>25.63</v>
      </c>
      <c r="I113" s="16">
        <v>5</v>
      </c>
      <c r="J113" s="144">
        <f t="shared" si="5"/>
        <v>0</v>
      </c>
      <c r="K113" s="145">
        <f t="shared" si="6"/>
        <v>0</v>
      </c>
      <c r="L113" s="146"/>
      <c r="M113" s="147">
        <f t="shared" si="7"/>
        <v>1</v>
      </c>
      <c r="N113" s="146"/>
      <c r="O113" s="146"/>
      <c r="P113" s="146"/>
      <c r="Q113" s="148">
        <f t="shared" si="8"/>
        <v>5</v>
      </c>
      <c r="R113" s="18" t="str">
        <f t="shared" si="9"/>
        <v>OK</v>
      </c>
      <c r="S113" s="47"/>
      <c r="T113" s="47"/>
      <c r="U113" s="47"/>
      <c r="V113" s="47"/>
      <c r="W113" s="47"/>
      <c r="X113" s="34"/>
      <c r="Y113" s="34"/>
      <c r="Z113" s="34"/>
      <c r="AA113" s="34"/>
      <c r="AB113" s="34"/>
      <c r="AC113" s="34"/>
      <c r="AD113" s="34"/>
      <c r="AE113" s="152"/>
      <c r="AF113" s="152"/>
      <c r="AG113" s="152"/>
      <c r="AH113" s="152"/>
      <c r="AI113" s="36"/>
      <c r="AJ113" s="36"/>
      <c r="AK113" s="36"/>
      <c r="AL113" s="181"/>
      <c r="AM113" s="181"/>
      <c r="AN113" s="181"/>
      <c r="AO113" s="181"/>
      <c r="AP113" s="36"/>
      <c r="AQ113" s="36"/>
      <c r="AR113" s="36"/>
      <c r="AS113" s="36"/>
      <c r="AT113" s="36"/>
      <c r="AU113" s="36"/>
      <c r="AV113" s="36"/>
    </row>
    <row r="114" spans="1:48" ht="40" customHeight="1" x14ac:dyDescent="0.35">
      <c r="A114" s="204"/>
      <c r="B114" s="50">
        <v>111</v>
      </c>
      <c r="C114" s="200"/>
      <c r="D114" s="56" t="s">
        <v>178</v>
      </c>
      <c r="E114" s="57" t="s">
        <v>39</v>
      </c>
      <c r="F114" s="57" t="s">
        <v>11</v>
      </c>
      <c r="G114" s="57" t="s">
        <v>13</v>
      </c>
      <c r="H114" s="55">
        <v>23.19</v>
      </c>
      <c r="I114" s="16">
        <v>0</v>
      </c>
      <c r="J114" s="144">
        <f t="shared" si="5"/>
        <v>0</v>
      </c>
      <c r="K114" s="145">
        <f t="shared" si="6"/>
        <v>0</v>
      </c>
      <c r="L114" s="146"/>
      <c r="M114" s="147">
        <f t="shared" si="7"/>
        <v>0</v>
      </c>
      <c r="N114" s="146"/>
      <c r="O114" s="146"/>
      <c r="P114" s="146"/>
      <c r="Q114" s="148">
        <f t="shared" si="8"/>
        <v>0</v>
      </c>
      <c r="R114" s="18" t="str">
        <f t="shared" si="9"/>
        <v>OK</v>
      </c>
      <c r="S114" s="47"/>
      <c r="T114" s="47"/>
      <c r="U114" s="47"/>
      <c r="V114" s="47"/>
      <c r="W114" s="47"/>
      <c r="X114" s="34"/>
      <c r="Y114" s="34"/>
      <c r="Z114" s="34"/>
      <c r="AA114" s="34"/>
      <c r="AB114" s="34"/>
      <c r="AC114" s="34"/>
      <c r="AD114" s="34"/>
      <c r="AE114" s="152"/>
      <c r="AF114" s="152"/>
      <c r="AG114" s="152"/>
      <c r="AH114" s="152"/>
      <c r="AI114" s="36"/>
      <c r="AJ114" s="36"/>
      <c r="AK114" s="36"/>
      <c r="AL114" s="181"/>
      <c r="AM114" s="181"/>
      <c r="AN114" s="181"/>
      <c r="AO114" s="181"/>
      <c r="AP114" s="36"/>
      <c r="AQ114" s="36"/>
      <c r="AR114" s="36"/>
      <c r="AS114" s="36"/>
      <c r="AT114" s="36"/>
      <c r="AU114" s="36"/>
      <c r="AV114" s="36"/>
    </row>
    <row r="115" spans="1:48" ht="40" customHeight="1" x14ac:dyDescent="0.35">
      <c r="A115" s="204"/>
      <c r="B115" s="50">
        <v>112</v>
      </c>
      <c r="C115" s="200"/>
      <c r="D115" s="56" t="s">
        <v>179</v>
      </c>
      <c r="E115" s="57" t="s">
        <v>39</v>
      </c>
      <c r="F115" s="57" t="s">
        <v>11</v>
      </c>
      <c r="G115" s="57" t="s">
        <v>13</v>
      </c>
      <c r="H115" s="55">
        <v>37.49</v>
      </c>
      <c r="I115" s="16">
        <v>0</v>
      </c>
      <c r="J115" s="144">
        <f t="shared" si="5"/>
        <v>0</v>
      </c>
      <c r="K115" s="145">
        <f t="shared" si="6"/>
        <v>0</v>
      </c>
      <c r="L115" s="146"/>
      <c r="M115" s="147">
        <f t="shared" si="7"/>
        <v>0</v>
      </c>
      <c r="N115" s="146"/>
      <c r="O115" s="146"/>
      <c r="P115" s="146"/>
      <c r="Q115" s="148">
        <f t="shared" si="8"/>
        <v>0</v>
      </c>
      <c r="R115" s="18" t="str">
        <f t="shared" si="9"/>
        <v>OK</v>
      </c>
      <c r="S115" s="47"/>
      <c r="T115" s="47"/>
      <c r="U115" s="47"/>
      <c r="V115" s="47"/>
      <c r="W115" s="47"/>
      <c r="X115" s="34"/>
      <c r="Y115" s="34"/>
      <c r="Z115" s="34"/>
      <c r="AA115" s="34"/>
      <c r="AB115" s="34"/>
      <c r="AC115" s="34"/>
      <c r="AD115" s="34"/>
      <c r="AE115" s="152"/>
      <c r="AF115" s="152"/>
      <c r="AG115" s="152"/>
      <c r="AH115" s="152"/>
      <c r="AI115" s="36"/>
      <c r="AJ115" s="36"/>
      <c r="AK115" s="36"/>
      <c r="AL115" s="181"/>
      <c r="AM115" s="181"/>
      <c r="AN115" s="181"/>
      <c r="AO115" s="181"/>
      <c r="AP115" s="36"/>
      <c r="AQ115" s="36"/>
      <c r="AR115" s="36"/>
      <c r="AS115" s="36"/>
      <c r="AT115" s="36"/>
      <c r="AU115" s="36"/>
      <c r="AV115" s="36"/>
    </row>
    <row r="116" spans="1:48" ht="40" customHeight="1" x14ac:dyDescent="0.35">
      <c r="A116" s="204"/>
      <c r="B116" s="50">
        <v>113</v>
      </c>
      <c r="C116" s="200"/>
      <c r="D116" s="56" t="s">
        <v>180</v>
      </c>
      <c r="E116" s="57" t="s">
        <v>39</v>
      </c>
      <c r="F116" s="57" t="s">
        <v>11</v>
      </c>
      <c r="G116" s="57" t="s">
        <v>13</v>
      </c>
      <c r="H116" s="55">
        <v>27.53</v>
      </c>
      <c r="I116" s="16">
        <v>0</v>
      </c>
      <c r="J116" s="144">
        <f t="shared" si="5"/>
        <v>0</v>
      </c>
      <c r="K116" s="145">
        <f t="shared" si="6"/>
        <v>0</v>
      </c>
      <c r="L116" s="146"/>
      <c r="M116" s="147">
        <f t="shared" si="7"/>
        <v>0</v>
      </c>
      <c r="N116" s="146"/>
      <c r="O116" s="146"/>
      <c r="P116" s="146"/>
      <c r="Q116" s="148">
        <f t="shared" si="8"/>
        <v>0</v>
      </c>
      <c r="R116" s="18" t="str">
        <f t="shared" si="9"/>
        <v>OK</v>
      </c>
      <c r="S116" s="47"/>
      <c r="T116" s="47"/>
      <c r="U116" s="47"/>
      <c r="V116" s="47"/>
      <c r="W116" s="47"/>
      <c r="X116" s="34"/>
      <c r="Y116" s="34"/>
      <c r="Z116" s="34"/>
      <c r="AA116" s="34"/>
      <c r="AB116" s="34"/>
      <c r="AC116" s="34"/>
      <c r="AD116" s="34"/>
      <c r="AE116" s="152"/>
      <c r="AF116" s="152"/>
      <c r="AG116" s="152"/>
      <c r="AH116" s="152"/>
      <c r="AI116" s="36"/>
      <c r="AJ116" s="36"/>
      <c r="AK116" s="36"/>
      <c r="AL116" s="181"/>
      <c r="AM116" s="181"/>
      <c r="AN116" s="181"/>
      <c r="AO116" s="181"/>
      <c r="AP116" s="36"/>
      <c r="AQ116" s="36"/>
      <c r="AR116" s="36"/>
      <c r="AS116" s="36"/>
      <c r="AT116" s="36"/>
      <c r="AU116" s="36"/>
      <c r="AV116" s="36"/>
    </row>
    <row r="117" spans="1:48" ht="40" customHeight="1" x14ac:dyDescent="0.35">
      <c r="A117" s="204"/>
      <c r="B117" s="50">
        <v>114</v>
      </c>
      <c r="C117" s="200"/>
      <c r="D117" s="56" t="s">
        <v>181</v>
      </c>
      <c r="E117" s="57" t="s">
        <v>39</v>
      </c>
      <c r="F117" s="57" t="s">
        <v>14</v>
      </c>
      <c r="G117" s="57" t="s">
        <v>13</v>
      </c>
      <c r="H117" s="55">
        <v>42.99</v>
      </c>
      <c r="I117" s="16">
        <v>0</v>
      </c>
      <c r="J117" s="144">
        <f t="shared" si="5"/>
        <v>0</v>
      </c>
      <c r="K117" s="145">
        <f t="shared" si="6"/>
        <v>0</v>
      </c>
      <c r="L117" s="146"/>
      <c r="M117" s="147">
        <f t="shared" si="7"/>
        <v>0</v>
      </c>
      <c r="N117" s="146"/>
      <c r="O117" s="146"/>
      <c r="P117" s="146"/>
      <c r="Q117" s="148">
        <f t="shared" si="8"/>
        <v>0</v>
      </c>
      <c r="R117" s="18" t="str">
        <f t="shared" si="9"/>
        <v>OK</v>
      </c>
      <c r="S117" s="47"/>
      <c r="T117" s="47"/>
      <c r="U117" s="47"/>
      <c r="V117" s="47"/>
      <c r="W117" s="47"/>
      <c r="X117" s="34"/>
      <c r="Y117" s="34"/>
      <c r="Z117" s="34"/>
      <c r="AA117" s="34"/>
      <c r="AB117" s="34"/>
      <c r="AC117" s="34"/>
      <c r="AD117" s="34"/>
      <c r="AE117" s="152"/>
      <c r="AF117" s="152"/>
      <c r="AG117" s="152"/>
      <c r="AH117" s="152"/>
      <c r="AI117" s="36"/>
      <c r="AJ117" s="36"/>
      <c r="AK117" s="36"/>
      <c r="AL117" s="181"/>
      <c r="AM117" s="181"/>
      <c r="AN117" s="181"/>
      <c r="AO117" s="181"/>
      <c r="AP117" s="36"/>
      <c r="AQ117" s="36"/>
      <c r="AR117" s="36"/>
      <c r="AS117" s="36"/>
      <c r="AT117" s="36"/>
      <c r="AU117" s="36"/>
      <c r="AV117" s="36"/>
    </row>
    <row r="118" spans="1:48" ht="40" customHeight="1" x14ac:dyDescent="0.35">
      <c r="A118" s="204"/>
      <c r="B118" s="50">
        <v>115</v>
      </c>
      <c r="C118" s="200"/>
      <c r="D118" s="56" t="s">
        <v>182</v>
      </c>
      <c r="E118" s="57" t="s">
        <v>39</v>
      </c>
      <c r="F118" s="57" t="s">
        <v>11</v>
      </c>
      <c r="G118" s="57" t="s">
        <v>13</v>
      </c>
      <c r="H118" s="55">
        <v>2.2000000000000002</v>
      </c>
      <c r="I118" s="16">
        <v>6</v>
      </c>
      <c r="J118" s="144">
        <f t="shared" si="5"/>
        <v>0</v>
      </c>
      <c r="K118" s="145">
        <f t="shared" si="6"/>
        <v>0</v>
      </c>
      <c r="L118" s="146"/>
      <c r="M118" s="147">
        <f t="shared" si="7"/>
        <v>1</v>
      </c>
      <c r="N118" s="146"/>
      <c r="O118" s="146"/>
      <c r="P118" s="146"/>
      <c r="Q118" s="148">
        <f t="shared" si="8"/>
        <v>6</v>
      </c>
      <c r="R118" s="18" t="str">
        <f t="shared" si="9"/>
        <v>OK</v>
      </c>
      <c r="S118" s="47"/>
      <c r="T118" s="47"/>
      <c r="U118" s="47"/>
      <c r="V118" s="47"/>
      <c r="W118" s="47"/>
      <c r="X118" s="34"/>
      <c r="Y118" s="34"/>
      <c r="Z118" s="34"/>
      <c r="AA118" s="34"/>
      <c r="AB118" s="34"/>
      <c r="AC118" s="34"/>
      <c r="AD118" s="34"/>
      <c r="AE118" s="152"/>
      <c r="AF118" s="152"/>
      <c r="AG118" s="152"/>
      <c r="AH118" s="152"/>
      <c r="AI118" s="36"/>
      <c r="AJ118" s="36"/>
      <c r="AK118" s="36"/>
      <c r="AL118" s="181"/>
      <c r="AM118" s="181"/>
      <c r="AN118" s="181"/>
      <c r="AO118" s="181"/>
      <c r="AP118" s="36"/>
      <c r="AQ118" s="36"/>
      <c r="AR118" s="36"/>
      <c r="AS118" s="36"/>
      <c r="AT118" s="36"/>
      <c r="AU118" s="36"/>
      <c r="AV118" s="36"/>
    </row>
    <row r="119" spans="1:48" ht="40" customHeight="1" x14ac:dyDescent="0.35">
      <c r="A119" s="204"/>
      <c r="B119" s="50">
        <v>116</v>
      </c>
      <c r="C119" s="200"/>
      <c r="D119" s="56" t="s">
        <v>183</v>
      </c>
      <c r="E119" s="57" t="s">
        <v>39</v>
      </c>
      <c r="F119" s="57" t="s">
        <v>11</v>
      </c>
      <c r="G119" s="57" t="s">
        <v>13</v>
      </c>
      <c r="H119" s="55">
        <v>1.31</v>
      </c>
      <c r="I119" s="16">
        <v>0</v>
      </c>
      <c r="J119" s="144">
        <f t="shared" si="5"/>
        <v>0</v>
      </c>
      <c r="K119" s="145">
        <f t="shared" si="6"/>
        <v>0</v>
      </c>
      <c r="L119" s="146"/>
      <c r="M119" s="147">
        <f t="shared" si="7"/>
        <v>0</v>
      </c>
      <c r="N119" s="146"/>
      <c r="O119" s="146"/>
      <c r="P119" s="146"/>
      <c r="Q119" s="148">
        <f t="shared" si="8"/>
        <v>0</v>
      </c>
      <c r="R119" s="18" t="str">
        <f t="shared" si="9"/>
        <v>OK</v>
      </c>
      <c r="S119" s="47"/>
      <c r="T119" s="47"/>
      <c r="U119" s="47"/>
      <c r="V119" s="47"/>
      <c r="W119" s="47"/>
      <c r="X119" s="34"/>
      <c r="Y119" s="34"/>
      <c r="Z119" s="34"/>
      <c r="AA119" s="34"/>
      <c r="AB119" s="34"/>
      <c r="AC119" s="34"/>
      <c r="AD119" s="34"/>
      <c r="AE119" s="152"/>
      <c r="AF119" s="152"/>
      <c r="AG119" s="152"/>
      <c r="AH119" s="152"/>
      <c r="AI119" s="36"/>
      <c r="AJ119" s="36"/>
      <c r="AK119" s="36"/>
      <c r="AL119" s="181"/>
      <c r="AM119" s="181"/>
      <c r="AN119" s="181"/>
      <c r="AO119" s="181"/>
      <c r="AP119" s="36"/>
      <c r="AQ119" s="36"/>
      <c r="AR119" s="36"/>
      <c r="AS119" s="36"/>
      <c r="AT119" s="36"/>
      <c r="AU119" s="36"/>
      <c r="AV119" s="36"/>
    </row>
    <row r="120" spans="1:48" ht="40" customHeight="1" x14ac:dyDescent="0.35">
      <c r="A120" s="204"/>
      <c r="B120" s="50">
        <v>117</v>
      </c>
      <c r="C120" s="200"/>
      <c r="D120" s="56" t="s">
        <v>184</v>
      </c>
      <c r="E120" s="57" t="s">
        <v>39</v>
      </c>
      <c r="F120" s="57" t="s">
        <v>11</v>
      </c>
      <c r="G120" s="57" t="s">
        <v>13</v>
      </c>
      <c r="H120" s="55">
        <v>1.53</v>
      </c>
      <c r="I120" s="16">
        <v>0</v>
      </c>
      <c r="J120" s="144">
        <f t="shared" si="5"/>
        <v>0</v>
      </c>
      <c r="K120" s="145">
        <f t="shared" si="6"/>
        <v>0</v>
      </c>
      <c r="L120" s="146"/>
      <c r="M120" s="147">
        <f t="shared" si="7"/>
        <v>0</v>
      </c>
      <c r="N120" s="146"/>
      <c r="O120" s="146"/>
      <c r="P120" s="146"/>
      <c r="Q120" s="148">
        <f t="shared" si="8"/>
        <v>0</v>
      </c>
      <c r="R120" s="18" t="str">
        <f t="shared" si="9"/>
        <v>OK</v>
      </c>
      <c r="S120" s="47"/>
      <c r="T120" s="47"/>
      <c r="U120" s="47"/>
      <c r="V120" s="47"/>
      <c r="W120" s="47"/>
      <c r="X120" s="34"/>
      <c r="Y120" s="34"/>
      <c r="Z120" s="34"/>
      <c r="AA120" s="34"/>
      <c r="AB120" s="34"/>
      <c r="AC120" s="34"/>
      <c r="AD120" s="34"/>
      <c r="AE120" s="152"/>
      <c r="AF120" s="152"/>
      <c r="AG120" s="152"/>
      <c r="AH120" s="152"/>
      <c r="AI120" s="36"/>
      <c r="AJ120" s="36"/>
      <c r="AK120" s="36"/>
      <c r="AL120" s="181"/>
      <c r="AM120" s="181"/>
      <c r="AN120" s="181"/>
      <c r="AO120" s="181"/>
      <c r="AP120" s="36"/>
      <c r="AQ120" s="36"/>
      <c r="AR120" s="36"/>
      <c r="AS120" s="36"/>
      <c r="AT120" s="36"/>
      <c r="AU120" s="36"/>
      <c r="AV120" s="36"/>
    </row>
    <row r="121" spans="1:48" ht="40" customHeight="1" x14ac:dyDescent="0.35">
      <c r="A121" s="204"/>
      <c r="B121" s="50">
        <v>118</v>
      </c>
      <c r="C121" s="200"/>
      <c r="D121" s="56" t="s">
        <v>185</v>
      </c>
      <c r="E121" s="57" t="s">
        <v>39</v>
      </c>
      <c r="F121" s="57" t="s">
        <v>11</v>
      </c>
      <c r="G121" s="57" t="s">
        <v>13</v>
      </c>
      <c r="H121" s="55">
        <v>1.45</v>
      </c>
      <c r="I121" s="16">
        <v>0</v>
      </c>
      <c r="J121" s="144">
        <f t="shared" si="5"/>
        <v>0</v>
      </c>
      <c r="K121" s="145">
        <f t="shared" si="6"/>
        <v>0</v>
      </c>
      <c r="L121" s="146"/>
      <c r="M121" s="147">
        <f t="shared" si="7"/>
        <v>0</v>
      </c>
      <c r="N121" s="146"/>
      <c r="O121" s="146"/>
      <c r="P121" s="146"/>
      <c r="Q121" s="148">
        <f t="shared" si="8"/>
        <v>0</v>
      </c>
      <c r="R121" s="18" t="str">
        <f t="shared" si="9"/>
        <v>OK</v>
      </c>
      <c r="S121" s="47"/>
      <c r="T121" s="47"/>
      <c r="U121" s="47"/>
      <c r="V121" s="47"/>
      <c r="W121" s="47"/>
      <c r="X121" s="34"/>
      <c r="Y121" s="34"/>
      <c r="Z121" s="34"/>
      <c r="AA121" s="34"/>
      <c r="AB121" s="34"/>
      <c r="AC121" s="34"/>
      <c r="AD121" s="34"/>
      <c r="AE121" s="152"/>
      <c r="AF121" s="152"/>
      <c r="AG121" s="152"/>
      <c r="AH121" s="152"/>
      <c r="AI121" s="36"/>
      <c r="AJ121" s="36"/>
      <c r="AK121" s="36"/>
      <c r="AL121" s="181"/>
      <c r="AM121" s="181"/>
      <c r="AN121" s="181"/>
      <c r="AO121" s="181"/>
      <c r="AP121" s="36"/>
      <c r="AQ121" s="36"/>
      <c r="AR121" s="36"/>
      <c r="AS121" s="36"/>
      <c r="AT121" s="36"/>
      <c r="AU121" s="36"/>
      <c r="AV121" s="36"/>
    </row>
    <row r="122" spans="1:48" ht="40" customHeight="1" x14ac:dyDescent="0.35">
      <c r="A122" s="204"/>
      <c r="B122" s="50">
        <v>119</v>
      </c>
      <c r="C122" s="200"/>
      <c r="D122" s="56" t="s">
        <v>186</v>
      </c>
      <c r="E122" s="57" t="s">
        <v>39</v>
      </c>
      <c r="F122" s="57" t="s">
        <v>11</v>
      </c>
      <c r="G122" s="57" t="s">
        <v>13</v>
      </c>
      <c r="H122" s="55">
        <v>62.21</v>
      </c>
      <c r="I122" s="16">
        <v>0</v>
      </c>
      <c r="J122" s="144">
        <f t="shared" si="5"/>
        <v>0</v>
      </c>
      <c r="K122" s="145">
        <f t="shared" si="6"/>
        <v>0</v>
      </c>
      <c r="L122" s="146"/>
      <c r="M122" s="147">
        <f t="shared" si="7"/>
        <v>0</v>
      </c>
      <c r="N122" s="146"/>
      <c r="O122" s="146"/>
      <c r="P122" s="146"/>
      <c r="Q122" s="148">
        <f t="shared" si="8"/>
        <v>0</v>
      </c>
      <c r="R122" s="18" t="str">
        <f t="shared" si="9"/>
        <v>OK</v>
      </c>
      <c r="S122" s="47"/>
      <c r="T122" s="47"/>
      <c r="U122" s="47"/>
      <c r="V122" s="47"/>
      <c r="W122" s="47"/>
      <c r="X122" s="34"/>
      <c r="Y122" s="34"/>
      <c r="Z122" s="34"/>
      <c r="AA122" s="34"/>
      <c r="AB122" s="34"/>
      <c r="AC122" s="34"/>
      <c r="AD122" s="34"/>
      <c r="AE122" s="152"/>
      <c r="AF122" s="152"/>
      <c r="AG122" s="152"/>
      <c r="AH122" s="152"/>
      <c r="AI122" s="36"/>
      <c r="AJ122" s="36"/>
      <c r="AK122" s="36"/>
      <c r="AL122" s="181"/>
      <c r="AM122" s="181"/>
      <c r="AN122" s="181"/>
      <c r="AO122" s="181"/>
      <c r="AP122" s="36"/>
      <c r="AQ122" s="36"/>
      <c r="AR122" s="36"/>
      <c r="AS122" s="36"/>
      <c r="AT122" s="36"/>
      <c r="AU122" s="36"/>
      <c r="AV122" s="36"/>
    </row>
    <row r="123" spans="1:48" ht="40" customHeight="1" x14ac:dyDescent="0.35">
      <c r="A123" s="204"/>
      <c r="B123" s="50">
        <v>120</v>
      </c>
      <c r="C123" s="200"/>
      <c r="D123" s="56" t="s">
        <v>187</v>
      </c>
      <c r="E123" s="57" t="s">
        <v>39</v>
      </c>
      <c r="F123" s="57" t="s">
        <v>11</v>
      </c>
      <c r="G123" s="57" t="s">
        <v>13</v>
      </c>
      <c r="H123" s="55">
        <v>34.6</v>
      </c>
      <c r="I123" s="16">
        <v>4</v>
      </c>
      <c r="J123" s="144">
        <f t="shared" si="5"/>
        <v>0</v>
      </c>
      <c r="K123" s="145">
        <f t="shared" si="6"/>
        <v>0</v>
      </c>
      <c r="L123" s="146"/>
      <c r="M123" s="147">
        <f t="shared" si="7"/>
        <v>1</v>
      </c>
      <c r="N123" s="146"/>
      <c r="O123" s="146"/>
      <c r="P123" s="146"/>
      <c r="Q123" s="148">
        <f t="shared" si="8"/>
        <v>4</v>
      </c>
      <c r="R123" s="18" t="str">
        <f t="shared" si="9"/>
        <v>OK</v>
      </c>
      <c r="S123" s="47"/>
      <c r="T123" s="47"/>
      <c r="U123" s="47"/>
      <c r="V123" s="47"/>
      <c r="W123" s="47"/>
      <c r="X123" s="34"/>
      <c r="Y123" s="34"/>
      <c r="Z123" s="34"/>
      <c r="AA123" s="34"/>
      <c r="AB123" s="34"/>
      <c r="AC123" s="34"/>
      <c r="AD123" s="34"/>
      <c r="AE123" s="152"/>
      <c r="AF123" s="152"/>
      <c r="AG123" s="152"/>
      <c r="AH123" s="152"/>
      <c r="AI123" s="36"/>
      <c r="AJ123" s="36"/>
      <c r="AK123" s="36"/>
      <c r="AL123" s="181"/>
      <c r="AM123" s="181"/>
      <c r="AN123" s="181"/>
      <c r="AO123" s="181"/>
      <c r="AP123" s="36"/>
      <c r="AQ123" s="36"/>
      <c r="AR123" s="36"/>
      <c r="AS123" s="36"/>
      <c r="AT123" s="36"/>
      <c r="AU123" s="36"/>
      <c r="AV123" s="36"/>
    </row>
    <row r="124" spans="1:48" ht="40" customHeight="1" x14ac:dyDescent="0.35">
      <c r="A124" s="204"/>
      <c r="B124" s="50">
        <v>121</v>
      </c>
      <c r="C124" s="200"/>
      <c r="D124" s="56" t="s">
        <v>188</v>
      </c>
      <c r="E124" s="57" t="s">
        <v>189</v>
      </c>
      <c r="F124" s="57" t="s">
        <v>190</v>
      </c>
      <c r="G124" s="57" t="s">
        <v>13</v>
      </c>
      <c r="H124" s="55">
        <v>18.2</v>
      </c>
      <c r="I124" s="16">
        <v>0</v>
      </c>
      <c r="J124" s="144">
        <f t="shared" si="5"/>
        <v>0</v>
      </c>
      <c r="K124" s="145">
        <f t="shared" si="6"/>
        <v>0</v>
      </c>
      <c r="L124" s="146"/>
      <c r="M124" s="147">
        <f t="shared" si="7"/>
        <v>0</v>
      </c>
      <c r="N124" s="146"/>
      <c r="O124" s="146"/>
      <c r="P124" s="146"/>
      <c r="Q124" s="148">
        <f t="shared" si="8"/>
        <v>0</v>
      </c>
      <c r="R124" s="18" t="str">
        <f t="shared" si="9"/>
        <v>OK</v>
      </c>
      <c r="S124" s="47"/>
      <c r="T124" s="47"/>
      <c r="U124" s="47"/>
      <c r="V124" s="47"/>
      <c r="W124" s="47"/>
      <c r="X124" s="34"/>
      <c r="Y124" s="34"/>
      <c r="Z124" s="34"/>
      <c r="AA124" s="34"/>
      <c r="AB124" s="34"/>
      <c r="AC124" s="34"/>
      <c r="AD124" s="34"/>
      <c r="AE124" s="152"/>
      <c r="AF124" s="152"/>
      <c r="AG124" s="152"/>
      <c r="AH124" s="152"/>
      <c r="AI124" s="36"/>
      <c r="AJ124" s="36"/>
      <c r="AK124" s="36"/>
      <c r="AL124" s="181"/>
      <c r="AM124" s="181"/>
      <c r="AN124" s="181"/>
      <c r="AO124" s="181"/>
      <c r="AP124" s="36"/>
      <c r="AQ124" s="36"/>
      <c r="AR124" s="36"/>
      <c r="AS124" s="36"/>
      <c r="AT124" s="36"/>
      <c r="AU124" s="36"/>
      <c r="AV124" s="36"/>
    </row>
    <row r="125" spans="1:48" ht="40" customHeight="1" x14ac:dyDescent="0.35">
      <c r="A125" s="204"/>
      <c r="B125" s="50">
        <v>122</v>
      </c>
      <c r="C125" s="200"/>
      <c r="D125" s="56" t="s">
        <v>191</v>
      </c>
      <c r="E125" s="57" t="s">
        <v>189</v>
      </c>
      <c r="F125" s="57" t="s">
        <v>190</v>
      </c>
      <c r="G125" s="57" t="s">
        <v>13</v>
      </c>
      <c r="H125" s="55">
        <v>18.52</v>
      </c>
      <c r="I125" s="16">
        <v>0</v>
      </c>
      <c r="J125" s="144">
        <f t="shared" si="5"/>
        <v>0</v>
      </c>
      <c r="K125" s="145">
        <f t="shared" si="6"/>
        <v>0</v>
      </c>
      <c r="L125" s="146"/>
      <c r="M125" s="147">
        <f t="shared" si="7"/>
        <v>0</v>
      </c>
      <c r="N125" s="146"/>
      <c r="O125" s="146"/>
      <c r="P125" s="146"/>
      <c r="Q125" s="148">
        <f t="shared" si="8"/>
        <v>0</v>
      </c>
      <c r="R125" s="18" t="str">
        <f t="shared" si="9"/>
        <v>OK</v>
      </c>
      <c r="S125" s="47"/>
      <c r="T125" s="47"/>
      <c r="U125" s="47"/>
      <c r="V125" s="47"/>
      <c r="W125" s="47"/>
      <c r="X125" s="34"/>
      <c r="Y125" s="34"/>
      <c r="Z125" s="34"/>
      <c r="AA125" s="34"/>
      <c r="AB125" s="34"/>
      <c r="AC125" s="34"/>
      <c r="AD125" s="34"/>
      <c r="AE125" s="152"/>
      <c r="AF125" s="152"/>
      <c r="AG125" s="152"/>
      <c r="AH125" s="152"/>
      <c r="AI125" s="36"/>
      <c r="AJ125" s="36"/>
      <c r="AK125" s="36"/>
      <c r="AL125" s="181"/>
      <c r="AM125" s="181"/>
      <c r="AN125" s="181"/>
      <c r="AO125" s="181"/>
      <c r="AP125" s="36"/>
      <c r="AQ125" s="36"/>
      <c r="AR125" s="36"/>
      <c r="AS125" s="36"/>
      <c r="AT125" s="36"/>
      <c r="AU125" s="36"/>
      <c r="AV125" s="36"/>
    </row>
    <row r="126" spans="1:48" ht="40" customHeight="1" x14ac:dyDescent="0.35">
      <c r="A126" s="204"/>
      <c r="B126" s="50">
        <v>123</v>
      </c>
      <c r="C126" s="200"/>
      <c r="D126" s="56" t="s">
        <v>192</v>
      </c>
      <c r="E126" s="57" t="s">
        <v>39</v>
      </c>
      <c r="F126" s="57" t="s">
        <v>23</v>
      </c>
      <c r="G126" s="57" t="s">
        <v>13</v>
      </c>
      <c r="H126" s="55">
        <v>84.13</v>
      </c>
      <c r="I126" s="16">
        <v>0</v>
      </c>
      <c r="J126" s="144">
        <f t="shared" si="5"/>
        <v>0</v>
      </c>
      <c r="K126" s="145">
        <f t="shared" si="6"/>
        <v>0</v>
      </c>
      <c r="L126" s="146"/>
      <c r="M126" s="147">
        <f t="shared" si="7"/>
        <v>0</v>
      </c>
      <c r="N126" s="146"/>
      <c r="O126" s="146"/>
      <c r="P126" s="146"/>
      <c r="Q126" s="148">
        <f t="shared" si="8"/>
        <v>0</v>
      </c>
      <c r="R126" s="18" t="str">
        <f t="shared" si="9"/>
        <v>OK</v>
      </c>
      <c r="S126" s="47"/>
      <c r="T126" s="47"/>
      <c r="U126" s="47"/>
      <c r="V126" s="47"/>
      <c r="W126" s="47"/>
      <c r="X126" s="34"/>
      <c r="Y126" s="34"/>
      <c r="Z126" s="34"/>
      <c r="AA126" s="34"/>
      <c r="AB126" s="34"/>
      <c r="AC126" s="34"/>
      <c r="AD126" s="34"/>
      <c r="AE126" s="152"/>
      <c r="AF126" s="152"/>
      <c r="AG126" s="152"/>
      <c r="AH126" s="152"/>
      <c r="AI126" s="36"/>
      <c r="AJ126" s="36"/>
      <c r="AK126" s="36"/>
      <c r="AL126" s="181"/>
      <c r="AM126" s="181"/>
      <c r="AN126" s="181"/>
      <c r="AO126" s="181"/>
      <c r="AP126" s="36"/>
      <c r="AQ126" s="36"/>
      <c r="AR126" s="36"/>
      <c r="AS126" s="36"/>
      <c r="AT126" s="36"/>
      <c r="AU126" s="36"/>
      <c r="AV126" s="36"/>
    </row>
    <row r="127" spans="1:48" ht="40" customHeight="1" x14ac:dyDescent="0.35">
      <c r="A127" s="204"/>
      <c r="B127" s="50">
        <v>124</v>
      </c>
      <c r="C127" s="200"/>
      <c r="D127" s="56" t="s">
        <v>193</v>
      </c>
      <c r="E127" s="57" t="s">
        <v>194</v>
      </c>
      <c r="F127" s="57" t="s">
        <v>195</v>
      </c>
      <c r="G127" s="57" t="s">
        <v>13</v>
      </c>
      <c r="H127" s="55">
        <v>67.680000000000007</v>
      </c>
      <c r="I127" s="16">
        <v>0</v>
      </c>
      <c r="J127" s="144">
        <f t="shared" si="5"/>
        <v>0</v>
      </c>
      <c r="K127" s="145">
        <f t="shared" si="6"/>
        <v>0</v>
      </c>
      <c r="L127" s="146"/>
      <c r="M127" s="147">
        <f t="shared" si="7"/>
        <v>0</v>
      </c>
      <c r="N127" s="146"/>
      <c r="O127" s="146"/>
      <c r="P127" s="146"/>
      <c r="Q127" s="148">
        <f t="shared" si="8"/>
        <v>0</v>
      </c>
      <c r="R127" s="18" t="str">
        <f t="shared" si="9"/>
        <v>OK</v>
      </c>
      <c r="S127" s="47"/>
      <c r="T127" s="47"/>
      <c r="U127" s="47"/>
      <c r="V127" s="47"/>
      <c r="W127" s="47"/>
      <c r="X127" s="34"/>
      <c r="Y127" s="34"/>
      <c r="Z127" s="34"/>
      <c r="AA127" s="34"/>
      <c r="AB127" s="34"/>
      <c r="AC127" s="34"/>
      <c r="AD127" s="34"/>
      <c r="AE127" s="152"/>
      <c r="AF127" s="152"/>
      <c r="AG127" s="152"/>
      <c r="AH127" s="152"/>
      <c r="AI127" s="36"/>
      <c r="AJ127" s="36"/>
      <c r="AK127" s="36"/>
      <c r="AL127" s="181"/>
      <c r="AM127" s="181"/>
      <c r="AN127" s="181"/>
      <c r="AO127" s="181"/>
      <c r="AP127" s="36"/>
      <c r="AQ127" s="36"/>
      <c r="AR127" s="36"/>
      <c r="AS127" s="36"/>
      <c r="AT127" s="36"/>
      <c r="AU127" s="36"/>
      <c r="AV127" s="36"/>
    </row>
    <row r="128" spans="1:48" ht="40" customHeight="1" x14ac:dyDescent="0.35">
      <c r="A128" s="204"/>
      <c r="B128" s="50">
        <v>125</v>
      </c>
      <c r="C128" s="200"/>
      <c r="D128" s="56" t="s">
        <v>196</v>
      </c>
      <c r="E128" s="57" t="s">
        <v>39</v>
      </c>
      <c r="F128" s="57" t="s">
        <v>190</v>
      </c>
      <c r="G128" s="57" t="s">
        <v>13</v>
      </c>
      <c r="H128" s="55">
        <v>43.98</v>
      </c>
      <c r="I128" s="16">
        <v>0</v>
      </c>
      <c r="J128" s="144">
        <f t="shared" si="5"/>
        <v>0</v>
      </c>
      <c r="K128" s="145">
        <f t="shared" si="6"/>
        <v>0</v>
      </c>
      <c r="L128" s="146"/>
      <c r="M128" s="147">
        <f t="shared" si="7"/>
        <v>0</v>
      </c>
      <c r="N128" s="146"/>
      <c r="O128" s="146"/>
      <c r="P128" s="146"/>
      <c r="Q128" s="148">
        <f t="shared" si="8"/>
        <v>0</v>
      </c>
      <c r="R128" s="18" t="str">
        <f t="shared" si="9"/>
        <v>OK</v>
      </c>
      <c r="S128" s="47"/>
      <c r="T128" s="47"/>
      <c r="U128" s="47"/>
      <c r="V128" s="47"/>
      <c r="W128" s="47"/>
      <c r="X128" s="34"/>
      <c r="Y128" s="34"/>
      <c r="Z128" s="34"/>
      <c r="AA128" s="34"/>
      <c r="AB128" s="34"/>
      <c r="AC128" s="34"/>
      <c r="AD128" s="34"/>
      <c r="AE128" s="152"/>
      <c r="AF128" s="152"/>
      <c r="AG128" s="152"/>
      <c r="AH128" s="152"/>
      <c r="AI128" s="36"/>
      <c r="AJ128" s="36"/>
      <c r="AK128" s="36"/>
      <c r="AL128" s="181"/>
      <c r="AM128" s="181"/>
      <c r="AN128" s="181"/>
      <c r="AO128" s="181"/>
      <c r="AP128" s="36"/>
      <c r="AQ128" s="36"/>
      <c r="AR128" s="36"/>
      <c r="AS128" s="36"/>
      <c r="AT128" s="36"/>
      <c r="AU128" s="36"/>
      <c r="AV128" s="36"/>
    </row>
    <row r="129" spans="1:48" ht="40" customHeight="1" x14ac:dyDescent="0.35">
      <c r="A129" s="204"/>
      <c r="B129" s="50">
        <v>126</v>
      </c>
      <c r="C129" s="200"/>
      <c r="D129" s="56" t="s">
        <v>197</v>
      </c>
      <c r="E129" s="57" t="s">
        <v>198</v>
      </c>
      <c r="F129" s="57" t="s">
        <v>11</v>
      </c>
      <c r="G129" s="57" t="s">
        <v>13</v>
      </c>
      <c r="H129" s="55">
        <v>185.79</v>
      </c>
      <c r="I129" s="16">
        <v>0</v>
      </c>
      <c r="J129" s="144">
        <f t="shared" si="5"/>
        <v>0</v>
      </c>
      <c r="K129" s="145">
        <f t="shared" si="6"/>
        <v>0</v>
      </c>
      <c r="L129" s="146"/>
      <c r="M129" s="147">
        <f t="shared" si="7"/>
        <v>0</v>
      </c>
      <c r="N129" s="146"/>
      <c r="O129" s="146"/>
      <c r="P129" s="146"/>
      <c r="Q129" s="148">
        <f t="shared" si="8"/>
        <v>0</v>
      </c>
      <c r="R129" s="18" t="str">
        <f t="shared" si="9"/>
        <v>OK</v>
      </c>
      <c r="S129" s="47"/>
      <c r="T129" s="47"/>
      <c r="U129" s="47"/>
      <c r="V129" s="47"/>
      <c r="W129" s="47"/>
      <c r="X129" s="34"/>
      <c r="Y129" s="34"/>
      <c r="Z129" s="34"/>
      <c r="AA129" s="34"/>
      <c r="AB129" s="34"/>
      <c r="AC129" s="34"/>
      <c r="AD129" s="34"/>
      <c r="AE129" s="152"/>
      <c r="AF129" s="152"/>
      <c r="AG129" s="152"/>
      <c r="AH129" s="152"/>
      <c r="AI129" s="36"/>
      <c r="AJ129" s="36"/>
      <c r="AK129" s="36"/>
      <c r="AL129" s="181"/>
      <c r="AM129" s="181"/>
      <c r="AN129" s="181"/>
      <c r="AO129" s="181"/>
      <c r="AP129" s="36"/>
      <c r="AQ129" s="36"/>
      <c r="AR129" s="36"/>
      <c r="AS129" s="36"/>
      <c r="AT129" s="36"/>
      <c r="AU129" s="36"/>
      <c r="AV129" s="36"/>
    </row>
    <row r="130" spans="1:48" ht="40" customHeight="1" x14ac:dyDescent="0.35">
      <c r="A130" s="204"/>
      <c r="B130" s="50">
        <v>127</v>
      </c>
      <c r="C130" s="200"/>
      <c r="D130" s="56" t="s">
        <v>199</v>
      </c>
      <c r="E130" s="57" t="s">
        <v>198</v>
      </c>
      <c r="F130" s="57" t="s">
        <v>11</v>
      </c>
      <c r="G130" s="57" t="s">
        <v>13</v>
      </c>
      <c r="H130" s="55">
        <v>209.4</v>
      </c>
      <c r="I130" s="16">
        <v>0</v>
      </c>
      <c r="J130" s="144">
        <f t="shared" si="5"/>
        <v>0</v>
      </c>
      <c r="K130" s="145">
        <f t="shared" si="6"/>
        <v>0</v>
      </c>
      <c r="L130" s="146"/>
      <c r="M130" s="147">
        <f t="shared" si="7"/>
        <v>0</v>
      </c>
      <c r="N130" s="146"/>
      <c r="O130" s="146"/>
      <c r="P130" s="146"/>
      <c r="Q130" s="148">
        <f t="shared" si="8"/>
        <v>0</v>
      </c>
      <c r="R130" s="18" t="str">
        <f t="shared" si="9"/>
        <v>OK</v>
      </c>
      <c r="S130" s="47"/>
      <c r="T130" s="47"/>
      <c r="U130" s="47"/>
      <c r="V130" s="47"/>
      <c r="W130" s="47"/>
      <c r="X130" s="34"/>
      <c r="Y130" s="34"/>
      <c r="Z130" s="34"/>
      <c r="AA130" s="34"/>
      <c r="AB130" s="34"/>
      <c r="AC130" s="34"/>
      <c r="AD130" s="34"/>
      <c r="AE130" s="152"/>
      <c r="AF130" s="152"/>
      <c r="AG130" s="152"/>
      <c r="AH130" s="152"/>
      <c r="AI130" s="36"/>
      <c r="AJ130" s="36"/>
      <c r="AK130" s="36"/>
      <c r="AL130" s="181"/>
      <c r="AM130" s="181"/>
      <c r="AN130" s="181"/>
      <c r="AO130" s="181"/>
      <c r="AP130" s="36"/>
      <c r="AQ130" s="36"/>
      <c r="AR130" s="36"/>
      <c r="AS130" s="36"/>
      <c r="AT130" s="36"/>
      <c r="AU130" s="36"/>
      <c r="AV130" s="36"/>
    </row>
    <row r="131" spans="1:48" ht="40" customHeight="1" x14ac:dyDescent="0.35">
      <c r="A131" s="204"/>
      <c r="B131" s="50">
        <v>128</v>
      </c>
      <c r="C131" s="200"/>
      <c r="D131" s="56" t="s">
        <v>200</v>
      </c>
      <c r="E131" s="57" t="s">
        <v>201</v>
      </c>
      <c r="F131" s="57" t="s">
        <v>202</v>
      </c>
      <c r="G131" s="57" t="s">
        <v>13</v>
      </c>
      <c r="H131" s="55">
        <v>265.74</v>
      </c>
      <c r="I131" s="16">
        <v>0</v>
      </c>
      <c r="J131" s="144">
        <f t="shared" si="5"/>
        <v>0</v>
      </c>
      <c r="K131" s="145">
        <f t="shared" si="6"/>
        <v>0</v>
      </c>
      <c r="L131" s="146"/>
      <c r="M131" s="147">
        <f t="shared" si="7"/>
        <v>0</v>
      </c>
      <c r="N131" s="146"/>
      <c r="O131" s="146"/>
      <c r="P131" s="146"/>
      <c r="Q131" s="148">
        <f t="shared" si="8"/>
        <v>0</v>
      </c>
      <c r="R131" s="18" t="str">
        <f t="shared" si="9"/>
        <v>OK</v>
      </c>
      <c r="S131" s="47"/>
      <c r="T131" s="47"/>
      <c r="U131" s="47"/>
      <c r="V131" s="47"/>
      <c r="W131" s="47"/>
      <c r="X131" s="34"/>
      <c r="Y131" s="34"/>
      <c r="Z131" s="34"/>
      <c r="AA131" s="34"/>
      <c r="AB131" s="34"/>
      <c r="AC131" s="34"/>
      <c r="AD131" s="34"/>
      <c r="AE131" s="152"/>
      <c r="AF131" s="152"/>
      <c r="AG131" s="152"/>
      <c r="AH131" s="152"/>
      <c r="AI131" s="36"/>
      <c r="AJ131" s="36"/>
      <c r="AK131" s="36"/>
      <c r="AL131" s="181"/>
      <c r="AM131" s="181"/>
      <c r="AN131" s="181"/>
      <c r="AO131" s="181"/>
      <c r="AP131" s="36"/>
      <c r="AQ131" s="36"/>
      <c r="AR131" s="36"/>
      <c r="AS131" s="36"/>
      <c r="AT131" s="36"/>
      <c r="AU131" s="36"/>
      <c r="AV131" s="36"/>
    </row>
    <row r="132" spans="1:48" ht="40" customHeight="1" x14ac:dyDescent="0.35">
      <c r="A132" s="204"/>
      <c r="B132" s="50">
        <v>129</v>
      </c>
      <c r="C132" s="200"/>
      <c r="D132" s="56" t="s">
        <v>203</v>
      </c>
      <c r="E132" s="57" t="s">
        <v>39</v>
      </c>
      <c r="F132" s="57" t="s">
        <v>11</v>
      </c>
      <c r="G132" s="57" t="s">
        <v>13</v>
      </c>
      <c r="H132" s="55">
        <v>35</v>
      </c>
      <c r="I132" s="16">
        <v>0</v>
      </c>
      <c r="J132" s="144">
        <f t="shared" si="5"/>
        <v>0</v>
      </c>
      <c r="K132" s="145">
        <f t="shared" si="6"/>
        <v>0</v>
      </c>
      <c r="L132" s="146"/>
      <c r="M132" s="147">
        <f t="shared" si="7"/>
        <v>0</v>
      </c>
      <c r="N132" s="146"/>
      <c r="O132" s="146"/>
      <c r="P132" s="146"/>
      <c r="Q132" s="148">
        <f t="shared" si="8"/>
        <v>0</v>
      </c>
      <c r="R132" s="18" t="str">
        <f t="shared" si="9"/>
        <v>OK</v>
      </c>
      <c r="S132" s="47"/>
      <c r="T132" s="47"/>
      <c r="U132" s="47"/>
      <c r="V132" s="47"/>
      <c r="W132" s="47"/>
      <c r="X132" s="34"/>
      <c r="Y132" s="34"/>
      <c r="Z132" s="34"/>
      <c r="AA132" s="34"/>
      <c r="AB132" s="34"/>
      <c r="AC132" s="34"/>
      <c r="AD132" s="34"/>
      <c r="AE132" s="152"/>
      <c r="AF132" s="152"/>
      <c r="AG132" s="152"/>
      <c r="AH132" s="152"/>
      <c r="AI132" s="36"/>
      <c r="AJ132" s="36"/>
      <c r="AK132" s="36"/>
      <c r="AL132" s="181"/>
      <c r="AM132" s="181"/>
      <c r="AN132" s="181"/>
      <c r="AO132" s="181"/>
      <c r="AP132" s="36"/>
      <c r="AQ132" s="36"/>
      <c r="AR132" s="36"/>
      <c r="AS132" s="36"/>
      <c r="AT132" s="36"/>
      <c r="AU132" s="36"/>
      <c r="AV132" s="36"/>
    </row>
    <row r="133" spans="1:48" ht="40" customHeight="1" x14ac:dyDescent="0.35">
      <c r="A133" s="204"/>
      <c r="B133" s="50">
        <v>130</v>
      </c>
      <c r="C133" s="199"/>
      <c r="D133" s="56" t="s">
        <v>204</v>
      </c>
      <c r="E133" s="57" t="s">
        <v>39</v>
      </c>
      <c r="F133" s="57" t="s">
        <v>23</v>
      </c>
      <c r="G133" s="57" t="s">
        <v>13</v>
      </c>
      <c r="H133" s="55">
        <v>151.36000000000001</v>
      </c>
      <c r="I133" s="16">
        <v>0</v>
      </c>
      <c r="J133" s="144">
        <f t="shared" ref="J133:J196" si="10">IF(SUM(S133:AJ133)&gt;I133+L133,I133+L133,SUM(S133:AO133))</f>
        <v>0</v>
      </c>
      <c r="K133" s="145">
        <f t="shared" ref="K133:K196" si="11">(SUM(S133:AO133))</f>
        <v>0</v>
      </c>
      <c r="L133" s="146"/>
      <c r="M133" s="147">
        <f t="shared" ref="M133:M196" si="12">ROUND(IF(I133*0.25-0.5&lt;0,0,I133*0.25-0.5),0)-P133-N133</f>
        <v>0</v>
      </c>
      <c r="N133" s="146"/>
      <c r="O133" s="146"/>
      <c r="P133" s="146"/>
      <c r="Q133" s="148">
        <f t="shared" ref="Q133:Q196" si="13">I133-(SUM(S133:AV133))+L133</f>
        <v>0</v>
      </c>
      <c r="R133" s="18" t="str">
        <f t="shared" si="9"/>
        <v>OK</v>
      </c>
      <c r="S133" s="47"/>
      <c r="T133" s="47"/>
      <c r="U133" s="47"/>
      <c r="V133" s="47"/>
      <c r="W133" s="47"/>
      <c r="X133" s="34"/>
      <c r="Y133" s="34"/>
      <c r="Z133" s="34"/>
      <c r="AA133" s="34"/>
      <c r="AB133" s="34"/>
      <c r="AC133" s="34"/>
      <c r="AD133" s="34"/>
      <c r="AE133" s="152"/>
      <c r="AF133" s="152"/>
      <c r="AG133" s="152"/>
      <c r="AH133" s="152"/>
      <c r="AI133" s="36"/>
      <c r="AJ133" s="36"/>
      <c r="AK133" s="36"/>
      <c r="AL133" s="181"/>
      <c r="AM133" s="181"/>
      <c r="AN133" s="181"/>
      <c r="AO133" s="181"/>
      <c r="AP133" s="36"/>
      <c r="AQ133" s="36"/>
      <c r="AR133" s="36"/>
      <c r="AS133" s="36"/>
      <c r="AT133" s="36"/>
      <c r="AU133" s="36"/>
      <c r="AV133" s="36"/>
    </row>
    <row r="134" spans="1:48" ht="40" customHeight="1" x14ac:dyDescent="0.35">
      <c r="A134" s="204">
        <v>7</v>
      </c>
      <c r="B134" s="50">
        <v>131</v>
      </c>
      <c r="C134" s="198" t="s">
        <v>635</v>
      </c>
      <c r="D134" s="56" t="s">
        <v>205</v>
      </c>
      <c r="E134" s="57" t="s">
        <v>206</v>
      </c>
      <c r="F134" s="57" t="s">
        <v>23</v>
      </c>
      <c r="G134" s="57" t="s">
        <v>13</v>
      </c>
      <c r="H134" s="55">
        <v>40</v>
      </c>
      <c r="I134" s="16">
        <v>2</v>
      </c>
      <c r="J134" s="144">
        <f t="shared" si="10"/>
        <v>0</v>
      </c>
      <c r="K134" s="145">
        <f t="shared" si="11"/>
        <v>0</v>
      </c>
      <c r="L134" s="146"/>
      <c r="M134" s="147">
        <f t="shared" si="12"/>
        <v>0</v>
      </c>
      <c r="N134" s="146"/>
      <c r="O134" s="146"/>
      <c r="P134" s="146"/>
      <c r="Q134" s="148">
        <f t="shared" si="13"/>
        <v>2</v>
      </c>
      <c r="R134" s="18" t="str">
        <f t="shared" si="9"/>
        <v>OK</v>
      </c>
      <c r="S134" s="47"/>
      <c r="T134" s="47"/>
      <c r="U134" s="47"/>
      <c r="V134" s="47"/>
      <c r="W134" s="47"/>
      <c r="X134" s="34"/>
      <c r="Y134" s="34"/>
      <c r="Z134" s="34"/>
      <c r="AA134" s="34"/>
      <c r="AB134" s="34"/>
      <c r="AC134" s="34"/>
      <c r="AD134" s="34"/>
      <c r="AE134" s="152"/>
      <c r="AF134" s="152"/>
      <c r="AG134" s="152"/>
      <c r="AH134" s="152"/>
      <c r="AI134" s="36"/>
      <c r="AJ134" s="36"/>
      <c r="AK134" s="36"/>
      <c r="AL134" s="181"/>
      <c r="AM134" s="181"/>
      <c r="AN134" s="181"/>
      <c r="AO134" s="181"/>
      <c r="AP134" s="36"/>
      <c r="AQ134" s="36"/>
      <c r="AR134" s="36"/>
      <c r="AS134" s="36"/>
      <c r="AT134" s="36"/>
      <c r="AU134" s="36"/>
      <c r="AV134" s="36"/>
    </row>
    <row r="135" spans="1:48" ht="40" customHeight="1" x14ac:dyDescent="0.35">
      <c r="A135" s="204"/>
      <c r="B135" s="50">
        <v>132</v>
      </c>
      <c r="C135" s="200"/>
      <c r="D135" s="56" t="s">
        <v>207</v>
      </c>
      <c r="E135" s="57" t="s">
        <v>208</v>
      </c>
      <c r="F135" s="57" t="s">
        <v>23</v>
      </c>
      <c r="G135" s="57" t="s">
        <v>13</v>
      </c>
      <c r="H135" s="55">
        <v>139.80000000000001</v>
      </c>
      <c r="I135" s="16">
        <v>0</v>
      </c>
      <c r="J135" s="144">
        <f t="shared" si="10"/>
        <v>0</v>
      </c>
      <c r="K135" s="145">
        <f t="shared" si="11"/>
        <v>0</v>
      </c>
      <c r="L135" s="146"/>
      <c r="M135" s="147">
        <f t="shared" si="12"/>
        <v>0</v>
      </c>
      <c r="N135" s="146"/>
      <c r="O135" s="146"/>
      <c r="P135" s="146"/>
      <c r="Q135" s="148">
        <f t="shared" si="13"/>
        <v>0</v>
      </c>
      <c r="R135" s="18" t="str">
        <f t="shared" si="9"/>
        <v>OK</v>
      </c>
      <c r="S135" s="47"/>
      <c r="T135" s="47"/>
      <c r="U135" s="47"/>
      <c r="V135" s="47"/>
      <c r="W135" s="47"/>
      <c r="X135" s="34"/>
      <c r="Y135" s="34"/>
      <c r="Z135" s="34"/>
      <c r="AA135" s="34"/>
      <c r="AB135" s="34"/>
      <c r="AC135" s="34"/>
      <c r="AD135" s="34"/>
      <c r="AE135" s="152"/>
      <c r="AF135" s="152"/>
      <c r="AG135" s="152"/>
      <c r="AH135" s="152"/>
      <c r="AI135" s="36"/>
      <c r="AJ135" s="36"/>
      <c r="AK135" s="36"/>
      <c r="AL135" s="181"/>
      <c r="AM135" s="181"/>
      <c r="AN135" s="181"/>
      <c r="AO135" s="181"/>
      <c r="AP135" s="36"/>
      <c r="AQ135" s="36"/>
      <c r="AR135" s="36"/>
      <c r="AS135" s="36"/>
      <c r="AT135" s="36"/>
      <c r="AU135" s="36"/>
      <c r="AV135" s="36"/>
    </row>
    <row r="136" spans="1:48" ht="40" customHeight="1" x14ac:dyDescent="0.35">
      <c r="A136" s="204"/>
      <c r="B136" s="50">
        <v>133</v>
      </c>
      <c r="C136" s="200"/>
      <c r="D136" s="56" t="s">
        <v>209</v>
      </c>
      <c r="E136" s="57" t="s">
        <v>210</v>
      </c>
      <c r="F136" s="57" t="s">
        <v>23</v>
      </c>
      <c r="G136" s="57" t="s">
        <v>13</v>
      </c>
      <c r="H136" s="55">
        <v>67.09</v>
      </c>
      <c r="I136" s="16">
        <v>0</v>
      </c>
      <c r="J136" s="144">
        <f t="shared" si="10"/>
        <v>0</v>
      </c>
      <c r="K136" s="145">
        <f t="shared" si="11"/>
        <v>0</v>
      </c>
      <c r="L136" s="146"/>
      <c r="M136" s="147">
        <f t="shared" si="12"/>
        <v>0</v>
      </c>
      <c r="N136" s="146"/>
      <c r="O136" s="146"/>
      <c r="P136" s="146"/>
      <c r="Q136" s="148">
        <f t="shared" si="13"/>
        <v>0</v>
      </c>
      <c r="R136" s="18" t="str">
        <f t="shared" si="9"/>
        <v>OK</v>
      </c>
      <c r="S136" s="47"/>
      <c r="T136" s="47"/>
      <c r="U136" s="47"/>
      <c r="V136" s="47"/>
      <c r="W136" s="47"/>
      <c r="X136" s="34"/>
      <c r="Y136" s="34"/>
      <c r="Z136" s="34"/>
      <c r="AA136" s="34"/>
      <c r="AB136" s="34"/>
      <c r="AC136" s="34"/>
      <c r="AD136" s="34"/>
      <c r="AE136" s="152"/>
      <c r="AF136" s="152"/>
      <c r="AG136" s="152"/>
      <c r="AH136" s="152"/>
      <c r="AI136" s="36"/>
      <c r="AJ136" s="36"/>
      <c r="AK136" s="36"/>
      <c r="AL136" s="181"/>
      <c r="AM136" s="181"/>
      <c r="AN136" s="181"/>
      <c r="AO136" s="181"/>
      <c r="AP136" s="36"/>
      <c r="AQ136" s="36"/>
      <c r="AR136" s="36"/>
      <c r="AS136" s="36"/>
      <c r="AT136" s="36"/>
      <c r="AU136" s="36"/>
      <c r="AV136" s="36"/>
    </row>
    <row r="137" spans="1:48" ht="40" customHeight="1" x14ac:dyDescent="0.35">
      <c r="A137" s="204"/>
      <c r="B137" s="50">
        <v>134</v>
      </c>
      <c r="C137" s="200"/>
      <c r="D137" s="56" t="s">
        <v>211</v>
      </c>
      <c r="E137" s="57" t="s">
        <v>212</v>
      </c>
      <c r="F137" s="57" t="s">
        <v>23</v>
      </c>
      <c r="G137" s="57" t="s">
        <v>13</v>
      </c>
      <c r="H137" s="55">
        <v>168</v>
      </c>
      <c r="I137" s="16">
        <v>0</v>
      </c>
      <c r="J137" s="144">
        <f t="shared" si="10"/>
        <v>0</v>
      </c>
      <c r="K137" s="145">
        <f t="shared" si="11"/>
        <v>0</v>
      </c>
      <c r="L137" s="146"/>
      <c r="M137" s="147">
        <f t="shared" si="12"/>
        <v>0</v>
      </c>
      <c r="N137" s="146"/>
      <c r="O137" s="146"/>
      <c r="P137" s="146"/>
      <c r="Q137" s="148">
        <f t="shared" si="13"/>
        <v>0</v>
      </c>
      <c r="R137" s="18" t="str">
        <f t="shared" si="9"/>
        <v>OK</v>
      </c>
      <c r="S137" s="47"/>
      <c r="T137" s="47"/>
      <c r="U137" s="47"/>
      <c r="V137" s="47"/>
      <c r="W137" s="47"/>
      <c r="X137" s="34"/>
      <c r="Y137" s="34"/>
      <c r="Z137" s="34"/>
      <c r="AA137" s="34"/>
      <c r="AB137" s="34"/>
      <c r="AC137" s="34"/>
      <c r="AD137" s="34"/>
      <c r="AE137" s="152"/>
      <c r="AF137" s="152"/>
      <c r="AG137" s="152"/>
      <c r="AH137" s="152"/>
      <c r="AI137" s="36"/>
      <c r="AJ137" s="36"/>
      <c r="AK137" s="36"/>
      <c r="AL137" s="181"/>
      <c r="AM137" s="181"/>
      <c r="AN137" s="181"/>
      <c r="AO137" s="181"/>
      <c r="AP137" s="36"/>
      <c r="AQ137" s="36"/>
      <c r="AR137" s="36"/>
      <c r="AS137" s="36"/>
      <c r="AT137" s="36"/>
      <c r="AU137" s="36"/>
      <c r="AV137" s="36"/>
    </row>
    <row r="138" spans="1:48" ht="40" customHeight="1" x14ac:dyDescent="0.35">
      <c r="A138" s="204"/>
      <c r="B138" s="50">
        <v>135</v>
      </c>
      <c r="C138" s="200"/>
      <c r="D138" s="56" t="s">
        <v>213</v>
      </c>
      <c r="E138" s="57" t="s">
        <v>214</v>
      </c>
      <c r="F138" s="57" t="s">
        <v>23</v>
      </c>
      <c r="G138" s="57" t="s">
        <v>13</v>
      </c>
      <c r="H138" s="55">
        <v>660</v>
      </c>
      <c r="I138" s="16">
        <v>0</v>
      </c>
      <c r="J138" s="144">
        <f t="shared" si="10"/>
        <v>0</v>
      </c>
      <c r="K138" s="145">
        <f t="shared" si="11"/>
        <v>0</v>
      </c>
      <c r="L138" s="146"/>
      <c r="M138" s="147">
        <f t="shared" si="12"/>
        <v>0</v>
      </c>
      <c r="N138" s="146"/>
      <c r="O138" s="146"/>
      <c r="P138" s="146"/>
      <c r="Q138" s="148">
        <f t="shared" si="13"/>
        <v>0</v>
      </c>
      <c r="R138" s="18" t="str">
        <f t="shared" si="9"/>
        <v>OK</v>
      </c>
      <c r="S138" s="47"/>
      <c r="T138" s="47"/>
      <c r="U138" s="47"/>
      <c r="V138" s="47"/>
      <c r="W138" s="47"/>
      <c r="X138" s="34"/>
      <c r="Y138" s="34"/>
      <c r="Z138" s="34"/>
      <c r="AA138" s="34"/>
      <c r="AB138" s="34"/>
      <c r="AC138" s="34"/>
      <c r="AD138" s="34"/>
      <c r="AE138" s="152"/>
      <c r="AF138" s="152"/>
      <c r="AG138" s="152"/>
      <c r="AH138" s="152"/>
      <c r="AI138" s="36"/>
      <c r="AJ138" s="36"/>
      <c r="AK138" s="36"/>
      <c r="AL138" s="181"/>
      <c r="AM138" s="181"/>
      <c r="AN138" s="181"/>
      <c r="AO138" s="181"/>
      <c r="AP138" s="36"/>
      <c r="AQ138" s="36"/>
      <c r="AR138" s="36"/>
      <c r="AS138" s="36"/>
      <c r="AT138" s="36"/>
      <c r="AU138" s="36"/>
      <c r="AV138" s="36"/>
    </row>
    <row r="139" spans="1:48" ht="40" customHeight="1" x14ac:dyDescent="0.35">
      <c r="A139" s="204"/>
      <c r="B139" s="50">
        <v>136</v>
      </c>
      <c r="C139" s="200"/>
      <c r="D139" s="56" t="s">
        <v>215</v>
      </c>
      <c r="E139" s="57" t="s">
        <v>216</v>
      </c>
      <c r="F139" s="57" t="s">
        <v>23</v>
      </c>
      <c r="G139" s="57" t="s">
        <v>13</v>
      </c>
      <c r="H139" s="55">
        <v>422</v>
      </c>
      <c r="I139" s="16">
        <v>2</v>
      </c>
      <c r="J139" s="144">
        <f t="shared" si="10"/>
        <v>0</v>
      </c>
      <c r="K139" s="145">
        <f t="shared" si="11"/>
        <v>0</v>
      </c>
      <c r="L139" s="146"/>
      <c r="M139" s="147">
        <f t="shared" si="12"/>
        <v>0</v>
      </c>
      <c r="N139" s="146"/>
      <c r="O139" s="146"/>
      <c r="P139" s="146"/>
      <c r="Q139" s="148">
        <f t="shared" si="13"/>
        <v>2</v>
      </c>
      <c r="R139" s="18" t="str">
        <f t="shared" si="9"/>
        <v>OK</v>
      </c>
      <c r="S139" s="47"/>
      <c r="T139" s="47"/>
      <c r="U139" s="47"/>
      <c r="V139" s="47"/>
      <c r="W139" s="47"/>
      <c r="X139" s="34"/>
      <c r="Y139" s="34"/>
      <c r="Z139" s="34"/>
      <c r="AA139" s="34"/>
      <c r="AB139" s="34"/>
      <c r="AC139" s="34"/>
      <c r="AD139" s="34"/>
      <c r="AE139" s="152"/>
      <c r="AF139" s="152"/>
      <c r="AG139" s="152"/>
      <c r="AH139" s="152"/>
      <c r="AI139" s="36"/>
      <c r="AJ139" s="36"/>
      <c r="AK139" s="36"/>
      <c r="AL139" s="181"/>
      <c r="AM139" s="181"/>
      <c r="AN139" s="181"/>
      <c r="AO139" s="181"/>
      <c r="AP139" s="36"/>
      <c r="AQ139" s="36"/>
      <c r="AR139" s="36"/>
      <c r="AS139" s="36"/>
      <c r="AT139" s="36"/>
      <c r="AU139" s="36"/>
      <c r="AV139" s="36"/>
    </row>
    <row r="140" spans="1:48" ht="40" customHeight="1" x14ac:dyDescent="0.35">
      <c r="A140" s="204"/>
      <c r="B140" s="50">
        <v>137</v>
      </c>
      <c r="C140" s="200"/>
      <c r="D140" s="56" t="s">
        <v>217</v>
      </c>
      <c r="E140" s="57" t="s">
        <v>218</v>
      </c>
      <c r="F140" s="57" t="s">
        <v>14</v>
      </c>
      <c r="G140" s="57" t="s">
        <v>13</v>
      </c>
      <c r="H140" s="55">
        <v>33.6</v>
      </c>
      <c r="I140" s="16">
        <v>2</v>
      </c>
      <c r="J140" s="144">
        <f t="shared" si="10"/>
        <v>0</v>
      </c>
      <c r="K140" s="145">
        <f t="shared" si="11"/>
        <v>0</v>
      </c>
      <c r="L140" s="146"/>
      <c r="M140" s="147">
        <f t="shared" si="12"/>
        <v>0</v>
      </c>
      <c r="N140" s="146"/>
      <c r="O140" s="146"/>
      <c r="P140" s="146"/>
      <c r="Q140" s="148">
        <f t="shared" si="13"/>
        <v>2</v>
      </c>
      <c r="R140" s="18" t="str">
        <f t="shared" si="9"/>
        <v>OK</v>
      </c>
      <c r="S140" s="47"/>
      <c r="T140" s="47"/>
      <c r="U140" s="47"/>
      <c r="V140" s="47"/>
      <c r="W140" s="47"/>
      <c r="X140" s="34"/>
      <c r="Y140" s="34"/>
      <c r="Z140" s="34"/>
      <c r="AA140" s="34"/>
      <c r="AB140" s="34"/>
      <c r="AC140" s="34"/>
      <c r="AD140" s="34"/>
      <c r="AE140" s="152"/>
      <c r="AF140" s="152"/>
      <c r="AG140" s="152"/>
      <c r="AH140" s="152"/>
      <c r="AI140" s="36"/>
      <c r="AJ140" s="36"/>
      <c r="AK140" s="36"/>
      <c r="AL140" s="181"/>
      <c r="AM140" s="181"/>
      <c r="AN140" s="181"/>
      <c r="AO140" s="181"/>
      <c r="AP140" s="36"/>
      <c r="AQ140" s="36"/>
      <c r="AR140" s="36"/>
      <c r="AS140" s="36"/>
      <c r="AT140" s="36"/>
      <c r="AU140" s="36"/>
      <c r="AV140" s="36"/>
    </row>
    <row r="141" spans="1:48" ht="40" customHeight="1" x14ac:dyDescent="0.35">
      <c r="A141" s="204"/>
      <c r="B141" s="50">
        <v>138</v>
      </c>
      <c r="C141" s="200"/>
      <c r="D141" s="56" t="s">
        <v>219</v>
      </c>
      <c r="E141" s="57" t="s">
        <v>220</v>
      </c>
      <c r="F141" s="57" t="s">
        <v>11</v>
      </c>
      <c r="G141" s="57" t="s">
        <v>13</v>
      </c>
      <c r="H141" s="55">
        <v>37.200000000000003</v>
      </c>
      <c r="I141" s="16">
        <v>0</v>
      </c>
      <c r="J141" s="144">
        <f t="shared" si="10"/>
        <v>0</v>
      </c>
      <c r="K141" s="145">
        <f t="shared" si="11"/>
        <v>0</v>
      </c>
      <c r="L141" s="146"/>
      <c r="M141" s="147">
        <f t="shared" si="12"/>
        <v>0</v>
      </c>
      <c r="N141" s="146"/>
      <c r="O141" s="146"/>
      <c r="P141" s="146"/>
      <c r="Q141" s="148">
        <f t="shared" si="13"/>
        <v>0</v>
      </c>
      <c r="R141" s="18" t="str">
        <f t="shared" si="9"/>
        <v>OK</v>
      </c>
      <c r="S141" s="47"/>
      <c r="T141" s="47"/>
      <c r="U141" s="47"/>
      <c r="V141" s="47"/>
      <c r="W141" s="47"/>
      <c r="X141" s="34"/>
      <c r="Y141" s="34"/>
      <c r="Z141" s="34"/>
      <c r="AA141" s="34"/>
      <c r="AB141" s="34"/>
      <c r="AC141" s="34"/>
      <c r="AD141" s="34"/>
      <c r="AE141" s="152"/>
      <c r="AF141" s="152"/>
      <c r="AG141" s="152"/>
      <c r="AH141" s="152"/>
      <c r="AI141" s="36"/>
      <c r="AJ141" s="36"/>
      <c r="AK141" s="36"/>
      <c r="AL141" s="181"/>
      <c r="AM141" s="181"/>
      <c r="AN141" s="181"/>
      <c r="AO141" s="181"/>
      <c r="AP141" s="36"/>
      <c r="AQ141" s="36"/>
      <c r="AR141" s="36"/>
      <c r="AS141" s="36"/>
      <c r="AT141" s="36"/>
      <c r="AU141" s="36"/>
      <c r="AV141" s="36"/>
    </row>
    <row r="142" spans="1:48" ht="40" customHeight="1" x14ac:dyDescent="0.35">
      <c r="A142" s="204"/>
      <c r="B142" s="50">
        <v>139</v>
      </c>
      <c r="C142" s="200"/>
      <c r="D142" s="56" t="s">
        <v>221</v>
      </c>
      <c r="E142" s="57" t="s">
        <v>222</v>
      </c>
      <c r="F142" s="57" t="s">
        <v>23</v>
      </c>
      <c r="G142" s="57" t="s">
        <v>13</v>
      </c>
      <c r="H142" s="55">
        <v>93.6</v>
      </c>
      <c r="I142" s="16">
        <v>4</v>
      </c>
      <c r="J142" s="144">
        <f t="shared" si="10"/>
        <v>0</v>
      </c>
      <c r="K142" s="145">
        <f t="shared" si="11"/>
        <v>0</v>
      </c>
      <c r="L142" s="146"/>
      <c r="M142" s="147">
        <f t="shared" si="12"/>
        <v>1</v>
      </c>
      <c r="N142" s="146"/>
      <c r="O142" s="146"/>
      <c r="P142" s="146"/>
      <c r="Q142" s="148">
        <f t="shared" si="13"/>
        <v>4</v>
      </c>
      <c r="R142" s="18" t="str">
        <f t="shared" si="9"/>
        <v>OK</v>
      </c>
      <c r="S142" s="47"/>
      <c r="T142" s="47"/>
      <c r="U142" s="47"/>
      <c r="V142" s="47"/>
      <c r="W142" s="47"/>
      <c r="X142" s="34"/>
      <c r="Y142" s="34"/>
      <c r="Z142" s="34"/>
      <c r="AA142" s="34"/>
      <c r="AB142" s="34"/>
      <c r="AC142" s="34"/>
      <c r="AD142" s="34"/>
      <c r="AE142" s="152"/>
      <c r="AF142" s="152"/>
      <c r="AG142" s="152"/>
      <c r="AH142" s="152"/>
      <c r="AI142" s="36"/>
      <c r="AJ142" s="36"/>
      <c r="AK142" s="36"/>
      <c r="AL142" s="181"/>
      <c r="AM142" s="181"/>
      <c r="AN142" s="181"/>
      <c r="AO142" s="181"/>
      <c r="AP142" s="36"/>
      <c r="AQ142" s="36"/>
      <c r="AR142" s="36"/>
      <c r="AS142" s="36"/>
      <c r="AT142" s="36"/>
      <c r="AU142" s="36"/>
      <c r="AV142" s="36"/>
    </row>
    <row r="143" spans="1:48" ht="40" customHeight="1" x14ac:dyDescent="0.35">
      <c r="A143" s="204"/>
      <c r="B143" s="50">
        <v>140</v>
      </c>
      <c r="C143" s="200"/>
      <c r="D143" s="56" t="s">
        <v>223</v>
      </c>
      <c r="E143" s="57" t="s">
        <v>224</v>
      </c>
      <c r="F143" s="57" t="s">
        <v>14</v>
      </c>
      <c r="G143" s="57" t="s">
        <v>13</v>
      </c>
      <c r="H143" s="55">
        <v>26.82</v>
      </c>
      <c r="I143" s="16">
        <v>0</v>
      </c>
      <c r="J143" s="144">
        <f t="shared" si="10"/>
        <v>0</v>
      </c>
      <c r="K143" s="145">
        <f t="shared" si="11"/>
        <v>0</v>
      </c>
      <c r="L143" s="146"/>
      <c r="M143" s="147">
        <f t="shared" si="12"/>
        <v>0</v>
      </c>
      <c r="N143" s="146"/>
      <c r="O143" s="146"/>
      <c r="P143" s="146"/>
      <c r="Q143" s="148">
        <f t="shared" si="13"/>
        <v>0</v>
      </c>
      <c r="R143" s="18" t="str">
        <f t="shared" si="9"/>
        <v>OK</v>
      </c>
      <c r="S143" s="47"/>
      <c r="T143" s="47"/>
      <c r="U143" s="47"/>
      <c r="V143" s="47"/>
      <c r="W143" s="47"/>
      <c r="X143" s="34"/>
      <c r="Y143" s="34"/>
      <c r="Z143" s="34"/>
      <c r="AA143" s="34"/>
      <c r="AB143" s="34"/>
      <c r="AC143" s="34"/>
      <c r="AD143" s="34"/>
      <c r="AE143" s="152"/>
      <c r="AF143" s="152"/>
      <c r="AG143" s="152"/>
      <c r="AH143" s="152"/>
      <c r="AI143" s="36"/>
      <c r="AJ143" s="36"/>
      <c r="AK143" s="36"/>
      <c r="AL143" s="181"/>
      <c r="AM143" s="181"/>
      <c r="AN143" s="181"/>
      <c r="AO143" s="181"/>
      <c r="AP143" s="36"/>
      <c r="AQ143" s="36"/>
      <c r="AR143" s="36"/>
      <c r="AS143" s="36"/>
      <c r="AT143" s="36"/>
      <c r="AU143" s="36"/>
      <c r="AV143" s="36"/>
    </row>
    <row r="144" spans="1:48" ht="40" customHeight="1" x14ac:dyDescent="0.35">
      <c r="A144" s="204"/>
      <c r="B144" s="50">
        <v>141</v>
      </c>
      <c r="C144" s="200"/>
      <c r="D144" s="56" t="s">
        <v>225</v>
      </c>
      <c r="E144" s="57" t="s">
        <v>226</v>
      </c>
      <c r="F144" s="57" t="s">
        <v>202</v>
      </c>
      <c r="G144" s="57" t="s">
        <v>13</v>
      </c>
      <c r="H144" s="55">
        <v>180</v>
      </c>
      <c r="I144" s="16">
        <v>0</v>
      </c>
      <c r="J144" s="144">
        <f t="shared" si="10"/>
        <v>0</v>
      </c>
      <c r="K144" s="145">
        <f t="shared" si="11"/>
        <v>0</v>
      </c>
      <c r="L144" s="146"/>
      <c r="M144" s="147">
        <f t="shared" si="12"/>
        <v>0</v>
      </c>
      <c r="N144" s="146"/>
      <c r="O144" s="146"/>
      <c r="P144" s="146"/>
      <c r="Q144" s="148">
        <f t="shared" si="13"/>
        <v>0</v>
      </c>
      <c r="R144" s="18" t="str">
        <f t="shared" si="9"/>
        <v>OK</v>
      </c>
      <c r="S144" s="47"/>
      <c r="T144" s="47"/>
      <c r="U144" s="47"/>
      <c r="V144" s="47"/>
      <c r="W144" s="47"/>
      <c r="X144" s="34"/>
      <c r="Y144" s="34"/>
      <c r="Z144" s="34"/>
      <c r="AA144" s="34"/>
      <c r="AB144" s="34"/>
      <c r="AC144" s="34"/>
      <c r="AD144" s="34"/>
      <c r="AE144" s="152"/>
      <c r="AF144" s="152"/>
      <c r="AG144" s="152"/>
      <c r="AH144" s="152"/>
      <c r="AI144" s="36"/>
      <c r="AJ144" s="36"/>
      <c r="AK144" s="36"/>
      <c r="AL144" s="181"/>
      <c r="AM144" s="181"/>
      <c r="AN144" s="181"/>
      <c r="AO144" s="181"/>
      <c r="AP144" s="36"/>
      <c r="AQ144" s="36"/>
      <c r="AR144" s="36"/>
      <c r="AS144" s="36"/>
      <c r="AT144" s="36"/>
      <c r="AU144" s="36"/>
      <c r="AV144" s="36"/>
    </row>
    <row r="145" spans="1:48" ht="40" customHeight="1" x14ac:dyDescent="0.35">
      <c r="A145" s="204"/>
      <c r="B145" s="50">
        <v>142</v>
      </c>
      <c r="C145" s="200"/>
      <c r="D145" s="56" t="s">
        <v>227</v>
      </c>
      <c r="E145" s="57" t="s">
        <v>228</v>
      </c>
      <c r="F145" s="57" t="s">
        <v>202</v>
      </c>
      <c r="G145" s="57" t="s">
        <v>13</v>
      </c>
      <c r="H145" s="55">
        <v>115.2</v>
      </c>
      <c r="I145" s="16">
        <v>0</v>
      </c>
      <c r="J145" s="144">
        <f t="shared" si="10"/>
        <v>0</v>
      </c>
      <c r="K145" s="145">
        <f t="shared" si="11"/>
        <v>0</v>
      </c>
      <c r="L145" s="146"/>
      <c r="M145" s="147">
        <f t="shared" si="12"/>
        <v>0</v>
      </c>
      <c r="N145" s="146"/>
      <c r="O145" s="146"/>
      <c r="P145" s="146"/>
      <c r="Q145" s="148">
        <f t="shared" si="13"/>
        <v>0</v>
      </c>
      <c r="R145" s="18" t="str">
        <f t="shared" si="9"/>
        <v>OK</v>
      </c>
      <c r="S145" s="47"/>
      <c r="T145" s="47"/>
      <c r="U145" s="47"/>
      <c r="V145" s="47"/>
      <c r="W145" s="47"/>
      <c r="X145" s="34"/>
      <c r="Y145" s="34"/>
      <c r="Z145" s="34"/>
      <c r="AA145" s="34"/>
      <c r="AB145" s="34"/>
      <c r="AC145" s="34"/>
      <c r="AD145" s="34"/>
      <c r="AE145" s="152"/>
      <c r="AF145" s="152"/>
      <c r="AG145" s="152"/>
      <c r="AH145" s="152"/>
      <c r="AI145" s="36"/>
      <c r="AJ145" s="36"/>
      <c r="AK145" s="36"/>
      <c r="AL145" s="181"/>
      <c r="AM145" s="181"/>
      <c r="AN145" s="181"/>
      <c r="AO145" s="181"/>
      <c r="AP145" s="36"/>
      <c r="AQ145" s="36"/>
      <c r="AR145" s="36"/>
      <c r="AS145" s="36"/>
      <c r="AT145" s="36"/>
      <c r="AU145" s="36"/>
      <c r="AV145" s="36"/>
    </row>
    <row r="146" spans="1:48" ht="40" customHeight="1" x14ac:dyDescent="0.35">
      <c r="A146" s="204"/>
      <c r="B146" s="50">
        <v>143</v>
      </c>
      <c r="C146" s="200"/>
      <c r="D146" s="56" t="s">
        <v>229</v>
      </c>
      <c r="E146" s="57" t="s">
        <v>230</v>
      </c>
      <c r="F146" s="57" t="s">
        <v>3</v>
      </c>
      <c r="G146" s="57" t="s">
        <v>13</v>
      </c>
      <c r="H146" s="55">
        <v>9</v>
      </c>
      <c r="I146" s="16">
        <v>2</v>
      </c>
      <c r="J146" s="144">
        <f t="shared" si="10"/>
        <v>2</v>
      </c>
      <c r="K146" s="145">
        <f t="shared" si="11"/>
        <v>2</v>
      </c>
      <c r="L146" s="146"/>
      <c r="M146" s="147">
        <f t="shared" si="12"/>
        <v>0</v>
      </c>
      <c r="N146" s="146"/>
      <c r="O146" s="146"/>
      <c r="P146" s="146"/>
      <c r="Q146" s="148">
        <f t="shared" si="13"/>
        <v>0</v>
      </c>
      <c r="R146" s="18" t="str">
        <f t="shared" si="9"/>
        <v>OK</v>
      </c>
      <c r="S146" s="47"/>
      <c r="T146" s="47">
        <v>2</v>
      </c>
      <c r="U146" s="47"/>
      <c r="V146" s="47"/>
      <c r="W146" s="47"/>
      <c r="X146" s="34"/>
      <c r="Y146" s="34"/>
      <c r="Z146" s="34"/>
      <c r="AA146" s="34"/>
      <c r="AB146" s="34"/>
      <c r="AC146" s="34"/>
      <c r="AD146" s="34"/>
      <c r="AE146" s="152"/>
      <c r="AF146" s="152"/>
      <c r="AG146" s="152"/>
      <c r="AH146" s="152"/>
      <c r="AI146" s="36"/>
      <c r="AJ146" s="36"/>
      <c r="AK146" s="36"/>
      <c r="AL146" s="181"/>
      <c r="AM146" s="181"/>
      <c r="AN146" s="181"/>
      <c r="AO146" s="181"/>
      <c r="AP146" s="36"/>
      <c r="AQ146" s="36"/>
      <c r="AR146" s="36"/>
      <c r="AS146" s="36"/>
      <c r="AT146" s="36"/>
      <c r="AU146" s="36"/>
      <c r="AV146" s="36"/>
    </row>
    <row r="147" spans="1:48" ht="40" customHeight="1" x14ac:dyDescent="0.35">
      <c r="A147" s="204"/>
      <c r="B147" s="50">
        <v>144</v>
      </c>
      <c r="C147" s="200"/>
      <c r="D147" s="56" t="s">
        <v>231</v>
      </c>
      <c r="E147" s="57" t="s">
        <v>232</v>
      </c>
      <c r="F147" s="57" t="s">
        <v>233</v>
      </c>
      <c r="G147" s="57" t="s">
        <v>13</v>
      </c>
      <c r="H147" s="55">
        <v>4.2</v>
      </c>
      <c r="I147" s="16">
        <v>4</v>
      </c>
      <c r="J147" s="144">
        <f t="shared" si="10"/>
        <v>0</v>
      </c>
      <c r="K147" s="145">
        <f t="shared" si="11"/>
        <v>0</v>
      </c>
      <c r="L147" s="146"/>
      <c r="M147" s="147">
        <f t="shared" si="12"/>
        <v>1</v>
      </c>
      <c r="N147" s="146"/>
      <c r="O147" s="146"/>
      <c r="P147" s="146"/>
      <c r="Q147" s="148">
        <f t="shared" si="13"/>
        <v>4</v>
      </c>
      <c r="R147" s="18" t="str">
        <f t="shared" si="9"/>
        <v>OK</v>
      </c>
      <c r="S147" s="47"/>
      <c r="T147" s="47"/>
      <c r="U147" s="47"/>
      <c r="V147" s="47"/>
      <c r="W147" s="47"/>
      <c r="X147" s="34"/>
      <c r="Y147" s="34"/>
      <c r="Z147" s="34"/>
      <c r="AA147" s="34"/>
      <c r="AB147" s="34"/>
      <c r="AC147" s="34"/>
      <c r="AD147" s="34"/>
      <c r="AE147" s="152"/>
      <c r="AF147" s="152"/>
      <c r="AG147" s="152"/>
      <c r="AH147" s="152"/>
      <c r="AI147" s="36"/>
      <c r="AJ147" s="36"/>
      <c r="AK147" s="36"/>
      <c r="AL147" s="181"/>
      <c r="AM147" s="181"/>
      <c r="AN147" s="181"/>
      <c r="AO147" s="181"/>
      <c r="AP147" s="36"/>
      <c r="AQ147" s="36"/>
      <c r="AR147" s="36"/>
      <c r="AS147" s="36"/>
      <c r="AT147" s="36"/>
      <c r="AU147" s="36"/>
      <c r="AV147" s="36"/>
    </row>
    <row r="148" spans="1:48" ht="40" customHeight="1" x14ac:dyDescent="0.35">
      <c r="A148" s="204"/>
      <c r="B148" s="50">
        <v>145</v>
      </c>
      <c r="C148" s="200"/>
      <c r="D148" s="56" t="s">
        <v>234</v>
      </c>
      <c r="E148" s="57" t="s">
        <v>235</v>
      </c>
      <c r="F148" s="57" t="s">
        <v>233</v>
      </c>
      <c r="G148" s="57" t="s">
        <v>13</v>
      </c>
      <c r="H148" s="55">
        <v>3.24</v>
      </c>
      <c r="I148" s="16">
        <v>4</v>
      </c>
      <c r="J148" s="144">
        <f t="shared" si="10"/>
        <v>0</v>
      </c>
      <c r="K148" s="145">
        <f t="shared" si="11"/>
        <v>0</v>
      </c>
      <c r="L148" s="146"/>
      <c r="M148" s="147">
        <f t="shared" si="12"/>
        <v>1</v>
      </c>
      <c r="N148" s="146"/>
      <c r="O148" s="146"/>
      <c r="P148" s="146"/>
      <c r="Q148" s="148">
        <f t="shared" si="13"/>
        <v>4</v>
      </c>
      <c r="R148" s="18" t="str">
        <f t="shared" si="9"/>
        <v>OK</v>
      </c>
      <c r="S148" s="47"/>
      <c r="T148" s="47"/>
      <c r="U148" s="47"/>
      <c r="V148" s="47"/>
      <c r="W148" s="47"/>
      <c r="X148" s="34"/>
      <c r="Y148" s="34"/>
      <c r="Z148" s="34"/>
      <c r="AA148" s="34"/>
      <c r="AB148" s="34"/>
      <c r="AC148" s="34"/>
      <c r="AD148" s="34"/>
      <c r="AE148" s="152"/>
      <c r="AF148" s="152"/>
      <c r="AG148" s="152"/>
      <c r="AH148" s="152"/>
      <c r="AI148" s="36"/>
      <c r="AJ148" s="36"/>
      <c r="AK148" s="36"/>
      <c r="AL148" s="181"/>
      <c r="AM148" s="181"/>
      <c r="AN148" s="181"/>
      <c r="AO148" s="181"/>
      <c r="AP148" s="36"/>
      <c r="AQ148" s="36"/>
      <c r="AR148" s="36"/>
      <c r="AS148" s="36"/>
      <c r="AT148" s="36"/>
      <c r="AU148" s="36"/>
      <c r="AV148" s="36"/>
    </row>
    <row r="149" spans="1:48" ht="40" customHeight="1" x14ac:dyDescent="0.35">
      <c r="A149" s="204"/>
      <c r="B149" s="50">
        <v>146</v>
      </c>
      <c r="C149" s="200"/>
      <c r="D149" s="56" t="s">
        <v>236</v>
      </c>
      <c r="E149" s="57" t="s">
        <v>237</v>
      </c>
      <c r="F149" s="57" t="s">
        <v>233</v>
      </c>
      <c r="G149" s="57" t="s">
        <v>13</v>
      </c>
      <c r="H149" s="55">
        <v>1.92</v>
      </c>
      <c r="I149" s="16">
        <v>4</v>
      </c>
      <c r="J149" s="144">
        <f t="shared" si="10"/>
        <v>0</v>
      </c>
      <c r="K149" s="145">
        <f t="shared" si="11"/>
        <v>0</v>
      </c>
      <c r="L149" s="146"/>
      <c r="M149" s="147">
        <f t="shared" si="12"/>
        <v>1</v>
      </c>
      <c r="N149" s="146"/>
      <c r="O149" s="146"/>
      <c r="P149" s="146"/>
      <c r="Q149" s="148">
        <f t="shared" si="13"/>
        <v>4</v>
      </c>
      <c r="R149" s="18" t="str">
        <f t="shared" si="9"/>
        <v>OK</v>
      </c>
      <c r="S149" s="47"/>
      <c r="T149" s="47"/>
      <c r="U149" s="47"/>
      <c r="V149" s="47"/>
      <c r="W149" s="47"/>
      <c r="X149" s="34"/>
      <c r="Y149" s="34"/>
      <c r="Z149" s="34"/>
      <c r="AA149" s="34"/>
      <c r="AB149" s="34"/>
      <c r="AC149" s="34"/>
      <c r="AD149" s="34"/>
      <c r="AE149" s="152"/>
      <c r="AF149" s="152"/>
      <c r="AG149" s="152"/>
      <c r="AH149" s="152"/>
      <c r="AI149" s="36"/>
      <c r="AJ149" s="36"/>
      <c r="AK149" s="36"/>
      <c r="AL149" s="181"/>
      <c r="AM149" s="181"/>
      <c r="AN149" s="181"/>
      <c r="AO149" s="181"/>
      <c r="AP149" s="36"/>
      <c r="AQ149" s="36"/>
      <c r="AR149" s="36"/>
      <c r="AS149" s="36"/>
      <c r="AT149" s="36"/>
      <c r="AU149" s="36"/>
      <c r="AV149" s="36"/>
    </row>
    <row r="150" spans="1:48" ht="40" customHeight="1" x14ac:dyDescent="0.35">
      <c r="A150" s="204"/>
      <c r="B150" s="50">
        <v>147</v>
      </c>
      <c r="C150" s="200"/>
      <c r="D150" s="56" t="s">
        <v>238</v>
      </c>
      <c r="E150" s="57" t="s">
        <v>239</v>
      </c>
      <c r="F150" s="57" t="s">
        <v>233</v>
      </c>
      <c r="G150" s="57" t="s">
        <v>13</v>
      </c>
      <c r="H150" s="55">
        <v>3.24</v>
      </c>
      <c r="I150" s="16">
        <v>4</v>
      </c>
      <c r="J150" s="144">
        <f t="shared" si="10"/>
        <v>0</v>
      </c>
      <c r="K150" s="145">
        <f t="shared" si="11"/>
        <v>0</v>
      </c>
      <c r="L150" s="146"/>
      <c r="M150" s="147">
        <f t="shared" si="12"/>
        <v>1</v>
      </c>
      <c r="N150" s="146"/>
      <c r="O150" s="146"/>
      <c r="P150" s="146"/>
      <c r="Q150" s="148">
        <f t="shared" si="13"/>
        <v>4</v>
      </c>
      <c r="R150" s="18" t="str">
        <f t="shared" si="9"/>
        <v>OK</v>
      </c>
      <c r="S150" s="47"/>
      <c r="T150" s="47"/>
      <c r="U150" s="47"/>
      <c r="V150" s="47"/>
      <c r="W150" s="47"/>
      <c r="X150" s="34"/>
      <c r="Y150" s="34"/>
      <c r="Z150" s="34"/>
      <c r="AA150" s="34"/>
      <c r="AB150" s="34"/>
      <c r="AC150" s="34"/>
      <c r="AD150" s="34"/>
      <c r="AE150" s="152"/>
      <c r="AF150" s="152"/>
      <c r="AG150" s="152"/>
      <c r="AH150" s="152"/>
      <c r="AI150" s="36"/>
      <c r="AJ150" s="36"/>
      <c r="AK150" s="36"/>
      <c r="AL150" s="181"/>
      <c r="AM150" s="181"/>
      <c r="AN150" s="181"/>
      <c r="AO150" s="181"/>
      <c r="AP150" s="36"/>
      <c r="AQ150" s="36"/>
      <c r="AR150" s="36"/>
      <c r="AS150" s="36"/>
      <c r="AT150" s="36"/>
      <c r="AU150" s="36"/>
      <c r="AV150" s="36"/>
    </row>
    <row r="151" spans="1:48" ht="40" customHeight="1" x14ac:dyDescent="0.35">
      <c r="A151" s="204"/>
      <c r="B151" s="50">
        <v>148</v>
      </c>
      <c r="C151" s="200"/>
      <c r="D151" s="56" t="s">
        <v>240</v>
      </c>
      <c r="E151" s="57" t="s">
        <v>241</v>
      </c>
      <c r="F151" s="57" t="s">
        <v>11</v>
      </c>
      <c r="G151" s="57" t="s">
        <v>13</v>
      </c>
      <c r="H151" s="55">
        <v>9.6</v>
      </c>
      <c r="I151" s="16">
        <v>0</v>
      </c>
      <c r="J151" s="144">
        <f t="shared" si="10"/>
        <v>0</v>
      </c>
      <c r="K151" s="145">
        <f t="shared" si="11"/>
        <v>0</v>
      </c>
      <c r="L151" s="146"/>
      <c r="M151" s="147">
        <f t="shared" si="12"/>
        <v>0</v>
      </c>
      <c r="N151" s="146"/>
      <c r="O151" s="146"/>
      <c r="P151" s="146"/>
      <c r="Q151" s="148">
        <f t="shared" si="13"/>
        <v>0</v>
      </c>
      <c r="R151" s="18" t="str">
        <f t="shared" si="9"/>
        <v>OK</v>
      </c>
      <c r="S151" s="47"/>
      <c r="T151" s="47"/>
      <c r="U151" s="47"/>
      <c r="V151" s="47"/>
      <c r="W151" s="47"/>
      <c r="X151" s="34"/>
      <c r="Y151" s="34"/>
      <c r="Z151" s="34"/>
      <c r="AA151" s="34"/>
      <c r="AB151" s="34"/>
      <c r="AC151" s="34"/>
      <c r="AD151" s="34"/>
      <c r="AE151" s="152"/>
      <c r="AF151" s="152"/>
      <c r="AG151" s="152"/>
      <c r="AH151" s="152"/>
      <c r="AI151" s="36"/>
      <c r="AJ151" s="36"/>
      <c r="AK151" s="36"/>
      <c r="AL151" s="181"/>
      <c r="AM151" s="181"/>
      <c r="AN151" s="181"/>
      <c r="AO151" s="181"/>
      <c r="AP151" s="36"/>
      <c r="AQ151" s="36"/>
      <c r="AR151" s="36"/>
      <c r="AS151" s="36"/>
      <c r="AT151" s="36"/>
      <c r="AU151" s="36"/>
      <c r="AV151" s="36"/>
    </row>
    <row r="152" spans="1:48" ht="40" customHeight="1" x14ac:dyDescent="0.35">
      <c r="A152" s="204"/>
      <c r="B152" s="50">
        <v>149</v>
      </c>
      <c r="C152" s="200"/>
      <c r="D152" s="56" t="s">
        <v>242</v>
      </c>
      <c r="E152" s="57" t="s">
        <v>243</v>
      </c>
      <c r="F152" s="57" t="s">
        <v>233</v>
      </c>
      <c r="G152" s="57" t="s">
        <v>13</v>
      </c>
      <c r="H152" s="55">
        <v>5</v>
      </c>
      <c r="I152" s="16">
        <v>4</v>
      </c>
      <c r="J152" s="144">
        <f t="shared" si="10"/>
        <v>0</v>
      </c>
      <c r="K152" s="145">
        <f t="shared" si="11"/>
        <v>0</v>
      </c>
      <c r="L152" s="146"/>
      <c r="M152" s="147">
        <f t="shared" si="12"/>
        <v>1</v>
      </c>
      <c r="N152" s="146"/>
      <c r="O152" s="146"/>
      <c r="P152" s="146"/>
      <c r="Q152" s="148">
        <f t="shared" si="13"/>
        <v>4</v>
      </c>
      <c r="R152" s="18" t="str">
        <f t="shared" si="9"/>
        <v>OK</v>
      </c>
      <c r="S152" s="47"/>
      <c r="T152" s="47"/>
      <c r="U152" s="47"/>
      <c r="V152" s="47"/>
      <c r="W152" s="47"/>
      <c r="X152" s="34"/>
      <c r="Y152" s="34"/>
      <c r="Z152" s="34"/>
      <c r="AA152" s="34"/>
      <c r="AB152" s="34"/>
      <c r="AC152" s="34"/>
      <c r="AD152" s="34"/>
      <c r="AE152" s="152"/>
      <c r="AF152" s="152"/>
      <c r="AG152" s="152"/>
      <c r="AH152" s="152"/>
      <c r="AI152" s="36"/>
      <c r="AJ152" s="36"/>
      <c r="AK152" s="36"/>
      <c r="AL152" s="181"/>
      <c r="AM152" s="181"/>
      <c r="AN152" s="181"/>
      <c r="AO152" s="181"/>
      <c r="AP152" s="36"/>
      <c r="AQ152" s="36"/>
      <c r="AR152" s="36"/>
      <c r="AS152" s="36"/>
      <c r="AT152" s="36"/>
      <c r="AU152" s="36"/>
      <c r="AV152" s="36"/>
    </row>
    <row r="153" spans="1:48" ht="40" customHeight="1" x14ac:dyDescent="0.35">
      <c r="A153" s="204"/>
      <c r="B153" s="50">
        <v>150</v>
      </c>
      <c r="C153" s="200"/>
      <c r="D153" s="56" t="s">
        <v>244</v>
      </c>
      <c r="E153" s="57" t="s">
        <v>245</v>
      </c>
      <c r="F153" s="57" t="s">
        <v>233</v>
      </c>
      <c r="G153" s="57" t="s">
        <v>13</v>
      </c>
      <c r="H153" s="55">
        <v>4.2</v>
      </c>
      <c r="I153" s="16">
        <v>4</v>
      </c>
      <c r="J153" s="144">
        <f t="shared" si="10"/>
        <v>0</v>
      </c>
      <c r="K153" s="145">
        <f t="shared" si="11"/>
        <v>0</v>
      </c>
      <c r="L153" s="146"/>
      <c r="M153" s="147">
        <f t="shared" si="12"/>
        <v>1</v>
      </c>
      <c r="N153" s="146"/>
      <c r="O153" s="146"/>
      <c r="P153" s="146"/>
      <c r="Q153" s="148">
        <f t="shared" si="13"/>
        <v>4</v>
      </c>
      <c r="R153" s="18" t="str">
        <f t="shared" si="9"/>
        <v>OK</v>
      </c>
      <c r="S153" s="47"/>
      <c r="T153" s="47"/>
      <c r="U153" s="47"/>
      <c r="V153" s="47"/>
      <c r="W153" s="47"/>
      <c r="X153" s="34"/>
      <c r="Y153" s="34"/>
      <c r="Z153" s="34"/>
      <c r="AA153" s="34"/>
      <c r="AB153" s="34"/>
      <c r="AC153" s="34"/>
      <c r="AD153" s="34"/>
      <c r="AE153" s="152"/>
      <c r="AF153" s="152"/>
      <c r="AG153" s="152"/>
      <c r="AH153" s="152"/>
      <c r="AI153" s="36"/>
      <c r="AJ153" s="36"/>
      <c r="AK153" s="36"/>
      <c r="AL153" s="181"/>
      <c r="AM153" s="181"/>
      <c r="AN153" s="181"/>
      <c r="AO153" s="181"/>
      <c r="AP153" s="36"/>
      <c r="AQ153" s="36"/>
      <c r="AR153" s="36"/>
      <c r="AS153" s="36"/>
      <c r="AT153" s="36"/>
      <c r="AU153" s="36"/>
      <c r="AV153" s="36"/>
    </row>
    <row r="154" spans="1:48" ht="40" customHeight="1" x14ac:dyDescent="0.35">
      <c r="A154" s="204"/>
      <c r="B154" s="50">
        <v>151</v>
      </c>
      <c r="C154" s="200"/>
      <c r="D154" s="56" t="s">
        <v>246</v>
      </c>
      <c r="E154" s="57" t="s">
        <v>247</v>
      </c>
      <c r="F154" s="57" t="s">
        <v>233</v>
      </c>
      <c r="G154" s="57" t="s">
        <v>13</v>
      </c>
      <c r="H154" s="55">
        <v>49.2</v>
      </c>
      <c r="I154" s="16">
        <v>1</v>
      </c>
      <c r="J154" s="144">
        <f t="shared" si="10"/>
        <v>0</v>
      </c>
      <c r="K154" s="145">
        <f t="shared" si="11"/>
        <v>0</v>
      </c>
      <c r="L154" s="146"/>
      <c r="M154" s="147">
        <f t="shared" si="12"/>
        <v>0</v>
      </c>
      <c r="N154" s="146"/>
      <c r="O154" s="146"/>
      <c r="P154" s="146"/>
      <c r="Q154" s="148">
        <f t="shared" si="13"/>
        <v>1</v>
      </c>
      <c r="R154" s="18" t="str">
        <f t="shared" si="9"/>
        <v>OK</v>
      </c>
      <c r="S154" s="47"/>
      <c r="T154" s="47"/>
      <c r="U154" s="47"/>
      <c r="V154" s="47"/>
      <c r="W154" s="47"/>
      <c r="X154" s="34"/>
      <c r="Y154" s="34"/>
      <c r="Z154" s="34"/>
      <c r="AA154" s="34"/>
      <c r="AB154" s="34"/>
      <c r="AC154" s="34"/>
      <c r="AD154" s="34"/>
      <c r="AE154" s="152"/>
      <c r="AF154" s="152"/>
      <c r="AG154" s="152"/>
      <c r="AH154" s="152"/>
      <c r="AI154" s="36"/>
      <c r="AJ154" s="36"/>
      <c r="AK154" s="36"/>
      <c r="AL154" s="181"/>
      <c r="AM154" s="181"/>
      <c r="AN154" s="181"/>
      <c r="AO154" s="181"/>
      <c r="AP154" s="36"/>
      <c r="AQ154" s="36"/>
      <c r="AR154" s="36"/>
      <c r="AS154" s="36"/>
      <c r="AT154" s="36"/>
      <c r="AU154" s="36"/>
      <c r="AV154" s="36"/>
    </row>
    <row r="155" spans="1:48" ht="40" customHeight="1" x14ac:dyDescent="0.35">
      <c r="A155" s="204"/>
      <c r="B155" s="50">
        <v>152</v>
      </c>
      <c r="C155" s="200"/>
      <c r="D155" s="56" t="s">
        <v>248</v>
      </c>
      <c r="E155" s="57" t="s">
        <v>249</v>
      </c>
      <c r="F155" s="57" t="s">
        <v>250</v>
      </c>
      <c r="G155" s="57" t="s">
        <v>12</v>
      </c>
      <c r="H155" s="55">
        <v>33.6</v>
      </c>
      <c r="I155" s="16">
        <v>1</v>
      </c>
      <c r="J155" s="144">
        <f t="shared" si="10"/>
        <v>0</v>
      </c>
      <c r="K155" s="145">
        <f t="shared" si="11"/>
        <v>0</v>
      </c>
      <c r="L155" s="146"/>
      <c r="M155" s="147">
        <f t="shared" si="12"/>
        <v>0</v>
      </c>
      <c r="N155" s="146"/>
      <c r="O155" s="146"/>
      <c r="P155" s="146"/>
      <c r="Q155" s="148">
        <f t="shared" si="13"/>
        <v>1</v>
      </c>
      <c r="R155" s="18" t="str">
        <f t="shared" si="9"/>
        <v>OK</v>
      </c>
      <c r="S155" s="47"/>
      <c r="T155" s="47"/>
      <c r="U155" s="47"/>
      <c r="V155" s="47"/>
      <c r="W155" s="47"/>
      <c r="X155" s="34"/>
      <c r="Y155" s="34"/>
      <c r="Z155" s="34"/>
      <c r="AA155" s="34"/>
      <c r="AB155" s="34"/>
      <c r="AC155" s="34"/>
      <c r="AD155" s="34"/>
      <c r="AE155" s="152"/>
      <c r="AF155" s="152"/>
      <c r="AG155" s="152"/>
      <c r="AH155" s="152"/>
      <c r="AI155" s="36"/>
      <c r="AJ155" s="36"/>
      <c r="AK155" s="36"/>
      <c r="AL155" s="181"/>
      <c r="AM155" s="181"/>
      <c r="AN155" s="181"/>
      <c r="AO155" s="181"/>
      <c r="AP155" s="36"/>
      <c r="AQ155" s="36"/>
      <c r="AR155" s="36"/>
      <c r="AS155" s="36"/>
      <c r="AT155" s="36"/>
      <c r="AU155" s="36"/>
      <c r="AV155" s="36"/>
    </row>
    <row r="156" spans="1:48" ht="40" customHeight="1" x14ac:dyDescent="0.35">
      <c r="A156" s="204"/>
      <c r="B156" s="50">
        <v>153</v>
      </c>
      <c r="C156" s="200"/>
      <c r="D156" s="56" t="s">
        <v>251</v>
      </c>
      <c r="E156" s="57" t="s">
        <v>252</v>
      </c>
      <c r="F156" s="57" t="s">
        <v>250</v>
      </c>
      <c r="G156" s="57" t="s">
        <v>12</v>
      </c>
      <c r="H156" s="55">
        <v>39.6</v>
      </c>
      <c r="I156" s="16">
        <v>1</v>
      </c>
      <c r="J156" s="144">
        <f t="shared" si="10"/>
        <v>0</v>
      </c>
      <c r="K156" s="145">
        <f t="shared" si="11"/>
        <v>0</v>
      </c>
      <c r="L156" s="146"/>
      <c r="M156" s="147">
        <f t="shared" si="12"/>
        <v>0</v>
      </c>
      <c r="N156" s="146"/>
      <c r="O156" s="146"/>
      <c r="P156" s="146"/>
      <c r="Q156" s="148">
        <f t="shared" si="13"/>
        <v>1</v>
      </c>
      <c r="R156" s="18" t="str">
        <f t="shared" si="9"/>
        <v>OK</v>
      </c>
      <c r="S156" s="47"/>
      <c r="T156" s="47"/>
      <c r="U156" s="47"/>
      <c r="V156" s="47"/>
      <c r="W156" s="47"/>
      <c r="X156" s="34"/>
      <c r="Y156" s="34"/>
      <c r="Z156" s="34"/>
      <c r="AA156" s="34"/>
      <c r="AB156" s="34"/>
      <c r="AC156" s="34"/>
      <c r="AD156" s="34"/>
      <c r="AE156" s="152"/>
      <c r="AF156" s="152"/>
      <c r="AG156" s="152"/>
      <c r="AH156" s="152"/>
      <c r="AI156" s="36"/>
      <c r="AJ156" s="36"/>
      <c r="AK156" s="36"/>
      <c r="AL156" s="181"/>
      <c r="AM156" s="181"/>
      <c r="AN156" s="181"/>
      <c r="AO156" s="181"/>
      <c r="AP156" s="36"/>
      <c r="AQ156" s="36"/>
      <c r="AR156" s="36"/>
      <c r="AS156" s="36"/>
      <c r="AT156" s="36"/>
      <c r="AU156" s="36"/>
      <c r="AV156" s="36"/>
    </row>
    <row r="157" spans="1:48" ht="40" customHeight="1" x14ac:dyDescent="0.35">
      <c r="A157" s="204"/>
      <c r="B157" s="50">
        <v>154</v>
      </c>
      <c r="C157" s="200"/>
      <c r="D157" s="56" t="s">
        <v>253</v>
      </c>
      <c r="E157" s="57" t="s">
        <v>254</v>
      </c>
      <c r="F157" s="57" t="s">
        <v>250</v>
      </c>
      <c r="G157" s="57" t="s">
        <v>12</v>
      </c>
      <c r="H157" s="55">
        <v>38.4</v>
      </c>
      <c r="I157" s="16">
        <v>1</v>
      </c>
      <c r="J157" s="144">
        <f t="shared" si="10"/>
        <v>0</v>
      </c>
      <c r="K157" s="145">
        <f t="shared" si="11"/>
        <v>0</v>
      </c>
      <c r="L157" s="146"/>
      <c r="M157" s="147">
        <f t="shared" si="12"/>
        <v>0</v>
      </c>
      <c r="N157" s="146"/>
      <c r="O157" s="146"/>
      <c r="P157" s="146"/>
      <c r="Q157" s="148">
        <f t="shared" si="13"/>
        <v>1</v>
      </c>
      <c r="R157" s="18" t="str">
        <f t="shared" si="9"/>
        <v>OK</v>
      </c>
      <c r="S157" s="47"/>
      <c r="T157" s="47"/>
      <c r="U157" s="47"/>
      <c r="V157" s="47"/>
      <c r="W157" s="47"/>
      <c r="X157" s="34"/>
      <c r="Y157" s="34"/>
      <c r="Z157" s="34"/>
      <c r="AA157" s="34"/>
      <c r="AB157" s="34"/>
      <c r="AC157" s="34"/>
      <c r="AD157" s="34"/>
      <c r="AE157" s="152"/>
      <c r="AF157" s="152"/>
      <c r="AG157" s="152"/>
      <c r="AH157" s="152"/>
      <c r="AI157" s="36"/>
      <c r="AJ157" s="36"/>
      <c r="AK157" s="36"/>
      <c r="AL157" s="181"/>
      <c r="AM157" s="181"/>
      <c r="AN157" s="181"/>
      <c r="AO157" s="181"/>
      <c r="AP157" s="36"/>
      <c r="AQ157" s="36"/>
      <c r="AR157" s="36"/>
      <c r="AS157" s="36"/>
      <c r="AT157" s="36"/>
      <c r="AU157" s="36"/>
      <c r="AV157" s="36"/>
    </row>
    <row r="158" spans="1:48" ht="40" customHeight="1" x14ac:dyDescent="0.35">
      <c r="A158" s="204"/>
      <c r="B158" s="50">
        <v>155</v>
      </c>
      <c r="C158" s="200"/>
      <c r="D158" s="56" t="s">
        <v>255</v>
      </c>
      <c r="E158" s="57" t="s">
        <v>256</v>
      </c>
      <c r="F158" s="57" t="s">
        <v>21</v>
      </c>
      <c r="G158" s="57" t="s">
        <v>12</v>
      </c>
      <c r="H158" s="55">
        <v>3.6</v>
      </c>
      <c r="I158" s="16">
        <v>2</v>
      </c>
      <c r="J158" s="144">
        <f t="shared" si="10"/>
        <v>2</v>
      </c>
      <c r="K158" s="145">
        <f t="shared" si="11"/>
        <v>2</v>
      </c>
      <c r="L158" s="146"/>
      <c r="M158" s="147">
        <f t="shared" si="12"/>
        <v>0</v>
      </c>
      <c r="N158" s="146"/>
      <c r="O158" s="146"/>
      <c r="P158" s="146"/>
      <c r="Q158" s="148">
        <f t="shared" si="13"/>
        <v>0</v>
      </c>
      <c r="R158" s="18" t="str">
        <f t="shared" si="9"/>
        <v>OK</v>
      </c>
      <c r="S158" s="47"/>
      <c r="T158" s="47">
        <v>2</v>
      </c>
      <c r="U158" s="47"/>
      <c r="V158" s="47"/>
      <c r="W158" s="47"/>
      <c r="X158" s="34"/>
      <c r="Y158" s="34"/>
      <c r="Z158" s="34"/>
      <c r="AA158" s="34"/>
      <c r="AB158" s="34"/>
      <c r="AC158" s="34"/>
      <c r="AD158" s="34"/>
      <c r="AE158" s="152"/>
      <c r="AF158" s="152"/>
      <c r="AG158" s="152"/>
      <c r="AH158" s="152"/>
      <c r="AI158" s="36"/>
      <c r="AJ158" s="36"/>
      <c r="AK158" s="36"/>
      <c r="AL158" s="181"/>
      <c r="AM158" s="181"/>
      <c r="AN158" s="181"/>
      <c r="AO158" s="181"/>
      <c r="AP158" s="36"/>
      <c r="AQ158" s="36"/>
      <c r="AR158" s="36"/>
      <c r="AS158" s="36"/>
      <c r="AT158" s="36"/>
      <c r="AU158" s="36"/>
      <c r="AV158" s="36"/>
    </row>
    <row r="159" spans="1:48" ht="40" customHeight="1" x14ac:dyDescent="0.35">
      <c r="A159" s="204"/>
      <c r="B159" s="50">
        <v>156</v>
      </c>
      <c r="C159" s="200"/>
      <c r="D159" s="56" t="s">
        <v>257</v>
      </c>
      <c r="E159" s="57" t="s">
        <v>258</v>
      </c>
      <c r="F159" s="57" t="s">
        <v>21</v>
      </c>
      <c r="G159" s="57" t="s">
        <v>12</v>
      </c>
      <c r="H159" s="55">
        <v>4.4400000000000004</v>
      </c>
      <c r="I159" s="16">
        <v>2</v>
      </c>
      <c r="J159" s="144">
        <f t="shared" si="10"/>
        <v>2</v>
      </c>
      <c r="K159" s="145">
        <f t="shared" si="11"/>
        <v>2</v>
      </c>
      <c r="L159" s="146"/>
      <c r="M159" s="147">
        <f t="shared" si="12"/>
        <v>0</v>
      </c>
      <c r="N159" s="146"/>
      <c r="O159" s="146"/>
      <c r="P159" s="146"/>
      <c r="Q159" s="148">
        <f t="shared" si="13"/>
        <v>0</v>
      </c>
      <c r="R159" s="18" t="str">
        <f t="shared" si="9"/>
        <v>OK</v>
      </c>
      <c r="S159" s="47"/>
      <c r="T159" s="47">
        <v>2</v>
      </c>
      <c r="U159" s="47"/>
      <c r="V159" s="47"/>
      <c r="W159" s="47"/>
      <c r="X159" s="34"/>
      <c r="Y159" s="34"/>
      <c r="Z159" s="34"/>
      <c r="AA159" s="34"/>
      <c r="AB159" s="34"/>
      <c r="AC159" s="34"/>
      <c r="AD159" s="34"/>
      <c r="AE159" s="152"/>
      <c r="AF159" s="152"/>
      <c r="AG159" s="152"/>
      <c r="AH159" s="152"/>
      <c r="AI159" s="36"/>
      <c r="AJ159" s="36"/>
      <c r="AK159" s="36"/>
      <c r="AL159" s="181"/>
      <c r="AM159" s="181"/>
      <c r="AN159" s="181"/>
      <c r="AO159" s="181"/>
      <c r="AP159" s="36"/>
      <c r="AQ159" s="36"/>
      <c r="AR159" s="36"/>
      <c r="AS159" s="36"/>
      <c r="AT159" s="36"/>
      <c r="AU159" s="36"/>
      <c r="AV159" s="36"/>
    </row>
    <row r="160" spans="1:48" ht="40" customHeight="1" x14ac:dyDescent="0.35">
      <c r="A160" s="204"/>
      <c r="B160" s="50">
        <v>157</v>
      </c>
      <c r="C160" s="200"/>
      <c r="D160" s="56" t="s">
        <v>259</v>
      </c>
      <c r="E160" s="57" t="s">
        <v>260</v>
      </c>
      <c r="F160" s="57" t="s">
        <v>261</v>
      </c>
      <c r="G160" s="57" t="s">
        <v>12</v>
      </c>
      <c r="H160" s="55">
        <v>13.2</v>
      </c>
      <c r="I160" s="16">
        <v>2</v>
      </c>
      <c r="J160" s="144">
        <f t="shared" si="10"/>
        <v>2</v>
      </c>
      <c r="K160" s="145">
        <f t="shared" si="11"/>
        <v>2</v>
      </c>
      <c r="L160" s="146"/>
      <c r="M160" s="147">
        <f t="shared" si="12"/>
        <v>0</v>
      </c>
      <c r="N160" s="146"/>
      <c r="O160" s="146"/>
      <c r="P160" s="146"/>
      <c r="Q160" s="148">
        <f t="shared" si="13"/>
        <v>0</v>
      </c>
      <c r="R160" s="18" t="str">
        <f t="shared" si="9"/>
        <v>OK</v>
      </c>
      <c r="S160" s="47"/>
      <c r="T160" s="47">
        <v>2</v>
      </c>
      <c r="U160" s="47"/>
      <c r="V160" s="47"/>
      <c r="W160" s="47"/>
      <c r="X160" s="34"/>
      <c r="Y160" s="34"/>
      <c r="Z160" s="34"/>
      <c r="AA160" s="34"/>
      <c r="AB160" s="34"/>
      <c r="AC160" s="34"/>
      <c r="AD160" s="34"/>
      <c r="AE160" s="152"/>
      <c r="AF160" s="152"/>
      <c r="AG160" s="152"/>
      <c r="AH160" s="152"/>
      <c r="AI160" s="36"/>
      <c r="AJ160" s="36"/>
      <c r="AK160" s="36"/>
      <c r="AL160" s="181"/>
      <c r="AM160" s="181"/>
      <c r="AN160" s="181"/>
      <c r="AO160" s="181"/>
      <c r="AP160" s="36"/>
      <c r="AQ160" s="36"/>
      <c r="AR160" s="36"/>
      <c r="AS160" s="36"/>
      <c r="AT160" s="36"/>
      <c r="AU160" s="36"/>
      <c r="AV160" s="36"/>
    </row>
    <row r="161" spans="1:48" ht="40" customHeight="1" x14ac:dyDescent="0.35">
      <c r="A161" s="204"/>
      <c r="B161" s="50">
        <v>158</v>
      </c>
      <c r="C161" s="200"/>
      <c r="D161" s="56" t="s">
        <v>262</v>
      </c>
      <c r="E161" s="57" t="s">
        <v>263</v>
      </c>
      <c r="F161" s="57" t="s">
        <v>264</v>
      </c>
      <c r="G161" s="57" t="s">
        <v>12</v>
      </c>
      <c r="H161" s="55">
        <v>6.48</v>
      </c>
      <c r="I161" s="16">
        <v>5</v>
      </c>
      <c r="J161" s="144">
        <f t="shared" si="10"/>
        <v>0</v>
      </c>
      <c r="K161" s="145">
        <f t="shared" si="11"/>
        <v>0</v>
      </c>
      <c r="L161" s="146"/>
      <c r="M161" s="147">
        <f t="shared" si="12"/>
        <v>1</v>
      </c>
      <c r="N161" s="146"/>
      <c r="O161" s="146"/>
      <c r="P161" s="146"/>
      <c r="Q161" s="148">
        <f t="shared" si="13"/>
        <v>5</v>
      </c>
      <c r="R161" s="18" t="str">
        <f t="shared" si="9"/>
        <v>OK</v>
      </c>
      <c r="S161" s="47"/>
      <c r="T161" s="47"/>
      <c r="U161" s="47"/>
      <c r="V161" s="47"/>
      <c r="W161" s="47"/>
      <c r="X161" s="34"/>
      <c r="Y161" s="34"/>
      <c r="Z161" s="34"/>
      <c r="AA161" s="34"/>
      <c r="AB161" s="34"/>
      <c r="AC161" s="34"/>
      <c r="AD161" s="34"/>
      <c r="AE161" s="152"/>
      <c r="AF161" s="152"/>
      <c r="AG161" s="152"/>
      <c r="AH161" s="152"/>
      <c r="AI161" s="36"/>
      <c r="AJ161" s="36"/>
      <c r="AK161" s="36"/>
      <c r="AL161" s="181"/>
      <c r="AM161" s="181"/>
      <c r="AN161" s="181"/>
      <c r="AO161" s="181"/>
      <c r="AP161" s="36"/>
      <c r="AQ161" s="36"/>
      <c r="AR161" s="36"/>
      <c r="AS161" s="36"/>
      <c r="AT161" s="36"/>
      <c r="AU161" s="36"/>
      <c r="AV161" s="36"/>
    </row>
    <row r="162" spans="1:48" ht="40" customHeight="1" x14ac:dyDescent="0.35">
      <c r="A162" s="204"/>
      <c r="B162" s="50">
        <v>159</v>
      </c>
      <c r="C162" s="200"/>
      <c r="D162" s="56" t="s">
        <v>265</v>
      </c>
      <c r="E162" s="57" t="s">
        <v>266</v>
      </c>
      <c r="F162" s="57" t="s">
        <v>267</v>
      </c>
      <c r="G162" s="57" t="s">
        <v>12</v>
      </c>
      <c r="H162" s="55">
        <v>7.92</v>
      </c>
      <c r="I162" s="16">
        <v>5</v>
      </c>
      <c r="J162" s="144">
        <f t="shared" si="10"/>
        <v>0</v>
      </c>
      <c r="K162" s="145">
        <f t="shared" si="11"/>
        <v>0</v>
      </c>
      <c r="L162" s="146"/>
      <c r="M162" s="147">
        <f t="shared" si="12"/>
        <v>1</v>
      </c>
      <c r="N162" s="146"/>
      <c r="O162" s="146"/>
      <c r="P162" s="146"/>
      <c r="Q162" s="148">
        <f t="shared" si="13"/>
        <v>5</v>
      </c>
      <c r="R162" s="18" t="str">
        <f t="shared" si="9"/>
        <v>OK</v>
      </c>
      <c r="S162" s="47"/>
      <c r="T162" s="47"/>
      <c r="U162" s="47"/>
      <c r="V162" s="47"/>
      <c r="W162" s="47"/>
      <c r="X162" s="34"/>
      <c r="Y162" s="34"/>
      <c r="Z162" s="34"/>
      <c r="AA162" s="34"/>
      <c r="AB162" s="34"/>
      <c r="AC162" s="34"/>
      <c r="AD162" s="34"/>
      <c r="AE162" s="152"/>
      <c r="AF162" s="152"/>
      <c r="AG162" s="152"/>
      <c r="AH162" s="152"/>
      <c r="AI162" s="36"/>
      <c r="AJ162" s="36"/>
      <c r="AK162" s="36"/>
      <c r="AL162" s="181"/>
      <c r="AM162" s="181"/>
      <c r="AN162" s="181"/>
      <c r="AO162" s="181"/>
      <c r="AP162" s="36"/>
      <c r="AQ162" s="36"/>
      <c r="AR162" s="36"/>
      <c r="AS162" s="36"/>
      <c r="AT162" s="36"/>
      <c r="AU162" s="36"/>
      <c r="AV162" s="36"/>
    </row>
    <row r="163" spans="1:48" ht="40" customHeight="1" x14ac:dyDescent="0.35">
      <c r="A163" s="204"/>
      <c r="B163" s="50">
        <v>160</v>
      </c>
      <c r="C163" s="200"/>
      <c r="D163" s="56" t="s">
        <v>268</v>
      </c>
      <c r="E163" s="57" t="s">
        <v>269</v>
      </c>
      <c r="F163" s="57" t="s">
        <v>53</v>
      </c>
      <c r="G163" s="57" t="s">
        <v>12</v>
      </c>
      <c r="H163" s="55">
        <v>28.72</v>
      </c>
      <c r="I163" s="16">
        <v>0</v>
      </c>
      <c r="J163" s="144">
        <f t="shared" si="10"/>
        <v>0</v>
      </c>
      <c r="K163" s="145">
        <f t="shared" si="11"/>
        <v>0</v>
      </c>
      <c r="L163" s="146"/>
      <c r="M163" s="147">
        <f t="shared" si="12"/>
        <v>0</v>
      </c>
      <c r="N163" s="146"/>
      <c r="O163" s="146"/>
      <c r="P163" s="146"/>
      <c r="Q163" s="148">
        <f t="shared" si="13"/>
        <v>0</v>
      </c>
      <c r="R163" s="18" t="str">
        <f t="shared" si="9"/>
        <v>OK</v>
      </c>
      <c r="S163" s="47"/>
      <c r="T163" s="47"/>
      <c r="U163" s="47"/>
      <c r="V163" s="47"/>
      <c r="W163" s="47"/>
      <c r="X163" s="34"/>
      <c r="Y163" s="34"/>
      <c r="Z163" s="34"/>
      <c r="AA163" s="34"/>
      <c r="AB163" s="34"/>
      <c r="AC163" s="34"/>
      <c r="AD163" s="34"/>
      <c r="AE163" s="152"/>
      <c r="AF163" s="152"/>
      <c r="AG163" s="152"/>
      <c r="AH163" s="152"/>
      <c r="AI163" s="36"/>
      <c r="AJ163" s="36"/>
      <c r="AK163" s="36"/>
      <c r="AL163" s="181"/>
      <c r="AM163" s="181"/>
      <c r="AN163" s="181"/>
      <c r="AO163" s="181"/>
      <c r="AP163" s="36"/>
      <c r="AQ163" s="36"/>
      <c r="AR163" s="36"/>
      <c r="AS163" s="36"/>
      <c r="AT163" s="36"/>
      <c r="AU163" s="36"/>
      <c r="AV163" s="36"/>
    </row>
    <row r="164" spans="1:48" ht="40" customHeight="1" x14ac:dyDescent="0.35">
      <c r="A164" s="204"/>
      <c r="B164" s="50">
        <v>161</v>
      </c>
      <c r="C164" s="200"/>
      <c r="D164" s="56" t="s">
        <v>270</v>
      </c>
      <c r="E164" s="57" t="s">
        <v>271</v>
      </c>
      <c r="F164" s="57" t="s">
        <v>53</v>
      </c>
      <c r="G164" s="57" t="s">
        <v>12</v>
      </c>
      <c r="H164" s="55">
        <v>17.95</v>
      </c>
      <c r="I164" s="16">
        <v>0</v>
      </c>
      <c r="J164" s="144">
        <f t="shared" si="10"/>
        <v>0</v>
      </c>
      <c r="K164" s="145">
        <f t="shared" si="11"/>
        <v>0</v>
      </c>
      <c r="L164" s="146"/>
      <c r="M164" s="147">
        <f t="shared" si="12"/>
        <v>0</v>
      </c>
      <c r="N164" s="146"/>
      <c r="O164" s="146"/>
      <c r="P164" s="146"/>
      <c r="Q164" s="148">
        <f t="shared" si="13"/>
        <v>0</v>
      </c>
      <c r="R164" s="18" t="str">
        <f t="shared" si="9"/>
        <v>OK</v>
      </c>
      <c r="S164" s="47"/>
      <c r="T164" s="47"/>
      <c r="U164" s="47"/>
      <c r="V164" s="47"/>
      <c r="W164" s="47"/>
      <c r="X164" s="34"/>
      <c r="Y164" s="34"/>
      <c r="Z164" s="34"/>
      <c r="AA164" s="34"/>
      <c r="AB164" s="34"/>
      <c r="AC164" s="34"/>
      <c r="AD164" s="34"/>
      <c r="AE164" s="152"/>
      <c r="AF164" s="152"/>
      <c r="AG164" s="152"/>
      <c r="AH164" s="152"/>
      <c r="AI164" s="36"/>
      <c r="AJ164" s="36"/>
      <c r="AK164" s="36"/>
      <c r="AL164" s="181"/>
      <c r="AM164" s="181"/>
      <c r="AN164" s="181"/>
      <c r="AO164" s="181"/>
      <c r="AP164" s="36"/>
      <c r="AQ164" s="36"/>
      <c r="AR164" s="36"/>
      <c r="AS164" s="36"/>
      <c r="AT164" s="36"/>
      <c r="AU164" s="36"/>
      <c r="AV164" s="36"/>
    </row>
    <row r="165" spans="1:48" ht="40" customHeight="1" x14ac:dyDescent="0.35">
      <c r="A165" s="204"/>
      <c r="B165" s="50">
        <v>162</v>
      </c>
      <c r="C165" s="199"/>
      <c r="D165" s="56" t="s">
        <v>272</v>
      </c>
      <c r="E165" s="57" t="s">
        <v>273</v>
      </c>
      <c r="F165" s="57" t="s">
        <v>274</v>
      </c>
      <c r="G165" s="57" t="s">
        <v>13</v>
      </c>
      <c r="H165" s="55">
        <v>160</v>
      </c>
      <c r="I165" s="16">
        <v>2</v>
      </c>
      <c r="J165" s="144">
        <f t="shared" si="10"/>
        <v>0</v>
      </c>
      <c r="K165" s="145">
        <f t="shared" si="11"/>
        <v>0</v>
      </c>
      <c r="L165" s="146"/>
      <c r="M165" s="147">
        <f t="shared" si="12"/>
        <v>0</v>
      </c>
      <c r="N165" s="146"/>
      <c r="O165" s="146"/>
      <c r="P165" s="146"/>
      <c r="Q165" s="148">
        <f t="shared" si="13"/>
        <v>2</v>
      </c>
      <c r="R165" s="18" t="str">
        <f t="shared" si="9"/>
        <v>OK</v>
      </c>
      <c r="S165" s="47"/>
      <c r="T165" s="47"/>
      <c r="U165" s="47"/>
      <c r="V165" s="47"/>
      <c r="W165" s="47"/>
      <c r="X165" s="34"/>
      <c r="Y165" s="34"/>
      <c r="Z165" s="34"/>
      <c r="AA165" s="34"/>
      <c r="AB165" s="34"/>
      <c r="AC165" s="34"/>
      <c r="AD165" s="34"/>
      <c r="AE165" s="152"/>
      <c r="AF165" s="152"/>
      <c r="AG165" s="152"/>
      <c r="AH165" s="152"/>
      <c r="AI165" s="36"/>
      <c r="AJ165" s="36"/>
      <c r="AK165" s="36"/>
      <c r="AL165" s="181"/>
      <c r="AM165" s="181"/>
      <c r="AN165" s="181"/>
      <c r="AO165" s="181"/>
      <c r="AP165" s="36"/>
      <c r="AQ165" s="36"/>
      <c r="AR165" s="36"/>
      <c r="AS165" s="36"/>
      <c r="AT165" s="36"/>
      <c r="AU165" s="36"/>
      <c r="AV165" s="36"/>
    </row>
    <row r="166" spans="1:48" ht="40" customHeight="1" x14ac:dyDescent="0.35">
      <c r="A166" s="204">
        <v>8</v>
      </c>
      <c r="B166" s="50">
        <v>163</v>
      </c>
      <c r="C166" s="198" t="s">
        <v>637</v>
      </c>
      <c r="D166" s="56" t="s">
        <v>275</v>
      </c>
      <c r="E166" s="57" t="s">
        <v>276</v>
      </c>
      <c r="F166" s="57" t="s">
        <v>11</v>
      </c>
      <c r="G166" s="57" t="s">
        <v>277</v>
      </c>
      <c r="H166" s="55">
        <v>100</v>
      </c>
      <c r="I166" s="16">
        <v>4</v>
      </c>
      <c r="J166" s="144">
        <f t="shared" si="10"/>
        <v>4</v>
      </c>
      <c r="K166" s="145">
        <f t="shared" si="11"/>
        <v>4</v>
      </c>
      <c r="L166" s="146"/>
      <c r="M166" s="147">
        <f t="shared" si="12"/>
        <v>1</v>
      </c>
      <c r="N166" s="146"/>
      <c r="O166" s="146"/>
      <c r="P166" s="146"/>
      <c r="Q166" s="148">
        <f t="shared" si="13"/>
        <v>0</v>
      </c>
      <c r="R166" s="18" t="str">
        <f t="shared" si="9"/>
        <v>OK</v>
      </c>
      <c r="S166" s="47"/>
      <c r="T166" s="47"/>
      <c r="U166" s="47"/>
      <c r="V166" s="47"/>
      <c r="W166" s="47"/>
      <c r="X166" s="34"/>
      <c r="Y166" s="34"/>
      <c r="Z166" s="34"/>
      <c r="AA166" s="34"/>
      <c r="AB166" s="34"/>
      <c r="AC166" s="34"/>
      <c r="AD166" s="34"/>
      <c r="AE166" s="152"/>
      <c r="AF166" s="152"/>
      <c r="AG166" s="152"/>
      <c r="AH166" s="152"/>
      <c r="AI166" s="36"/>
      <c r="AJ166" s="36"/>
      <c r="AK166" s="36"/>
      <c r="AL166" s="182">
        <v>4</v>
      </c>
      <c r="AM166" s="181"/>
      <c r="AN166" s="181"/>
      <c r="AO166" s="181"/>
      <c r="AP166" s="36"/>
      <c r="AQ166" s="36"/>
      <c r="AR166" s="36"/>
      <c r="AS166" s="36"/>
      <c r="AT166" s="36"/>
      <c r="AU166" s="36"/>
      <c r="AV166" s="36"/>
    </row>
    <row r="167" spans="1:48" ht="40" customHeight="1" x14ac:dyDescent="0.35">
      <c r="A167" s="204"/>
      <c r="B167" s="50">
        <v>164</v>
      </c>
      <c r="C167" s="200"/>
      <c r="D167" s="56" t="s">
        <v>278</v>
      </c>
      <c r="E167" s="57" t="s">
        <v>279</v>
      </c>
      <c r="F167" s="57" t="s">
        <v>233</v>
      </c>
      <c r="G167" s="57" t="s">
        <v>277</v>
      </c>
      <c r="H167" s="55">
        <v>22.5</v>
      </c>
      <c r="I167" s="16">
        <v>10</v>
      </c>
      <c r="J167" s="144">
        <f t="shared" si="10"/>
        <v>10</v>
      </c>
      <c r="K167" s="145">
        <f t="shared" si="11"/>
        <v>10</v>
      </c>
      <c r="L167" s="146"/>
      <c r="M167" s="147">
        <f t="shared" si="12"/>
        <v>2</v>
      </c>
      <c r="N167" s="146"/>
      <c r="O167" s="146"/>
      <c r="P167" s="146"/>
      <c r="Q167" s="148">
        <f t="shared" si="13"/>
        <v>0</v>
      </c>
      <c r="R167" s="18" t="str">
        <f t="shared" si="9"/>
        <v>OK</v>
      </c>
      <c r="S167" s="47"/>
      <c r="T167" s="47"/>
      <c r="U167" s="47"/>
      <c r="V167" s="47"/>
      <c r="W167" s="47"/>
      <c r="X167" s="34"/>
      <c r="Y167" s="34"/>
      <c r="Z167" s="34"/>
      <c r="AA167" s="34"/>
      <c r="AB167" s="34"/>
      <c r="AC167" s="34"/>
      <c r="AD167" s="34"/>
      <c r="AE167" s="152"/>
      <c r="AF167" s="152"/>
      <c r="AG167" s="152"/>
      <c r="AH167" s="152"/>
      <c r="AI167" s="36"/>
      <c r="AJ167" s="36"/>
      <c r="AK167" s="36"/>
      <c r="AL167" s="182">
        <v>10</v>
      </c>
      <c r="AM167" s="181"/>
      <c r="AN167" s="181"/>
      <c r="AO167" s="181"/>
      <c r="AP167" s="36"/>
      <c r="AQ167" s="36"/>
      <c r="AR167" s="36"/>
      <c r="AS167" s="36"/>
      <c r="AT167" s="36"/>
      <c r="AU167" s="36"/>
      <c r="AV167" s="36"/>
    </row>
    <row r="168" spans="1:48" ht="40" customHeight="1" x14ac:dyDescent="0.35">
      <c r="A168" s="204"/>
      <c r="B168" s="50">
        <v>165</v>
      </c>
      <c r="C168" s="200"/>
      <c r="D168" s="56" t="s">
        <v>280</v>
      </c>
      <c r="E168" s="57" t="s">
        <v>281</v>
      </c>
      <c r="F168" s="57" t="s">
        <v>3</v>
      </c>
      <c r="G168" s="57" t="s">
        <v>13</v>
      </c>
      <c r="H168" s="55">
        <v>178</v>
      </c>
      <c r="I168" s="16">
        <v>1</v>
      </c>
      <c r="J168" s="144">
        <f t="shared" si="10"/>
        <v>1</v>
      </c>
      <c r="K168" s="145">
        <f t="shared" si="11"/>
        <v>1</v>
      </c>
      <c r="L168" s="146"/>
      <c r="M168" s="147">
        <f t="shared" si="12"/>
        <v>0</v>
      </c>
      <c r="N168" s="146"/>
      <c r="O168" s="146"/>
      <c r="P168" s="146"/>
      <c r="Q168" s="148">
        <f t="shared" si="13"/>
        <v>0</v>
      </c>
      <c r="R168" s="18" t="str">
        <f t="shared" si="9"/>
        <v>OK</v>
      </c>
      <c r="S168" s="47"/>
      <c r="T168" s="47"/>
      <c r="U168" s="47"/>
      <c r="V168" s="47">
        <v>1</v>
      </c>
      <c r="W168" s="47"/>
      <c r="X168" s="34"/>
      <c r="Y168" s="34"/>
      <c r="Z168" s="34"/>
      <c r="AA168" s="34"/>
      <c r="AB168" s="34"/>
      <c r="AC168" s="34"/>
      <c r="AD168" s="34"/>
      <c r="AE168" s="152"/>
      <c r="AF168" s="152"/>
      <c r="AG168" s="152"/>
      <c r="AH168" s="152"/>
      <c r="AI168" s="36"/>
      <c r="AJ168" s="36"/>
      <c r="AK168" s="36"/>
      <c r="AL168" s="181"/>
      <c r="AM168" s="181"/>
      <c r="AN168" s="181"/>
      <c r="AO168" s="181"/>
      <c r="AP168" s="36"/>
      <c r="AQ168" s="36"/>
      <c r="AR168" s="36"/>
      <c r="AS168" s="36"/>
      <c r="AT168" s="36"/>
      <c r="AU168" s="36"/>
      <c r="AV168" s="36"/>
    </row>
    <row r="169" spans="1:48" ht="40" customHeight="1" x14ac:dyDescent="0.35">
      <c r="A169" s="204"/>
      <c r="B169" s="50">
        <v>166</v>
      </c>
      <c r="C169" s="200"/>
      <c r="D169" s="56" t="s">
        <v>282</v>
      </c>
      <c r="E169" s="57" t="s">
        <v>283</v>
      </c>
      <c r="F169" s="57" t="s">
        <v>233</v>
      </c>
      <c r="G169" s="57" t="s">
        <v>277</v>
      </c>
      <c r="H169" s="55">
        <v>119</v>
      </c>
      <c r="I169" s="16">
        <v>0</v>
      </c>
      <c r="J169" s="144">
        <f t="shared" si="10"/>
        <v>0</v>
      </c>
      <c r="K169" s="145">
        <f t="shared" si="11"/>
        <v>0</v>
      </c>
      <c r="L169" s="146"/>
      <c r="M169" s="147">
        <f t="shared" si="12"/>
        <v>0</v>
      </c>
      <c r="N169" s="146"/>
      <c r="O169" s="146"/>
      <c r="P169" s="146"/>
      <c r="Q169" s="148">
        <f t="shared" si="13"/>
        <v>0</v>
      </c>
      <c r="R169" s="18" t="str">
        <f t="shared" si="9"/>
        <v>OK</v>
      </c>
      <c r="S169" s="47"/>
      <c r="T169" s="47"/>
      <c r="U169" s="47"/>
      <c r="V169" s="47"/>
      <c r="W169" s="47"/>
      <c r="X169" s="34"/>
      <c r="Y169" s="34"/>
      <c r="Z169" s="34"/>
      <c r="AA169" s="34"/>
      <c r="AB169" s="34"/>
      <c r="AC169" s="34"/>
      <c r="AD169" s="34"/>
      <c r="AE169" s="152"/>
      <c r="AF169" s="152"/>
      <c r="AG169" s="152"/>
      <c r="AH169" s="152"/>
      <c r="AI169" s="36"/>
      <c r="AJ169" s="36"/>
      <c r="AK169" s="36"/>
      <c r="AL169" s="181"/>
      <c r="AM169" s="181"/>
      <c r="AN169" s="181"/>
      <c r="AO169" s="181"/>
      <c r="AP169" s="36"/>
      <c r="AQ169" s="36"/>
      <c r="AR169" s="36"/>
      <c r="AS169" s="36"/>
      <c r="AT169" s="36"/>
      <c r="AU169" s="36"/>
      <c r="AV169" s="36"/>
    </row>
    <row r="170" spans="1:48" ht="40" customHeight="1" x14ac:dyDescent="0.35">
      <c r="A170" s="204"/>
      <c r="B170" s="50">
        <v>167</v>
      </c>
      <c r="C170" s="200"/>
      <c r="D170" s="56" t="s">
        <v>284</v>
      </c>
      <c r="E170" s="57" t="s">
        <v>285</v>
      </c>
      <c r="F170" s="57" t="s">
        <v>11</v>
      </c>
      <c r="G170" s="57" t="s">
        <v>277</v>
      </c>
      <c r="H170" s="55">
        <v>119</v>
      </c>
      <c r="I170" s="16">
        <v>0</v>
      </c>
      <c r="J170" s="144">
        <f t="shared" si="10"/>
        <v>0</v>
      </c>
      <c r="K170" s="145">
        <f t="shared" si="11"/>
        <v>0</v>
      </c>
      <c r="L170" s="146"/>
      <c r="M170" s="147">
        <f t="shared" si="12"/>
        <v>0</v>
      </c>
      <c r="N170" s="146"/>
      <c r="O170" s="146"/>
      <c r="P170" s="146"/>
      <c r="Q170" s="148">
        <f t="shared" si="13"/>
        <v>0</v>
      </c>
      <c r="R170" s="18" t="str">
        <f t="shared" si="9"/>
        <v>OK</v>
      </c>
      <c r="S170" s="47"/>
      <c r="T170" s="47"/>
      <c r="U170" s="47"/>
      <c r="V170" s="47"/>
      <c r="W170" s="47"/>
      <c r="X170" s="34"/>
      <c r="Y170" s="34"/>
      <c r="Z170" s="34"/>
      <c r="AA170" s="34"/>
      <c r="AB170" s="34"/>
      <c r="AC170" s="34"/>
      <c r="AD170" s="34"/>
      <c r="AE170" s="152"/>
      <c r="AF170" s="152"/>
      <c r="AG170" s="152"/>
      <c r="AH170" s="152"/>
      <c r="AI170" s="36"/>
      <c r="AJ170" s="36"/>
      <c r="AK170" s="36"/>
      <c r="AL170" s="181"/>
      <c r="AM170" s="181"/>
      <c r="AN170" s="181"/>
      <c r="AO170" s="181"/>
      <c r="AP170" s="36"/>
      <c r="AQ170" s="36"/>
      <c r="AR170" s="36"/>
      <c r="AS170" s="36"/>
      <c r="AT170" s="36"/>
      <c r="AU170" s="36"/>
      <c r="AV170" s="36"/>
    </row>
    <row r="171" spans="1:48" ht="40" customHeight="1" x14ac:dyDescent="0.35">
      <c r="A171" s="204"/>
      <c r="B171" s="50">
        <v>168</v>
      </c>
      <c r="C171" s="200"/>
      <c r="D171" s="56" t="s">
        <v>286</v>
      </c>
      <c r="E171" s="57" t="s">
        <v>287</v>
      </c>
      <c r="F171" s="57" t="s">
        <v>11</v>
      </c>
      <c r="G171" s="57" t="s">
        <v>288</v>
      </c>
      <c r="H171" s="55">
        <v>47.2</v>
      </c>
      <c r="I171" s="16">
        <v>2</v>
      </c>
      <c r="J171" s="144">
        <f t="shared" si="10"/>
        <v>0</v>
      </c>
      <c r="K171" s="145">
        <f t="shared" si="11"/>
        <v>0</v>
      </c>
      <c r="L171" s="146"/>
      <c r="M171" s="147">
        <f t="shared" si="12"/>
        <v>0</v>
      </c>
      <c r="N171" s="146"/>
      <c r="O171" s="146"/>
      <c r="P171" s="146"/>
      <c r="Q171" s="148">
        <f t="shared" si="13"/>
        <v>2</v>
      </c>
      <c r="R171" s="18" t="str">
        <f t="shared" si="9"/>
        <v>OK</v>
      </c>
      <c r="S171" s="47"/>
      <c r="T171" s="47"/>
      <c r="U171" s="47"/>
      <c r="V171" s="47"/>
      <c r="W171" s="47"/>
      <c r="X171" s="34"/>
      <c r="Y171" s="34"/>
      <c r="Z171" s="34"/>
      <c r="AA171" s="34"/>
      <c r="AB171" s="34"/>
      <c r="AC171" s="34"/>
      <c r="AD171" s="34"/>
      <c r="AE171" s="152"/>
      <c r="AF171" s="152"/>
      <c r="AG171" s="152"/>
      <c r="AH171" s="152"/>
      <c r="AI171" s="36"/>
      <c r="AJ171" s="36"/>
      <c r="AK171" s="36"/>
      <c r="AL171" s="181"/>
      <c r="AM171" s="181"/>
      <c r="AN171" s="181"/>
      <c r="AO171" s="181"/>
      <c r="AP171" s="36"/>
      <c r="AQ171" s="36"/>
      <c r="AR171" s="36"/>
      <c r="AS171" s="36"/>
      <c r="AT171" s="36"/>
      <c r="AU171" s="36"/>
      <c r="AV171" s="36"/>
    </row>
    <row r="172" spans="1:48" ht="40" customHeight="1" x14ac:dyDescent="0.35">
      <c r="A172" s="204"/>
      <c r="B172" s="50">
        <v>169</v>
      </c>
      <c r="C172" s="199"/>
      <c r="D172" s="56" t="s">
        <v>289</v>
      </c>
      <c r="E172" s="57" t="s">
        <v>290</v>
      </c>
      <c r="F172" s="57" t="s">
        <v>11</v>
      </c>
      <c r="G172" s="57" t="s">
        <v>13</v>
      </c>
      <c r="H172" s="55">
        <v>65</v>
      </c>
      <c r="I172" s="16">
        <v>2</v>
      </c>
      <c r="J172" s="144">
        <f t="shared" si="10"/>
        <v>2</v>
      </c>
      <c r="K172" s="145">
        <f t="shared" si="11"/>
        <v>2</v>
      </c>
      <c r="L172" s="146"/>
      <c r="M172" s="147">
        <f t="shared" si="12"/>
        <v>0</v>
      </c>
      <c r="N172" s="146"/>
      <c r="O172" s="146"/>
      <c r="P172" s="146"/>
      <c r="Q172" s="148">
        <f t="shared" si="13"/>
        <v>0</v>
      </c>
      <c r="R172" s="18" t="str">
        <f t="shared" si="9"/>
        <v>OK</v>
      </c>
      <c r="S172" s="47"/>
      <c r="T172" s="47"/>
      <c r="U172" s="47"/>
      <c r="V172" s="47"/>
      <c r="W172" s="47"/>
      <c r="X172" s="34"/>
      <c r="Y172" s="34"/>
      <c r="Z172" s="34"/>
      <c r="AA172" s="34"/>
      <c r="AB172" s="34"/>
      <c r="AC172" s="34"/>
      <c r="AD172" s="34"/>
      <c r="AE172" s="152"/>
      <c r="AF172" s="152"/>
      <c r="AG172" s="152"/>
      <c r="AH172" s="152"/>
      <c r="AI172" s="36">
        <v>1</v>
      </c>
      <c r="AJ172" s="36"/>
      <c r="AK172" s="36"/>
      <c r="AL172" s="182">
        <v>1</v>
      </c>
      <c r="AM172" s="181"/>
      <c r="AN172" s="181"/>
      <c r="AO172" s="181"/>
      <c r="AP172" s="36"/>
      <c r="AQ172" s="36"/>
      <c r="AR172" s="36"/>
      <c r="AS172" s="36"/>
      <c r="AT172" s="36"/>
      <c r="AU172" s="36"/>
      <c r="AV172" s="36"/>
    </row>
    <row r="173" spans="1:48" ht="40" customHeight="1" x14ac:dyDescent="0.35">
      <c r="A173" s="204">
        <v>9</v>
      </c>
      <c r="B173" s="50">
        <v>170</v>
      </c>
      <c r="C173" s="198" t="s">
        <v>637</v>
      </c>
      <c r="D173" s="56" t="s">
        <v>291</v>
      </c>
      <c r="E173" s="57" t="s">
        <v>292</v>
      </c>
      <c r="F173" s="57" t="s">
        <v>11</v>
      </c>
      <c r="G173" s="57" t="s">
        <v>12</v>
      </c>
      <c r="H173" s="55">
        <v>50</v>
      </c>
      <c r="I173" s="16">
        <v>4</v>
      </c>
      <c r="J173" s="144">
        <f t="shared" si="10"/>
        <v>4</v>
      </c>
      <c r="K173" s="145">
        <f t="shared" si="11"/>
        <v>4</v>
      </c>
      <c r="L173" s="146"/>
      <c r="M173" s="147">
        <f t="shared" si="12"/>
        <v>1</v>
      </c>
      <c r="N173" s="146"/>
      <c r="O173" s="146"/>
      <c r="P173" s="146"/>
      <c r="Q173" s="148">
        <f t="shared" si="13"/>
        <v>0</v>
      </c>
      <c r="R173" s="18" t="str">
        <f t="shared" si="9"/>
        <v>OK</v>
      </c>
      <c r="S173" s="47"/>
      <c r="T173" s="47"/>
      <c r="U173" s="47"/>
      <c r="V173" s="47">
        <v>4</v>
      </c>
      <c r="W173" s="47"/>
      <c r="X173" s="34"/>
      <c r="Y173" s="34"/>
      <c r="Z173" s="34"/>
      <c r="AA173" s="34"/>
      <c r="AB173" s="34"/>
      <c r="AC173" s="34"/>
      <c r="AD173" s="34"/>
      <c r="AE173" s="152"/>
      <c r="AF173" s="152"/>
      <c r="AG173" s="152"/>
      <c r="AH173" s="152"/>
      <c r="AI173" s="36"/>
      <c r="AJ173" s="36"/>
      <c r="AK173" s="36"/>
      <c r="AL173" s="181"/>
      <c r="AM173" s="181"/>
      <c r="AN173" s="181"/>
      <c r="AO173" s="181"/>
      <c r="AP173" s="36"/>
      <c r="AQ173" s="36"/>
      <c r="AR173" s="36"/>
      <c r="AS173" s="36"/>
      <c r="AT173" s="36"/>
      <c r="AU173" s="36"/>
      <c r="AV173" s="36"/>
    </row>
    <row r="174" spans="1:48" ht="40" customHeight="1" x14ac:dyDescent="0.35">
      <c r="A174" s="204"/>
      <c r="B174" s="50">
        <v>171</v>
      </c>
      <c r="C174" s="200"/>
      <c r="D174" s="56" t="s">
        <v>293</v>
      </c>
      <c r="E174" s="57" t="s">
        <v>294</v>
      </c>
      <c r="F174" s="57" t="s">
        <v>233</v>
      </c>
      <c r="G174" s="57" t="s">
        <v>12</v>
      </c>
      <c r="H174" s="55">
        <v>51.94</v>
      </c>
      <c r="I174" s="16">
        <v>5</v>
      </c>
      <c r="J174" s="144">
        <f t="shared" si="10"/>
        <v>5</v>
      </c>
      <c r="K174" s="145">
        <f t="shared" si="11"/>
        <v>5</v>
      </c>
      <c r="L174" s="146"/>
      <c r="M174" s="147">
        <f t="shared" si="12"/>
        <v>1</v>
      </c>
      <c r="N174" s="146"/>
      <c r="O174" s="146"/>
      <c r="P174" s="146"/>
      <c r="Q174" s="148">
        <f t="shared" si="13"/>
        <v>0</v>
      </c>
      <c r="R174" s="18" t="str">
        <f t="shared" si="9"/>
        <v>OK</v>
      </c>
      <c r="S174" s="47"/>
      <c r="T174" s="47"/>
      <c r="U174" s="47"/>
      <c r="V174" s="47">
        <v>5</v>
      </c>
      <c r="W174" s="47"/>
      <c r="X174" s="34"/>
      <c r="Y174" s="34"/>
      <c r="Z174" s="34"/>
      <c r="AA174" s="34"/>
      <c r="AB174" s="34"/>
      <c r="AC174" s="34"/>
      <c r="AD174" s="34"/>
      <c r="AE174" s="152"/>
      <c r="AF174" s="152"/>
      <c r="AG174" s="152"/>
      <c r="AH174" s="152"/>
      <c r="AI174" s="36"/>
      <c r="AJ174" s="36"/>
      <c r="AK174" s="36"/>
      <c r="AL174" s="181"/>
      <c r="AM174" s="181"/>
      <c r="AN174" s="181"/>
      <c r="AO174" s="181"/>
      <c r="AP174" s="36"/>
      <c r="AQ174" s="36"/>
      <c r="AR174" s="36"/>
      <c r="AS174" s="36"/>
      <c r="AT174" s="36"/>
      <c r="AU174" s="36"/>
      <c r="AV174" s="36"/>
    </row>
    <row r="175" spans="1:48" ht="40" customHeight="1" x14ac:dyDescent="0.35">
      <c r="A175" s="204"/>
      <c r="B175" s="50">
        <v>172</v>
      </c>
      <c r="C175" s="200"/>
      <c r="D175" s="56" t="s">
        <v>295</v>
      </c>
      <c r="E175" s="57" t="s">
        <v>296</v>
      </c>
      <c r="F175" s="57" t="s">
        <v>11</v>
      </c>
      <c r="G175" s="57" t="s">
        <v>297</v>
      </c>
      <c r="H175" s="55">
        <v>30.89</v>
      </c>
      <c r="I175" s="16">
        <v>10</v>
      </c>
      <c r="J175" s="144">
        <f t="shared" si="10"/>
        <v>10</v>
      </c>
      <c r="K175" s="145">
        <f t="shared" si="11"/>
        <v>10</v>
      </c>
      <c r="L175" s="146"/>
      <c r="M175" s="147">
        <f t="shared" si="12"/>
        <v>2</v>
      </c>
      <c r="N175" s="146"/>
      <c r="O175" s="146"/>
      <c r="P175" s="146"/>
      <c r="Q175" s="148">
        <f t="shared" si="13"/>
        <v>0</v>
      </c>
      <c r="R175" s="18" t="str">
        <f t="shared" si="9"/>
        <v>OK</v>
      </c>
      <c r="S175" s="47"/>
      <c r="T175" s="47"/>
      <c r="U175" s="47"/>
      <c r="V175" s="47"/>
      <c r="W175" s="47"/>
      <c r="X175" s="34"/>
      <c r="Y175" s="34"/>
      <c r="Z175" s="34"/>
      <c r="AA175" s="34"/>
      <c r="AB175" s="34"/>
      <c r="AC175" s="34"/>
      <c r="AD175" s="34"/>
      <c r="AE175" s="152"/>
      <c r="AF175" s="152"/>
      <c r="AG175" s="152"/>
      <c r="AH175" s="152"/>
      <c r="AI175" s="36">
        <v>4</v>
      </c>
      <c r="AJ175" s="36"/>
      <c r="AK175" s="36"/>
      <c r="AL175" s="181"/>
      <c r="AM175" s="181"/>
      <c r="AN175" s="182">
        <v>6</v>
      </c>
      <c r="AO175" s="181"/>
      <c r="AP175" s="36"/>
      <c r="AQ175" s="36"/>
      <c r="AR175" s="36"/>
      <c r="AS175" s="36"/>
      <c r="AT175" s="36"/>
      <c r="AU175" s="36"/>
      <c r="AV175" s="36"/>
    </row>
    <row r="176" spans="1:48" ht="40" customHeight="1" x14ac:dyDescent="0.35">
      <c r="A176" s="204"/>
      <c r="B176" s="50">
        <v>173</v>
      </c>
      <c r="C176" s="200"/>
      <c r="D176" s="56" t="s">
        <v>298</v>
      </c>
      <c r="E176" s="57" t="s">
        <v>299</v>
      </c>
      <c r="F176" s="57" t="s">
        <v>233</v>
      </c>
      <c r="G176" s="57" t="s">
        <v>297</v>
      </c>
      <c r="H176" s="55">
        <v>20.9</v>
      </c>
      <c r="I176" s="16">
        <v>20</v>
      </c>
      <c r="J176" s="144">
        <f t="shared" si="10"/>
        <v>20</v>
      </c>
      <c r="K176" s="145">
        <f t="shared" si="11"/>
        <v>20</v>
      </c>
      <c r="L176" s="146"/>
      <c r="M176" s="147">
        <f t="shared" si="12"/>
        <v>5</v>
      </c>
      <c r="N176" s="146"/>
      <c r="O176" s="146"/>
      <c r="P176" s="146"/>
      <c r="Q176" s="148">
        <f t="shared" si="13"/>
        <v>0</v>
      </c>
      <c r="R176" s="18" t="str">
        <f t="shared" si="9"/>
        <v>OK</v>
      </c>
      <c r="S176" s="47"/>
      <c r="T176" s="47"/>
      <c r="U176" s="47"/>
      <c r="V176" s="47"/>
      <c r="W176" s="47"/>
      <c r="X176" s="34"/>
      <c r="Y176" s="34"/>
      <c r="Z176" s="34"/>
      <c r="AA176" s="34"/>
      <c r="AB176" s="34"/>
      <c r="AC176" s="34"/>
      <c r="AD176" s="34"/>
      <c r="AE176" s="152"/>
      <c r="AF176" s="152"/>
      <c r="AG176" s="152"/>
      <c r="AH176" s="152"/>
      <c r="AI176" s="36"/>
      <c r="AJ176" s="36"/>
      <c r="AK176" s="36"/>
      <c r="AL176" s="181"/>
      <c r="AM176" s="181"/>
      <c r="AN176" s="182">
        <v>20</v>
      </c>
      <c r="AO176" s="181"/>
      <c r="AP176" s="36"/>
      <c r="AQ176" s="36"/>
      <c r="AR176" s="36"/>
      <c r="AS176" s="36"/>
      <c r="AT176" s="36"/>
      <c r="AU176" s="36"/>
      <c r="AV176" s="36"/>
    </row>
    <row r="177" spans="1:48" ht="40" customHeight="1" x14ac:dyDescent="0.35">
      <c r="A177" s="204"/>
      <c r="B177" s="50">
        <v>174</v>
      </c>
      <c r="C177" s="200"/>
      <c r="D177" s="56" t="s">
        <v>300</v>
      </c>
      <c r="E177" s="57" t="s">
        <v>301</v>
      </c>
      <c r="F177" s="57" t="s">
        <v>233</v>
      </c>
      <c r="G177" s="57" t="s">
        <v>12</v>
      </c>
      <c r="H177" s="55">
        <v>7.63</v>
      </c>
      <c r="I177" s="16">
        <v>5</v>
      </c>
      <c r="J177" s="144">
        <f t="shared" si="10"/>
        <v>5</v>
      </c>
      <c r="K177" s="145">
        <f t="shared" si="11"/>
        <v>5</v>
      </c>
      <c r="L177" s="146"/>
      <c r="M177" s="147">
        <f t="shared" si="12"/>
        <v>1</v>
      </c>
      <c r="N177" s="146"/>
      <c r="O177" s="146"/>
      <c r="P177" s="146"/>
      <c r="Q177" s="148">
        <f t="shared" si="13"/>
        <v>0</v>
      </c>
      <c r="R177" s="18" t="str">
        <f t="shared" si="9"/>
        <v>OK</v>
      </c>
      <c r="S177" s="47"/>
      <c r="T177" s="47"/>
      <c r="U177" s="47"/>
      <c r="V177" s="47"/>
      <c r="W177" s="47"/>
      <c r="X177" s="34"/>
      <c r="Y177" s="34"/>
      <c r="Z177" s="34"/>
      <c r="AA177" s="34"/>
      <c r="AB177" s="34"/>
      <c r="AC177" s="34"/>
      <c r="AD177" s="34"/>
      <c r="AE177" s="152"/>
      <c r="AF177" s="152"/>
      <c r="AG177" s="152"/>
      <c r="AH177" s="152"/>
      <c r="AI177" s="36">
        <v>5</v>
      </c>
      <c r="AJ177" s="36"/>
      <c r="AK177" s="36"/>
      <c r="AL177" s="181"/>
      <c r="AM177" s="181"/>
      <c r="AN177" s="181"/>
      <c r="AO177" s="181"/>
      <c r="AP177" s="36"/>
      <c r="AQ177" s="36"/>
      <c r="AR177" s="36"/>
      <c r="AS177" s="36"/>
      <c r="AT177" s="36"/>
      <c r="AU177" s="36"/>
      <c r="AV177" s="36"/>
    </row>
    <row r="178" spans="1:48" ht="40" customHeight="1" x14ac:dyDescent="0.35">
      <c r="A178" s="204"/>
      <c r="B178" s="50">
        <v>175</v>
      </c>
      <c r="C178" s="200"/>
      <c r="D178" s="56" t="s">
        <v>302</v>
      </c>
      <c r="E178" s="57" t="s">
        <v>303</v>
      </c>
      <c r="F178" s="57" t="s">
        <v>11</v>
      </c>
      <c r="G178" s="57" t="s">
        <v>12</v>
      </c>
      <c r="H178" s="55">
        <v>50.87</v>
      </c>
      <c r="I178" s="16">
        <v>6</v>
      </c>
      <c r="J178" s="144">
        <f t="shared" si="10"/>
        <v>6</v>
      </c>
      <c r="K178" s="145">
        <f t="shared" si="11"/>
        <v>6</v>
      </c>
      <c r="L178" s="146"/>
      <c r="M178" s="147">
        <f t="shared" si="12"/>
        <v>1</v>
      </c>
      <c r="N178" s="146"/>
      <c r="O178" s="146"/>
      <c r="P178" s="146"/>
      <c r="Q178" s="148">
        <f t="shared" si="13"/>
        <v>0</v>
      </c>
      <c r="R178" s="18" t="str">
        <f t="shared" si="9"/>
        <v>OK</v>
      </c>
      <c r="S178" s="47"/>
      <c r="T178" s="47"/>
      <c r="U178" s="47"/>
      <c r="V178" s="47">
        <v>6</v>
      </c>
      <c r="W178" s="47"/>
      <c r="X178" s="34"/>
      <c r="Y178" s="34"/>
      <c r="Z178" s="34"/>
      <c r="AA178" s="34"/>
      <c r="AB178" s="34"/>
      <c r="AC178" s="34"/>
      <c r="AD178" s="34"/>
      <c r="AE178" s="152"/>
      <c r="AF178" s="152"/>
      <c r="AG178" s="152"/>
      <c r="AH178" s="152"/>
      <c r="AI178" s="36"/>
      <c r="AJ178" s="36"/>
      <c r="AK178" s="36"/>
      <c r="AL178" s="181"/>
      <c r="AM178" s="181"/>
      <c r="AN178" s="181"/>
      <c r="AO178" s="181"/>
      <c r="AP178" s="36"/>
      <c r="AQ178" s="36"/>
      <c r="AR178" s="36"/>
      <c r="AS178" s="36"/>
      <c r="AT178" s="36"/>
      <c r="AU178" s="36"/>
      <c r="AV178" s="36"/>
    </row>
    <row r="179" spans="1:48" ht="40" customHeight="1" x14ac:dyDescent="0.35">
      <c r="A179" s="204"/>
      <c r="B179" s="50">
        <v>176</v>
      </c>
      <c r="C179" s="199"/>
      <c r="D179" s="56" t="s">
        <v>304</v>
      </c>
      <c r="E179" s="57" t="s">
        <v>305</v>
      </c>
      <c r="F179" s="57" t="s">
        <v>11</v>
      </c>
      <c r="G179" s="57" t="s">
        <v>12</v>
      </c>
      <c r="H179" s="55">
        <v>4.78</v>
      </c>
      <c r="I179" s="16">
        <v>0</v>
      </c>
      <c r="J179" s="144">
        <f t="shared" si="10"/>
        <v>0</v>
      </c>
      <c r="K179" s="145">
        <f t="shared" si="11"/>
        <v>0</v>
      </c>
      <c r="L179" s="146"/>
      <c r="M179" s="147">
        <f t="shared" si="12"/>
        <v>0</v>
      </c>
      <c r="N179" s="146"/>
      <c r="O179" s="146"/>
      <c r="P179" s="146"/>
      <c r="Q179" s="148">
        <f t="shared" si="13"/>
        <v>0</v>
      </c>
      <c r="R179" s="18" t="str">
        <f t="shared" si="9"/>
        <v>OK</v>
      </c>
      <c r="S179" s="47"/>
      <c r="T179" s="47"/>
      <c r="U179" s="47"/>
      <c r="V179" s="47"/>
      <c r="W179" s="47"/>
      <c r="X179" s="34"/>
      <c r="Y179" s="34"/>
      <c r="Z179" s="34"/>
      <c r="AA179" s="34"/>
      <c r="AB179" s="34"/>
      <c r="AC179" s="34"/>
      <c r="AD179" s="34"/>
      <c r="AE179" s="152"/>
      <c r="AF179" s="152"/>
      <c r="AG179" s="152"/>
      <c r="AH179" s="152"/>
      <c r="AI179" s="36"/>
      <c r="AJ179" s="36"/>
      <c r="AK179" s="36"/>
      <c r="AL179" s="181"/>
      <c r="AM179" s="181"/>
      <c r="AN179" s="181"/>
      <c r="AO179" s="181"/>
      <c r="AP179" s="36"/>
      <c r="AQ179" s="36"/>
      <c r="AR179" s="36"/>
      <c r="AS179" s="36"/>
      <c r="AT179" s="36"/>
      <c r="AU179" s="36"/>
      <c r="AV179" s="36"/>
    </row>
    <row r="180" spans="1:48" ht="40" customHeight="1" x14ac:dyDescent="0.35">
      <c r="A180" s="204">
        <v>10</v>
      </c>
      <c r="B180" s="50">
        <v>177</v>
      </c>
      <c r="C180" s="198" t="s">
        <v>635</v>
      </c>
      <c r="D180" s="56" t="s">
        <v>306</v>
      </c>
      <c r="E180" s="57" t="s">
        <v>307</v>
      </c>
      <c r="F180" s="57" t="s">
        <v>11</v>
      </c>
      <c r="G180" s="57" t="s">
        <v>308</v>
      </c>
      <c r="H180" s="55">
        <v>16</v>
      </c>
      <c r="I180" s="16">
        <v>20</v>
      </c>
      <c r="J180" s="144">
        <f t="shared" si="10"/>
        <v>10</v>
      </c>
      <c r="K180" s="145">
        <f t="shared" si="11"/>
        <v>10</v>
      </c>
      <c r="L180" s="146"/>
      <c r="M180" s="147">
        <f t="shared" si="12"/>
        <v>5</v>
      </c>
      <c r="N180" s="146"/>
      <c r="O180" s="146"/>
      <c r="P180" s="146"/>
      <c r="Q180" s="148">
        <f t="shared" si="13"/>
        <v>10</v>
      </c>
      <c r="R180" s="18" t="str">
        <f t="shared" si="9"/>
        <v>OK</v>
      </c>
      <c r="S180" s="47"/>
      <c r="T180" s="47">
        <v>10</v>
      </c>
      <c r="U180" s="47"/>
      <c r="V180" s="47"/>
      <c r="W180" s="47"/>
      <c r="X180" s="34"/>
      <c r="Y180" s="34"/>
      <c r="Z180" s="34"/>
      <c r="AA180" s="34"/>
      <c r="AB180" s="34"/>
      <c r="AC180" s="34"/>
      <c r="AD180" s="34"/>
      <c r="AE180" s="152"/>
      <c r="AF180" s="152"/>
      <c r="AG180" s="152"/>
      <c r="AH180" s="152"/>
      <c r="AI180" s="36"/>
      <c r="AJ180" s="36"/>
      <c r="AK180" s="36"/>
      <c r="AL180" s="181"/>
      <c r="AM180" s="181"/>
      <c r="AN180" s="181"/>
      <c r="AO180" s="181"/>
      <c r="AP180" s="36"/>
      <c r="AQ180" s="36"/>
      <c r="AR180" s="36"/>
      <c r="AS180" s="36"/>
      <c r="AT180" s="36"/>
      <c r="AU180" s="36"/>
      <c r="AV180" s="36"/>
    </row>
    <row r="181" spans="1:48" ht="40" customHeight="1" x14ac:dyDescent="0.35">
      <c r="A181" s="204"/>
      <c r="B181" s="50">
        <v>178</v>
      </c>
      <c r="C181" s="200"/>
      <c r="D181" s="56" t="s">
        <v>309</v>
      </c>
      <c r="E181" s="57" t="s">
        <v>310</v>
      </c>
      <c r="F181" s="57" t="s">
        <v>11</v>
      </c>
      <c r="G181" s="57" t="s">
        <v>13</v>
      </c>
      <c r="H181" s="55">
        <v>15.62</v>
      </c>
      <c r="I181" s="16">
        <v>30</v>
      </c>
      <c r="J181" s="144">
        <f t="shared" si="10"/>
        <v>10</v>
      </c>
      <c r="K181" s="145">
        <f t="shared" si="11"/>
        <v>10</v>
      </c>
      <c r="L181" s="146"/>
      <c r="M181" s="147">
        <f t="shared" si="12"/>
        <v>7</v>
      </c>
      <c r="N181" s="146"/>
      <c r="O181" s="146"/>
      <c r="P181" s="146"/>
      <c r="Q181" s="148">
        <f t="shared" si="13"/>
        <v>20</v>
      </c>
      <c r="R181" s="18" t="str">
        <f t="shared" si="9"/>
        <v>OK</v>
      </c>
      <c r="S181" s="47"/>
      <c r="T181" s="47">
        <v>10</v>
      </c>
      <c r="U181" s="47"/>
      <c r="V181" s="47"/>
      <c r="W181" s="47"/>
      <c r="X181" s="34"/>
      <c r="Y181" s="34"/>
      <c r="Z181" s="34"/>
      <c r="AA181" s="34"/>
      <c r="AB181" s="34"/>
      <c r="AC181" s="34"/>
      <c r="AD181" s="34"/>
      <c r="AE181" s="152"/>
      <c r="AF181" s="152"/>
      <c r="AG181" s="152"/>
      <c r="AH181" s="152"/>
      <c r="AI181" s="36"/>
      <c r="AJ181" s="36"/>
      <c r="AK181" s="36"/>
      <c r="AL181" s="181"/>
      <c r="AM181" s="181"/>
      <c r="AN181" s="181"/>
      <c r="AO181" s="181"/>
      <c r="AP181" s="36"/>
      <c r="AQ181" s="36"/>
      <c r="AR181" s="36"/>
      <c r="AS181" s="36"/>
      <c r="AT181" s="36"/>
      <c r="AU181" s="36"/>
      <c r="AV181" s="36"/>
    </row>
    <row r="182" spans="1:48" ht="40" customHeight="1" x14ac:dyDescent="0.35">
      <c r="A182" s="204"/>
      <c r="B182" s="50">
        <v>179</v>
      </c>
      <c r="C182" s="200"/>
      <c r="D182" s="56" t="s">
        <v>311</v>
      </c>
      <c r="E182" s="57" t="s">
        <v>312</v>
      </c>
      <c r="F182" s="57" t="s">
        <v>233</v>
      </c>
      <c r="G182" s="57" t="s">
        <v>12</v>
      </c>
      <c r="H182" s="55">
        <v>4.9400000000000004</v>
      </c>
      <c r="I182" s="16">
        <v>25</v>
      </c>
      <c r="J182" s="144">
        <f t="shared" si="10"/>
        <v>0</v>
      </c>
      <c r="K182" s="145">
        <f t="shared" si="11"/>
        <v>0</v>
      </c>
      <c r="L182" s="146"/>
      <c r="M182" s="147">
        <f t="shared" si="12"/>
        <v>6</v>
      </c>
      <c r="N182" s="146"/>
      <c r="O182" s="146"/>
      <c r="P182" s="146"/>
      <c r="Q182" s="148">
        <f t="shared" si="13"/>
        <v>25</v>
      </c>
      <c r="R182" s="18" t="str">
        <f t="shared" si="9"/>
        <v>OK</v>
      </c>
      <c r="S182" s="47"/>
      <c r="T182" s="47"/>
      <c r="U182" s="47"/>
      <c r="V182" s="47"/>
      <c r="W182" s="47"/>
      <c r="X182" s="34"/>
      <c r="Y182" s="34"/>
      <c r="Z182" s="34"/>
      <c r="AA182" s="34"/>
      <c r="AB182" s="34"/>
      <c r="AC182" s="34"/>
      <c r="AD182" s="34"/>
      <c r="AE182" s="152"/>
      <c r="AF182" s="152"/>
      <c r="AG182" s="152"/>
      <c r="AH182" s="152"/>
      <c r="AI182" s="36"/>
      <c r="AJ182" s="36"/>
      <c r="AK182" s="36"/>
      <c r="AL182" s="181"/>
      <c r="AM182" s="181"/>
      <c r="AN182" s="181"/>
      <c r="AO182" s="181"/>
      <c r="AP182" s="36"/>
      <c r="AQ182" s="36"/>
      <c r="AR182" s="36"/>
      <c r="AS182" s="36"/>
      <c r="AT182" s="36"/>
      <c r="AU182" s="36"/>
      <c r="AV182" s="36"/>
    </row>
    <row r="183" spans="1:48" ht="40" customHeight="1" x14ac:dyDescent="0.35">
      <c r="A183" s="204"/>
      <c r="B183" s="50">
        <v>180</v>
      </c>
      <c r="C183" s="200"/>
      <c r="D183" s="56" t="s">
        <v>313</v>
      </c>
      <c r="E183" s="57" t="s">
        <v>314</v>
      </c>
      <c r="F183" s="57" t="s">
        <v>11</v>
      </c>
      <c r="G183" s="57" t="s">
        <v>13</v>
      </c>
      <c r="H183" s="55">
        <v>36.1</v>
      </c>
      <c r="I183" s="16">
        <v>5</v>
      </c>
      <c r="J183" s="144">
        <f t="shared" si="10"/>
        <v>2</v>
      </c>
      <c r="K183" s="145">
        <f t="shared" si="11"/>
        <v>2</v>
      </c>
      <c r="L183" s="146"/>
      <c r="M183" s="147">
        <f t="shared" si="12"/>
        <v>1</v>
      </c>
      <c r="N183" s="146"/>
      <c r="O183" s="146"/>
      <c r="P183" s="146"/>
      <c r="Q183" s="148">
        <f t="shared" si="13"/>
        <v>3</v>
      </c>
      <c r="R183" s="18" t="str">
        <f t="shared" si="9"/>
        <v>OK</v>
      </c>
      <c r="S183" s="47"/>
      <c r="T183" s="47">
        <v>2</v>
      </c>
      <c r="U183" s="47"/>
      <c r="V183" s="47"/>
      <c r="W183" s="47"/>
      <c r="X183" s="34"/>
      <c r="Y183" s="34"/>
      <c r="Z183" s="34"/>
      <c r="AA183" s="34"/>
      <c r="AB183" s="34"/>
      <c r="AC183" s="34"/>
      <c r="AD183" s="34"/>
      <c r="AE183" s="152"/>
      <c r="AF183" s="152"/>
      <c r="AG183" s="152"/>
      <c r="AH183" s="152"/>
      <c r="AI183" s="36"/>
      <c r="AJ183" s="36"/>
      <c r="AK183" s="36"/>
      <c r="AL183" s="181"/>
      <c r="AM183" s="181"/>
      <c r="AN183" s="181"/>
      <c r="AO183" s="181"/>
      <c r="AP183" s="36"/>
      <c r="AQ183" s="36"/>
      <c r="AR183" s="36"/>
      <c r="AS183" s="36"/>
      <c r="AT183" s="36"/>
      <c r="AU183" s="36"/>
      <c r="AV183" s="36"/>
    </row>
    <row r="184" spans="1:48" ht="40" customHeight="1" x14ac:dyDescent="0.35">
      <c r="A184" s="204"/>
      <c r="B184" s="50">
        <v>181</v>
      </c>
      <c r="C184" s="200"/>
      <c r="D184" s="56" t="s">
        <v>315</v>
      </c>
      <c r="E184" s="57" t="s">
        <v>316</v>
      </c>
      <c r="F184" s="57" t="s">
        <v>11</v>
      </c>
      <c r="G184" s="57" t="s">
        <v>12</v>
      </c>
      <c r="H184" s="55">
        <v>16.8</v>
      </c>
      <c r="I184" s="16">
        <v>20</v>
      </c>
      <c r="J184" s="144">
        <f t="shared" si="10"/>
        <v>4</v>
      </c>
      <c r="K184" s="145">
        <f t="shared" si="11"/>
        <v>4</v>
      </c>
      <c r="L184" s="146"/>
      <c r="M184" s="147">
        <f t="shared" si="12"/>
        <v>5</v>
      </c>
      <c r="N184" s="146"/>
      <c r="O184" s="146"/>
      <c r="P184" s="146"/>
      <c r="Q184" s="148">
        <f t="shared" si="13"/>
        <v>16</v>
      </c>
      <c r="R184" s="18" t="str">
        <f t="shared" si="9"/>
        <v>OK</v>
      </c>
      <c r="S184" s="47"/>
      <c r="T184" s="47">
        <v>4</v>
      </c>
      <c r="U184" s="47"/>
      <c r="V184" s="47"/>
      <c r="W184" s="47"/>
      <c r="X184" s="34"/>
      <c r="Y184" s="34"/>
      <c r="Z184" s="34"/>
      <c r="AA184" s="34"/>
      <c r="AB184" s="34"/>
      <c r="AC184" s="34"/>
      <c r="AD184" s="34"/>
      <c r="AE184" s="152"/>
      <c r="AF184" s="152"/>
      <c r="AG184" s="152"/>
      <c r="AH184" s="152"/>
      <c r="AI184" s="36"/>
      <c r="AJ184" s="36"/>
      <c r="AK184" s="36"/>
      <c r="AL184" s="181"/>
      <c r="AM184" s="181"/>
      <c r="AN184" s="181"/>
      <c r="AO184" s="181"/>
      <c r="AP184" s="36"/>
      <c r="AQ184" s="36"/>
      <c r="AR184" s="36"/>
      <c r="AS184" s="36"/>
      <c r="AT184" s="36"/>
      <c r="AU184" s="36"/>
      <c r="AV184" s="36"/>
    </row>
    <row r="185" spans="1:48" ht="40" customHeight="1" x14ac:dyDescent="0.35">
      <c r="A185" s="204"/>
      <c r="B185" s="50">
        <v>182</v>
      </c>
      <c r="C185" s="200"/>
      <c r="D185" s="56" t="s">
        <v>317</v>
      </c>
      <c r="E185" s="57" t="s">
        <v>318</v>
      </c>
      <c r="F185" s="57" t="s">
        <v>11</v>
      </c>
      <c r="G185" s="57" t="s">
        <v>12</v>
      </c>
      <c r="H185" s="55">
        <v>8.16</v>
      </c>
      <c r="I185" s="16">
        <v>20</v>
      </c>
      <c r="J185" s="144">
        <f t="shared" si="10"/>
        <v>0</v>
      </c>
      <c r="K185" s="145">
        <f t="shared" si="11"/>
        <v>0</v>
      </c>
      <c r="L185" s="146"/>
      <c r="M185" s="147">
        <f t="shared" si="12"/>
        <v>5</v>
      </c>
      <c r="N185" s="146"/>
      <c r="O185" s="146"/>
      <c r="P185" s="146"/>
      <c r="Q185" s="148">
        <f t="shared" si="13"/>
        <v>20</v>
      </c>
      <c r="R185" s="18" t="str">
        <f t="shared" si="9"/>
        <v>OK</v>
      </c>
      <c r="S185" s="47"/>
      <c r="T185" s="47"/>
      <c r="U185" s="47"/>
      <c r="V185" s="47"/>
      <c r="W185" s="47"/>
      <c r="X185" s="34"/>
      <c r="Y185" s="34"/>
      <c r="Z185" s="34"/>
      <c r="AA185" s="34"/>
      <c r="AB185" s="34"/>
      <c r="AC185" s="34"/>
      <c r="AD185" s="34"/>
      <c r="AE185" s="152"/>
      <c r="AF185" s="152"/>
      <c r="AG185" s="152"/>
      <c r="AH185" s="152"/>
      <c r="AI185" s="36"/>
      <c r="AJ185" s="36"/>
      <c r="AK185" s="36"/>
      <c r="AL185" s="181"/>
      <c r="AM185" s="181"/>
      <c r="AN185" s="181"/>
      <c r="AO185" s="181"/>
      <c r="AP185" s="36"/>
      <c r="AQ185" s="36"/>
      <c r="AR185" s="36"/>
      <c r="AS185" s="36"/>
      <c r="AT185" s="36"/>
      <c r="AU185" s="36"/>
      <c r="AV185" s="36"/>
    </row>
    <row r="186" spans="1:48" ht="40" customHeight="1" x14ac:dyDescent="0.35">
      <c r="A186" s="204"/>
      <c r="B186" s="50">
        <v>183</v>
      </c>
      <c r="C186" s="200"/>
      <c r="D186" s="56" t="s">
        <v>319</v>
      </c>
      <c r="E186" s="57" t="s">
        <v>320</v>
      </c>
      <c r="F186" s="57" t="s">
        <v>11</v>
      </c>
      <c r="G186" s="57" t="s">
        <v>12</v>
      </c>
      <c r="H186" s="55">
        <v>6.8</v>
      </c>
      <c r="I186" s="16">
        <v>30</v>
      </c>
      <c r="J186" s="144">
        <f t="shared" si="10"/>
        <v>30</v>
      </c>
      <c r="K186" s="145">
        <f t="shared" si="11"/>
        <v>30</v>
      </c>
      <c r="L186" s="146"/>
      <c r="M186" s="147">
        <f t="shared" si="12"/>
        <v>7</v>
      </c>
      <c r="N186" s="146"/>
      <c r="O186" s="146"/>
      <c r="P186" s="146"/>
      <c r="Q186" s="148">
        <f t="shared" si="13"/>
        <v>0</v>
      </c>
      <c r="R186" s="18" t="str">
        <f t="shared" si="9"/>
        <v>OK</v>
      </c>
      <c r="S186" s="47"/>
      <c r="T186" s="47"/>
      <c r="U186" s="47"/>
      <c r="V186" s="47"/>
      <c r="W186" s="47"/>
      <c r="X186" s="34"/>
      <c r="Y186" s="34"/>
      <c r="Z186" s="34"/>
      <c r="AA186" s="34"/>
      <c r="AB186" s="34"/>
      <c r="AC186" s="34">
        <v>30</v>
      </c>
      <c r="AD186" s="34"/>
      <c r="AE186" s="152"/>
      <c r="AF186" s="152"/>
      <c r="AG186" s="152"/>
      <c r="AH186" s="152"/>
      <c r="AI186" s="36"/>
      <c r="AJ186" s="36"/>
      <c r="AK186" s="36"/>
      <c r="AL186" s="181"/>
      <c r="AM186" s="181"/>
      <c r="AN186" s="181"/>
      <c r="AO186" s="181"/>
      <c r="AP186" s="36"/>
      <c r="AQ186" s="36"/>
      <c r="AR186" s="36"/>
      <c r="AS186" s="36"/>
      <c r="AT186" s="36"/>
      <c r="AU186" s="36"/>
      <c r="AV186" s="36"/>
    </row>
    <row r="187" spans="1:48" ht="40" customHeight="1" x14ac:dyDescent="0.35">
      <c r="A187" s="204"/>
      <c r="B187" s="50">
        <v>184</v>
      </c>
      <c r="C187" s="200"/>
      <c r="D187" s="56" t="s">
        <v>321</v>
      </c>
      <c r="E187" s="57" t="s">
        <v>322</v>
      </c>
      <c r="F187" s="57" t="s">
        <v>11</v>
      </c>
      <c r="G187" s="57" t="s">
        <v>12</v>
      </c>
      <c r="H187" s="55">
        <v>22.8</v>
      </c>
      <c r="I187" s="16">
        <v>3</v>
      </c>
      <c r="J187" s="144">
        <f t="shared" si="10"/>
        <v>1</v>
      </c>
      <c r="K187" s="145">
        <f t="shared" si="11"/>
        <v>1</v>
      </c>
      <c r="L187" s="146"/>
      <c r="M187" s="147">
        <f t="shared" si="12"/>
        <v>0</v>
      </c>
      <c r="N187" s="146"/>
      <c r="O187" s="146"/>
      <c r="P187" s="146"/>
      <c r="Q187" s="148">
        <f t="shared" si="13"/>
        <v>2</v>
      </c>
      <c r="R187" s="18" t="str">
        <f t="shared" si="9"/>
        <v>OK</v>
      </c>
      <c r="S187" s="47"/>
      <c r="T187" s="47">
        <v>1</v>
      </c>
      <c r="U187" s="47"/>
      <c r="V187" s="47"/>
      <c r="W187" s="47"/>
      <c r="X187" s="34"/>
      <c r="Y187" s="34"/>
      <c r="Z187" s="34"/>
      <c r="AA187" s="34"/>
      <c r="AB187" s="34"/>
      <c r="AC187" s="34"/>
      <c r="AD187" s="34"/>
      <c r="AE187" s="152"/>
      <c r="AF187" s="152"/>
      <c r="AG187" s="152"/>
      <c r="AH187" s="152"/>
      <c r="AI187" s="36"/>
      <c r="AJ187" s="36"/>
      <c r="AK187" s="36"/>
      <c r="AL187" s="181"/>
      <c r="AM187" s="181"/>
      <c r="AN187" s="181"/>
      <c r="AO187" s="181"/>
      <c r="AP187" s="36"/>
      <c r="AQ187" s="36"/>
      <c r="AR187" s="36"/>
      <c r="AS187" s="36"/>
      <c r="AT187" s="36"/>
      <c r="AU187" s="36"/>
      <c r="AV187" s="36"/>
    </row>
    <row r="188" spans="1:48" ht="40" customHeight="1" x14ac:dyDescent="0.35">
      <c r="A188" s="204"/>
      <c r="B188" s="50">
        <v>185</v>
      </c>
      <c r="C188" s="200"/>
      <c r="D188" s="56" t="s">
        <v>323</v>
      </c>
      <c r="E188" s="57" t="s">
        <v>324</v>
      </c>
      <c r="F188" s="57" t="s">
        <v>11</v>
      </c>
      <c r="G188" s="57" t="s">
        <v>15</v>
      </c>
      <c r="H188" s="55">
        <v>9.36</v>
      </c>
      <c r="I188" s="16">
        <v>2</v>
      </c>
      <c r="J188" s="144">
        <f t="shared" si="10"/>
        <v>2</v>
      </c>
      <c r="K188" s="145">
        <f t="shared" si="11"/>
        <v>2</v>
      </c>
      <c r="L188" s="146"/>
      <c r="M188" s="147">
        <f t="shared" si="12"/>
        <v>0</v>
      </c>
      <c r="N188" s="146"/>
      <c r="O188" s="146"/>
      <c r="P188" s="146"/>
      <c r="Q188" s="148">
        <f t="shared" si="13"/>
        <v>0</v>
      </c>
      <c r="R188" s="18" t="str">
        <f t="shared" si="9"/>
        <v>OK</v>
      </c>
      <c r="S188" s="47"/>
      <c r="T188" s="47">
        <v>2</v>
      </c>
      <c r="U188" s="47"/>
      <c r="V188" s="47"/>
      <c r="W188" s="47"/>
      <c r="X188" s="34"/>
      <c r="Y188" s="34"/>
      <c r="Z188" s="34"/>
      <c r="AA188" s="34"/>
      <c r="AB188" s="34"/>
      <c r="AC188" s="34"/>
      <c r="AD188" s="34"/>
      <c r="AE188" s="152"/>
      <c r="AF188" s="152"/>
      <c r="AG188" s="152"/>
      <c r="AH188" s="152"/>
      <c r="AI188" s="36"/>
      <c r="AJ188" s="36"/>
      <c r="AK188" s="36"/>
      <c r="AL188" s="181"/>
      <c r="AM188" s="181"/>
      <c r="AN188" s="181"/>
      <c r="AO188" s="181"/>
      <c r="AP188" s="36"/>
      <c r="AQ188" s="36"/>
      <c r="AR188" s="36"/>
      <c r="AS188" s="36"/>
      <c r="AT188" s="36"/>
      <c r="AU188" s="36"/>
      <c r="AV188" s="36"/>
    </row>
    <row r="189" spans="1:48" ht="40" customHeight="1" x14ac:dyDescent="0.35">
      <c r="A189" s="204"/>
      <c r="B189" s="50">
        <v>186</v>
      </c>
      <c r="C189" s="200"/>
      <c r="D189" s="56" t="s">
        <v>325</v>
      </c>
      <c r="E189" s="57" t="s">
        <v>326</v>
      </c>
      <c r="F189" s="57" t="s">
        <v>11</v>
      </c>
      <c r="G189" s="57" t="s">
        <v>12</v>
      </c>
      <c r="H189" s="55">
        <v>17.399999999999999</v>
      </c>
      <c r="I189" s="16">
        <v>10</v>
      </c>
      <c r="J189" s="144">
        <f t="shared" si="10"/>
        <v>10</v>
      </c>
      <c r="K189" s="145">
        <f t="shared" si="11"/>
        <v>10</v>
      </c>
      <c r="L189" s="146"/>
      <c r="M189" s="147">
        <f t="shared" si="12"/>
        <v>2</v>
      </c>
      <c r="N189" s="146"/>
      <c r="O189" s="146"/>
      <c r="P189" s="146"/>
      <c r="Q189" s="148">
        <f t="shared" si="13"/>
        <v>0</v>
      </c>
      <c r="R189" s="18" t="str">
        <f t="shared" si="9"/>
        <v>OK</v>
      </c>
      <c r="S189" s="47"/>
      <c r="T189" s="47">
        <v>5</v>
      </c>
      <c r="U189" s="47"/>
      <c r="V189" s="47"/>
      <c r="W189" s="47"/>
      <c r="X189" s="34"/>
      <c r="Y189" s="34"/>
      <c r="Z189" s="34"/>
      <c r="AA189" s="34"/>
      <c r="AB189" s="34"/>
      <c r="AC189" s="34">
        <v>5</v>
      </c>
      <c r="AD189" s="34"/>
      <c r="AE189" s="152"/>
      <c r="AF189" s="152"/>
      <c r="AG189" s="152"/>
      <c r="AH189" s="152"/>
      <c r="AI189" s="36"/>
      <c r="AJ189" s="36"/>
      <c r="AK189" s="36"/>
      <c r="AL189" s="181"/>
      <c r="AM189" s="181"/>
      <c r="AN189" s="181"/>
      <c r="AO189" s="181"/>
      <c r="AP189" s="36"/>
      <c r="AQ189" s="36"/>
      <c r="AR189" s="36"/>
      <c r="AS189" s="36"/>
      <c r="AT189" s="36"/>
      <c r="AU189" s="36"/>
      <c r="AV189" s="36"/>
    </row>
    <row r="190" spans="1:48" ht="40" customHeight="1" x14ac:dyDescent="0.35">
      <c r="A190" s="204"/>
      <c r="B190" s="50">
        <v>187</v>
      </c>
      <c r="C190" s="200"/>
      <c r="D190" s="56" t="s">
        <v>327</v>
      </c>
      <c r="E190" s="57" t="s">
        <v>328</v>
      </c>
      <c r="F190" s="57" t="s">
        <v>11</v>
      </c>
      <c r="G190" s="57" t="s">
        <v>12</v>
      </c>
      <c r="H190" s="55">
        <v>16.88</v>
      </c>
      <c r="I190" s="16">
        <v>0</v>
      </c>
      <c r="J190" s="144">
        <f t="shared" si="10"/>
        <v>0</v>
      </c>
      <c r="K190" s="145">
        <f t="shared" si="11"/>
        <v>0</v>
      </c>
      <c r="L190" s="146"/>
      <c r="M190" s="147">
        <f t="shared" si="12"/>
        <v>0</v>
      </c>
      <c r="N190" s="146"/>
      <c r="O190" s="146"/>
      <c r="P190" s="146"/>
      <c r="Q190" s="148">
        <f t="shared" si="13"/>
        <v>0</v>
      </c>
      <c r="R190" s="18" t="str">
        <f t="shared" si="9"/>
        <v>OK</v>
      </c>
      <c r="S190" s="47"/>
      <c r="T190" s="47"/>
      <c r="U190" s="47"/>
      <c r="V190" s="47"/>
      <c r="W190" s="47"/>
      <c r="X190" s="34"/>
      <c r="Y190" s="34"/>
      <c r="Z190" s="34"/>
      <c r="AA190" s="34"/>
      <c r="AB190" s="34"/>
      <c r="AC190" s="34"/>
      <c r="AD190" s="34"/>
      <c r="AE190" s="152"/>
      <c r="AF190" s="152"/>
      <c r="AG190" s="152"/>
      <c r="AH190" s="152"/>
      <c r="AI190" s="36"/>
      <c r="AJ190" s="36"/>
      <c r="AK190" s="36"/>
      <c r="AL190" s="181"/>
      <c r="AM190" s="181"/>
      <c r="AN190" s="181"/>
      <c r="AO190" s="181"/>
      <c r="AP190" s="36"/>
      <c r="AQ190" s="36"/>
      <c r="AR190" s="36"/>
      <c r="AS190" s="36"/>
      <c r="AT190" s="36"/>
      <c r="AU190" s="36"/>
      <c r="AV190" s="36"/>
    </row>
    <row r="191" spans="1:48" ht="40" customHeight="1" x14ac:dyDescent="0.35">
      <c r="A191" s="204"/>
      <c r="B191" s="50">
        <v>188</v>
      </c>
      <c r="C191" s="200"/>
      <c r="D191" s="56" t="s">
        <v>329</v>
      </c>
      <c r="E191" s="57" t="s">
        <v>330</v>
      </c>
      <c r="F191" s="57" t="s">
        <v>11</v>
      </c>
      <c r="G191" s="57" t="s">
        <v>12</v>
      </c>
      <c r="H191" s="55">
        <v>15.6</v>
      </c>
      <c r="I191" s="16">
        <v>0</v>
      </c>
      <c r="J191" s="144">
        <f t="shared" si="10"/>
        <v>0</v>
      </c>
      <c r="K191" s="145">
        <f t="shared" si="11"/>
        <v>0</v>
      </c>
      <c r="L191" s="146"/>
      <c r="M191" s="147">
        <f t="shared" si="12"/>
        <v>0</v>
      </c>
      <c r="N191" s="146"/>
      <c r="O191" s="146"/>
      <c r="P191" s="146"/>
      <c r="Q191" s="148">
        <f t="shared" si="13"/>
        <v>0</v>
      </c>
      <c r="R191" s="18" t="str">
        <f t="shared" si="9"/>
        <v>OK</v>
      </c>
      <c r="S191" s="47"/>
      <c r="T191" s="47"/>
      <c r="U191" s="47"/>
      <c r="V191" s="47"/>
      <c r="W191" s="47"/>
      <c r="X191" s="34"/>
      <c r="Y191" s="34"/>
      <c r="Z191" s="34"/>
      <c r="AA191" s="34"/>
      <c r="AB191" s="34"/>
      <c r="AC191" s="34"/>
      <c r="AD191" s="34"/>
      <c r="AE191" s="152"/>
      <c r="AF191" s="152"/>
      <c r="AG191" s="152"/>
      <c r="AH191" s="152"/>
      <c r="AI191" s="36"/>
      <c r="AJ191" s="36"/>
      <c r="AK191" s="36"/>
      <c r="AL191" s="181"/>
      <c r="AM191" s="181"/>
      <c r="AN191" s="181"/>
      <c r="AO191" s="181"/>
      <c r="AP191" s="36"/>
      <c r="AQ191" s="36"/>
      <c r="AR191" s="36"/>
      <c r="AS191" s="36"/>
      <c r="AT191" s="36"/>
      <c r="AU191" s="36"/>
      <c r="AV191" s="36"/>
    </row>
    <row r="192" spans="1:48" ht="40" customHeight="1" x14ac:dyDescent="0.35">
      <c r="A192" s="204"/>
      <c r="B192" s="50">
        <v>189</v>
      </c>
      <c r="C192" s="200"/>
      <c r="D192" s="56" t="s">
        <v>331</v>
      </c>
      <c r="E192" s="57" t="s">
        <v>332</v>
      </c>
      <c r="F192" s="57" t="s">
        <v>11</v>
      </c>
      <c r="G192" s="57" t="s">
        <v>12</v>
      </c>
      <c r="H192" s="55">
        <v>16.8</v>
      </c>
      <c r="I192" s="16">
        <v>20</v>
      </c>
      <c r="J192" s="144">
        <f t="shared" si="10"/>
        <v>10</v>
      </c>
      <c r="K192" s="145">
        <f t="shared" si="11"/>
        <v>10</v>
      </c>
      <c r="L192" s="146"/>
      <c r="M192" s="147">
        <f t="shared" si="12"/>
        <v>5</v>
      </c>
      <c r="N192" s="146"/>
      <c r="O192" s="146"/>
      <c r="P192" s="146"/>
      <c r="Q192" s="148">
        <f t="shared" si="13"/>
        <v>10</v>
      </c>
      <c r="R192" s="18" t="str">
        <f t="shared" si="9"/>
        <v>OK</v>
      </c>
      <c r="S192" s="47"/>
      <c r="T192" s="47">
        <v>10</v>
      </c>
      <c r="U192" s="47"/>
      <c r="V192" s="47"/>
      <c r="W192" s="47"/>
      <c r="X192" s="34"/>
      <c r="Y192" s="34"/>
      <c r="Z192" s="34"/>
      <c r="AA192" s="34"/>
      <c r="AB192" s="34"/>
      <c r="AC192" s="34"/>
      <c r="AD192" s="34"/>
      <c r="AE192" s="152"/>
      <c r="AF192" s="152"/>
      <c r="AG192" s="152"/>
      <c r="AH192" s="152"/>
      <c r="AI192" s="36"/>
      <c r="AJ192" s="36"/>
      <c r="AK192" s="36"/>
      <c r="AL192" s="181"/>
      <c r="AM192" s="181"/>
      <c r="AN192" s="181"/>
      <c r="AO192" s="181"/>
      <c r="AP192" s="36"/>
      <c r="AQ192" s="36"/>
      <c r="AR192" s="36"/>
      <c r="AS192" s="36"/>
      <c r="AT192" s="36"/>
      <c r="AU192" s="36"/>
      <c r="AV192" s="36"/>
    </row>
    <row r="193" spans="1:48" ht="40" customHeight="1" x14ac:dyDescent="0.35">
      <c r="A193" s="204"/>
      <c r="B193" s="50">
        <v>190</v>
      </c>
      <c r="C193" s="200"/>
      <c r="D193" s="56" t="s">
        <v>333</v>
      </c>
      <c r="E193" s="57" t="s">
        <v>334</v>
      </c>
      <c r="F193" s="57" t="s">
        <v>11</v>
      </c>
      <c r="G193" s="57" t="s">
        <v>15</v>
      </c>
      <c r="H193" s="55">
        <v>24</v>
      </c>
      <c r="I193" s="16">
        <v>50</v>
      </c>
      <c r="J193" s="144">
        <f t="shared" si="10"/>
        <v>2</v>
      </c>
      <c r="K193" s="145">
        <f t="shared" si="11"/>
        <v>2</v>
      </c>
      <c r="L193" s="146"/>
      <c r="M193" s="147">
        <f t="shared" si="12"/>
        <v>12</v>
      </c>
      <c r="N193" s="146"/>
      <c r="O193" s="146"/>
      <c r="P193" s="146"/>
      <c r="Q193" s="148">
        <f t="shared" si="13"/>
        <v>48</v>
      </c>
      <c r="R193" s="18" t="str">
        <f t="shared" si="9"/>
        <v>OK</v>
      </c>
      <c r="S193" s="47"/>
      <c r="T193" s="47">
        <v>2</v>
      </c>
      <c r="U193" s="47"/>
      <c r="V193" s="47"/>
      <c r="W193" s="47"/>
      <c r="X193" s="34"/>
      <c r="Y193" s="34"/>
      <c r="Z193" s="34"/>
      <c r="AA193" s="34"/>
      <c r="AB193" s="34"/>
      <c r="AC193" s="34"/>
      <c r="AD193" s="34"/>
      <c r="AE193" s="152"/>
      <c r="AF193" s="152"/>
      <c r="AG193" s="152"/>
      <c r="AH193" s="152"/>
      <c r="AI193" s="36"/>
      <c r="AJ193" s="36"/>
      <c r="AK193" s="36"/>
      <c r="AL193" s="181"/>
      <c r="AM193" s="181"/>
      <c r="AN193" s="181"/>
      <c r="AO193" s="181"/>
      <c r="AP193" s="36"/>
      <c r="AQ193" s="36"/>
      <c r="AR193" s="36"/>
      <c r="AS193" s="36"/>
      <c r="AT193" s="36"/>
      <c r="AU193" s="36"/>
      <c r="AV193" s="36"/>
    </row>
    <row r="194" spans="1:48" ht="40" customHeight="1" x14ac:dyDescent="0.35">
      <c r="A194" s="204"/>
      <c r="B194" s="50">
        <v>191</v>
      </c>
      <c r="C194" s="200"/>
      <c r="D194" s="56" t="s">
        <v>335</v>
      </c>
      <c r="E194" s="57" t="s">
        <v>336</v>
      </c>
      <c r="F194" s="57" t="s">
        <v>11</v>
      </c>
      <c r="G194" s="57" t="s">
        <v>15</v>
      </c>
      <c r="H194" s="55">
        <v>27.6</v>
      </c>
      <c r="I194" s="16">
        <v>0</v>
      </c>
      <c r="J194" s="144">
        <f t="shared" si="10"/>
        <v>0</v>
      </c>
      <c r="K194" s="145">
        <f t="shared" si="11"/>
        <v>0</v>
      </c>
      <c r="L194" s="146"/>
      <c r="M194" s="147">
        <f t="shared" si="12"/>
        <v>0</v>
      </c>
      <c r="N194" s="146"/>
      <c r="O194" s="146"/>
      <c r="P194" s="146"/>
      <c r="Q194" s="148">
        <f t="shared" si="13"/>
        <v>0</v>
      </c>
      <c r="R194" s="18" t="str">
        <f t="shared" si="9"/>
        <v>OK</v>
      </c>
      <c r="S194" s="47"/>
      <c r="T194" s="47"/>
      <c r="U194" s="47"/>
      <c r="V194" s="47"/>
      <c r="W194" s="47"/>
      <c r="X194" s="34"/>
      <c r="Y194" s="34"/>
      <c r="Z194" s="34"/>
      <c r="AA194" s="34"/>
      <c r="AB194" s="34"/>
      <c r="AC194" s="34"/>
      <c r="AD194" s="34"/>
      <c r="AE194" s="152"/>
      <c r="AF194" s="152"/>
      <c r="AG194" s="152"/>
      <c r="AH194" s="152"/>
      <c r="AI194" s="36"/>
      <c r="AJ194" s="36"/>
      <c r="AK194" s="36"/>
      <c r="AL194" s="181"/>
      <c r="AM194" s="181"/>
      <c r="AN194" s="181"/>
      <c r="AO194" s="181"/>
      <c r="AP194" s="36"/>
      <c r="AQ194" s="36"/>
      <c r="AR194" s="36"/>
      <c r="AS194" s="36"/>
      <c r="AT194" s="36"/>
      <c r="AU194" s="36"/>
      <c r="AV194" s="36"/>
    </row>
    <row r="195" spans="1:48" ht="40" customHeight="1" x14ac:dyDescent="0.35">
      <c r="A195" s="204"/>
      <c r="B195" s="50">
        <v>192</v>
      </c>
      <c r="C195" s="200"/>
      <c r="D195" s="56" t="s">
        <v>337</v>
      </c>
      <c r="E195" s="57" t="s">
        <v>338</v>
      </c>
      <c r="F195" s="57" t="s">
        <v>11</v>
      </c>
      <c r="G195" s="57" t="s">
        <v>24</v>
      </c>
      <c r="H195" s="55">
        <v>108</v>
      </c>
      <c r="I195" s="16">
        <v>0</v>
      </c>
      <c r="J195" s="144">
        <f t="shared" si="10"/>
        <v>0</v>
      </c>
      <c r="K195" s="145">
        <f t="shared" si="11"/>
        <v>0</v>
      </c>
      <c r="L195" s="146"/>
      <c r="M195" s="147">
        <f t="shared" si="12"/>
        <v>0</v>
      </c>
      <c r="N195" s="146"/>
      <c r="O195" s="146"/>
      <c r="P195" s="146"/>
      <c r="Q195" s="148">
        <f t="shared" si="13"/>
        <v>0</v>
      </c>
      <c r="R195" s="18" t="str">
        <f t="shared" si="9"/>
        <v>OK</v>
      </c>
      <c r="S195" s="47"/>
      <c r="T195" s="47"/>
      <c r="U195" s="47"/>
      <c r="V195" s="47"/>
      <c r="W195" s="47"/>
      <c r="X195" s="34"/>
      <c r="Y195" s="34"/>
      <c r="Z195" s="34"/>
      <c r="AA195" s="34"/>
      <c r="AB195" s="34"/>
      <c r="AC195" s="34"/>
      <c r="AD195" s="34"/>
      <c r="AE195" s="152"/>
      <c r="AF195" s="152"/>
      <c r="AG195" s="152"/>
      <c r="AH195" s="152"/>
      <c r="AI195" s="36"/>
      <c r="AJ195" s="36"/>
      <c r="AK195" s="36"/>
      <c r="AL195" s="181"/>
      <c r="AM195" s="181"/>
      <c r="AN195" s="181"/>
      <c r="AO195" s="181"/>
      <c r="AP195" s="36"/>
      <c r="AQ195" s="36"/>
      <c r="AR195" s="36"/>
      <c r="AS195" s="36"/>
      <c r="AT195" s="36"/>
      <c r="AU195" s="36"/>
      <c r="AV195" s="36"/>
    </row>
    <row r="196" spans="1:48" ht="40" customHeight="1" x14ac:dyDescent="0.35">
      <c r="A196" s="204"/>
      <c r="B196" s="50">
        <v>193</v>
      </c>
      <c r="C196" s="200"/>
      <c r="D196" s="56" t="s">
        <v>339</v>
      </c>
      <c r="E196" s="57" t="s">
        <v>340</v>
      </c>
      <c r="F196" s="57" t="s">
        <v>11</v>
      </c>
      <c r="G196" s="57" t="s">
        <v>15</v>
      </c>
      <c r="H196" s="55">
        <v>12</v>
      </c>
      <c r="I196" s="16">
        <v>10</v>
      </c>
      <c r="J196" s="144">
        <f t="shared" si="10"/>
        <v>0</v>
      </c>
      <c r="K196" s="145">
        <f t="shared" si="11"/>
        <v>0</v>
      </c>
      <c r="L196" s="146"/>
      <c r="M196" s="147">
        <f t="shared" si="12"/>
        <v>2</v>
      </c>
      <c r="N196" s="146"/>
      <c r="O196" s="146"/>
      <c r="P196" s="146"/>
      <c r="Q196" s="148">
        <f t="shared" si="13"/>
        <v>10</v>
      </c>
      <c r="R196" s="18" t="str">
        <f t="shared" si="9"/>
        <v>OK</v>
      </c>
      <c r="S196" s="47"/>
      <c r="T196" s="47"/>
      <c r="U196" s="47"/>
      <c r="V196" s="47"/>
      <c r="W196" s="47"/>
      <c r="X196" s="34"/>
      <c r="Y196" s="34"/>
      <c r="Z196" s="34"/>
      <c r="AA196" s="34"/>
      <c r="AB196" s="34"/>
      <c r="AC196" s="34"/>
      <c r="AD196" s="34"/>
      <c r="AE196" s="152"/>
      <c r="AF196" s="152"/>
      <c r="AG196" s="152"/>
      <c r="AH196" s="152"/>
      <c r="AI196" s="36"/>
      <c r="AJ196" s="36"/>
      <c r="AK196" s="36"/>
      <c r="AL196" s="181"/>
      <c r="AM196" s="181"/>
      <c r="AN196" s="181"/>
      <c r="AO196" s="181"/>
      <c r="AP196" s="36"/>
      <c r="AQ196" s="36"/>
      <c r="AR196" s="36"/>
      <c r="AS196" s="36"/>
      <c r="AT196" s="36"/>
      <c r="AU196" s="36"/>
      <c r="AV196" s="36"/>
    </row>
    <row r="197" spans="1:48" ht="40" customHeight="1" x14ac:dyDescent="0.35">
      <c r="A197" s="204"/>
      <c r="B197" s="50">
        <v>194</v>
      </c>
      <c r="C197" s="199"/>
      <c r="D197" s="56" t="s">
        <v>341</v>
      </c>
      <c r="E197" s="57" t="s">
        <v>342</v>
      </c>
      <c r="F197" s="57" t="s">
        <v>11</v>
      </c>
      <c r="G197" s="57" t="s">
        <v>288</v>
      </c>
      <c r="H197" s="55">
        <v>7.8</v>
      </c>
      <c r="I197" s="16">
        <v>30</v>
      </c>
      <c r="J197" s="144">
        <f t="shared" ref="J197:J260" si="14">IF(SUM(S197:AJ197)&gt;I197+L197,I197+L197,SUM(S197:AO197))</f>
        <v>0</v>
      </c>
      <c r="K197" s="145">
        <f t="shared" ref="K197:K260" si="15">(SUM(S197:AO197))</f>
        <v>0</v>
      </c>
      <c r="L197" s="146"/>
      <c r="M197" s="147">
        <f t="shared" ref="M197:M260" si="16">ROUND(IF(I197*0.25-0.5&lt;0,0,I197*0.25-0.5),0)-P197-N197</f>
        <v>7</v>
      </c>
      <c r="N197" s="146"/>
      <c r="O197" s="146"/>
      <c r="P197" s="146"/>
      <c r="Q197" s="148">
        <f t="shared" ref="Q197:Q260" si="17">I197-(SUM(S197:AV197))+L197</f>
        <v>30</v>
      </c>
      <c r="R197" s="18" t="str">
        <f t="shared" si="9"/>
        <v>OK</v>
      </c>
      <c r="S197" s="47"/>
      <c r="T197" s="47"/>
      <c r="U197" s="47"/>
      <c r="V197" s="47"/>
      <c r="W197" s="47"/>
      <c r="X197" s="34"/>
      <c r="Y197" s="34"/>
      <c r="Z197" s="34"/>
      <c r="AA197" s="34"/>
      <c r="AB197" s="34"/>
      <c r="AC197" s="34"/>
      <c r="AD197" s="34"/>
      <c r="AE197" s="152"/>
      <c r="AF197" s="152"/>
      <c r="AG197" s="152"/>
      <c r="AH197" s="152"/>
      <c r="AI197" s="36"/>
      <c r="AJ197" s="36"/>
      <c r="AK197" s="36"/>
      <c r="AL197" s="181"/>
      <c r="AM197" s="181"/>
      <c r="AN197" s="181"/>
      <c r="AO197" s="181"/>
      <c r="AP197" s="36"/>
      <c r="AQ197" s="36"/>
      <c r="AR197" s="36"/>
      <c r="AS197" s="36"/>
      <c r="AT197" s="36"/>
      <c r="AU197" s="36"/>
      <c r="AV197" s="36"/>
    </row>
    <row r="198" spans="1:48" ht="40" customHeight="1" x14ac:dyDescent="0.35">
      <c r="A198" s="204">
        <v>11</v>
      </c>
      <c r="B198" s="50">
        <v>195</v>
      </c>
      <c r="C198" s="198" t="s">
        <v>638</v>
      </c>
      <c r="D198" s="56" t="s">
        <v>343</v>
      </c>
      <c r="E198" s="57" t="s">
        <v>344</v>
      </c>
      <c r="F198" s="57" t="s">
        <v>345</v>
      </c>
      <c r="G198" s="57" t="s">
        <v>12</v>
      </c>
      <c r="H198" s="55">
        <v>280</v>
      </c>
      <c r="I198" s="16">
        <v>10</v>
      </c>
      <c r="J198" s="144">
        <f t="shared" si="14"/>
        <v>3</v>
      </c>
      <c r="K198" s="145">
        <f t="shared" si="15"/>
        <v>3</v>
      </c>
      <c r="L198" s="146"/>
      <c r="M198" s="147">
        <f t="shared" si="16"/>
        <v>2</v>
      </c>
      <c r="N198" s="146"/>
      <c r="O198" s="146"/>
      <c r="P198" s="146"/>
      <c r="Q198" s="148">
        <f t="shared" si="17"/>
        <v>7</v>
      </c>
      <c r="R198" s="18" t="str">
        <f t="shared" si="9"/>
        <v>OK</v>
      </c>
      <c r="S198" s="47"/>
      <c r="T198" s="47"/>
      <c r="U198" s="47"/>
      <c r="V198" s="47"/>
      <c r="W198" s="47">
        <v>3</v>
      </c>
      <c r="X198" s="34"/>
      <c r="Y198" s="34"/>
      <c r="Z198" s="34"/>
      <c r="AA198" s="34"/>
      <c r="AB198" s="34"/>
      <c r="AC198" s="34"/>
      <c r="AD198" s="34"/>
      <c r="AE198" s="152"/>
      <c r="AF198" s="152"/>
      <c r="AG198" s="152"/>
      <c r="AH198" s="152"/>
      <c r="AI198" s="36"/>
      <c r="AJ198" s="36"/>
      <c r="AK198" s="36"/>
      <c r="AL198" s="181"/>
      <c r="AM198" s="181"/>
      <c r="AN198" s="181"/>
      <c r="AO198" s="181"/>
      <c r="AP198" s="36"/>
      <c r="AQ198" s="36"/>
      <c r="AR198" s="36"/>
      <c r="AS198" s="36"/>
      <c r="AT198" s="36"/>
      <c r="AU198" s="36"/>
      <c r="AV198" s="36"/>
    </row>
    <row r="199" spans="1:48" ht="40" customHeight="1" x14ac:dyDescent="0.35">
      <c r="A199" s="204"/>
      <c r="B199" s="50">
        <v>196</v>
      </c>
      <c r="C199" s="200"/>
      <c r="D199" s="56" t="s">
        <v>346</v>
      </c>
      <c r="E199" s="57" t="s">
        <v>347</v>
      </c>
      <c r="F199" s="57" t="s">
        <v>345</v>
      </c>
      <c r="G199" s="57" t="s">
        <v>12</v>
      </c>
      <c r="H199" s="55">
        <v>355</v>
      </c>
      <c r="I199" s="16">
        <v>30</v>
      </c>
      <c r="J199" s="144">
        <f t="shared" si="14"/>
        <v>11</v>
      </c>
      <c r="K199" s="145">
        <f t="shared" si="15"/>
        <v>11</v>
      </c>
      <c r="L199" s="146"/>
      <c r="M199" s="147">
        <f t="shared" si="16"/>
        <v>7</v>
      </c>
      <c r="N199" s="146"/>
      <c r="O199" s="146"/>
      <c r="P199" s="146"/>
      <c r="Q199" s="148">
        <f t="shared" si="17"/>
        <v>19</v>
      </c>
      <c r="R199" s="18" t="str">
        <f t="shared" si="9"/>
        <v>OK</v>
      </c>
      <c r="S199" s="47"/>
      <c r="T199" s="47"/>
      <c r="U199" s="47"/>
      <c r="V199" s="47"/>
      <c r="W199" s="47">
        <v>10</v>
      </c>
      <c r="X199" s="34"/>
      <c r="Y199" s="34"/>
      <c r="Z199" s="34"/>
      <c r="AA199" s="34"/>
      <c r="AB199" s="34"/>
      <c r="AC199" s="34"/>
      <c r="AD199" s="34"/>
      <c r="AE199" s="152"/>
      <c r="AF199" s="152"/>
      <c r="AG199" s="152"/>
      <c r="AH199" s="152"/>
      <c r="AI199" s="36"/>
      <c r="AJ199" s="36"/>
      <c r="AK199" s="36">
        <v>1</v>
      </c>
      <c r="AL199" s="181"/>
      <c r="AM199" s="181"/>
      <c r="AN199" s="181"/>
      <c r="AO199" s="181"/>
      <c r="AP199" s="36"/>
      <c r="AQ199" s="36"/>
      <c r="AR199" s="36"/>
      <c r="AS199" s="36"/>
      <c r="AT199" s="36"/>
      <c r="AU199" s="36"/>
      <c r="AV199" s="36"/>
    </row>
    <row r="200" spans="1:48" ht="40" customHeight="1" x14ac:dyDescent="0.35">
      <c r="A200" s="204"/>
      <c r="B200" s="50">
        <v>197</v>
      </c>
      <c r="C200" s="200"/>
      <c r="D200" s="56" t="s">
        <v>348</v>
      </c>
      <c r="E200" s="57" t="s">
        <v>347</v>
      </c>
      <c r="F200" s="57" t="s">
        <v>345</v>
      </c>
      <c r="G200" s="57" t="s">
        <v>12</v>
      </c>
      <c r="H200" s="55">
        <v>70</v>
      </c>
      <c r="I200" s="16">
        <v>30</v>
      </c>
      <c r="J200" s="144">
        <f t="shared" si="14"/>
        <v>14</v>
      </c>
      <c r="K200" s="145">
        <f t="shared" si="15"/>
        <v>14</v>
      </c>
      <c r="L200" s="146"/>
      <c r="M200" s="147">
        <f t="shared" si="16"/>
        <v>7</v>
      </c>
      <c r="N200" s="146"/>
      <c r="O200" s="146"/>
      <c r="P200" s="146"/>
      <c r="Q200" s="148">
        <f t="shared" si="17"/>
        <v>16</v>
      </c>
      <c r="R200" s="18" t="str">
        <f t="shared" si="9"/>
        <v>OK</v>
      </c>
      <c r="S200" s="47"/>
      <c r="T200" s="47"/>
      <c r="U200" s="47"/>
      <c r="V200" s="47"/>
      <c r="W200" s="47">
        <v>4</v>
      </c>
      <c r="X200" s="34"/>
      <c r="Y200" s="34"/>
      <c r="Z200" s="34"/>
      <c r="AA200" s="34"/>
      <c r="AB200" s="34"/>
      <c r="AC200" s="34"/>
      <c r="AD200" s="34"/>
      <c r="AE200" s="152"/>
      <c r="AF200" s="152"/>
      <c r="AG200" s="152"/>
      <c r="AH200" s="152"/>
      <c r="AI200" s="36"/>
      <c r="AJ200" s="36"/>
      <c r="AK200" s="36">
        <v>10</v>
      </c>
      <c r="AL200" s="181"/>
      <c r="AM200" s="181"/>
      <c r="AN200" s="181"/>
      <c r="AO200" s="181"/>
      <c r="AP200" s="36"/>
      <c r="AQ200" s="36"/>
      <c r="AR200" s="36"/>
      <c r="AS200" s="36"/>
      <c r="AT200" s="36"/>
      <c r="AU200" s="36"/>
      <c r="AV200" s="36"/>
    </row>
    <row r="201" spans="1:48" ht="40" customHeight="1" x14ac:dyDescent="0.35">
      <c r="A201" s="204"/>
      <c r="B201" s="50">
        <v>198</v>
      </c>
      <c r="C201" s="200"/>
      <c r="D201" s="56" t="s">
        <v>349</v>
      </c>
      <c r="E201" s="57" t="s">
        <v>347</v>
      </c>
      <c r="F201" s="57" t="s">
        <v>345</v>
      </c>
      <c r="G201" s="57" t="s">
        <v>12</v>
      </c>
      <c r="H201" s="55">
        <v>209.44</v>
      </c>
      <c r="I201" s="16">
        <v>6</v>
      </c>
      <c r="J201" s="144">
        <f t="shared" si="14"/>
        <v>2</v>
      </c>
      <c r="K201" s="145">
        <f t="shared" si="15"/>
        <v>2</v>
      </c>
      <c r="L201" s="146"/>
      <c r="M201" s="147">
        <f t="shared" si="16"/>
        <v>1</v>
      </c>
      <c r="N201" s="146"/>
      <c r="O201" s="146"/>
      <c r="P201" s="146"/>
      <c r="Q201" s="148">
        <f t="shared" si="17"/>
        <v>4</v>
      </c>
      <c r="R201" s="18" t="str">
        <f t="shared" si="9"/>
        <v>OK</v>
      </c>
      <c r="S201" s="47"/>
      <c r="T201" s="47"/>
      <c r="U201" s="47"/>
      <c r="V201" s="47"/>
      <c r="W201" s="47">
        <v>2</v>
      </c>
      <c r="X201" s="34"/>
      <c r="Y201" s="34"/>
      <c r="Z201" s="34"/>
      <c r="AA201" s="34"/>
      <c r="AB201" s="34"/>
      <c r="AC201" s="34"/>
      <c r="AD201" s="34"/>
      <c r="AE201" s="152"/>
      <c r="AF201" s="152"/>
      <c r="AG201" s="152"/>
      <c r="AH201" s="152"/>
      <c r="AI201" s="36"/>
      <c r="AJ201" s="36"/>
      <c r="AK201" s="36"/>
      <c r="AL201" s="181"/>
      <c r="AM201" s="181"/>
      <c r="AN201" s="181"/>
      <c r="AO201" s="181"/>
      <c r="AP201" s="36"/>
      <c r="AQ201" s="36"/>
      <c r="AR201" s="36"/>
      <c r="AS201" s="36"/>
      <c r="AT201" s="36"/>
      <c r="AU201" s="36"/>
      <c r="AV201" s="36"/>
    </row>
    <row r="202" spans="1:48" ht="40" customHeight="1" x14ac:dyDescent="0.35">
      <c r="A202" s="204"/>
      <c r="B202" s="50">
        <v>199</v>
      </c>
      <c r="C202" s="200"/>
      <c r="D202" s="56" t="s">
        <v>350</v>
      </c>
      <c r="E202" s="57" t="s">
        <v>347</v>
      </c>
      <c r="F202" s="57" t="s">
        <v>345</v>
      </c>
      <c r="G202" s="57" t="s">
        <v>12</v>
      </c>
      <c r="H202" s="55">
        <v>89</v>
      </c>
      <c r="I202" s="16">
        <v>30</v>
      </c>
      <c r="J202" s="144">
        <f t="shared" si="14"/>
        <v>5</v>
      </c>
      <c r="K202" s="145">
        <f t="shared" si="15"/>
        <v>5</v>
      </c>
      <c r="L202" s="146"/>
      <c r="M202" s="147">
        <f t="shared" si="16"/>
        <v>7</v>
      </c>
      <c r="N202" s="146"/>
      <c r="O202" s="146"/>
      <c r="P202" s="146"/>
      <c r="Q202" s="148">
        <f t="shared" si="17"/>
        <v>25</v>
      </c>
      <c r="R202" s="18" t="str">
        <f t="shared" si="9"/>
        <v>OK</v>
      </c>
      <c r="S202" s="47"/>
      <c r="T202" s="47"/>
      <c r="U202" s="47"/>
      <c r="V202" s="47"/>
      <c r="W202" s="47">
        <v>5</v>
      </c>
      <c r="X202" s="34"/>
      <c r="Y202" s="34"/>
      <c r="Z202" s="34"/>
      <c r="AA202" s="34"/>
      <c r="AB202" s="34"/>
      <c r="AC202" s="34"/>
      <c r="AD202" s="34"/>
      <c r="AE202" s="152"/>
      <c r="AF202" s="152"/>
      <c r="AG202" s="152"/>
      <c r="AH202" s="152"/>
      <c r="AI202" s="36"/>
      <c r="AJ202" s="36"/>
      <c r="AK202" s="36"/>
      <c r="AL202" s="181"/>
      <c r="AM202" s="181"/>
      <c r="AN202" s="181"/>
      <c r="AO202" s="181"/>
      <c r="AP202" s="36"/>
      <c r="AQ202" s="36"/>
      <c r="AR202" s="36"/>
      <c r="AS202" s="36"/>
      <c r="AT202" s="36"/>
      <c r="AU202" s="36"/>
      <c r="AV202" s="36"/>
    </row>
    <row r="203" spans="1:48" ht="40" customHeight="1" x14ac:dyDescent="0.35">
      <c r="A203" s="204"/>
      <c r="B203" s="50">
        <v>200</v>
      </c>
      <c r="C203" s="200"/>
      <c r="D203" s="56" t="s">
        <v>351</v>
      </c>
      <c r="E203" s="57" t="s">
        <v>347</v>
      </c>
      <c r="F203" s="57" t="s">
        <v>345</v>
      </c>
      <c r="G203" s="57" t="s">
        <v>12</v>
      </c>
      <c r="H203" s="55">
        <v>80</v>
      </c>
      <c r="I203" s="16">
        <v>6</v>
      </c>
      <c r="J203" s="144">
        <f t="shared" si="14"/>
        <v>4</v>
      </c>
      <c r="K203" s="145">
        <f t="shared" si="15"/>
        <v>4</v>
      </c>
      <c r="L203" s="146"/>
      <c r="M203" s="147">
        <f t="shared" si="16"/>
        <v>1</v>
      </c>
      <c r="N203" s="146"/>
      <c r="O203" s="146"/>
      <c r="P203" s="146"/>
      <c r="Q203" s="148">
        <f t="shared" si="17"/>
        <v>2</v>
      </c>
      <c r="R203" s="18" t="str">
        <f t="shared" si="9"/>
        <v>OK</v>
      </c>
      <c r="S203" s="47"/>
      <c r="T203" s="47"/>
      <c r="U203" s="47"/>
      <c r="V203" s="47"/>
      <c r="W203" s="47">
        <v>4</v>
      </c>
      <c r="X203" s="34"/>
      <c r="Y203" s="34"/>
      <c r="Z203" s="34"/>
      <c r="AA203" s="34"/>
      <c r="AB203" s="34"/>
      <c r="AC203" s="34"/>
      <c r="AD203" s="34"/>
      <c r="AE203" s="152"/>
      <c r="AF203" s="152"/>
      <c r="AG203" s="152"/>
      <c r="AH203" s="152"/>
      <c r="AI203" s="36"/>
      <c r="AJ203" s="36"/>
      <c r="AK203" s="36"/>
      <c r="AL203" s="181"/>
      <c r="AM203" s="181"/>
      <c r="AN203" s="181"/>
      <c r="AO203" s="181"/>
      <c r="AP203" s="36"/>
      <c r="AQ203" s="36"/>
      <c r="AR203" s="36"/>
      <c r="AS203" s="36"/>
      <c r="AT203" s="36"/>
      <c r="AU203" s="36"/>
      <c r="AV203" s="36"/>
    </row>
    <row r="204" spans="1:48" ht="40" customHeight="1" x14ac:dyDescent="0.35">
      <c r="A204" s="204"/>
      <c r="B204" s="50">
        <v>201</v>
      </c>
      <c r="C204" s="200"/>
      <c r="D204" s="56" t="s">
        <v>352</v>
      </c>
      <c r="E204" s="57" t="s">
        <v>353</v>
      </c>
      <c r="F204" s="57" t="s">
        <v>354</v>
      </c>
      <c r="G204" s="57" t="s">
        <v>12</v>
      </c>
      <c r="H204" s="55">
        <v>6</v>
      </c>
      <c r="I204" s="16">
        <v>30</v>
      </c>
      <c r="J204" s="144">
        <f t="shared" si="14"/>
        <v>30</v>
      </c>
      <c r="K204" s="145">
        <f t="shared" si="15"/>
        <v>30</v>
      </c>
      <c r="L204" s="146"/>
      <c r="M204" s="147">
        <f t="shared" si="16"/>
        <v>7</v>
      </c>
      <c r="N204" s="146"/>
      <c r="O204" s="146"/>
      <c r="P204" s="146"/>
      <c r="Q204" s="148">
        <f t="shared" si="17"/>
        <v>0</v>
      </c>
      <c r="R204" s="18" t="str">
        <f t="shared" si="9"/>
        <v>OK</v>
      </c>
      <c r="S204" s="47"/>
      <c r="T204" s="47"/>
      <c r="U204" s="47"/>
      <c r="V204" s="47"/>
      <c r="W204" s="47"/>
      <c r="X204" s="34"/>
      <c r="Y204" s="34"/>
      <c r="Z204" s="34"/>
      <c r="AA204" s="34"/>
      <c r="AB204" s="34"/>
      <c r="AC204" s="34"/>
      <c r="AD204" s="34"/>
      <c r="AE204" s="152"/>
      <c r="AF204" s="152"/>
      <c r="AG204" s="152"/>
      <c r="AH204" s="152"/>
      <c r="AI204" s="36"/>
      <c r="AJ204" s="36"/>
      <c r="AK204" s="36">
        <v>30</v>
      </c>
      <c r="AL204" s="181"/>
      <c r="AM204" s="181"/>
      <c r="AN204" s="181"/>
      <c r="AO204" s="181"/>
      <c r="AP204" s="36"/>
      <c r="AQ204" s="36"/>
      <c r="AR204" s="36"/>
      <c r="AS204" s="36"/>
      <c r="AT204" s="36"/>
      <c r="AU204" s="36"/>
      <c r="AV204" s="36"/>
    </row>
    <row r="205" spans="1:48" ht="40" customHeight="1" x14ac:dyDescent="0.35">
      <c r="A205" s="204"/>
      <c r="B205" s="50">
        <v>202</v>
      </c>
      <c r="C205" s="200"/>
      <c r="D205" s="56" t="s">
        <v>355</v>
      </c>
      <c r="E205" s="57" t="s">
        <v>356</v>
      </c>
      <c r="F205" s="57" t="s">
        <v>357</v>
      </c>
      <c r="G205" s="57" t="s">
        <v>12</v>
      </c>
      <c r="H205" s="55">
        <v>12</v>
      </c>
      <c r="I205" s="16">
        <v>4</v>
      </c>
      <c r="J205" s="144">
        <f t="shared" si="14"/>
        <v>0</v>
      </c>
      <c r="K205" s="145">
        <f t="shared" si="15"/>
        <v>0</v>
      </c>
      <c r="L205" s="146"/>
      <c r="M205" s="147">
        <f t="shared" si="16"/>
        <v>1</v>
      </c>
      <c r="N205" s="146"/>
      <c r="O205" s="146"/>
      <c r="P205" s="146"/>
      <c r="Q205" s="148">
        <f t="shared" si="17"/>
        <v>4</v>
      </c>
      <c r="R205" s="18" t="str">
        <f t="shared" si="9"/>
        <v>OK</v>
      </c>
      <c r="S205" s="47"/>
      <c r="T205" s="47"/>
      <c r="U205" s="47"/>
      <c r="V205" s="47"/>
      <c r="W205" s="47"/>
      <c r="X205" s="34"/>
      <c r="Y205" s="34"/>
      <c r="Z205" s="34"/>
      <c r="AA205" s="34"/>
      <c r="AB205" s="34"/>
      <c r="AC205" s="34"/>
      <c r="AD205" s="34"/>
      <c r="AE205" s="152"/>
      <c r="AF205" s="152"/>
      <c r="AG205" s="152"/>
      <c r="AH205" s="152"/>
      <c r="AI205" s="36"/>
      <c r="AJ205" s="36"/>
      <c r="AK205" s="36"/>
      <c r="AL205" s="181"/>
      <c r="AM205" s="181"/>
      <c r="AN205" s="181"/>
      <c r="AO205" s="181"/>
      <c r="AP205" s="36"/>
      <c r="AQ205" s="36"/>
      <c r="AR205" s="36"/>
      <c r="AS205" s="36"/>
      <c r="AT205" s="36"/>
      <c r="AU205" s="36"/>
      <c r="AV205" s="36"/>
    </row>
    <row r="206" spans="1:48" ht="40" customHeight="1" x14ac:dyDescent="0.35">
      <c r="A206" s="204"/>
      <c r="B206" s="50">
        <v>203</v>
      </c>
      <c r="C206" s="200"/>
      <c r="D206" s="56" t="s">
        <v>358</v>
      </c>
      <c r="E206" s="57" t="s">
        <v>356</v>
      </c>
      <c r="F206" s="57" t="s">
        <v>11</v>
      </c>
      <c r="G206" s="57" t="s">
        <v>12</v>
      </c>
      <c r="H206" s="55">
        <v>12</v>
      </c>
      <c r="I206" s="16">
        <v>8</v>
      </c>
      <c r="J206" s="144">
        <f t="shared" si="14"/>
        <v>0</v>
      </c>
      <c r="K206" s="145">
        <f t="shared" si="15"/>
        <v>0</v>
      </c>
      <c r="L206" s="146"/>
      <c r="M206" s="147">
        <f t="shared" si="16"/>
        <v>2</v>
      </c>
      <c r="N206" s="146"/>
      <c r="O206" s="146"/>
      <c r="P206" s="146"/>
      <c r="Q206" s="148">
        <f t="shared" si="17"/>
        <v>8</v>
      </c>
      <c r="R206" s="18" t="str">
        <f t="shared" si="9"/>
        <v>OK</v>
      </c>
      <c r="S206" s="47"/>
      <c r="T206" s="47"/>
      <c r="U206" s="47"/>
      <c r="V206" s="47"/>
      <c r="W206" s="47"/>
      <c r="X206" s="34"/>
      <c r="Y206" s="34"/>
      <c r="Z206" s="34"/>
      <c r="AA206" s="34"/>
      <c r="AB206" s="34"/>
      <c r="AC206" s="34"/>
      <c r="AD206" s="34"/>
      <c r="AE206" s="152"/>
      <c r="AF206" s="152"/>
      <c r="AG206" s="152"/>
      <c r="AH206" s="152"/>
      <c r="AI206" s="36"/>
      <c r="AJ206" s="36"/>
      <c r="AK206" s="36"/>
      <c r="AL206" s="181"/>
      <c r="AM206" s="181"/>
      <c r="AN206" s="181"/>
      <c r="AO206" s="181"/>
      <c r="AP206" s="36"/>
      <c r="AQ206" s="36"/>
      <c r="AR206" s="36"/>
      <c r="AS206" s="36"/>
      <c r="AT206" s="36"/>
      <c r="AU206" s="36"/>
      <c r="AV206" s="36"/>
    </row>
    <row r="207" spans="1:48" ht="40" customHeight="1" x14ac:dyDescent="0.35">
      <c r="A207" s="204"/>
      <c r="B207" s="50">
        <v>204</v>
      </c>
      <c r="C207" s="200"/>
      <c r="D207" s="56" t="s">
        <v>359</v>
      </c>
      <c r="E207" s="57" t="s">
        <v>356</v>
      </c>
      <c r="F207" s="57" t="s">
        <v>11</v>
      </c>
      <c r="G207" s="57" t="s">
        <v>12</v>
      </c>
      <c r="H207" s="55">
        <v>57</v>
      </c>
      <c r="I207" s="16">
        <v>4</v>
      </c>
      <c r="J207" s="144">
        <f t="shared" si="14"/>
        <v>0</v>
      </c>
      <c r="K207" s="145">
        <f t="shared" si="15"/>
        <v>0</v>
      </c>
      <c r="L207" s="146"/>
      <c r="M207" s="147">
        <f t="shared" si="16"/>
        <v>1</v>
      </c>
      <c r="N207" s="146"/>
      <c r="O207" s="146"/>
      <c r="P207" s="146"/>
      <c r="Q207" s="148">
        <f t="shared" si="17"/>
        <v>4</v>
      </c>
      <c r="R207" s="18" t="str">
        <f t="shared" si="9"/>
        <v>OK</v>
      </c>
      <c r="S207" s="47"/>
      <c r="T207" s="47"/>
      <c r="U207" s="47"/>
      <c r="V207" s="47"/>
      <c r="W207" s="47"/>
      <c r="X207" s="34"/>
      <c r="Y207" s="34"/>
      <c r="Z207" s="34"/>
      <c r="AA207" s="34"/>
      <c r="AB207" s="34"/>
      <c r="AC207" s="34"/>
      <c r="AD207" s="34"/>
      <c r="AE207" s="152"/>
      <c r="AF207" s="152"/>
      <c r="AG207" s="152"/>
      <c r="AH207" s="152"/>
      <c r="AI207" s="36"/>
      <c r="AJ207" s="36"/>
      <c r="AK207" s="36"/>
      <c r="AL207" s="181"/>
      <c r="AM207" s="181"/>
      <c r="AN207" s="181"/>
      <c r="AO207" s="181"/>
      <c r="AP207" s="36"/>
      <c r="AQ207" s="36"/>
      <c r="AR207" s="36"/>
      <c r="AS207" s="36"/>
      <c r="AT207" s="36"/>
      <c r="AU207" s="36"/>
      <c r="AV207" s="36"/>
    </row>
    <row r="208" spans="1:48" ht="40" customHeight="1" x14ac:dyDescent="0.35">
      <c r="A208" s="204"/>
      <c r="B208" s="50">
        <v>205</v>
      </c>
      <c r="C208" s="200"/>
      <c r="D208" s="56" t="s">
        <v>360</v>
      </c>
      <c r="E208" s="57" t="s">
        <v>361</v>
      </c>
      <c r="F208" s="57" t="s">
        <v>11</v>
      </c>
      <c r="G208" s="57" t="s">
        <v>12</v>
      </c>
      <c r="H208" s="55">
        <v>15</v>
      </c>
      <c r="I208" s="16">
        <v>30</v>
      </c>
      <c r="J208" s="144">
        <f t="shared" si="14"/>
        <v>30</v>
      </c>
      <c r="K208" s="145">
        <f t="shared" si="15"/>
        <v>30</v>
      </c>
      <c r="L208" s="146"/>
      <c r="M208" s="147">
        <f t="shared" si="16"/>
        <v>7</v>
      </c>
      <c r="N208" s="146"/>
      <c r="O208" s="146"/>
      <c r="P208" s="146"/>
      <c r="Q208" s="148">
        <f t="shared" si="17"/>
        <v>0</v>
      </c>
      <c r="R208" s="18" t="str">
        <f t="shared" si="9"/>
        <v>OK</v>
      </c>
      <c r="S208" s="47"/>
      <c r="T208" s="47"/>
      <c r="U208" s="47"/>
      <c r="V208" s="47"/>
      <c r="W208" s="47"/>
      <c r="X208" s="34"/>
      <c r="Y208" s="34"/>
      <c r="Z208" s="34"/>
      <c r="AA208" s="34"/>
      <c r="AB208" s="34"/>
      <c r="AC208" s="34"/>
      <c r="AD208" s="34"/>
      <c r="AE208" s="152"/>
      <c r="AF208" s="152"/>
      <c r="AG208" s="152"/>
      <c r="AH208" s="152"/>
      <c r="AI208" s="36"/>
      <c r="AJ208" s="36">
        <v>30</v>
      </c>
      <c r="AK208" s="36"/>
      <c r="AL208" s="181"/>
      <c r="AM208" s="181"/>
      <c r="AN208" s="181"/>
      <c r="AO208" s="181"/>
      <c r="AP208" s="36"/>
      <c r="AQ208" s="36"/>
      <c r="AR208" s="36"/>
      <c r="AS208" s="36"/>
      <c r="AT208" s="36"/>
      <c r="AU208" s="36"/>
      <c r="AV208" s="36"/>
    </row>
    <row r="209" spans="1:48" ht="40" customHeight="1" x14ac:dyDescent="0.35">
      <c r="A209" s="204"/>
      <c r="B209" s="50">
        <v>206</v>
      </c>
      <c r="C209" s="200"/>
      <c r="D209" s="56" t="s">
        <v>362</v>
      </c>
      <c r="E209" s="57" t="s">
        <v>347</v>
      </c>
      <c r="F209" s="57" t="s">
        <v>345</v>
      </c>
      <c r="G209" s="57" t="s">
        <v>12</v>
      </c>
      <c r="H209" s="55">
        <v>35</v>
      </c>
      <c r="I209" s="16">
        <v>30</v>
      </c>
      <c r="J209" s="144">
        <f t="shared" si="14"/>
        <v>6</v>
      </c>
      <c r="K209" s="145">
        <f t="shared" si="15"/>
        <v>6</v>
      </c>
      <c r="L209" s="146"/>
      <c r="M209" s="147">
        <f t="shared" si="16"/>
        <v>7</v>
      </c>
      <c r="N209" s="146"/>
      <c r="O209" s="146"/>
      <c r="P209" s="146"/>
      <c r="Q209" s="148">
        <f t="shared" si="17"/>
        <v>24</v>
      </c>
      <c r="R209" s="18" t="str">
        <f t="shared" si="9"/>
        <v>OK</v>
      </c>
      <c r="S209" s="47"/>
      <c r="T209" s="47"/>
      <c r="U209" s="47"/>
      <c r="V209" s="47"/>
      <c r="W209" s="47">
        <v>4</v>
      </c>
      <c r="X209" s="34"/>
      <c r="Y209" s="34"/>
      <c r="Z209" s="34"/>
      <c r="AA209" s="34"/>
      <c r="AB209" s="34"/>
      <c r="AC209" s="34"/>
      <c r="AD209" s="34"/>
      <c r="AE209" s="152"/>
      <c r="AF209" s="152"/>
      <c r="AG209" s="152"/>
      <c r="AH209" s="152"/>
      <c r="AI209" s="36"/>
      <c r="AJ209" s="36">
        <v>2</v>
      </c>
      <c r="AK209" s="36"/>
      <c r="AL209" s="181"/>
      <c r="AM209" s="181"/>
      <c r="AN209" s="181"/>
      <c r="AO209" s="181"/>
      <c r="AP209" s="36"/>
      <c r="AQ209" s="36"/>
      <c r="AR209" s="36"/>
      <c r="AS209" s="36"/>
      <c r="AT209" s="36"/>
      <c r="AU209" s="36"/>
      <c r="AV209" s="36"/>
    </row>
    <row r="210" spans="1:48" ht="40" customHeight="1" x14ac:dyDescent="0.35">
      <c r="A210" s="204"/>
      <c r="B210" s="50">
        <v>207</v>
      </c>
      <c r="C210" s="200"/>
      <c r="D210" s="56" t="s">
        <v>363</v>
      </c>
      <c r="E210" s="57" t="s">
        <v>347</v>
      </c>
      <c r="F210" s="57" t="s">
        <v>233</v>
      </c>
      <c r="G210" s="57" t="s">
        <v>12</v>
      </c>
      <c r="H210" s="55">
        <v>100</v>
      </c>
      <c r="I210" s="16">
        <v>20</v>
      </c>
      <c r="J210" s="144">
        <f t="shared" si="14"/>
        <v>0</v>
      </c>
      <c r="K210" s="145">
        <f t="shared" si="15"/>
        <v>0</v>
      </c>
      <c r="L210" s="146"/>
      <c r="M210" s="147">
        <f t="shared" si="16"/>
        <v>5</v>
      </c>
      <c r="N210" s="146"/>
      <c r="O210" s="146"/>
      <c r="P210" s="146"/>
      <c r="Q210" s="148">
        <f t="shared" si="17"/>
        <v>20</v>
      </c>
      <c r="R210" s="18" t="str">
        <f t="shared" si="9"/>
        <v>OK</v>
      </c>
      <c r="S210" s="47"/>
      <c r="T210" s="47"/>
      <c r="U210" s="47"/>
      <c r="V210" s="47"/>
      <c r="W210" s="47"/>
      <c r="X210" s="34"/>
      <c r="Y210" s="34"/>
      <c r="Z210" s="34"/>
      <c r="AA210" s="34"/>
      <c r="AB210" s="34"/>
      <c r="AC210" s="34"/>
      <c r="AD210" s="34"/>
      <c r="AE210" s="152"/>
      <c r="AF210" s="152"/>
      <c r="AG210" s="152"/>
      <c r="AH210" s="152"/>
      <c r="AI210" s="36"/>
      <c r="AJ210" s="36"/>
      <c r="AK210" s="36"/>
      <c r="AL210" s="181"/>
      <c r="AM210" s="181"/>
      <c r="AN210" s="181"/>
      <c r="AO210" s="181"/>
      <c r="AP210" s="36"/>
      <c r="AQ210" s="36"/>
      <c r="AR210" s="36"/>
      <c r="AS210" s="36"/>
      <c r="AT210" s="36"/>
      <c r="AU210" s="36"/>
      <c r="AV210" s="36"/>
    </row>
    <row r="211" spans="1:48" ht="40" customHeight="1" x14ac:dyDescent="0.35">
      <c r="A211" s="204"/>
      <c r="B211" s="50">
        <v>208</v>
      </c>
      <c r="C211" s="200"/>
      <c r="D211" s="56" t="s">
        <v>364</v>
      </c>
      <c r="E211" s="57" t="s">
        <v>365</v>
      </c>
      <c r="F211" s="57" t="s">
        <v>11</v>
      </c>
      <c r="G211" s="57" t="s">
        <v>366</v>
      </c>
      <c r="H211" s="55">
        <v>38</v>
      </c>
      <c r="I211" s="16">
        <v>0</v>
      </c>
      <c r="J211" s="144">
        <f t="shared" si="14"/>
        <v>0</v>
      </c>
      <c r="K211" s="145">
        <f t="shared" si="15"/>
        <v>0</v>
      </c>
      <c r="L211" s="146"/>
      <c r="M211" s="147">
        <f t="shared" si="16"/>
        <v>0</v>
      </c>
      <c r="N211" s="146"/>
      <c r="O211" s="146"/>
      <c r="P211" s="146"/>
      <c r="Q211" s="148">
        <f t="shared" si="17"/>
        <v>0</v>
      </c>
      <c r="R211" s="18" t="str">
        <f t="shared" si="9"/>
        <v>OK</v>
      </c>
      <c r="S211" s="47"/>
      <c r="T211" s="47"/>
      <c r="U211" s="47"/>
      <c r="V211" s="47"/>
      <c r="W211" s="47"/>
      <c r="X211" s="34"/>
      <c r="Y211" s="34"/>
      <c r="Z211" s="34"/>
      <c r="AA211" s="34"/>
      <c r="AB211" s="34"/>
      <c r="AC211" s="34"/>
      <c r="AD211" s="34"/>
      <c r="AE211" s="152"/>
      <c r="AF211" s="152"/>
      <c r="AG211" s="152"/>
      <c r="AH211" s="152"/>
      <c r="AI211" s="36"/>
      <c r="AJ211" s="36"/>
      <c r="AK211" s="36"/>
      <c r="AL211" s="181"/>
      <c r="AM211" s="181"/>
      <c r="AN211" s="181"/>
      <c r="AO211" s="181"/>
      <c r="AP211" s="36"/>
      <c r="AQ211" s="36"/>
      <c r="AR211" s="36"/>
      <c r="AS211" s="36"/>
      <c r="AT211" s="36"/>
      <c r="AU211" s="36"/>
      <c r="AV211" s="36"/>
    </row>
    <row r="212" spans="1:48" ht="40" customHeight="1" x14ac:dyDescent="0.35">
      <c r="A212" s="204"/>
      <c r="B212" s="50">
        <v>209</v>
      </c>
      <c r="C212" s="200"/>
      <c r="D212" s="56" t="s">
        <v>367</v>
      </c>
      <c r="E212" s="57" t="s">
        <v>39</v>
      </c>
      <c r="F212" s="57" t="s">
        <v>11</v>
      </c>
      <c r="G212" s="57" t="s">
        <v>12</v>
      </c>
      <c r="H212" s="55">
        <v>6.75</v>
      </c>
      <c r="I212" s="16">
        <v>0</v>
      </c>
      <c r="J212" s="144">
        <f t="shared" si="14"/>
        <v>0</v>
      </c>
      <c r="K212" s="145">
        <f t="shared" si="15"/>
        <v>0</v>
      </c>
      <c r="L212" s="146"/>
      <c r="M212" s="147">
        <f t="shared" si="16"/>
        <v>0</v>
      </c>
      <c r="N212" s="146"/>
      <c r="O212" s="146"/>
      <c r="P212" s="146"/>
      <c r="Q212" s="148">
        <f t="shared" si="17"/>
        <v>0</v>
      </c>
      <c r="R212" s="18" t="str">
        <f t="shared" si="9"/>
        <v>OK</v>
      </c>
      <c r="S212" s="47"/>
      <c r="T212" s="47"/>
      <c r="U212" s="47"/>
      <c r="V212" s="47"/>
      <c r="W212" s="47"/>
      <c r="X212" s="34"/>
      <c r="Y212" s="34"/>
      <c r="Z212" s="34"/>
      <c r="AA212" s="34"/>
      <c r="AB212" s="34"/>
      <c r="AC212" s="34"/>
      <c r="AD212" s="34"/>
      <c r="AE212" s="152"/>
      <c r="AF212" s="152"/>
      <c r="AG212" s="152"/>
      <c r="AH212" s="152"/>
      <c r="AI212" s="36"/>
      <c r="AJ212" s="36"/>
      <c r="AK212" s="36"/>
      <c r="AL212" s="181"/>
      <c r="AM212" s="181"/>
      <c r="AN212" s="181"/>
      <c r="AO212" s="181"/>
      <c r="AP212" s="36"/>
      <c r="AQ212" s="36"/>
      <c r="AR212" s="36"/>
      <c r="AS212" s="36"/>
      <c r="AT212" s="36"/>
      <c r="AU212" s="36"/>
      <c r="AV212" s="36"/>
    </row>
    <row r="213" spans="1:48" ht="40" customHeight="1" x14ac:dyDescent="0.35">
      <c r="A213" s="204"/>
      <c r="B213" s="50">
        <v>210</v>
      </c>
      <c r="C213" s="200"/>
      <c r="D213" s="56" t="s">
        <v>368</v>
      </c>
      <c r="E213" s="57" t="s">
        <v>369</v>
      </c>
      <c r="F213" s="57" t="s">
        <v>11</v>
      </c>
      <c r="G213" s="57" t="s">
        <v>13</v>
      </c>
      <c r="H213" s="55">
        <v>8.8000000000000007</v>
      </c>
      <c r="I213" s="16">
        <v>0</v>
      </c>
      <c r="J213" s="144">
        <f t="shared" si="14"/>
        <v>0</v>
      </c>
      <c r="K213" s="145">
        <f t="shared" si="15"/>
        <v>0</v>
      </c>
      <c r="L213" s="146"/>
      <c r="M213" s="147">
        <f t="shared" si="16"/>
        <v>0</v>
      </c>
      <c r="N213" s="146"/>
      <c r="O213" s="146"/>
      <c r="P213" s="146"/>
      <c r="Q213" s="148">
        <f t="shared" si="17"/>
        <v>0</v>
      </c>
      <c r="R213" s="18" t="str">
        <f t="shared" si="9"/>
        <v>OK</v>
      </c>
      <c r="S213" s="47"/>
      <c r="T213" s="47"/>
      <c r="U213" s="47"/>
      <c r="V213" s="47"/>
      <c r="W213" s="47"/>
      <c r="X213" s="34"/>
      <c r="Y213" s="34"/>
      <c r="Z213" s="34"/>
      <c r="AA213" s="34"/>
      <c r="AB213" s="34"/>
      <c r="AC213" s="34"/>
      <c r="AD213" s="34"/>
      <c r="AE213" s="152"/>
      <c r="AF213" s="152"/>
      <c r="AG213" s="152"/>
      <c r="AH213" s="152"/>
      <c r="AI213" s="36"/>
      <c r="AJ213" s="36"/>
      <c r="AK213" s="36"/>
      <c r="AL213" s="181"/>
      <c r="AM213" s="181"/>
      <c r="AN213" s="181"/>
      <c r="AO213" s="181"/>
      <c r="AP213" s="36"/>
      <c r="AQ213" s="36"/>
      <c r="AR213" s="36"/>
      <c r="AS213" s="36"/>
      <c r="AT213" s="36"/>
      <c r="AU213" s="36"/>
      <c r="AV213" s="36"/>
    </row>
    <row r="214" spans="1:48" ht="40" customHeight="1" x14ac:dyDescent="0.35">
      <c r="A214" s="204"/>
      <c r="B214" s="50">
        <v>211</v>
      </c>
      <c r="C214" s="200"/>
      <c r="D214" s="56" t="s">
        <v>370</v>
      </c>
      <c r="E214" s="57" t="s">
        <v>371</v>
      </c>
      <c r="F214" s="57" t="s">
        <v>11</v>
      </c>
      <c r="G214" s="57" t="s">
        <v>12</v>
      </c>
      <c r="H214" s="55">
        <v>1.96</v>
      </c>
      <c r="I214" s="16">
        <v>0</v>
      </c>
      <c r="J214" s="144">
        <f t="shared" si="14"/>
        <v>0</v>
      </c>
      <c r="K214" s="145">
        <f t="shared" si="15"/>
        <v>0</v>
      </c>
      <c r="L214" s="146"/>
      <c r="M214" s="147">
        <f t="shared" si="16"/>
        <v>0</v>
      </c>
      <c r="N214" s="146"/>
      <c r="O214" s="146"/>
      <c r="P214" s="146"/>
      <c r="Q214" s="148">
        <f t="shared" si="17"/>
        <v>0</v>
      </c>
      <c r="R214" s="18" t="str">
        <f t="shared" si="9"/>
        <v>OK</v>
      </c>
      <c r="S214" s="47"/>
      <c r="T214" s="47"/>
      <c r="U214" s="47"/>
      <c r="V214" s="47"/>
      <c r="W214" s="47"/>
      <c r="X214" s="34"/>
      <c r="Y214" s="34"/>
      <c r="Z214" s="34"/>
      <c r="AA214" s="34"/>
      <c r="AB214" s="34"/>
      <c r="AC214" s="34"/>
      <c r="AD214" s="34"/>
      <c r="AE214" s="152"/>
      <c r="AF214" s="152"/>
      <c r="AG214" s="152"/>
      <c r="AH214" s="152"/>
      <c r="AI214" s="36"/>
      <c r="AJ214" s="36"/>
      <c r="AK214" s="36"/>
      <c r="AL214" s="181"/>
      <c r="AM214" s="181"/>
      <c r="AN214" s="181"/>
      <c r="AO214" s="181"/>
      <c r="AP214" s="36"/>
      <c r="AQ214" s="36"/>
      <c r="AR214" s="36"/>
      <c r="AS214" s="36"/>
      <c r="AT214" s="36"/>
      <c r="AU214" s="36"/>
      <c r="AV214" s="36"/>
    </row>
    <row r="215" spans="1:48" ht="40" customHeight="1" x14ac:dyDescent="0.35">
      <c r="A215" s="204"/>
      <c r="B215" s="50">
        <v>212</v>
      </c>
      <c r="C215" s="200"/>
      <c r="D215" s="56" t="s">
        <v>372</v>
      </c>
      <c r="E215" s="57" t="s">
        <v>369</v>
      </c>
      <c r="F215" s="57" t="s">
        <v>11</v>
      </c>
      <c r="G215" s="57" t="s">
        <v>12</v>
      </c>
      <c r="H215" s="55">
        <v>3.29</v>
      </c>
      <c r="I215" s="16">
        <v>20</v>
      </c>
      <c r="J215" s="144">
        <f t="shared" si="14"/>
        <v>0</v>
      </c>
      <c r="K215" s="145">
        <f t="shared" si="15"/>
        <v>0</v>
      </c>
      <c r="L215" s="146"/>
      <c r="M215" s="147">
        <f t="shared" si="16"/>
        <v>5</v>
      </c>
      <c r="N215" s="146"/>
      <c r="O215" s="146"/>
      <c r="P215" s="146"/>
      <c r="Q215" s="148">
        <f t="shared" si="17"/>
        <v>20</v>
      </c>
      <c r="R215" s="18" t="str">
        <f t="shared" si="9"/>
        <v>OK</v>
      </c>
      <c r="S215" s="47"/>
      <c r="T215" s="47"/>
      <c r="U215" s="47"/>
      <c r="V215" s="47"/>
      <c r="W215" s="47"/>
      <c r="X215" s="34"/>
      <c r="Y215" s="34"/>
      <c r="Z215" s="34"/>
      <c r="AA215" s="34"/>
      <c r="AB215" s="34"/>
      <c r="AC215" s="34"/>
      <c r="AD215" s="34"/>
      <c r="AE215" s="152"/>
      <c r="AF215" s="152"/>
      <c r="AG215" s="152"/>
      <c r="AH215" s="152"/>
      <c r="AI215" s="36"/>
      <c r="AJ215" s="36"/>
      <c r="AK215" s="36"/>
      <c r="AL215" s="181"/>
      <c r="AM215" s="181"/>
      <c r="AN215" s="181"/>
      <c r="AO215" s="181"/>
      <c r="AP215" s="36"/>
      <c r="AQ215" s="36"/>
      <c r="AR215" s="36"/>
      <c r="AS215" s="36"/>
      <c r="AT215" s="36"/>
      <c r="AU215" s="36"/>
      <c r="AV215" s="36"/>
    </row>
    <row r="216" spans="1:48" ht="40" customHeight="1" x14ac:dyDescent="0.35">
      <c r="A216" s="204"/>
      <c r="B216" s="50">
        <v>213</v>
      </c>
      <c r="C216" s="200"/>
      <c r="D216" s="56" t="s">
        <v>373</v>
      </c>
      <c r="E216" s="57" t="s">
        <v>369</v>
      </c>
      <c r="F216" s="57" t="s">
        <v>11</v>
      </c>
      <c r="G216" s="57" t="s">
        <v>12</v>
      </c>
      <c r="H216" s="55">
        <v>14.95</v>
      </c>
      <c r="I216" s="16">
        <v>20</v>
      </c>
      <c r="J216" s="144">
        <f t="shared" si="14"/>
        <v>0</v>
      </c>
      <c r="K216" s="145">
        <f t="shared" si="15"/>
        <v>0</v>
      </c>
      <c r="L216" s="146"/>
      <c r="M216" s="147">
        <f t="shared" si="16"/>
        <v>5</v>
      </c>
      <c r="N216" s="146"/>
      <c r="O216" s="146"/>
      <c r="P216" s="146"/>
      <c r="Q216" s="148">
        <f t="shared" si="17"/>
        <v>20</v>
      </c>
      <c r="R216" s="18" t="str">
        <f t="shared" si="9"/>
        <v>OK</v>
      </c>
      <c r="S216" s="47"/>
      <c r="T216" s="47"/>
      <c r="U216" s="47"/>
      <c r="V216" s="47"/>
      <c r="W216" s="47"/>
      <c r="X216" s="34"/>
      <c r="Y216" s="34"/>
      <c r="Z216" s="34"/>
      <c r="AA216" s="34"/>
      <c r="AB216" s="34"/>
      <c r="AC216" s="34"/>
      <c r="AD216" s="34"/>
      <c r="AE216" s="152"/>
      <c r="AF216" s="152"/>
      <c r="AG216" s="152"/>
      <c r="AH216" s="152"/>
      <c r="AI216" s="36"/>
      <c r="AJ216" s="36"/>
      <c r="AK216" s="36"/>
      <c r="AL216" s="181"/>
      <c r="AM216" s="181"/>
      <c r="AN216" s="181"/>
      <c r="AO216" s="181"/>
      <c r="AP216" s="36"/>
      <c r="AQ216" s="36"/>
      <c r="AR216" s="36"/>
      <c r="AS216" s="36"/>
      <c r="AT216" s="36"/>
      <c r="AU216" s="36"/>
      <c r="AV216" s="36"/>
    </row>
    <row r="217" spans="1:48" ht="40" customHeight="1" x14ac:dyDescent="0.35">
      <c r="A217" s="204"/>
      <c r="B217" s="50">
        <v>214</v>
      </c>
      <c r="C217" s="200"/>
      <c r="D217" s="56" t="s">
        <v>374</v>
      </c>
      <c r="E217" s="57" t="s">
        <v>369</v>
      </c>
      <c r="F217" s="57" t="s">
        <v>11</v>
      </c>
      <c r="G217" s="57" t="s">
        <v>12</v>
      </c>
      <c r="H217" s="55">
        <v>5.44</v>
      </c>
      <c r="I217" s="16">
        <v>20</v>
      </c>
      <c r="J217" s="144">
        <f t="shared" si="14"/>
        <v>0</v>
      </c>
      <c r="K217" s="145">
        <f t="shared" si="15"/>
        <v>0</v>
      </c>
      <c r="L217" s="146"/>
      <c r="M217" s="147">
        <f t="shared" si="16"/>
        <v>5</v>
      </c>
      <c r="N217" s="146"/>
      <c r="O217" s="146"/>
      <c r="P217" s="146"/>
      <c r="Q217" s="148">
        <f t="shared" si="17"/>
        <v>20</v>
      </c>
      <c r="R217" s="18" t="str">
        <f t="shared" si="9"/>
        <v>OK</v>
      </c>
      <c r="S217" s="47"/>
      <c r="T217" s="47"/>
      <c r="U217" s="47"/>
      <c r="V217" s="47"/>
      <c r="W217" s="47"/>
      <c r="X217" s="34"/>
      <c r="Y217" s="34"/>
      <c r="Z217" s="34"/>
      <c r="AA217" s="34"/>
      <c r="AB217" s="34"/>
      <c r="AC217" s="34"/>
      <c r="AD217" s="34"/>
      <c r="AE217" s="152"/>
      <c r="AF217" s="152"/>
      <c r="AG217" s="152"/>
      <c r="AH217" s="152"/>
      <c r="AI217" s="36"/>
      <c r="AJ217" s="36"/>
      <c r="AK217" s="36"/>
      <c r="AL217" s="181"/>
      <c r="AM217" s="181"/>
      <c r="AN217" s="181"/>
      <c r="AO217" s="181"/>
      <c r="AP217" s="36"/>
      <c r="AQ217" s="36"/>
      <c r="AR217" s="36"/>
      <c r="AS217" s="36"/>
      <c r="AT217" s="36"/>
      <c r="AU217" s="36"/>
      <c r="AV217" s="36"/>
    </row>
    <row r="218" spans="1:48" ht="40" customHeight="1" x14ac:dyDescent="0.35">
      <c r="A218" s="204"/>
      <c r="B218" s="50">
        <v>215</v>
      </c>
      <c r="C218" s="200"/>
      <c r="D218" s="56" t="s">
        <v>375</v>
      </c>
      <c r="E218" s="57" t="s">
        <v>369</v>
      </c>
      <c r="F218" s="57" t="s">
        <v>11</v>
      </c>
      <c r="G218" s="57" t="s">
        <v>12</v>
      </c>
      <c r="H218" s="55">
        <v>20</v>
      </c>
      <c r="I218" s="16">
        <v>20</v>
      </c>
      <c r="J218" s="144">
        <f t="shared" si="14"/>
        <v>5</v>
      </c>
      <c r="K218" s="145">
        <f t="shared" si="15"/>
        <v>5</v>
      </c>
      <c r="L218" s="146"/>
      <c r="M218" s="147">
        <f t="shared" si="16"/>
        <v>5</v>
      </c>
      <c r="N218" s="146"/>
      <c r="O218" s="146"/>
      <c r="P218" s="146"/>
      <c r="Q218" s="148">
        <f t="shared" si="17"/>
        <v>15</v>
      </c>
      <c r="R218" s="18" t="str">
        <f t="shared" si="9"/>
        <v>OK</v>
      </c>
      <c r="S218" s="47"/>
      <c r="T218" s="47"/>
      <c r="U218" s="47"/>
      <c r="V218" s="47"/>
      <c r="W218" s="47"/>
      <c r="X218" s="34"/>
      <c r="Y218" s="34"/>
      <c r="Z218" s="34"/>
      <c r="AA218" s="34"/>
      <c r="AB218" s="34"/>
      <c r="AC218" s="34"/>
      <c r="AD218" s="34"/>
      <c r="AE218" s="152"/>
      <c r="AF218" s="152"/>
      <c r="AG218" s="152"/>
      <c r="AH218" s="152"/>
      <c r="AI218" s="36"/>
      <c r="AJ218" s="36"/>
      <c r="AK218" s="36">
        <v>5</v>
      </c>
      <c r="AL218" s="181"/>
      <c r="AM218" s="181"/>
      <c r="AN218" s="181"/>
      <c r="AO218" s="181"/>
      <c r="AP218" s="36"/>
      <c r="AQ218" s="36"/>
      <c r="AR218" s="36"/>
      <c r="AS218" s="36"/>
      <c r="AT218" s="36"/>
      <c r="AU218" s="36"/>
      <c r="AV218" s="36"/>
    </row>
    <row r="219" spans="1:48" ht="40" customHeight="1" x14ac:dyDescent="0.35">
      <c r="A219" s="204"/>
      <c r="B219" s="50">
        <v>216</v>
      </c>
      <c r="C219" s="200"/>
      <c r="D219" s="56" t="s">
        <v>376</v>
      </c>
      <c r="E219" s="57" t="s">
        <v>369</v>
      </c>
      <c r="F219" s="57" t="s">
        <v>233</v>
      </c>
      <c r="G219" s="57" t="s">
        <v>12</v>
      </c>
      <c r="H219" s="55">
        <v>5.9</v>
      </c>
      <c r="I219" s="16">
        <v>10</v>
      </c>
      <c r="J219" s="144">
        <f t="shared" si="14"/>
        <v>6</v>
      </c>
      <c r="K219" s="145">
        <f t="shared" si="15"/>
        <v>6</v>
      </c>
      <c r="L219" s="146"/>
      <c r="M219" s="147">
        <f t="shared" si="16"/>
        <v>2</v>
      </c>
      <c r="N219" s="146"/>
      <c r="O219" s="146"/>
      <c r="P219" s="146"/>
      <c r="Q219" s="148">
        <f t="shared" si="17"/>
        <v>4</v>
      </c>
      <c r="R219" s="18" t="str">
        <f t="shared" si="9"/>
        <v>OK</v>
      </c>
      <c r="S219" s="47"/>
      <c r="T219" s="47"/>
      <c r="U219" s="47"/>
      <c r="V219" s="47"/>
      <c r="W219" s="47"/>
      <c r="X219" s="34"/>
      <c r="Y219" s="34"/>
      <c r="Z219" s="34"/>
      <c r="AA219" s="34"/>
      <c r="AB219" s="34"/>
      <c r="AC219" s="34"/>
      <c r="AD219" s="34"/>
      <c r="AE219" s="152"/>
      <c r="AF219" s="152"/>
      <c r="AG219" s="152"/>
      <c r="AH219" s="152"/>
      <c r="AI219" s="36"/>
      <c r="AJ219" s="36"/>
      <c r="AK219" s="36">
        <v>6</v>
      </c>
      <c r="AL219" s="181"/>
      <c r="AM219" s="181"/>
      <c r="AN219" s="181"/>
      <c r="AO219" s="181"/>
      <c r="AP219" s="36"/>
      <c r="AQ219" s="36"/>
      <c r="AR219" s="36"/>
      <c r="AS219" s="36"/>
      <c r="AT219" s="36"/>
      <c r="AU219" s="36"/>
      <c r="AV219" s="36"/>
    </row>
    <row r="220" spans="1:48" ht="40" customHeight="1" x14ac:dyDescent="0.35">
      <c r="A220" s="204"/>
      <c r="B220" s="50">
        <v>217</v>
      </c>
      <c r="C220" s="200"/>
      <c r="D220" s="56" t="s">
        <v>377</v>
      </c>
      <c r="E220" s="57" t="s">
        <v>371</v>
      </c>
      <c r="F220" s="57" t="s">
        <v>11</v>
      </c>
      <c r="G220" s="57" t="s">
        <v>12</v>
      </c>
      <c r="H220" s="55">
        <v>5.68</v>
      </c>
      <c r="I220" s="16">
        <v>15</v>
      </c>
      <c r="J220" s="144">
        <f t="shared" si="14"/>
        <v>3</v>
      </c>
      <c r="K220" s="145">
        <f t="shared" si="15"/>
        <v>3</v>
      </c>
      <c r="L220" s="146"/>
      <c r="M220" s="147">
        <f t="shared" si="16"/>
        <v>3</v>
      </c>
      <c r="N220" s="146"/>
      <c r="O220" s="146"/>
      <c r="P220" s="146"/>
      <c r="Q220" s="148">
        <f t="shared" si="17"/>
        <v>12</v>
      </c>
      <c r="R220" s="18" t="str">
        <f t="shared" si="9"/>
        <v>OK</v>
      </c>
      <c r="S220" s="47"/>
      <c r="T220" s="47"/>
      <c r="U220" s="47"/>
      <c r="V220" s="47"/>
      <c r="W220" s="47"/>
      <c r="X220" s="34"/>
      <c r="Y220" s="34"/>
      <c r="Z220" s="34"/>
      <c r="AA220" s="34"/>
      <c r="AB220" s="34"/>
      <c r="AC220" s="34"/>
      <c r="AD220" s="34"/>
      <c r="AE220" s="152"/>
      <c r="AF220" s="152"/>
      <c r="AG220" s="152"/>
      <c r="AH220" s="152"/>
      <c r="AI220" s="36"/>
      <c r="AJ220" s="36"/>
      <c r="AK220" s="36">
        <v>3</v>
      </c>
      <c r="AL220" s="181"/>
      <c r="AM220" s="181"/>
      <c r="AN220" s="181"/>
      <c r="AO220" s="181"/>
      <c r="AP220" s="36"/>
      <c r="AQ220" s="36"/>
      <c r="AR220" s="36"/>
      <c r="AS220" s="36"/>
      <c r="AT220" s="36"/>
      <c r="AU220" s="36"/>
      <c r="AV220" s="36"/>
    </row>
    <row r="221" spans="1:48" ht="40" customHeight="1" x14ac:dyDescent="0.35">
      <c r="A221" s="204"/>
      <c r="B221" s="50">
        <v>218</v>
      </c>
      <c r="C221" s="200"/>
      <c r="D221" s="56" t="s">
        <v>378</v>
      </c>
      <c r="E221" s="57" t="s">
        <v>371</v>
      </c>
      <c r="F221" s="57" t="s">
        <v>11</v>
      </c>
      <c r="G221" s="57" t="s">
        <v>12</v>
      </c>
      <c r="H221" s="55">
        <v>9.57</v>
      </c>
      <c r="I221" s="16">
        <v>15</v>
      </c>
      <c r="J221" s="144">
        <f t="shared" si="14"/>
        <v>3</v>
      </c>
      <c r="K221" s="145">
        <f t="shared" si="15"/>
        <v>3</v>
      </c>
      <c r="L221" s="146"/>
      <c r="M221" s="147">
        <f t="shared" si="16"/>
        <v>3</v>
      </c>
      <c r="N221" s="146"/>
      <c r="O221" s="146"/>
      <c r="P221" s="146"/>
      <c r="Q221" s="148">
        <f t="shared" si="17"/>
        <v>12</v>
      </c>
      <c r="R221" s="18" t="str">
        <f t="shared" si="9"/>
        <v>OK</v>
      </c>
      <c r="S221" s="47"/>
      <c r="T221" s="47"/>
      <c r="U221" s="47"/>
      <c r="V221" s="47"/>
      <c r="W221" s="47"/>
      <c r="X221" s="34"/>
      <c r="Y221" s="34"/>
      <c r="Z221" s="34"/>
      <c r="AA221" s="34"/>
      <c r="AB221" s="34"/>
      <c r="AC221" s="34"/>
      <c r="AD221" s="34"/>
      <c r="AE221" s="152"/>
      <c r="AF221" s="152"/>
      <c r="AG221" s="152"/>
      <c r="AH221" s="152"/>
      <c r="AI221" s="36"/>
      <c r="AJ221" s="36"/>
      <c r="AK221" s="36">
        <v>3</v>
      </c>
      <c r="AL221" s="181"/>
      <c r="AM221" s="181"/>
      <c r="AN221" s="181"/>
      <c r="AO221" s="181"/>
      <c r="AP221" s="36"/>
      <c r="AQ221" s="36"/>
      <c r="AR221" s="36"/>
      <c r="AS221" s="36"/>
      <c r="AT221" s="36"/>
      <c r="AU221" s="36"/>
      <c r="AV221" s="36"/>
    </row>
    <row r="222" spans="1:48" ht="40" customHeight="1" x14ac:dyDescent="0.35">
      <c r="A222" s="204"/>
      <c r="B222" s="50">
        <v>219</v>
      </c>
      <c r="C222" s="200"/>
      <c r="D222" s="56" t="s">
        <v>379</v>
      </c>
      <c r="E222" s="57" t="s">
        <v>371</v>
      </c>
      <c r="F222" s="57" t="s">
        <v>11</v>
      </c>
      <c r="G222" s="57" t="s">
        <v>12</v>
      </c>
      <c r="H222" s="55">
        <v>23.13</v>
      </c>
      <c r="I222" s="16">
        <v>0</v>
      </c>
      <c r="J222" s="144">
        <f t="shared" si="14"/>
        <v>0</v>
      </c>
      <c r="K222" s="145">
        <f t="shared" si="15"/>
        <v>0</v>
      </c>
      <c r="L222" s="146"/>
      <c r="M222" s="147">
        <f t="shared" si="16"/>
        <v>0</v>
      </c>
      <c r="N222" s="146"/>
      <c r="O222" s="146"/>
      <c r="P222" s="146"/>
      <c r="Q222" s="148">
        <f t="shared" si="17"/>
        <v>0</v>
      </c>
      <c r="R222" s="18" t="str">
        <f t="shared" si="9"/>
        <v>OK</v>
      </c>
      <c r="S222" s="47"/>
      <c r="T222" s="47"/>
      <c r="U222" s="47"/>
      <c r="V222" s="47"/>
      <c r="W222" s="47"/>
      <c r="X222" s="34"/>
      <c r="Y222" s="34"/>
      <c r="Z222" s="34"/>
      <c r="AA222" s="34"/>
      <c r="AB222" s="34"/>
      <c r="AC222" s="34"/>
      <c r="AD222" s="34"/>
      <c r="AE222" s="152"/>
      <c r="AF222" s="152"/>
      <c r="AG222" s="152"/>
      <c r="AH222" s="152"/>
      <c r="AI222" s="36"/>
      <c r="AJ222" s="36"/>
      <c r="AK222" s="36"/>
      <c r="AL222" s="181"/>
      <c r="AM222" s="181"/>
      <c r="AN222" s="181"/>
      <c r="AO222" s="181"/>
      <c r="AP222" s="36"/>
      <c r="AQ222" s="36"/>
      <c r="AR222" s="36"/>
      <c r="AS222" s="36"/>
      <c r="AT222" s="36"/>
      <c r="AU222" s="36"/>
      <c r="AV222" s="36"/>
    </row>
    <row r="223" spans="1:48" ht="40" customHeight="1" x14ac:dyDescent="0.35">
      <c r="A223" s="204"/>
      <c r="B223" s="50">
        <v>220</v>
      </c>
      <c r="C223" s="199"/>
      <c r="D223" s="56" t="s">
        <v>380</v>
      </c>
      <c r="E223" s="57" t="s">
        <v>371</v>
      </c>
      <c r="F223" s="57" t="s">
        <v>233</v>
      </c>
      <c r="G223" s="57" t="s">
        <v>12</v>
      </c>
      <c r="H223" s="55">
        <v>6.6</v>
      </c>
      <c r="I223" s="16">
        <v>4</v>
      </c>
      <c r="J223" s="144">
        <f t="shared" si="14"/>
        <v>0</v>
      </c>
      <c r="K223" s="145">
        <f t="shared" si="15"/>
        <v>0</v>
      </c>
      <c r="L223" s="146"/>
      <c r="M223" s="147">
        <f t="shared" si="16"/>
        <v>1</v>
      </c>
      <c r="N223" s="146"/>
      <c r="O223" s="146"/>
      <c r="P223" s="146"/>
      <c r="Q223" s="148">
        <f t="shared" si="17"/>
        <v>4</v>
      </c>
      <c r="R223" s="18" t="str">
        <f t="shared" si="9"/>
        <v>OK</v>
      </c>
      <c r="S223" s="47"/>
      <c r="T223" s="47"/>
      <c r="U223" s="47"/>
      <c r="V223" s="47"/>
      <c r="W223" s="47"/>
      <c r="X223" s="34"/>
      <c r="Y223" s="34"/>
      <c r="Z223" s="34"/>
      <c r="AA223" s="34"/>
      <c r="AB223" s="34"/>
      <c r="AC223" s="34"/>
      <c r="AD223" s="34"/>
      <c r="AE223" s="152"/>
      <c r="AF223" s="152"/>
      <c r="AG223" s="152"/>
      <c r="AH223" s="152"/>
      <c r="AI223" s="36"/>
      <c r="AJ223" s="36"/>
      <c r="AK223" s="36"/>
      <c r="AL223" s="181"/>
      <c r="AM223" s="181"/>
      <c r="AN223" s="181"/>
      <c r="AO223" s="181"/>
      <c r="AP223" s="36"/>
      <c r="AQ223" s="36"/>
      <c r="AR223" s="36"/>
      <c r="AS223" s="36"/>
      <c r="AT223" s="36"/>
      <c r="AU223" s="36"/>
      <c r="AV223" s="36"/>
    </row>
    <row r="224" spans="1:48" ht="40" customHeight="1" x14ac:dyDescent="0.35">
      <c r="A224" s="204">
        <v>12</v>
      </c>
      <c r="B224" s="50">
        <v>221</v>
      </c>
      <c r="C224" s="198" t="s">
        <v>638</v>
      </c>
      <c r="D224" s="56" t="s">
        <v>381</v>
      </c>
      <c r="E224" s="57" t="s">
        <v>382</v>
      </c>
      <c r="F224" s="57" t="s">
        <v>233</v>
      </c>
      <c r="G224" s="57" t="s">
        <v>12</v>
      </c>
      <c r="H224" s="55">
        <v>490</v>
      </c>
      <c r="I224" s="16">
        <v>6</v>
      </c>
      <c r="J224" s="144">
        <f t="shared" si="14"/>
        <v>3</v>
      </c>
      <c r="K224" s="145">
        <f t="shared" si="15"/>
        <v>3</v>
      </c>
      <c r="L224" s="146"/>
      <c r="M224" s="147">
        <f t="shared" si="16"/>
        <v>1</v>
      </c>
      <c r="N224" s="146"/>
      <c r="O224" s="146"/>
      <c r="P224" s="146"/>
      <c r="Q224" s="148">
        <f t="shared" si="17"/>
        <v>3</v>
      </c>
      <c r="R224" s="18" t="str">
        <f t="shared" si="9"/>
        <v>OK</v>
      </c>
      <c r="S224" s="47"/>
      <c r="T224" s="47"/>
      <c r="U224" s="47"/>
      <c r="V224" s="47"/>
      <c r="W224" s="47">
        <v>3</v>
      </c>
      <c r="X224" s="34"/>
      <c r="Y224" s="34"/>
      <c r="Z224" s="34"/>
      <c r="AA224" s="34"/>
      <c r="AB224" s="34"/>
      <c r="AC224" s="34"/>
      <c r="AD224" s="34"/>
      <c r="AE224" s="152"/>
      <c r="AF224" s="152"/>
      <c r="AG224" s="152"/>
      <c r="AH224" s="152"/>
      <c r="AI224" s="36"/>
      <c r="AJ224" s="36"/>
      <c r="AK224" s="36"/>
      <c r="AL224" s="181"/>
      <c r="AM224" s="181"/>
      <c r="AN224" s="181"/>
      <c r="AO224" s="181"/>
      <c r="AP224" s="36"/>
      <c r="AQ224" s="36"/>
      <c r="AR224" s="36"/>
      <c r="AS224" s="36"/>
      <c r="AT224" s="36"/>
      <c r="AU224" s="36"/>
      <c r="AV224" s="36"/>
    </row>
    <row r="225" spans="1:48" ht="40" customHeight="1" x14ac:dyDescent="0.35">
      <c r="A225" s="204"/>
      <c r="B225" s="50">
        <v>222</v>
      </c>
      <c r="C225" s="200"/>
      <c r="D225" s="56" t="s">
        <v>383</v>
      </c>
      <c r="E225" s="57" t="s">
        <v>347</v>
      </c>
      <c r="F225" s="57" t="s">
        <v>384</v>
      </c>
      <c r="G225" s="57" t="s">
        <v>12</v>
      </c>
      <c r="H225" s="55">
        <v>160</v>
      </c>
      <c r="I225" s="16">
        <v>6</v>
      </c>
      <c r="J225" s="144">
        <f t="shared" si="14"/>
        <v>2</v>
      </c>
      <c r="K225" s="145">
        <f t="shared" si="15"/>
        <v>2</v>
      </c>
      <c r="L225" s="146"/>
      <c r="M225" s="147">
        <f t="shared" si="16"/>
        <v>1</v>
      </c>
      <c r="N225" s="146"/>
      <c r="O225" s="146"/>
      <c r="P225" s="146"/>
      <c r="Q225" s="148">
        <f t="shared" si="17"/>
        <v>4</v>
      </c>
      <c r="R225" s="18" t="str">
        <f t="shared" si="9"/>
        <v>OK</v>
      </c>
      <c r="S225" s="47"/>
      <c r="T225" s="47"/>
      <c r="U225" s="47"/>
      <c r="V225" s="47"/>
      <c r="W225" s="47"/>
      <c r="X225" s="34"/>
      <c r="Y225" s="34"/>
      <c r="Z225" s="34"/>
      <c r="AA225" s="34"/>
      <c r="AB225" s="34"/>
      <c r="AC225" s="34"/>
      <c r="AD225" s="34"/>
      <c r="AE225" s="152"/>
      <c r="AF225" s="152"/>
      <c r="AG225" s="152"/>
      <c r="AH225" s="152"/>
      <c r="AI225" s="36"/>
      <c r="AJ225" s="36">
        <v>1</v>
      </c>
      <c r="AK225" s="36">
        <v>1</v>
      </c>
      <c r="AL225" s="181"/>
      <c r="AM225" s="181"/>
      <c r="AN225" s="181"/>
      <c r="AO225" s="181"/>
      <c r="AP225" s="36"/>
      <c r="AQ225" s="36"/>
      <c r="AR225" s="36"/>
      <c r="AS225" s="36"/>
      <c r="AT225" s="36"/>
      <c r="AU225" s="36"/>
      <c r="AV225" s="36"/>
    </row>
    <row r="226" spans="1:48" ht="40" customHeight="1" x14ac:dyDescent="0.35">
      <c r="A226" s="204"/>
      <c r="B226" s="50">
        <v>223</v>
      </c>
      <c r="C226" s="200"/>
      <c r="D226" s="56" t="s">
        <v>385</v>
      </c>
      <c r="E226" s="57" t="s">
        <v>386</v>
      </c>
      <c r="F226" s="57" t="s">
        <v>387</v>
      </c>
      <c r="G226" s="57" t="s">
        <v>12</v>
      </c>
      <c r="H226" s="55">
        <v>46.4</v>
      </c>
      <c r="I226" s="16">
        <v>0</v>
      </c>
      <c r="J226" s="144">
        <f t="shared" si="14"/>
        <v>0</v>
      </c>
      <c r="K226" s="145">
        <f t="shared" si="15"/>
        <v>0</v>
      </c>
      <c r="L226" s="146"/>
      <c r="M226" s="147">
        <f t="shared" si="16"/>
        <v>0</v>
      </c>
      <c r="N226" s="146"/>
      <c r="O226" s="146"/>
      <c r="P226" s="146"/>
      <c r="Q226" s="148">
        <f t="shared" si="17"/>
        <v>0</v>
      </c>
      <c r="R226" s="18" t="str">
        <f t="shared" si="9"/>
        <v>OK</v>
      </c>
      <c r="S226" s="47"/>
      <c r="T226" s="47"/>
      <c r="U226" s="47"/>
      <c r="V226" s="47"/>
      <c r="W226" s="47"/>
      <c r="X226" s="34"/>
      <c r="Y226" s="34"/>
      <c r="Z226" s="34"/>
      <c r="AA226" s="34"/>
      <c r="AB226" s="34"/>
      <c r="AC226" s="34"/>
      <c r="AD226" s="34"/>
      <c r="AE226" s="152"/>
      <c r="AF226" s="152"/>
      <c r="AG226" s="152"/>
      <c r="AH226" s="152"/>
      <c r="AI226" s="36"/>
      <c r="AJ226" s="36"/>
      <c r="AK226" s="36"/>
      <c r="AL226" s="181"/>
      <c r="AM226" s="181"/>
      <c r="AN226" s="181"/>
      <c r="AO226" s="181"/>
      <c r="AP226" s="36"/>
      <c r="AQ226" s="36"/>
      <c r="AR226" s="36"/>
      <c r="AS226" s="36"/>
      <c r="AT226" s="36"/>
      <c r="AU226" s="36"/>
      <c r="AV226" s="36"/>
    </row>
    <row r="227" spans="1:48" ht="40" customHeight="1" x14ac:dyDescent="0.35">
      <c r="A227" s="204"/>
      <c r="B227" s="50">
        <v>224</v>
      </c>
      <c r="C227" s="200"/>
      <c r="D227" s="56" t="s">
        <v>388</v>
      </c>
      <c r="E227" s="57" t="s">
        <v>386</v>
      </c>
      <c r="F227" s="57" t="s">
        <v>387</v>
      </c>
      <c r="G227" s="57" t="s">
        <v>12</v>
      </c>
      <c r="H227" s="55">
        <v>60</v>
      </c>
      <c r="I227" s="16">
        <v>0</v>
      </c>
      <c r="J227" s="144">
        <f t="shared" si="14"/>
        <v>0</v>
      </c>
      <c r="K227" s="145">
        <f t="shared" si="15"/>
        <v>0</v>
      </c>
      <c r="L227" s="146"/>
      <c r="M227" s="147">
        <f t="shared" si="16"/>
        <v>0</v>
      </c>
      <c r="N227" s="146"/>
      <c r="O227" s="146"/>
      <c r="P227" s="146"/>
      <c r="Q227" s="148">
        <f t="shared" si="17"/>
        <v>0</v>
      </c>
      <c r="R227" s="18" t="str">
        <f t="shared" si="9"/>
        <v>OK</v>
      </c>
      <c r="S227" s="47"/>
      <c r="T227" s="47"/>
      <c r="U227" s="47"/>
      <c r="V227" s="47"/>
      <c r="W227" s="47"/>
      <c r="X227" s="34"/>
      <c r="Y227" s="34"/>
      <c r="Z227" s="34"/>
      <c r="AA227" s="34"/>
      <c r="AB227" s="34"/>
      <c r="AC227" s="34"/>
      <c r="AD227" s="34"/>
      <c r="AE227" s="152"/>
      <c r="AF227" s="152"/>
      <c r="AG227" s="152"/>
      <c r="AH227" s="152"/>
      <c r="AI227" s="36"/>
      <c r="AJ227" s="36"/>
      <c r="AK227" s="36"/>
      <c r="AL227" s="181"/>
      <c r="AM227" s="181"/>
      <c r="AN227" s="181"/>
      <c r="AO227" s="181"/>
      <c r="AP227" s="36"/>
      <c r="AQ227" s="36"/>
      <c r="AR227" s="36"/>
      <c r="AS227" s="36"/>
      <c r="AT227" s="36"/>
      <c r="AU227" s="36"/>
      <c r="AV227" s="36"/>
    </row>
    <row r="228" spans="1:48" ht="40" customHeight="1" x14ac:dyDescent="0.35">
      <c r="A228" s="204"/>
      <c r="B228" s="50">
        <v>225</v>
      </c>
      <c r="C228" s="199"/>
      <c r="D228" s="56" t="s">
        <v>389</v>
      </c>
      <c r="E228" s="57" t="s">
        <v>344</v>
      </c>
      <c r="F228" s="57" t="s">
        <v>345</v>
      </c>
      <c r="G228" s="57" t="s">
        <v>12</v>
      </c>
      <c r="H228" s="55">
        <v>297</v>
      </c>
      <c r="I228" s="16">
        <v>0</v>
      </c>
      <c r="J228" s="144">
        <f t="shared" si="14"/>
        <v>0</v>
      </c>
      <c r="K228" s="145">
        <f t="shared" si="15"/>
        <v>0</v>
      </c>
      <c r="L228" s="146"/>
      <c r="M228" s="147">
        <f t="shared" si="16"/>
        <v>0</v>
      </c>
      <c r="N228" s="146"/>
      <c r="O228" s="146"/>
      <c r="P228" s="146"/>
      <c r="Q228" s="148">
        <f t="shared" si="17"/>
        <v>0</v>
      </c>
      <c r="R228" s="18" t="str">
        <f t="shared" si="9"/>
        <v>OK</v>
      </c>
      <c r="S228" s="47"/>
      <c r="T228" s="47"/>
      <c r="U228" s="47"/>
      <c r="V228" s="47"/>
      <c r="W228" s="47"/>
      <c r="X228" s="34"/>
      <c r="Y228" s="34"/>
      <c r="Z228" s="34"/>
      <c r="AA228" s="34"/>
      <c r="AB228" s="34"/>
      <c r="AC228" s="34"/>
      <c r="AD228" s="34"/>
      <c r="AE228" s="152"/>
      <c r="AF228" s="152"/>
      <c r="AG228" s="152"/>
      <c r="AH228" s="152"/>
      <c r="AI228" s="36"/>
      <c r="AJ228" s="36"/>
      <c r="AK228" s="36"/>
      <c r="AL228" s="181"/>
      <c r="AM228" s="181"/>
      <c r="AN228" s="181"/>
      <c r="AO228" s="181"/>
      <c r="AP228" s="36"/>
      <c r="AQ228" s="36"/>
      <c r="AR228" s="36"/>
      <c r="AS228" s="36"/>
      <c r="AT228" s="36"/>
      <c r="AU228" s="36"/>
      <c r="AV228" s="36"/>
    </row>
    <row r="229" spans="1:48" ht="40" customHeight="1" x14ac:dyDescent="0.35">
      <c r="A229" s="204">
        <v>14</v>
      </c>
      <c r="B229" s="50">
        <v>236</v>
      </c>
      <c r="C229" s="198" t="s">
        <v>635</v>
      </c>
      <c r="D229" s="56" t="s">
        <v>390</v>
      </c>
      <c r="E229" s="57" t="s">
        <v>391</v>
      </c>
      <c r="F229" s="57" t="s">
        <v>11</v>
      </c>
      <c r="G229" s="57" t="s">
        <v>13</v>
      </c>
      <c r="H229" s="55">
        <v>8.4</v>
      </c>
      <c r="I229" s="16">
        <v>2</v>
      </c>
      <c r="J229" s="144">
        <f t="shared" si="14"/>
        <v>2</v>
      </c>
      <c r="K229" s="145">
        <f t="shared" si="15"/>
        <v>2</v>
      </c>
      <c r="L229" s="146"/>
      <c r="M229" s="147">
        <f t="shared" si="16"/>
        <v>0</v>
      </c>
      <c r="N229" s="146"/>
      <c r="O229" s="146"/>
      <c r="P229" s="146"/>
      <c r="Q229" s="148">
        <f t="shared" si="17"/>
        <v>0</v>
      </c>
      <c r="R229" s="18" t="str">
        <f t="shared" si="9"/>
        <v>OK</v>
      </c>
      <c r="S229" s="47"/>
      <c r="T229" s="47"/>
      <c r="U229" s="47"/>
      <c r="V229" s="47"/>
      <c r="W229" s="47"/>
      <c r="X229" s="34"/>
      <c r="Y229" s="34"/>
      <c r="Z229" s="34"/>
      <c r="AA229" s="34"/>
      <c r="AB229" s="34"/>
      <c r="AC229" s="34"/>
      <c r="AD229" s="34"/>
      <c r="AE229" s="152"/>
      <c r="AF229" s="152"/>
      <c r="AG229" s="152"/>
      <c r="AH229" s="152"/>
      <c r="AI229" s="36"/>
      <c r="AJ229" s="36"/>
      <c r="AK229" s="36"/>
      <c r="AL229" s="181"/>
      <c r="AM229" s="181"/>
      <c r="AN229" s="181"/>
      <c r="AO229" s="182">
        <v>2</v>
      </c>
      <c r="AP229" s="36"/>
      <c r="AQ229" s="36"/>
      <c r="AR229" s="36"/>
      <c r="AS229" s="36"/>
      <c r="AT229" s="36"/>
      <c r="AU229" s="36"/>
      <c r="AV229" s="36"/>
    </row>
    <row r="230" spans="1:48" ht="40" customHeight="1" x14ac:dyDescent="0.35">
      <c r="A230" s="204"/>
      <c r="B230" s="50">
        <v>237</v>
      </c>
      <c r="C230" s="200"/>
      <c r="D230" s="56" t="s">
        <v>392</v>
      </c>
      <c r="E230" s="57" t="s">
        <v>393</v>
      </c>
      <c r="F230" s="57" t="s">
        <v>233</v>
      </c>
      <c r="G230" s="57" t="s">
        <v>13</v>
      </c>
      <c r="H230" s="55">
        <v>16.39</v>
      </c>
      <c r="I230" s="16">
        <v>4</v>
      </c>
      <c r="J230" s="144">
        <f t="shared" si="14"/>
        <v>4</v>
      </c>
      <c r="K230" s="145">
        <f t="shared" si="15"/>
        <v>4</v>
      </c>
      <c r="L230" s="146"/>
      <c r="M230" s="147">
        <f t="shared" si="16"/>
        <v>1</v>
      </c>
      <c r="N230" s="146"/>
      <c r="O230" s="146"/>
      <c r="P230" s="146"/>
      <c r="Q230" s="148">
        <f t="shared" si="17"/>
        <v>0</v>
      </c>
      <c r="R230" s="18" t="str">
        <f t="shared" si="9"/>
        <v>OK</v>
      </c>
      <c r="S230" s="47"/>
      <c r="T230" s="47"/>
      <c r="U230" s="47"/>
      <c r="V230" s="47"/>
      <c r="W230" s="47"/>
      <c r="X230" s="34"/>
      <c r="Y230" s="34"/>
      <c r="Z230" s="34"/>
      <c r="AA230" s="34"/>
      <c r="AB230" s="34"/>
      <c r="AC230" s="34"/>
      <c r="AD230" s="34"/>
      <c r="AE230" s="152"/>
      <c r="AF230" s="152">
        <v>2</v>
      </c>
      <c r="AG230" s="152"/>
      <c r="AH230" s="152"/>
      <c r="AI230" s="36"/>
      <c r="AJ230" s="36"/>
      <c r="AK230" s="36"/>
      <c r="AL230" s="181"/>
      <c r="AM230" s="181"/>
      <c r="AN230" s="181"/>
      <c r="AO230" s="182">
        <v>2</v>
      </c>
      <c r="AP230" s="36"/>
      <c r="AQ230" s="36"/>
      <c r="AR230" s="36"/>
      <c r="AS230" s="36"/>
      <c r="AT230" s="36"/>
      <c r="AU230" s="36"/>
      <c r="AV230" s="36"/>
    </row>
    <row r="231" spans="1:48" ht="40" customHeight="1" x14ac:dyDescent="0.35">
      <c r="A231" s="204"/>
      <c r="B231" s="50">
        <v>238</v>
      </c>
      <c r="C231" s="200"/>
      <c r="D231" s="56" t="s">
        <v>394</v>
      </c>
      <c r="E231" s="57" t="s">
        <v>395</v>
      </c>
      <c r="F231" s="57" t="s">
        <v>396</v>
      </c>
      <c r="G231" s="57" t="s">
        <v>13</v>
      </c>
      <c r="H231" s="55">
        <v>13.69</v>
      </c>
      <c r="I231" s="16">
        <v>0</v>
      </c>
      <c r="J231" s="144">
        <f t="shared" si="14"/>
        <v>0</v>
      </c>
      <c r="K231" s="145">
        <f t="shared" si="15"/>
        <v>0</v>
      </c>
      <c r="L231" s="146"/>
      <c r="M231" s="147">
        <f t="shared" si="16"/>
        <v>0</v>
      </c>
      <c r="N231" s="146"/>
      <c r="O231" s="146"/>
      <c r="P231" s="146"/>
      <c r="Q231" s="148">
        <f t="shared" si="17"/>
        <v>0</v>
      </c>
      <c r="R231" s="18" t="str">
        <f t="shared" si="9"/>
        <v>OK</v>
      </c>
      <c r="S231" s="47"/>
      <c r="T231" s="47"/>
      <c r="U231" s="47"/>
      <c r="V231" s="47"/>
      <c r="W231" s="47"/>
      <c r="X231" s="34"/>
      <c r="Y231" s="34"/>
      <c r="Z231" s="34"/>
      <c r="AA231" s="34"/>
      <c r="AB231" s="34"/>
      <c r="AC231" s="34"/>
      <c r="AD231" s="34"/>
      <c r="AE231" s="152"/>
      <c r="AF231" s="152"/>
      <c r="AG231" s="152"/>
      <c r="AH231" s="152"/>
      <c r="AI231" s="36"/>
      <c r="AJ231" s="36"/>
      <c r="AK231" s="36"/>
      <c r="AL231" s="181"/>
      <c r="AM231" s="181"/>
      <c r="AN231" s="181"/>
      <c r="AO231" s="181"/>
      <c r="AP231" s="36"/>
      <c r="AQ231" s="36"/>
      <c r="AR231" s="36"/>
      <c r="AS231" s="36"/>
      <c r="AT231" s="36"/>
      <c r="AU231" s="36"/>
      <c r="AV231" s="36"/>
    </row>
    <row r="232" spans="1:48" ht="40" customHeight="1" x14ac:dyDescent="0.35">
      <c r="A232" s="204"/>
      <c r="B232" s="50">
        <v>239</v>
      </c>
      <c r="C232" s="200"/>
      <c r="D232" s="56" t="s">
        <v>397</v>
      </c>
      <c r="E232" s="57" t="s">
        <v>398</v>
      </c>
      <c r="F232" s="57" t="s">
        <v>11</v>
      </c>
      <c r="G232" s="57" t="s">
        <v>15</v>
      </c>
      <c r="H232" s="55">
        <v>12</v>
      </c>
      <c r="I232" s="16">
        <v>0</v>
      </c>
      <c r="J232" s="144">
        <f t="shared" si="14"/>
        <v>0</v>
      </c>
      <c r="K232" s="145">
        <f t="shared" si="15"/>
        <v>0</v>
      </c>
      <c r="L232" s="146"/>
      <c r="M232" s="147">
        <f t="shared" si="16"/>
        <v>0</v>
      </c>
      <c r="N232" s="146"/>
      <c r="O232" s="146"/>
      <c r="P232" s="146"/>
      <c r="Q232" s="148">
        <f t="shared" si="17"/>
        <v>0</v>
      </c>
      <c r="R232" s="18" t="str">
        <f t="shared" si="9"/>
        <v>OK</v>
      </c>
      <c r="S232" s="47"/>
      <c r="T232" s="47"/>
      <c r="U232" s="47"/>
      <c r="V232" s="47"/>
      <c r="W232" s="47"/>
      <c r="X232" s="34"/>
      <c r="Y232" s="34"/>
      <c r="Z232" s="34"/>
      <c r="AA232" s="34"/>
      <c r="AB232" s="34"/>
      <c r="AC232" s="34"/>
      <c r="AD232" s="34"/>
      <c r="AE232" s="152"/>
      <c r="AF232" s="152"/>
      <c r="AG232" s="152"/>
      <c r="AH232" s="152"/>
      <c r="AI232" s="36"/>
      <c r="AJ232" s="36"/>
      <c r="AK232" s="36"/>
      <c r="AL232" s="181"/>
      <c r="AM232" s="181"/>
      <c r="AN232" s="181"/>
      <c r="AO232" s="181"/>
      <c r="AP232" s="36"/>
      <c r="AQ232" s="36"/>
      <c r="AR232" s="36"/>
      <c r="AS232" s="36"/>
      <c r="AT232" s="36"/>
      <c r="AU232" s="36"/>
      <c r="AV232" s="36"/>
    </row>
    <row r="233" spans="1:48" ht="40" customHeight="1" x14ac:dyDescent="0.35">
      <c r="A233" s="204"/>
      <c r="B233" s="50">
        <v>240</v>
      </c>
      <c r="C233" s="200"/>
      <c r="D233" s="56" t="s">
        <v>399</v>
      </c>
      <c r="E233" s="57" t="s">
        <v>400</v>
      </c>
      <c r="F233" s="57" t="s">
        <v>11</v>
      </c>
      <c r="G233" s="57" t="s">
        <v>15</v>
      </c>
      <c r="H233" s="55">
        <v>8.83</v>
      </c>
      <c r="I233" s="16">
        <v>0</v>
      </c>
      <c r="J233" s="144">
        <f t="shared" si="14"/>
        <v>0</v>
      </c>
      <c r="K233" s="145">
        <f t="shared" si="15"/>
        <v>0</v>
      </c>
      <c r="L233" s="146"/>
      <c r="M233" s="147">
        <f t="shared" si="16"/>
        <v>0</v>
      </c>
      <c r="N233" s="146"/>
      <c r="O233" s="146"/>
      <c r="P233" s="146"/>
      <c r="Q233" s="148">
        <f t="shared" si="17"/>
        <v>0</v>
      </c>
      <c r="R233" s="18" t="str">
        <f t="shared" si="9"/>
        <v>OK</v>
      </c>
      <c r="S233" s="47"/>
      <c r="T233" s="47"/>
      <c r="U233" s="47"/>
      <c r="V233" s="47"/>
      <c r="W233" s="47"/>
      <c r="X233" s="34"/>
      <c r="Y233" s="34"/>
      <c r="Z233" s="34"/>
      <c r="AA233" s="34"/>
      <c r="AB233" s="34"/>
      <c r="AC233" s="34"/>
      <c r="AD233" s="34"/>
      <c r="AE233" s="152"/>
      <c r="AF233" s="152"/>
      <c r="AG233" s="152"/>
      <c r="AH233" s="152"/>
      <c r="AI233" s="36"/>
      <c r="AJ233" s="36"/>
      <c r="AK233" s="36"/>
      <c r="AL233" s="181"/>
      <c r="AM233" s="181"/>
      <c r="AN233" s="181"/>
      <c r="AO233" s="181"/>
      <c r="AP233" s="36"/>
      <c r="AQ233" s="36"/>
      <c r="AR233" s="36"/>
      <c r="AS233" s="36"/>
      <c r="AT233" s="36"/>
      <c r="AU233" s="36"/>
      <c r="AV233" s="36"/>
    </row>
    <row r="234" spans="1:48" ht="40" customHeight="1" x14ac:dyDescent="0.35">
      <c r="A234" s="204"/>
      <c r="B234" s="50">
        <v>241</v>
      </c>
      <c r="C234" s="200"/>
      <c r="D234" s="56" t="s">
        <v>401</v>
      </c>
      <c r="E234" s="57" t="s">
        <v>402</v>
      </c>
      <c r="F234" s="57" t="s">
        <v>11</v>
      </c>
      <c r="G234" s="57" t="s">
        <v>15</v>
      </c>
      <c r="H234" s="55">
        <v>28.68</v>
      </c>
      <c r="I234" s="16">
        <v>0</v>
      </c>
      <c r="J234" s="144">
        <f t="shared" si="14"/>
        <v>0</v>
      </c>
      <c r="K234" s="145">
        <f t="shared" si="15"/>
        <v>0</v>
      </c>
      <c r="L234" s="146"/>
      <c r="M234" s="147">
        <f t="shared" si="16"/>
        <v>0</v>
      </c>
      <c r="N234" s="146"/>
      <c r="O234" s="146"/>
      <c r="P234" s="146"/>
      <c r="Q234" s="148">
        <f t="shared" si="17"/>
        <v>0</v>
      </c>
      <c r="R234" s="18" t="str">
        <f t="shared" si="9"/>
        <v>OK</v>
      </c>
      <c r="S234" s="47"/>
      <c r="T234" s="47"/>
      <c r="U234" s="47"/>
      <c r="V234" s="47"/>
      <c r="W234" s="47"/>
      <c r="X234" s="34"/>
      <c r="Y234" s="34"/>
      <c r="Z234" s="34"/>
      <c r="AA234" s="34"/>
      <c r="AB234" s="34"/>
      <c r="AC234" s="34"/>
      <c r="AD234" s="34"/>
      <c r="AE234" s="152"/>
      <c r="AF234" s="152"/>
      <c r="AG234" s="152"/>
      <c r="AH234" s="152"/>
      <c r="AI234" s="36"/>
      <c r="AJ234" s="36"/>
      <c r="AK234" s="36"/>
      <c r="AL234" s="181"/>
      <c r="AM234" s="181"/>
      <c r="AN234" s="181"/>
      <c r="AO234" s="181"/>
      <c r="AP234" s="36"/>
      <c r="AQ234" s="36"/>
      <c r="AR234" s="36"/>
      <c r="AS234" s="36"/>
      <c r="AT234" s="36"/>
      <c r="AU234" s="36"/>
      <c r="AV234" s="36"/>
    </row>
    <row r="235" spans="1:48" ht="40" customHeight="1" x14ac:dyDescent="0.35">
      <c r="A235" s="204"/>
      <c r="B235" s="50">
        <v>242</v>
      </c>
      <c r="C235" s="200"/>
      <c r="D235" s="56" t="s">
        <v>403</v>
      </c>
      <c r="E235" s="57" t="s">
        <v>404</v>
      </c>
      <c r="F235" s="57" t="s">
        <v>11</v>
      </c>
      <c r="G235" s="57" t="s">
        <v>15</v>
      </c>
      <c r="H235" s="55">
        <v>46.34</v>
      </c>
      <c r="I235" s="16">
        <v>0</v>
      </c>
      <c r="J235" s="144">
        <f t="shared" si="14"/>
        <v>0</v>
      </c>
      <c r="K235" s="145">
        <f t="shared" si="15"/>
        <v>0</v>
      </c>
      <c r="L235" s="146"/>
      <c r="M235" s="147">
        <f t="shared" si="16"/>
        <v>0</v>
      </c>
      <c r="N235" s="146"/>
      <c r="O235" s="146"/>
      <c r="P235" s="146"/>
      <c r="Q235" s="148">
        <f t="shared" si="17"/>
        <v>0</v>
      </c>
      <c r="R235" s="18" t="str">
        <f t="shared" si="9"/>
        <v>OK</v>
      </c>
      <c r="S235" s="47"/>
      <c r="T235" s="47"/>
      <c r="U235" s="47"/>
      <c r="V235" s="47"/>
      <c r="W235" s="47"/>
      <c r="X235" s="34"/>
      <c r="Y235" s="34"/>
      <c r="Z235" s="34"/>
      <c r="AA235" s="34"/>
      <c r="AB235" s="34"/>
      <c r="AC235" s="34"/>
      <c r="AD235" s="34"/>
      <c r="AE235" s="152"/>
      <c r="AF235" s="152"/>
      <c r="AG235" s="152"/>
      <c r="AH235" s="152"/>
      <c r="AI235" s="36"/>
      <c r="AJ235" s="36"/>
      <c r="AK235" s="36"/>
      <c r="AL235" s="181"/>
      <c r="AM235" s="181"/>
      <c r="AN235" s="181"/>
      <c r="AO235" s="181"/>
      <c r="AP235" s="36"/>
      <c r="AQ235" s="36"/>
      <c r="AR235" s="36"/>
      <c r="AS235" s="36"/>
      <c r="AT235" s="36"/>
      <c r="AU235" s="36"/>
      <c r="AV235" s="36"/>
    </row>
    <row r="236" spans="1:48" ht="40" customHeight="1" x14ac:dyDescent="0.35">
      <c r="A236" s="204"/>
      <c r="B236" s="50">
        <v>243</v>
      </c>
      <c r="C236" s="200"/>
      <c r="D236" s="56" t="s">
        <v>405</v>
      </c>
      <c r="E236" s="57" t="s">
        <v>406</v>
      </c>
      <c r="F236" s="57" t="s">
        <v>11</v>
      </c>
      <c r="G236" s="57" t="s">
        <v>13</v>
      </c>
      <c r="H236" s="55">
        <v>39.6</v>
      </c>
      <c r="I236" s="16">
        <v>0</v>
      </c>
      <c r="J236" s="144">
        <f t="shared" si="14"/>
        <v>0</v>
      </c>
      <c r="K236" s="145">
        <f t="shared" si="15"/>
        <v>0</v>
      </c>
      <c r="L236" s="146"/>
      <c r="M236" s="147">
        <f t="shared" si="16"/>
        <v>0</v>
      </c>
      <c r="N236" s="146"/>
      <c r="O236" s="146"/>
      <c r="P236" s="146"/>
      <c r="Q236" s="148">
        <f t="shared" si="17"/>
        <v>0</v>
      </c>
      <c r="R236" s="18" t="str">
        <f t="shared" si="9"/>
        <v>OK</v>
      </c>
      <c r="S236" s="47"/>
      <c r="T236" s="47"/>
      <c r="U236" s="47"/>
      <c r="V236" s="47"/>
      <c r="W236" s="47"/>
      <c r="X236" s="34"/>
      <c r="Y236" s="34"/>
      <c r="Z236" s="34"/>
      <c r="AA236" s="34"/>
      <c r="AB236" s="34"/>
      <c r="AC236" s="34"/>
      <c r="AD236" s="34"/>
      <c r="AE236" s="152"/>
      <c r="AF236" s="152"/>
      <c r="AG236" s="152"/>
      <c r="AH236" s="152"/>
      <c r="AI236" s="36"/>
      <c r="AJ236" s="36"/>
      <c r="AK236" s="36"/>
      <c r="AL236" s="181"/>
      <c r="AM236" s="181"/>
      <c r="AN236" s="181"/>
      <c r="AO236" s="181"/>
      <c r="AP236" s="36"/>
      <c r="AQ236" s="36"/>
      <c r="AR236" s="36"/>
      <c r="AS236" s="36"/>
      <c r="AT236" s="36"/>
      <c r="AU236" s="36"/>
      <c r="AV236" s="36"/>
    </row>
    <row r="237" spans="1:48" ht="40" customHeight="1" x14ac:dyDescent="0.35">
      <c r="A237" s="204"/>
      <c r="B237" s="50">
        <v>244</v>
      </c>
      <c r="C237" s="200"/>
      <c r="D237" s="56" t="s">
        <v>407</v>
      </c>
      <c r="E237" s="57" t="s">
        <v>408</v>
      </c>
      <c r="F237" s="57" t="s">
        <v>11</v>
      </c>
      <c r="G237" s="57" t="s">
        <v>13</v>
      </c>
      <c r="H237" s="55">
        <v>70.8</v>
      </c>
      <c r="I237" s="16">
        <v>0</v>
      </c>
      <c r="J237" s="144">
        <f t="shared" si="14"/>
        <v>0</v>
      </c>
      <c r="K237" s="145">
        <f t="shared" si="15"/>
        <v>0</v>
      </c>
      <c r="L237" s="146"/>
      <c r="M237" s="147">
        <f t="shared" si="16"/>
        <v>0</v>
      </c>
      <c r="N237" s="146"/>
      <c r="O237" s="146"/>
      <c r="P237" s="146"/>
      <c r="Q237" s="148">
        <f t="shared" si="17"/>
        <v>0</v>
      </c>
      <c r="R237" s="18" t="str">
        <f t="shared" si="9"/>
        <v>OK</v>
      </c>
      <c r="S237" s="47"/>
      <c r="T237" s="47"/>
      <c r="U237" s="47"/>
      <c r="V237" s="47"/>
      <c r="W237" s="47"/>
      <c r="X237" s="34"/>
      <c r="Y237" s="34"/>
      <c r="Z237" s="34"/>
      <c r="AA237" s="34"/>
      <c r="AB237" s="34"/>
      <c r="AC237" s="34"/>
      <c r="AD237" s="34"/>
      <c r="AE237" s="152"/>
      <c r="AF237" s="152"/>
      <c r="AG237" s="152"/>
      <c r="AH237" s="152"/>
      <c r="AI237" s="36"/>
      <c r="AJ237" s="36"/>
      <c r="AK237" s="36"/>
      <c r="AL237" s="181"/>
      <c r="AM237" s="181"/>
      <c r="AN237" s="181"/>
      <c r="AO237" s="181"/>
      <c r="AP237" s="36"/>
      <c r="AQ237" s="36"/>
      <c r="AR237" s="36"/>
      <c r="AS237" s="36"/>
      <c r="AT237" s="36"/>
      <c r="AU237" s="36"/>
      <c r="AV237" s="36"/>
    </row>
    <row r="238" spans="1:48" ht="40" customHeight="1" x14ac:dyDescent="0.35">
      <c r="A238" s="204"/>
      <c r="B238" s="50">
        <v>245</v>
      </c>
      <c r="C238" s="200"/>
      <c r="D238" s="56" t="s">
        <v>409</v>
      </c>
      <c r="E238" s="57" t="s">
        <v>410</v>
      </c>
      <c r="F238" s="57" t="s">
        <v>11</v>
      </c>
      <c r="G238" s="57" t="s">
        <v>13</v>
      </c>
      <c r="H238" s="55">
        <v>28.8</v>
      </c>
      <c r="I238" s="16">
        <v>0</v>
      </c>
      <c r="J238" s="144">
        <f t="shared" si="14"/>
        <v>0</v>
      </c>
      <c r="K238" s="145">
        <f t="shared" si="15"/>
        <v>0</v>
      </c>
      <c r="L238" s="146"/>
      <c r="M238" s="147">
        <f t="shared" si="16"/>
        <v>0</v>
      </c>
      <c r="N238" s="146"/>
      <c r="O238" s="146"/>
      <c r="P238" s="146"/>
      <c r="Q238" s="148">
        <f t="shared" si="17"/>
        <v>0</v>
      </c>
      <c r="R238" s="18" t="str">
        <f t="shared" si="9"/>
        <v>OK</v>
      </c>
      <c r="S238" s="47"/>
      <c r="T238" s="47"/>
      <c r="U238" s="47"/>
      <c r="V238" s="47"/>
      <c r="W238" s="47"/>
      <c r="X238" s="34"/>
      <c r="Y238" s="34"/>
      <c r="Z238" s="34"/>
      <c r="AA238" s="34"/>
      <c r="AB238" s="34"/>
      <c r="AC238" s="34"/>
      <c r="AD238" s="34"/>
      <c r="AE238" s="152"/>
      <c r="AF238" s="152"/>
      <c r="AG238" s="152"/>
      <c r="AH238" s="152"/>
      <c r="AI238" s="36"/>
      <c r="AJ238" s="36"/>
      <c r="AK238" s="36"/>
      <c r="AL238" s="181"/>
      <c r="AM238" s="181"/>
      <c r="AN238" s="181"/>
      <c r="AO238" s="181"/>
      <c r="AP238" s="36"/>
      <c r="AQ238" s="36"/>
      <c r="AR238" s="36"/>
      <c r="AS238" s="36"/>
      <c r="AT238" s="36"/>
      <c r="AU238" s="36"/>
      <c r="AV238" s="36"/>
    </row>
    <row r="239" spans="1:48" ht="40" customHeight="1" x14ac:dyDescent="0.35">
      <c r="A239" s="204"/>
      <c r="B239" s="50">
        <v>246</v>
      </c>
      <c r="C239" s="200"/>
      <c r="D239" s="56" t="s">
        <v>411</v>
      </c>
      <c r="E239" s="57" t="s">
        <v>412</v>
      </c>
      <c r="F239" s="57" t="s">
        <v>11</v>
      </c>
      <c r="G239" s="57" t="s">
        <v>13</v>
      </c>
      <c r="H239" s="55">
        <v>10.33</v>
      </c>
      <c r="I239" s="16">
        <v>2</v>
      </c>
      <c r="J239" s="144">
        <f t="shared" si="14"/>
        <v>0</v>
      </c>
      <c r="K239" s="145">
        <f t="shared" si="15"/>
        <v>0</v>
      </c>
      <c r="L239" s="146"/>
      <c r="M239" s="147">
        <f t="shared" si="16"/>
        <v>0</v>
      </c>
      <c r="N239" s="146"/>
      <c r="O239" s="146"/>
      <c r="P239" s="146"/>
      <c r="Q239" s="148">
        <f t="shared" si="17"/>
        <v>2</v>
      </c>
      <c r="R239" s="18" t="str">
        <f t="shared" si="9"/>
        <v>OK</v>
      </c>
      <c r="S239" s="47"/>
      <c r="T239" s="47"/>
      <c r="U239" s="47"/>
      <c r="V239" s="47"/>
      <c r="W239" s="47"/>
      <c r="X239" s="34"/>
      <c r="Y239" s="34"/>
      <c r="Z239" s="34"/>
      <c r="AA239" s="34"/>
      <c r="AB239" s="34"/>
      <c r="AC239" s="34"/>
      <c r="AD239" s="34"/>
      <c r="AE239" s="152"/>
      <c r="AF239" s="152"/>
      <c r="AG239" s="152"/>
      <c r="AH239" s="152"/>
      <c r="AI239" s="36"/>
      <c r="AJ239" s="36"/>
      <c r="AK239" s="36"/>
      <c r="AL239" s="181"/>
      <c r="AM239" s="181"/>
      <c r="AN239" s="181"/>
      <c r="AO239" s="181"/>
      <c r="AP239" s="36"/>
      <c r="AQ239" s="36"/>
      <c r="AR239" s="36"/>
      <c r="AS239" s="36"/>
      <c r="AT239" s="36"/>
      <c r="AU239" s="36"/>
      <c r="AV239" s="36"/>
    </row>
    <row r="240" spans="1:48" ht="40" customHeight="1" x14ac:dyDescent="0.35">
      <c r="A240" s="204"/>
      <c r="B240" s="50">
        <v>247</v>
      </c>
      <c r="C240" s="200"/>
      <c r="D240" s="56" t="s">
        <v>413</v>
      </c>
      <c r="E240" s="57" t="s">
        <v>414</v>
      </c>
      <c r="F240" s="57" t="s">
        <v>11</v>
      </c>
      <c r="G240" s="57" t="s">
        <v>13</v>
      </c>
      <c r="H240" s="55">
        <v>22.8</v>
      </c>
      <c r="I240" s="16">
        <v>2</v>
      </c>
      <c r="J240" s="144">
        <f t="shared" si="14"/>
        <v>2</v>
      </c>
      <c r="K240" s="145">
        <f t="shared" si="15"/>
        <v>2</v>
      </c>
      <c r="L240" s="146"/>
      <c r="M240" s="147">
        <f t="shared" si="16"/>
        <v>0</v>
      </c>
      <c r="N240" s="146"/>
      <c r="O240" s="146"/>
      <c r="P240" s="146"/>
      <c r="Q240" s="148">
        <f t="shared" si="17"/>
        <v>0</v>
      </c>
      <c r="R240" s="18" t="str">
        <f t="shared" si="9"/>
        <v>OK</v>
      </c>
      <c r="S240" s="47"/>
      <c r="T240" s="47"/>
      <c r="U240" s="47"/>
      <c r="V240" s="47"/>
      <c r="W240" s="47"/>
      <c r="X240" s="34"/>
      <c r="Y240" s="34"/>
      <c r="Z240" s="34"/>
      <c r="AA240" s="34"/>
      <c r="AB240" s="34"/>
      <c r="AC240" s="34"/>
      <c r="AD240" s="34"/>
      <c r="AE240" s="152"/>
      <c r="AF240" s="152">
        <v>2</v>
      </c>
      <c r="AG240" s="152"/>
      <c r="AH240" s="152"/>
      <c r="AI240" s="36"/>
      <c r="AJ240" s="36"/>
      <c r="AK240" s="36"/>
      <c r="AL240" s="181"/>
      <c r="AM240" s="181"/>
      <c r="AN240" s="181"/>
      <c r="AO240" s="181"/>
      <c r="AP240" s="36"/>
      <c r="AQ240" s="36"/>
      <c r="AR240" s="36"/>
      <c r="AS240" s="36"/>
      <c r="AT240" s="36"/>
      <c r="AU240" s="36"/>
      <c r="AV240" s="36"/>
    </row>
    <row r="241" spans="1:48" ht="40" customHeight="1" x14ac:dyDescent="0.35">
      <c r="A241" s="204"/>
      <c r="B241" s="50">
        <v>248</v>
      </c>
      <c r="C241" s="200"/>
      <c r="D241" s="56" t="s">
        <v>415</v>
      </c>
      <c r="E241" s="57" t="s">
        <v>416</v>
      </c>
      <c r="F241" s="57" t="s">
        <v>11</v>
      </c>
      <c r="G241" s="57" t="s">
        <v>13</v>
      </c>
      <c r="H241" s="55">
        <v>31.14</v>
      </c>
      <c r="I241" s="16">
        <v>0</v>
      </c>
      <c r="J241" s="144">
        <f t="shared" si="14"/>
        <v>0</v>
      </c>
      <c r="K241" s="145">
        <f t="shared" si="15"/>
        <v>0</v>
      </c>
      <c r="L241" s="146"/>
      <c r="M241" s="147">
        <f t="shared" si="16"/>
        <v>0</v>
      </c>
      <c r="N241" s="146"/>
      <c r="O241" s="146"/>
      <c r="P241" s="146"/>
      <c r="Q241" s="148">
        <f t="shared" si="17"/>
        <v>0</v>
      </c>
      <c r="R241" s="18" t="str">
        <f t="shared" si="9"/>
        <v>OK</v>
      </c>
      <c r="S241" s="47"/>
      <c r="T241" s="47"/>
      <c r="U241" s="47"/>
      <c r="V241" s="47"/>
      <c r="W241" s="47"/>
      <c r="X241" s="34"/>
      <c r="Y241" s="34"/>
      <c r="Z241" s="34"/>
      <c r="AA241" s="34"/>
      <c r="AB241" s="34"/>
      <c r="AC241" s="34"/>
      <c r="AD241" s="34"/>
      <c r="AE241" s="152"/>
      <c r="AF241" s="152"/>
      <c r="AG241" s="152"/>
      <c r="AH241" s="152"/>
      <c r="AI241" s="36"/>
      <c r="AJ241" s="36"/>
      <c r="AK241" s="36"/>
      <c r="AL241" s="181"/>
      <c r="AM241" s="181"/>
      <c r="AN241" s="181"/>
      <c r="AO241" s="181"/>
      <c r="AP241" s="36"/>
      <c r="AQ241" s="36"/>
      <c r="AR241" s="36"/>
      <c r="AS241" s="36"/>
      <c r="AT241" s="36"/>
      <c r="AU241" s="36"/>
      <c r="AV241" s="36"/>
    </row>
    <row r="242" spans="1:48" ht="40" customHeight="1" x14ac:dyDescent="0.35">
      <c r="A242" s="204"/>
      <c r="B242" s="50">
        <v>249</v>
      </c>
      <c r="C242" s="200"/>
      <c r="D242" s="56" t="s">
        <v>417</v>
      </c>
      <c r="E242" s="57" t="s">
        <v>418</v>
      </c>
      <c r="F242" s="57" t="s">
        <v>419</v>
      </c>
      <c r="G242" s="57" t="s">
        <v>15</v>
      </c>
      <c r="H242" s="55">
        <v>2.23</v>
      </c>
      <c r="I242" s="16">
        <v>0</v>
      </c>
      <c r="J242" s="144">
        <f t="shared" si="14"/>
        <v>0</v>
      </c>
      <c r="K242" s="145">
        <f t="shared" si="15"/>
        <v>0</v>
      </c>
      <c r="L242" s="146"/>
      <c r="M242" s="147">
        <f t="shared" si="16"/>
        <v>0</v>
      </c>
      <c r="N242" s="146"/>
      <c r="O242" s="146"/>
      <c r="P242" s="146"/>
      <c r="Q242" s="148">
        <f t="shared" si="17"/>
        <v>0</v>
      </c>
      <c r="R242" s="18" t="str">
        <f t="shared" si="9"/>
        <v>OK</v>
      </c>
      <c r="S242" s="47"/>
      <c r="T242" s="47"/>
      <c r="U242" s="47"/>
      <c r="V242" s="47"/>
      <c r="W242" s="47"/>
      <c r="X242" s="34"/>
      <c r="Y242" s="34"/>
      <c r="Z242" s="34"/>
      <c r="AA242" s="34"/>
      <c r="AB242" s="34"/>
      <c r="AC242" s="34"/>
      <c r="AD242" s="34"/>
      <c r="AE242" s="152"/>
      <c r="AF242" s="152"/>
      <c r="AG242" s="152"/>
      <c r="AH242" s="152"/>
      <c r="AI242" s="36"/>
      <c r="AJ242" s="36"/>
      <c r="AK242" s="36"/>
      <c r="AL242" s="181"/>
      <c r="AM242" s="181"/>
      <c r="AN242" s="181"/>
      <c r="AO242" s="181"/>
      <c r="AP242" s="36"/>
      <c r="AQ242" s="36"/>
      <c r="AR242" s="36"/>
      <c r="AS242" s="36"/>
      <c r="AT242" s="36"/>
      <c r="AU242" s="36"/>
      <c r="AV242" s="36"/>
    </row>
    <row r="243" spans="1:48" ht="40" customHeight="1" x14ac:dyDescent="0.35">
      <c r="A243" s="204"/>
      <c r="B243" s="50">
        <v>250</v>
      </c>
      <c r="C243" s="200"/>
      <c r="D243" s="56" t="s">
        <v>420</v>
      </c>
      <c r="E243" s="57" t="s">
        <v>421</v>
      </c>
      <c r="F243" s="57" t="s">
        <v>11</v>
      </c>
      <c r="G243" s="57" t="s">
        <v>13</v>
      </c>
      <c r="H243" s="55">
        <v>73.400000000000006</v>
      </c>
      <c r="I243" s="16">
        <v>0</v>
      </c>
      <c r="J243" s="144">
        <f t="shared" si="14"/>
        <v>0</v>
      </c>
      <c r="K243" s="145">
        <f t="shared" si="15"/>
        <v>0</v>
      </c>
      <c r="L243" s="146"/>
      <c r="M243" s="147">
        <f t="shared" si="16"/>
        <v>0</v>
      </c>
      <c r="N243" s="146"/>
      <c r="O243" s="146"/>
      <c r="P243" s="146"/>
      <c r="Q243" s="148">
        <f t="shared" si="17"/>
        <v>0</v>
      </c>
      <c r="R243" s="18" t="str">
        <f t="shared" si="9"/>
        <v>OK</v>
      </c>
      <c r="S243" s="47"/>
      <c r="T243" s="47"/>
      <c r="U243" s="47"/>
      <c r="V243" s="47"/>
      <c r="W243" s="47"/>
      <c r="X243" s="34"/>
      <c r="Y243" s="34"/>
      <c r="Z243" s="34"/>
      <c r="AA243" s="34"/>
      <c r="AB243" s="34"/>
      <c r="AC243" s="34"/>
      <c r="AD243" s="34"/>
      <c r="AE243" s="152"/>
      <c r="AF243" s="152"/>
      <c r="AG243" s="152"/>
      <c r="AH243" s="152"/>
      <c r="AI243" s="36"/>
      <c r="AJ243" s="36"/>
      <c r="AK243" s="36"/>
      <c r="AL243" s="181"/>
      <c r="AM243" s="181"/>
      <c r="AN243" s="181"/>
      <c r="AO243" s="181"/>
      <c r="AP243" s="36"/>
      <c r="AQ243" s="36"/>
      <c r="AR243" s="36"/>
      <c r="AS243" s="36"/>
      <c r="AT243" s="36"/>
      <c r="AU243" s="36"/>
      <c r="AV243" s="36"/>
    </row>
    <row r="244" spans="1:48" ht="40" customHeight="1" x14ac:dyDescent="0.35">
      <c r="A244" s="204"/>
      <c r="B244" s="50">
        <v>251</v>
      </c>
      <c r="C244" s="200"/>
      <c r="D244" s="56" t="s">
        <v>422</v>
      </c>
      <c r="E244" s="57" t="s">
        <v>423</v>
      </c>
      <c r="F244" s="57" t="s">
        <v>11</v>
      </c>
      <c r="G244" s="57" t="s">
        <v>13</v>
      </c>
      <c r="H244" s="55">
        <v>35.68</v>
      </c>
      <c r="I244" s="16">
        <v>0</v>
      </c>
      <c r="J244" s="144">
        <f t="shared" si="14"/>
        <v>0</v>
      </c>
      <c r="K244" s="145">
        <f t="shared" si="15"/>
        <v>0</v>
      </c>
      <c r="L244" s="146"/>
      <c r="M244" s="147">
        <f t="shared" si="16"/>
        <v>0</v>
      </c>
      <c r="N244" s="146"/>
      <c r="O244" s="146"/>
      <c r="P244" s="146"/>
      <c r="Q244" s="148">
        <f t="shared" si="17"/>
        <v>0</v>
      </c>
      <c r="R244" s="18" t="str">
        <f t="shared" si="9"/>
        <v>OK</v>
      </c>
      <c r="S244" s="47"/>
      <c r="T244" s="47"/>
      <c r="U244" s="47"/>
      <c r="V244" s="47"/>
      <c r="W244" s="47"/>
      <c r="X244" s="34"/>
      <c r="Y244" s="34"/>
      <c r="Z244" s="34"/>
      <c r="AA244" s="34"/>
      <c r="AB244" s="34"/>
      <c r="AC244" s="34"/>
      <c r="AD244" s="34"/>
      <c r="AE244" s="152"/>
      <c r="AF244" s="152"/>
      <c r="AG244" s="152"/>
      <c r="AH244" s="152"/>
      <c r="AI244" s="36"/>
      <c r="AJ244" s="36"/>
      <c r="AK244" s="36"/>
      <c r="AL244" s="181"/>
      <c r="AM244" s="181"/>
      <c r="AN244" s="181"/>
      <c r="AO244" s="181"/>
      <c r="AP244" s="36"/>
      <c r="AQ244" s="36"/>
      <c r="AR244" s="36"/>
      <c r="AS244" s="36"/>
      <c r="AT244" s="36"/>
      <c r="AU244" s="36"/>
      <c r="AV244" s="36"/>
    </row>
    <row r="245" spans="1:48" ht="40" customHeight="1" x14ac:dyDescent="0.35">
      <c r="A245" s="204"/>
      <c r="B245" s="50">
        <v>252</v>
      </c>
      <c r="C245" s="200"/>
      <c r="D245" s="56" t="s">
        <v>424</v>
      </c>
      <c r="E245" s="57" t="s">
        <v>425</v>
      </c>
      <c r="F245" s="57" t="s">
        <v>11</v>
      </c>
      <c r="G245" s="57" t="s">
        <v>13</v>
      </c>
      <c r="H245" s="55">
        <v>100.8</v>
      </c>
      <c r="I245" s="16">
        <v>0</v>
      </c>
      <c r="J245" s="144">
        <f t="shared" si="14"/>
        <v>0</v>
      </c>
      <c r="K245" s="145">
        <f t="shared" si="15"/>
        <v>0</v>
      </c>
      <c r="L245" s="146"/>
      <c r="M245" s="147">
        <f t="shared" si="16"/>
        <v>0</v>
      </c>
      <c r="N245" s="146"/>
      <c r="O245" s="146"/>
      <c r="P245" s="146"/>
      <c r="Q245" s="148">
        <f t="shared" si="17"/>
        <v>0</v>
      </c>
      <c r="R245" s="18" t="str">
        <f t="shared" si="9"/>
        <v>OK</v>
      </c>
      <c r="S245" s="47"/>
      <c r="T245" s="47"/>
      <c r="U245" s="47"/>
      <c r="V245" s="47"/>
      <c r="W245" s="47"/>
      <c r="X245" s="34"/>
      <c r="Y245" s="34"/>
      <c r="Z245" s="34"/>
      <c r="AA245" s="34"/>
      <c r="AB245" s="34"/>
      <c r="AC245" s="34"/>
      <c r="AD245" s="34"/>
      <c r="AE245" s="152"/>
      <c r="AF245" s="152"/>
      <c r="AG245" s="152"/>
      <c r="AH245" s="152"/>
      <c r="AI245" s="36"/>
      <c r="AJ245" s="36"/>
      <c r="AK245" s="36"/>
      <c r="AL245" s="181"/>
      <c r="AM245" s="181"/>
      <c r="AN245" s="181"/>
      <c r="AO245" s="181"/>
      <c r="AP245" s="36"/>
      <c r="AQ245" s="36"/>
      <c r="AR245" s="36"/>
      <c r="AS245" s="36"/>
      <c r="AT245" s="36"/>
      <c r="AU245" s="36"/>
      <c r="AV245" s="36"/>
    </row>
    <row r="246" spans="1:48" ht="40" customHeight="1" x14ac:dyDescent="0.35">
      <c r="A246" s="204"/>
      <c r="B246" s="50">
        <v>253</v>
      </c>
      <c r="C246" s="200"/>
      <c r="D246" s="56" t="s">
        <v>426</v>
      </c>
      <c r="E246" s="57" t="s">
        <v>427</v>
      </c>
      <c r="F246" s="57" t="s">
        <v>11</v>
      </c>
      <c r="G246" s="57" t="s">
        <v>13</v>
      </c>
      <c r="H246" s="55">
        <v>47.9</v>
      </c>
      <c r="I246" s="16">
        <v>0</v>
      </c>
      <c r="J246" s="144">
        <f t="shared" si="14"/>
        <v>0</v>
      </c>
      <c r="K246" s="145">
        <f t="shared" si="15"/>
        <v>0</v>
      </c>
      <c r="L246" s="146"/>
      <c r="M246" s="147">
        <f t="shared" si="16"/>
        <v>0</v>
      </c>
      <c r="N246" s="146"/>
      <c r="O246" s="146"/>
      <c r="P246" s="146"/>
      <c r="Q246" s="148">
        <f t="shared" si="17"/>
        <v>0</v>
      </c>
      <c r="R246" s="18" t="str">
        <f t="shared" si="9"/>
        <v>OK</v>
      </c>
      <c r="S246" s="47"/>
      <c r="T246" s="47"/>
      <c r="U246" s="47"/>
      <c r="V246" s="47"/>
      <c r="W246" s="47"/>
      <c r="X246" s="34"/>
      <c r="Y246" s="34"/>
      <c r="Z246" s="34"/>
      <c r="AA246" s="34"/>
      <c r="AB246" s="34"/>
      <c r="AC246" s="34"/>
      <c r="AD246" s="34"/>
      <c r="AE246" s="152"/>
      <c r="AF246" s="152"/>
      <c r="AG246" s="152"/>
      <c r="AH246" s="152"/>
      <c r="AI246" s="36"/>
      <c r="AJ246" s="36"/>
      <c r="AK246" s="36"/>
      <c r="AL246" s="181"/>
      <c r="AM246" s="181"/>
      <c r="AN246" s="181"/>
      <c r="AO246" s="181"/>
      <c r="AP246" s="36"/>
      <c r="AQ246" s="36"/>
      <c r="AR246" s="36"/>
      <c r="AS246" s="36"/>
      <c r="AT246" s="36"/>
      <c r="AU246" s="36"/>
      <c r="AV246" s="36"/>
    </row>
    <row r="247" spans="1:48" ht="40" customHeight="1" x14ac:dyDescent="0.35">
      <c r="A247" s="204"/>
      <c r="B247" s="50">
        <v>254</v>
      </c>
      <c r="C247" s="200"/>
      <c r="D247" s="56" t="s">
        <v>428</v>
      </c>
      <c r="E247" s="57" t="s">
        <v>429</v>
      </c>
      <c r="F247" s="57" t="s">
        <v>11</v>
      </c>
      <c r="G247" s="57" t="s">
        <v>13</v>
      </c>
      <c r="H247" s="55">
        <v>13.2</v>
      </c>
      <c r="I247" s="16">
        <v>1</v>
      </c>
      <c r="J247" s="144">
        <f t="shared" si="14"/>
        <v>1</v>
      </c>
      <c r="K247" s="145">
        <f t="shared" si="15"/>
        <v>1</v>
      </c>
      <c r="L247" s="146"/>
      <c r="M247" s="147">
        <f t="shared" si="16"/>
        <v>0</v>
      </c>
      <c r="N247" s="146"/>
      <c r="O247" s="146"/>
      <c r="P247" s="146"/>
      <c r="Q247" s="148">
        <f t="shared" si="17"/>
        <v>0</v>
      </c>
      <c r="R247" s="18" t="str">
        <f t="shared" si="9"/>
        <v>OK</v>
      </c>
      <c r="S247" s="47"/>
      <c r="T247" s="47"/>
      <c r="U247" s="47"/>
      <c r="V247" s="47"/>
      <c r="W247" s="47"/>
      <c r="X247" s="34"/>
      <c r="Y247" s="34"/>
      <c r="Z247" s="34"/>
      <c r="AA247" s="34"/>
      <c r="AB247" s="34"/>
      <c r="AC247" s="34"/>
      <c r="AD247" s="34"/>
      <c r="AE247" s="152"/>
      <c r="AF247" s="152">
        <v>1</v>
      </c>
      <c r="AG247" s="152"/>
      <c r="AH247" s="152"/>
      <c r="AI247" s="36"/>
      <c r="AJ247" s="36"/>
      <c r="AK247" s="36"/>
      <c r="AL247" s="181"/>
      <c r="AM247" s="181"/>
      <c r="AN247" s="181"/>
      <c r="AO247" s="181"/>
      <c r="AP247" s="36"/>
      <c r="AQ247" s="36"/>
      <c r="AR247" s="36"/>
      <c r="AS247" s="36"/>
      <c r="AT247" s="36"/>
      <c r="AU247" s="36"/>
      <c r="AV247" s="36"/>
    </row>
    <row r="248" spans="1:48" ht="40" customHeight="1" x14ac:dyDescent="0.35">
      <c r="A248" s="204"/>
      <c r="B248" s="50">
        <v>255</v>
      </c>
      <c r="C248" s="200"/>
      <c r="D248" s="56" t="s">
        <v>430</v>
      </c>
      <c r="E248" s="57" t="s">
        <v>431</v>
      </c>
      <c r="F248" s="57" t="s">
        <v>11</v>
      </c>
      <c r="G248" s="57" t="s">
        <v>13</v>
      </c>
      <c r="H248" s="55">
        <v>149.9</v>
      </c>
      <c r="I248" s="16">
        <v>0</v>
      </c>
      <c r="J248" s="144">
        <f t="shared" si="14"/>
        <v>0</v>
      </c>
      <c r="K248" s="145">
        <f t="shared" si="15"/>
        <v>0</v>
      </c>
      <c r="L248" s="146"/>
      <c r="M248" s="147">
        <f t="shared" si="16"/>
        <v>0</v>
      </c>
      <c r="N248" s="146"/>
      <c r="O248" s="146"/>
      <c r="P248" s="146"/>
      <c r="Q248" s="148">
        <f t="shared" si="17"/>
        <v>0</v>
      </c>
      <c r="R248" s="18" t="str">
        <f t="shared" si="9"/>
        <v>OK</v>
      </c>
      <c r="S248" s="47"/>
      <c r="T248" s="47"/>
      <c r="U248" s="47"/>
      <c r="V248" s="47"/>
      <c r="W248" s="47"/>
      <c r="X248" s="34"/>
      <c r="Y248" s="34"/>
      <c r="Z248" s="34"/>
      <c r="AA248" s="34"/>
      <c r="AB248" s="34"/>
      <c r="AC248" s="34"/>
      <c r="AD248" s="34"/>
      <c r="AE248" s="152"/>
      <c r="AF248" s="152"/>
      <c r="AG248" s="152"/>
      <c r="AH248" s="152"/>
      <c r="AI248" s="36"/>
      <c r="AJ248" s="36"/>
      <c r="AK248" s="36"/>
      <c r="AL248" s="181"/>
      <c r="AM248" s="181"/>
      <c r="AN248" s="181"/>
      <c r="AO248" s="181"/>
      <c r="AP248" s="36"/>
      <c r="AQ248" s="36"/>
      <c r="AR248" s="36"/>
      <c r="AS248" s="36"/>
      <c r="AT248" s="36"/>
      <c r="AU248" s="36"/>
      <c r="AV248" s="36"/>
    </row>
    <row r="249" spans="1:48" ht="40" customHeight="1" x14ac:dyDescent="0.35">
      <c r="A249" s="204"/>
      <c r="B249" s="50">
        <v>256</v>
      </c>
      <c r="C249" s="200"/>
      <c r="D249" s="56" t="s">
        <v>432</v>
      </c>
      <c r="E249" s="57" t="s">
        <v>433</v>
      </c>
      <c r="F249" s="57" t="s">
        <v>11</v>
      </c>
      <c r="G249" s="57" t="s">
        <v>13</v>
      </c>
      <c r="H249" s="55">
        <v>36.19</v>
      </c>
      <c r="I249" s="16">
        <v>0</v>
      </c>
      <c r="J249" s="144">
        <f t="shared" si="14"/>
        <v>0</v>
      </c>
      <c r="K249" s="145">
        <f t="shared" si="15"/>
        <v>0</v>
      </c>
      <c r="L249" s="146"/>
      <c r="M249" s="147">
        <f t="shared" si="16"/>
        <v>0</v>
      </c>
      <c r="N249" s="146"/>
      <c r="O249" s="146"/>
      <c r="P249" s="146"/>
      <c r="Q249" s="148">
        <f t="shared" si="17"/>
        <v>0</v>
      </c>
      <c r="R249" s="18" t="str">
        <f t="shared" si="9"/>
        <v>OK</v>
      </c>
      <c r="S249" s="47"/>
      <c r="T249" s="47"/>
      <c r="U249" s="47"/>
      <c r="V249" s="47"/>
      <c r="W249" s="47"/>
      <c r="X249" s="34"/>
      <c r="Y249" s="34"/>
      <c r="Z249" s="34"/>
      <c r="AA249" s="34"/>
      <c r="AB249" s="34"/>
      <c r="AC249" s="34"/>
      <c r="AD249" s="34"/>
      <c r="AE249" s="152"/>
      <c r="AF249" s="152"/>
      <c r="AG249" s="152"/>
      <c r="AH249" s="152"/>
      <c r="AI249" s="36"/>
      <c r="AJ249" s="36"/>
      <c r="AK249" s="36"/>
      <c r="AL249" s="181"/>
      <c r="AM249" s="181"/>
      <c r="AN249" s="181"/>
      <c r="AO249" s="181"/>
      <c r="AP249" s="36"/>
      <c r="AQ249" s="36"/>
      <c r="AR249" s="36"/>
      <c r="AS249" s="36"/>
      <c r="AT249" s="36"/>
      <c r="AU249" s="36"/>
      <c r="AV249" s="36"/>
    </row>
    <row r="250" spans="1:48" ht="40" customHeight="1" x14ac:dyDescent="0.35">
      <c r="A250" s="204"/>
      <c r="B250" s="50">
        <v>257</v>
      </c>
      <c r="C250" s="200"/>
      <c r="D250" s="56" t="s">
        <v>434</v>
      </c>
      <c r="E250" s="57" t="s">
        <v>435</v>
      </c>
      <c r="F250" s="57" t="s">
        <v>11</v>
      </c>
      <c r="G250" s="57" t="s">
        <v>13</v>
      </c>
      <c r="H250" s="55">
        <v>28.39</v>
      </c>
      <c r="I250" s="16">
        <v>0</v>
      </c>
      <c r="J250" s="144">
        <f t="shared" si="14"/>
        <v>0</v>
      </c>
      <c r="K250" s="145">
        <f t="shared" si="15"/>
        <v>0</v>
      </c>
      <c r="L250" s="146"/>
      <c r="M250" s="147">
        <f t="shared" si="16"/>
        <v>0</v>
      </c>
      <c r="N250" s="146"/>
      <c r="O250" s="146"/>
      <c r="P250" s="146"/>
      <c r="Q250" s="148">
        <f t="shared" si="17"/>
        <v>0</v>
      </c>
      <c r="R250" s="18" t="str">
        <f t="shared" si="9"/>
        <v>OK</v>
      </c>
      <c r="S250" s="47"/>
      <c r="T250" s="47"/>
      <c r="U250" s="47"/>
      <c r="V250" s="47"/>
      <c r="W250" s="47"/>
      <c r="X250" s="34"/>
      <c r="Y250" s="34"/>
      <c r="Z250" s="34"/>
      <c r="AA250" s="34"/>
      <c r="AB250" s="34"/>
      <c r="AC250" s="34"/>
      <c r="AD250" s="34"/>
      <c r="AE250" s="152"/>
      <c r="AF250" s="152"/>
      <c r="AG250" s="152"/>
      <c r="AH250" s="152"/>
      <c r="AI250" s="36"/>
      <c r="AJ250" s="36"/>
      <c r="AK250" s="36"/>
      <c r="AL250" s="181"/>
      <c r="AM250" s="181"/>
      <c r="AN250" s="181"/>
      <c r="AO250" s="181"/>
      <c r="AP250" s="36"/>
      <c r="AQ250" s="36"/>
      <c r="AR250" s="36"/>
      <c r="AS250" s="36"/>
      <c r="AT250" s="36"/>
      <c r="AU250" s="36"/>
      <c r="AV250" s="36"/>
    </row>
    <row r="251" spans="1:48" ht="40" customHeight="1" x14ac:dyDescent="0.35">
      <c r="A251" s="204"/>
      <c r="B251" s="50">
        <v>258</v>
      </c>
      <c r="C251" s="200"/>
      <c r="D251" s="56" t="s">
        <v>436</v>
      </c>
      <c r="E251" s="57" t="s">
        <v>437</v>
      </c>
      <c r="F251" s="57" t="s">
        <v>11</v>
      </c>
      <c r="G251" s="57" t="s">
        <v>15</v>
      </c>
      <c r="H251" s="55">
        <v>1.94</v>
      </c>
      <c r="I251" s="16">
        <v>0</v>
      </c>
      <c r="J251" s="144">
        <f t="shared" si="14"/>
        <v>0</v>
      </c>
      <c r="K251" s="145">
        <f t="shared" si="15"/>
        <v>0</v>
      </c>
      <c r="L251" s="146"/>
      <c r="M251" s="147">
        <f t="shared" si="16"/>
        <v>0</v>
      </c>
      <c r="N251" s="146"/>
      <c r="O251" s="146"/>
      <c r="P251" s="146"/>
      <c r="Q251" s="148">
        <f t="shared" si="17"/>
        <v>0</v>
      </c>
      <c r="R251" s="18" t="str">
        <f t="shared" si="9"/>
        <v>OK</v>
      </c>
      <c r="S251" s="47"/>
      <c r="T251" s="47"/>
      <c r="U251" s="47"/>
      <c r="V251" s="47"/>
      <c r="W251" s="47"/>
      <c r="X251" s="34"/>
      <c r="Y251" s="34"/>
      <c r="Z251" s="34"/>
      <c r="AA251" s="34"/>
      <c r="AB251" s="34"/>
      <c r="AC251" s="34"/>
      <c r="AD251" s="34"/>
      <c r="AE251" s="152"/>
      <c r="AF251" s="152"/>
      <c r="AG251" s="152"/>
      <c r="AH251" s="152"/>
      <c r="AI251" s="36"/>
      <c r="AJ251" s="36"/>
      <c r="AK251" s="36"/>
      <c r="AL251" s="181"/>
      <c r="AM251" s="181"/>
      <c r="AN251" s="181"/>
      <c r="AO251" s="181"/>
      <c r="AP251" s="36"/>
      <c r="AQ251" s="36"/>
      <c r="AR251" s="36"/>
      <c r="AS251" s="36"/>
      <c r="AT251" s="36"/>
      <c r="AU251" s="36"/>
      <c r="AV251" s="36"/>
    </row>
    <row r="252" spans="1:48" ht="40" customHeight="1" x14ac:dyDescent="0.35">
      <c r="A252" s="204"/>
      <c r="B252" s="50">
        <v>259</v>
      </c>
      <c r="C252" s="200"/>
      <c r="D252" s="56" t="s">
        <v>438</v>
      </c>
      <c r="E252" s="57" t="s">
        <v>439</v>
      </c>
      <c r="F252" s="57" t="s">
        <v>11</v>
      </c>
      <c r="G252" s="57" t="s">
        <v>13</v>
      </c>
      <c r="H252" s="55">
        <v>11.04</v>
      </c>
      <c r="I252" s="16">
        <v>0</v>
      </c>
      <c r="J252" s="144">
        <f t="shared" si="14"/>
        <v>0</v>
      </c>
      <c r="K252" s="145">
        <f t="shared" si="15"/>
        <v>0</v>
      </c>
      <c r="L252" s="146"/>
      <c r="M252" s="147">
        <f t="shared" si="16"/>
        <v>0</v>
      </c>
      <c r="N252" s="146"/>
      <c r="O252" s="146"/>
      <c r="P252" s="146"/>
      <c r="Q252" s="148">
        <f t="shared" si="17"/>
        <v>0</v>
      </c>
      <c r="R252" s="18" t="str">
        <f t="shared" si="9"/>
        <v>OK</v>
      </c>
      <c r="S252" s="47"/>
      <c r="T252" s="47"/>
      <c r="U252" s="47"/>
      <c r="V252" s="47"/>
      <c r="W252" s="47"/>
      <c r="X252" s="34"/>
      <c r="Y252" s="34"/>
      <c r="Z252" s="34"/>
      <c r="AA252" s="34"/>
      <c r="AB252" s="34"/>
      <c r="AC252" s="34"/>
      <c r="AD252" s="34"/>
      <c r="AE252" s="152"/>
      <c r="AF252" s="152"/>
      <c r="AG252" s="152"/>
      <c r="AH252" s="152"/>
      <c r="AI252" s="36"/>
      <c r="AJ252" s="36"/>
      <c r="AK252" s="36"/>
      <c r="AL252" s="181"/>
      <c r="AM252" s="181"/>
      <c r="AN252" s="181"/>
      <c r="AO252" s="181"/>
      <c r="AP252" s="36"/>
      <c r="AQ252" s="36"/>
      <c r="AR252" s="36"/>
      <c r="AS252" s="36"/>
      <c r="AT252" s="36"/>
      <c r="AU252" s="36"/>
      <c r="AV252" s="36"/>
    </row>
    <row r="253" spans="1:48" ht="40" customHeight="1" x14ac:dyDescent="0.35">
      <c r="A253" s="204"/>
      <c r="B253" s="50">
        <v>260</v>
      </c>
      <c r="C253" s="200"/>
      <c r="D253" s="56" t="s">
        <v>440</v>
      </c>
      <c r="E253" s="57" t="s">
        <v>441</v>
      </c>
      <c r="F253" s="57" t="s">
        <v>11</v>
      </c>
      <c r="G253" s="57" t="s">
        <v>13</v>
      </c>
      <c r="H253" s="55">
        <v>31.2</v>
      </c>
      <c r="I253" s="16">
        <v>1</v>
      </c>
      <c r="J253" s="144">
        <f t="shared" si="14"/>
        <v>0</v>
      </c>
      <c r="K253" s="145">
        <f t="shared" si="15"/>
        <v>0</v>
      </c>
      <c r="L253" s="146"/>
      <c r="M253" s="147">
        <f t="shared" si="16"/>
        <v>0</v>
      </c>
      <c r="N253" s="146"/>
      <c r="O253" s="146"/>
      <c r="P253" s="146"/>
      <c r="Q253" s="148">
        <f t="shared" si="17"/>
        <v>1</v>
      </c>
      <c r="R253" s="18" t="str">
        <f t="shared" si="9"/>
        <v>OK</v>
      </c>
      <c r="S253" s="47"/>
      <c r="T253" s="47"/>
      <c r="U253" s="47"/>
      <c r="V253" s="47"/>
      <c r="W253" s="47"/>
      <c r="X253" s="34"/>
      <c r="Y253" s="34"/>
      <c r="Z253" s="34"/>
      <c r="AA253" s="34"/>
      <c r="AB253" s="34"/>
      <c r="AC253" s="34"/>
      <c r="AD253" s="34"/>
      <c r="AE253" s="152"/>
      <c r="AF253" s="152"/>
      <c r="AG253" s="152"/>
      <c r="AH253" s="152"/>
      <c r="AI253" s="36"/>
      <c r="AJ253" s="36"/>
      <c r="AK253" s="36"/>
      <c r="AL253" s="181"/>
      <c r="AM253" s="181"/>
      <c r="AN253" s="181"/>
      <c r="AO253" s="181"/>
      <c r="AP253" s="36"/>
      <c r="AQ253" s="36"/>
      <c r="AR253" s="36"/>
      <c r="AS253" s="36"/>
      <c r="AT253" s="36"/>
      <c r="AU253" s="36"/>
      <c r="AV253" s="36"/>
    </row>
    <row r="254" spans="1:48" ht="40" customHeight="1" x14ac:dyDescent="0.35">
      <c r="A254" s="204"/>
      <c r="B254" s="50">
        <v>261</v>
      </c>
      <c r="C254" s="200"/>
      <c r="D254" s="56" t="s">
        <v>442</v>
      </c>
      <c r="E254" s="57" t="s">
        <v>443</v>
      </c>
      <c r="F254" s="57" t="s">
        <v>11</v>
      </c>
      <c r="G254" s="57" t="s">
        <v>13</v>
      </c>
      <c r="H254" s="55">
        <v>66.17</v>
      </c>
      <c r="I254" s="16">
        <v>0</v>
      </c>
      <c r="J254" s="144">
        <f t="shared" si="14"/>
        <v>0</v>
      </c>
      <c r="K254" s="145">
        <f t="shared" si="15"/>
        <v>0</v>
      </c>
      <c r="L254" s="146"/>
      <c r="M254" s="147">
        <f t="shared" si="16"/>
        <v>0</v>
      </c>
      <c r="N254" s="146"/>
      <c r="O254" s="146"/>
      <c r="P254" s="146"/>
      <c r="Q254" s="148">
        <f t="shared" si="17"/>
        <v>0</v>
      </c>
      <c r="R254" s="18" t="str">
        <f t="shared" si="9"/>
        <v>OK</v>
      </c>
      <c r="S254" s="47"/>
      <c r="T254" s="47"/>
      <c r="U254" s="47"/>
      <c r="V254" s="47"/>
      <c r="W254" s="47"/>
      <c r="X254" s="34"/>
      <c r="Y254" s="34"/>
      <c r="Z254" s="34"/>
      <c r="AA254" s="34"/>
      <c r="AB254" s="34"/>
      <c r="AC254" s="34"/>
      <c r="AD254" s="34"/>
      <c r="AE254" s="152"/>
      <c r="AF254" s="152"/>
      <c r="AG254" s="152"/>
      <c r="AH254" s="152"/>
      <c r="AI254" s="36"/>
      <c r="AJ254" s="36"/>
      <c r="AK254" s="36"/>
      <c r="AL254" s="181"/>
      <c r="AM254" s="181"/>
      <c r="AN254" s="181"/>
      <c r="AO254" s="181"/>
      <c r="AP254" s="36"/>
      <c r="AQ254" s="36"/>
      <c r="AR254" s="36"/>
      <c r="AS254" s="36"/>
      <c r="AT254" s="36"/>
      <c r="AU254" s="36"/>
      <c r="AV254" s="36"/>
    </row>
    <row r="255" spans="1:48" ht="40" customHeight="1" x14ac:dyDescent="0.35">
      <c r="A255" s="204"/>
      <c r="B255" s="50">
        <v>262</v>
      </c>
      <c r="C255" s="200"/>
      <c r="D255" s="56" t="s">
        <v>444</v>
      </c>
      <c r="E255" s="57" t="s">
        <v>445</v>
      </c>
      <c r="F255" s="57" t="s">
        <v>11</v>
      </c>
      <c r="G255" s="57" t="s">
        <v>13</v>
      </c>
      <c r="H255" s="55">
        <v>70.38</v>
      </c>
      <c r="I255" s="16">
        <v>0</v>
      </c>
      <c r="J255" s="144">
        <f t="shared" si="14"/>
        <v>0</v>
      </c>
      <c r="K255" s="145">
        <f t="shared" si="15"/>
        <v>0</v>
      </c>
      <c r="L255" s="146"/>
      <c r="M255" s="147">
        <f t="shared" si="16"/>
        <v>0</v>
      </c>
      <c r="N255" s="146"/>
      <c r="O255" s="146"/>
      <c r="P255" s="146"/>
      <c r="Q255" s="148">
        <f t="shared" si="17"/>
        <v>0</v>
      </c>
      <c r="R255" s="18" t="str">
        <f t="shared" si="9"/>
        <v>OK</v>
      </c>
      <c r="S255" s="47"/>
      <c r="T255" s="47"/>
      <c r="U255" s="47"/>
      <c r="V255" s="47"/>
      <c r="W255" s="47"/>
      <c r="X255" s="34"/>
      <c r="Y255" s="34"/>
      <c r="Z255" s="34"/>
      <c r="AA255" s="34"/>
      <c r="AB255" s="34"/>
      <c r="AC255" s="34"/>
      <c r="AD255" s="34"/>
      <c r="AE255" s="152"/>
      <c r="AF255" s="152"/>
      <c r="AG255" s="152"/>
      <c r="AH255" s="152"/>
      <c r="AI255" s="36"/>
      <c r="AJ255" s="36"/>
      <c r="AK255" s="36"/>
      <c r="AL255" s="181"/>
      <c r="AM255" s="181"/>
      <c r="AN255" s="181"/>
      <c r="AO255" s="181"/>
      <c r="AP255" s="36"/>
      <c r="AQ255" s="36"/>
      <c r="AR255" s="36"/>
      <c r="AS255" s="36"/>
      <c r="AT255" s="36"/>
      <c r="AU255" s="36"/>
      <c r="AV255" s="36"/>
    </row>
    <row r="256" spans="1:48" ht="40" customHeight="1" x14ac:dyDescent="0.35">
      <c r="A256" s="204"/>
      <c r="B256" s="50">
        <v>263</v>
      </c>
      <c r="C256" s="200"/>
      <c r="D256" s="56" t="s">
        <v>446</v>
      </c>
      <c r="E256" s="57" t="s">
        <v>447</v>
      </c>
      <c r="F256" s="57" t="s">
        <v>11</v>
      </c>
      <c r="G256" s="57" t="s">
        <v>13</v>
      </c>
      <c r="H256" s="55">
        <v>34.799999999999997</v>
      </c>
      <c r="I256" s="16">
        <v>0</v>
      </c>
      <c r="J256" s="144">
        <f t="shared" si="14"/>
        <v>0</v>
      </c>
      <c r="K256" s="145">
        <f t="shared" si="15"/>
        <v>0</v>
      </c>
      <c r="L256" s="146"/>
      <c r="M256" s="147">
        <f t="shared" si="16"/>
        <v>0</v>
      </c>
      <c r="N256" s="146"/>
      <c r="O256" s="146"/>
      <c r="P256" s="146"/>
      <c r="Q256" s="148">
        <f t="shared" si="17"/>
        <v>0</v>
      </c>
      <c r="R256" s="18" t="str">
        <f t="shared" si="9"/>
        <v>OK</v>
      </c>
      <c r="S256" s="47"/>
      <c r="T256" s="47"/>
      <c r="U256" s="47"/>
      <c r="V256" s="47"/>
      <c r="W256" s="47"/>
      <c r="X256" s="34"/>
      <c r="Y256" s="34"/>
      <c r="Z256" s="34"/>
      <c r="AA256" s="34"/>
      <c r="AB256" s="34"/>
      <c r="AC256" s="34"/>
      <c r="AD256" s="34"/>
      <c r="AE256" s="152"/>
      <c r="AF256" s="152"/>
      <c r="AG256" s="152"/>
      <c r="AH256" s="152"/>
      <c r="AI256" s="36"/>
      <c r="AJ256" s="36"/>
      <c r="AK256" s="36"/>
      <c r="AL256" s="181"/>
      <c r="AM256" s="181"/>
      <c r="AN256" s="181"/>
      <c r="AO256" s="181"/>
      <c r="AP256" s="36"/>
      <c r="AQ256" s="36"/>
      <c r="AR256" s="36"/>
      <c r="AS256" s="36"/>
      <c r="AT256" s="36"/>
      <c r="AU256" s="36"/>
      <c r="AV256" s="36"/>
    </row>
    <row r="257" spans="1:48" ht="40" customHeight="1" x14ac:dyDescent="0.35">
      <c r="A257" s="204"/>
      <c r="B257" s="50">
        <v>264</v>
      </c>
      <c r="C257" s="200"/>
      <c r="D257" s="56" t="s">
        <v>448</v>
      </c>
      <c r="E257" s="57" t="s">
        <v>449</v>
      </c>
      <c r="F257" s="57" t="s">
        <v>11</v>
      </c>
      <c r="G257" s="57" t="s">
        <v>13</v>
      </c>
      <c r="H257" s="55">
        <v>162.38999999999999</v>
      </c>
      <c r="I257" s="16">
        <v>0</v>
      </c>
      <c r="J257" s="144">
        <f t="shared" si="14"/>
        <v>0</v>
      </c>
      <c r="K257" s="145">
        <f t="shared" si="15"/>
        <v>0</v>
      </c>
      <c r="L257" s="146"/>
      <c r="M257" s="147">
        <f t="shared" si="16"/>
        <v>0</v>
      </c>
      <c r="N257" s="146"/>
      <c r="O257" s="146"/>
      <c r="P257" s="146"/>
      <c r="Q257" s="148">
        <f t="shared" si="17"/>
        <v>0</v>
      </c>
      <c r="R257" s="18" t="str">
        <f t="shared" si="9"/>
        <v>OK</v>
      </c>
      <c r="S257" s="47"/>
      <c r="T257" s="47"/>
      <c r="U257" s="47"/>
      <c r="V257" s="47"/>
      <c r="W257" s="47"/>
      <c r="X257" s="34"/>
      <c r="Y257" s="34"/>
      <c r="Z257" s="34"/>
      <c r="AA257" s="34"/>
      <c r="AB257" s="34"/>
      <c r="AC257" s="34"/>
      <c r="AD257" s="34"/>
      <c r="AE257" s="152"/>
      <c r="AF257" s="152"/>
      <c r="AG257" s="152"/>
      <c r="AH257" s="152"/>
      <c r="AI257" s="36"/>
      <c r="AJ257" s="36"/>
      <c r="AK257" s="36"/>
      <c r="AL257" s="181"/>
      <c r="AM257" s="181"/>
      <c r="AN257" s="181"/>
      <c r="AO257" s="181"/>
      <c r="AP257" s="36"/>
      <c r="AQ257" s="36"/>
      <c r="AR257" s="36"/>
      <c r="AS257" s="36"/>
      <c r="AT257" s="36"/>
      <c r="AU257" s="36"/>
      <c r="AV257" s="36"/>
    </row>
    <row r="258" spans="1:48" ht="40" customHeight="1" x14ac:dyDescent="0.35">
      <c r="A258" s="204"/>
      <c r="B258" s="50">
        <v>265</v>
      </c>
      <c r="C258" s="200"/>
      <c r="D258" s="56" t="s">
        <v>450</v>
      </c>
      <c r="E258" s="57" t="s">
        <v>451</v>
      </c>
      <c r="F258" s="57" t="s">
        <v>11</v>
      </c>
      <c r="G258" s="57" t="s">
        <v>13</v>
      </c>
      <c r="H258" s="55">
        <v>37.200000000000003</v>
      </c>
      <c r="I258" s="16">
        <v>2</v>
      </c>
      <c r="J258" s="144">
        <f t="shared" si="14"/>
        <v>0</v>
      </c>
      <c r="K258" s="145">
        <f t="shared" si="15"/>
        <v>0</v>
      </c>
      <c r="L258" s="146"/>
      <c r="M258" s="147">
        <f t="shared" si="16"/>
        <v>0</v>
      </c>
      <c r="N258" s="146"/>
      <c r="O258" s="146"/>
      <c r="P258" s="146"/>
      <c r="Q258" s="148">
        <f t="shared" si="17"/>
        <v>2</v>
      </c>
      <c r="R258" s="18" t="str">
        <f t="shared" si="9"/>
        <v>OK</v>
      </c>
      <c r="S258" s="47"/>
      <c r="T258" s="47"/>
      <c r="U258" s="47"/>
      <c r="V258" s="47"/>
      <c r="W258" s="47"/>
      <c r="X258" s="34"/>
      <c r="Y258" s="34"/>
      <c r="Z258" s="34"/>
      <c r="AA258" s="34"/>
      <c r="AB258" s="34"/>
      <c r="AC258" s="34"/>
      <c r="AD258" s="34"/>
      <c r="AE258" s="152"/>
      <c r="AF258" s="152"/>
      <c r="AG258" s="152"/>
      <c r="AH258" s="152"/>
      <c r="AI258" s="36"/>
      <c r="AJ258" s="36"/>
      <c r="AK258" s="36"/>
      <c r="AL258" s="181"/>
      <c r="AM258" s="181"/>
      <c r="AN258" s="181"/>
      <c r="AO258" s="181"/>
      <c r="AP258" s="36"/>
      <c r="AQ258" s="36"/>
      <c r="AR258" s="36"/>
      <c r="AS258" s="36"/>
      <c r="AT258" s="36"/>
      <c r="AU258" s="36"/>
      <c r="AV258" s="36"/>
    </row>
    <row r="259" spans="1:48" ht="40" customHeight="1" x14ac:dyDescent="0.35">
      <c r="A259" s="204"/>
      <c r="B259" s="50">
        <v>266</v>
      </c>
      <c r="C259" s="200"/>
      <c r="D259" s="56" t="s">
        <v>452</v>
      </c>
      <c r="E259" s="57" t="s">
        <v>453</v>
      </c>
      <c r="F259" s="57" t="s">
        <v>11</v>
      </c>
      <c r="G259" s="57" t="s">
        <v>13</v>
      </c>
      <c r="H259" s="55">
        <v>18</v>
      </c>
      <c r="I259" s="16">
        <v>0</v>
      </c>
      <c r="J259" s="144">
        <f t="shared" si="14"/>
        <v>0</v>
      </c>
      <c r="K259" s="145">
        <f t="shared" si="15"/>
        <v>0</v>
      </c>
      <c r="L259" s="146"/>
      <c r="M259" s="147">
        <f t="shared" si="16"/>
        <v>0</v>
      </c>
      <c r="N259" s="146"/>
      <c r="O259" s="146"/>
      <c r="P259" s="146"/>
      <c r="Q259" s="148">
        <f t="shared" si="17"/>
        <v>0</v>
      </c>
      <c r="R259" s="18" t="str">
        <f t="shared" si="9"/>
        <v>OK</v>
      </c>
      <c r="S259" s="47"/>
      <c r="T259" s="47"/>
      <c r="U259" s="47"/>
      <c r="V259" s="47"/>
      <c r="W259" s="47"/>
      <c r="X259" s="34"/>
      <c r="Y259" s="34"/>
      <c r="Z259" s="34"/>
      <c r="AA259" s="34"/>
      <c r="AB259" s="34"/>
      <c r="AC259" s="34"/>
      <c r="AD259" s="34"/>
      <c r="AE259" s="152"/>
      <c r="AF259" s="152"/>
      <c r="AG259" s="152"/>
      <c r="AH259" s="152"/>
      <c r="AI259" s="36"/>
      <c r="AJ259" s="36"/>
      <c r="AK259" s="36"/>
      <c r="AL259" s="181"/>
      <c r="AM259" s="181"/>
      <c r="AN259" s="181"/>
      <c r="AO259" s="181"/>
      <c r="AP259" s="36"/>
      <c r="AQ259" s="36"/>
      <c r="AR259" s="36"/>
      <c r="AS259" s="36"/>
      <c r="AT259" s="36"/>
      <c r="AU259" s="36"/>
      <c r="AV259" s="36"/>
    </row>
    <row r="260" spans="1:48" ht="40" customHeight="1" x14ac:dyDescent="0.35">
      <c r="A260" s="204"/>
      <c r="B260" s="50">
        <v>267</v>
      </c>
      <c r="C260" s="200"/>
      <c r="D260" s="56" t="s">
        <v>454</v>
      </c>
      <c r="E260" s="57" t="s">
        <v>455</v>
      </c>
      <c r="F260" s="57" t="s">
        <v>11</v>
      </c>
      <c r="G260" s="57" t="s">
        <v>13</v>
      </c>
      <c r="H260" s="55">
        <v>26.4</v>
      </c>
      <c r="I260" s="16">
        <v>2</v>
      </c>
      <c r="J260" s="144">
        <f t="shared" si="14"/>
        <v>1</v>
      </c>
      <c r="K260" s="145">
        <f t="shared" si="15"/>
        <v>1</v>
      </c>
      <c r="L260" s="146"/>
      <c r="M260" s="147">
        <f t="shared" si="16"/>
        <v>0</v>
      </c>
      <c r="N260" s="146"/>
      <c r="O260" s="146"/>
      <c r="P260" s="146"/>
      <c r="Q260" s="148">
        <f t="shared" si="17"/>
        <v>1</v>
      </c>
      <c r="R260" s="18" t="str">
        <f t="shared" si="9"/>
        <v>OK</v>
      </c>
      <c r="S260" s="47"/>
      <c r="T260" s="47">
        <v>1</v>
      </c>
      <c r="U260" s="47"/>
      <c r="V260" s="47"/>
      <c r="W260" s="47"/>
      <c r="X260" s="34"/>
      <c r="Y260" s="34"/>
      <c r="Z260" s="34"/>
      <c r="AA260" s="34"/>
      <c r="AB260" s="34"/>
      <c r="AC260" s="34"/>
      <c r="AD260" s="34"/>
      <c r="AE260" s="152"/>
      <c r="AF260" s="152"/>
      <c r="AG260" s="152"/>
      <c r="AH260" s="152"/>
      <c r="AI260" s="36"/>
      <c r="AJ260" s="36"/>
      <c r="AK260" s="36"/>
      <c r="AL260" s="181"/>
      <c r="AM260" s="181"/>
      <c r="AN260" s="181"/>
      <c r="AO260" s="181"/>
      <c r="AP260" s="36"/>
      <c r="AQ260" s="36"/>
      <c r="AR260" s="36"/>
      <c r="AS260" s="36"/>
      <c r="AT260" s="36"/>
      <c r="AU260" s="36"/>
      <c r="AV260" s="36"/>
    </row>
    <row r="261" spans="1:48" ht="40" customHeight="1" x14ac:dyDescent="0.35">
      <c r="A261" s="204"/>
      <c r="B261" s="50">
        <v>268</v>
      </c>
      <c r="C261" s="200"/>
      <c r="D261" s="56" t="s">
        <v>456</v>
      </c>
      <c r="E261" s="57" t="s">
        <v>457</v>
      </c>
      <c r="F261" s="57" t="s">
        <v>233</v>
      </c>
      <c r="G261" s="57" t="s">
        <v>13</v>
      </c>
      <c r="H261" s="55">
        <v>95</v>
      </c>
      <c r="I261" s="16">
        <v>0</v>
      </c>
      <c r="J261" s="144">
        <f t="shared" ref="J261:J324" si="18">IF(SUM(S261:AJ261)&gt;I261+L261,I261+L261,SUM(S261:AO261))</f>
        <v>0</v>
      </c>
      <c r="K261" s="145">
        <f t="shared" ref="K261:K324" si="19">(SUM(S261:AO261))</f>
        <v>0</v>
      </c>
      <c r="L261" s="146"/>
      <c r="M261" s="147">
        <f t="shared" ref="M261:M324" si="20">ROUND(IF(I261*0.25-0.5&lt;0,0,I261*0.25-0.5),0)-P261-N261</f>
        <v>0</v>
      </c>
      <c r="N261" s="146"/>
      <c r="O261" s="146"/>
      <c r="P261" s="146"/>
      <c r="Q261" s="148">
        <f t="shared" ref="Q261:Q324" si="21">I261-(SUM(S261:AV261))+L261</f>
        <v>0</v>
      </c>
      <c r="R261" s="18" t="str">
        <f t="shared" si="9"/>
        <v>OK</v>
      </c>
      <c r="S261" s="47"/>
      <c r="T261" s="47"/>
      <c r="U261" s="47"/>
      <c r="V261" s="47"/>
      <c r="W261" s="47"/>
      <c r="X261" s="34"/>
      <c r="Y261" s="34"/>
      <c r="Z261" s="34"/>
      <c r="AA261" s="34"/>
      <c r="AB261" s="34"/>
      <c r="AC261" s="34"/>
      <c r="AD261" s="34"/>
      <c r="AE261" s="152"/>
      <c r="AF261" s="152"/>
      <c r="AG261" s="152"/>
      <c r="AH261" s="152"/>
      <c r="AI261" s="36"/>
      <c r="AJ261" s="36"/>
      <c r="AK261" s="36"/>
      <c r="AL261" s="181"/>
      <c r="AM261" s="181"/>
      <c r="AN261" s="181"/>
      <c r="AO261" s="181"/>
      <c r="AP261" s="36"/>
      <c r="AQ261" s="36"/>
      <c r="AR261" s="36"/>
      <c r="AS261" s="36"/>
      <c r="AT261" s="36"/>
      <c r="AU261" s="36"/>
      <c r="AV261" s="36"/>
    </row>
    <row r="262" spans="1:48" ht="40" customHeight="1" x14ac:dyDescent="0.35">
      <c r="A262" s="204"/>
      <c r="B262" s="50">
        <v>269</v>
      </c>
      <c r="C262" s="200"/>
      <c r="D262" s="56" t="s">
        <v>458</v>
      </c>
      <c r="E262" s="57" t="s">
        <v>459</v>
      </c>
      <c r="F262" s="57" t="s">
        <v>11</v>
      </c>
      <c r="G262" s="57" t="s">
        <v>13</v>
      </c>
      <c r="H262" s="55">
        <v>124.84</v>
      </c>
      <c r="I262" s="16">
        <v>0</v>
      </c>
      <c r="J262" s="144">
        <f t="shared" si="18"/>
        <v>0</v>
      </c>
      <c r="K262" s="145">
        <f t="shared" si="19"/>
        <v>0</v>
      </c>
      <c r="L262" s="146"/>
      <c r="M262" s="147">
        <f t="shared" si="20"/>
        <v>0</v>
      </c>
      <c r="N262" s="146"/>
      <c r="O262" s="146"/>
      <c r="P262" s="146"/>
      <c r="Q262" s="148">
        <f t="shared" si="21"/>
        <v>0</v>
      </c>
      <c r="R262" s="18" t="str">
        <f t="shared" si="9"/>
        <v>OK</v>
      </c>
      <c r="S262" s="47"/>
      <c r="T262" s="47"/>
      <c r="U262" s="47"/>
      <c r="V262" s="47"/>
      <c r="W262" s="47"/>
      <c r="X262" s="34"/>
      <c r="Y262" s="34"/>
      <c r="Z262" s="34"/>
      <c r="AA262" s="34"/>
      <c r="AB262" s="34"/>
      <c r="AC262" s="34"/>
      <c r="AD262" s="34"/>
      <c r="AE262" s="152"/>
      <c r="AF262" s="152"/>
      <c r="AG262" s="152"/>
      <c r="AH262" s="152"/>
      <c r="AI262" s="36"/>
      <c r="AJ262" s="36"/>
      <c r="AK262" s="36"/>
      <c r="AL262" s="181"/>
      <c r="AM262" s="181"/>
      <c r="AN262" s="181"/>
      <c r="AO262" s="181"/>
      <c r="AP262" s="36"/>
      <c r="AQ262" s="36"/>
      <c r="AR262" s="36"/>
      <c r="AS262" s="36"/>
      <c r="AT262" s="36"/>
      <c r="AU262" s="36"/>
      <c r="AV262" s="36"/>
    </row>
    <row r="263" spans="1:48" ht="40" customHeight="1" x14ac:dyDescent="0.35">
      <c r="A263" s="204"/>
      <c r="B263" s="50">
        <v>270</v>
      </c>
      <c r="C263" s="199"/>
      <c r="D263" s="56" t="s">
        <v>460</v>
      </c>
      <c r="E263" s="57" t="s">
        <v>461</v>
      </c>
      <c r="F263" s="57" t="s">
        <v>11</v>
      </c>
      <c r="G263" s="57" t="s">
        <v>13</v>
      </c>
      <c r="H263" s="55">
        <v>32.18</v>
      </c>
      <c r="I263" s="16">
        <v>0</v>
      </c>
      <c r="J263" s="144">
        <f t="shared" si="18"/>
        <v>0</v>
      </c>
      <c r="K263" s="145">
        <f t="shared" si="19"/>
        <v>0</v>
      </c>
      <c r="L263" s="146"/>
      <c r="M263" s="147">
        <f t="shared" si="20"/>
        <v>0</v>
      </c>
      <c r="N263" s="146"/>
      <c r="O263" s="146"/>
      <c r="P263" s="146"/>
      <c r="Q263" s="148">
        <f t="shared" si="21"/>
        <v>0</v>
      </c>
      <c r="R263" s="18" t="str">
        <f t="shared" si="9"/>
        <v>OK</v>
      </c>
      <c r="S263" s="47"/>
      <c r="T263" s="47"/>
      <c r="U263" s="47"/>
      <c r="V263" s="47"/>
      <c r="W263" s="47"/>
      <c r="X263" s="34"/>
      <c r="Y263" s="34"/>
      <c r="Z263" s="34"/>
      <c r="AA263" s="34"/>
      <c r="AB263" s="34"/>
      <c r="AC263" s="34"/>
      <c r="AD263" s="34"/>
      <c r="AE263" s="152"/>
      <c r="AF263" s="152"/>
      <c r="AG263" s="152"/>
      <c r="AH263" s="152"/>
      <c r="AI263" s="36"/>
      <c r="AJ263" s="36"/>
      <c r="AK263" s="36"/>
      <c r="AL263" s="181"/>
      <c r="AM263" s="181"/>
      <c r="AN263" s="181"/>
      <c r="AO263" s="181"/>
      <c r="AP263" s="36"/>
      <c r="AQ263" s="36"/>
      <c r="AR263" s="36"/>
      <c r="AS263" s="36"/>
      <c r="AT263" s="36"/>
      <c r="AU263" s="36"/>
      <c r="AV263" s="36"/>
    </row>
    <row r="264" spans="1:48" ht="40" customHeight="1" x14ac:dyDescent="0.35">
      <c r="A264" s="50">
        <v>15</v>
      </c>
      <c r="B264" s="50">
        <v>271</v>
      </c>
      <c r="C264" s="66" t="s">
        <v>637</v>
      </c>
      <c r="D264" s="56" t="s">
        <v>462</v>
      </c>
      <c r="E264" s="57" t="s">
        <v>463</v>
      </c>
      <c r="F264" s="57" t="s">
        <v>11</v>
      </c>
      <c r="G264" s="57" t="s">
        <v>297</v>
      </c>
      <c r="H264" s="55">
        <v>134.69</v>
      </c>
      <c r="I264" s="16">
        <v>5</v>
      </c>
      <c r="J264" s="144">
        <f t="shared" si="18"/>
        <v>2</v>
      </c>
      <c r="K264" s="145">
        <f t="shared" si="19"/>
        <v>2</v>
      </c>
      <c r="L264" s="146"/>
      <c r="M264" s="147">
        <f t="shared" si="20"/>
        <v>1</v>
      </c>
      <c r="N264" s="146"/>
      <c r="O264" s="146"/>
      <c r="P264" s="146"/>
      <c r="Q264" s="148">
        <f t="shared" si="21"/>
        <v>3</v>
      </c>
      <c r="R264" s="18" t="str">
        <f t="shared" si="9"/>
        <v>OK</v>
      </c>
      <c r="S264" s="47"/>
      <c r="T264" s="47"/>
      <c r="U264" s="47"/>
      <c r="V264" s="47">
        <v>2</v>
      </c>
      <c r="W264" s="47"/>
      <c r="X264" s="34"/>
      <c r="Y264" s="34"/>
      <c r="Z264" s="34"/>
      <c r="AA264" s="34"/>
      <c r="AB264" s="34"/>
      <c r="AC264" s="34"/>
      <c r="AD264" s="34"/>
      <c r="AE264" s="152"/>
      <c r="AF264" s="152"/>
      <c r="AG264" s="152"/>
      <c r="AH264" s="152"/>
      <c r="AI264" s="36"/>
      <c r="AJ264" s="36"/>
      <c r="AK264" s="36"/>
      <c r="AL264" s="181"/>
      <c r="AM264" s="181"/>
      <c r="AN264" s="181"/>
      <c r="AO264" s="181"/>
      <c r="AP264" s="36"/>
      <c r="AQ264" s="36"/>
      <c r="AR264" s="36"/>
      <c r="AS264" s="36"/>
      <c r="AT264" s="36"/>
      <c r="AU264" s="36"/>
      <c r="AV264" s="36"/>
    </row>
    <row r="265" spans="1:48" ht="40" customHeight="1" x14ac:dyDescent="0.35">
      <c r="A265" s="204">
        <v>16</v>
      </c>
      <c r="B265" s="50">
        <v>272</v>
      </c>
      <c r="C265" s="198" t="s">
        <v>634</v>
      </c>
      <c r="D265" s="56" t="s">
        <v>464</v>
      </c>
      <c r="E265" s="57" t="s">
        <v>465</v>
      </c>
      <c r="F265" s="57" t="s">
        <v>11</v>
      </c>
      <c r="G265" s="57" t="s">
        <v>25</v>
      </c>
      <c r="H265" s="55">
        <v>545.74</v>
      </c>
      <c r="I265" s="16">
        <v>0</v>
      </c>
      <c r="J265" s="144">
        <f t="shared" si="18"/>
        <v>0</v>
      </c>
      <c r="K265" s="145">
        <f t="shared" si="19"/>
        <v>0</v>
      </c>
      <c r="L265" s="146"/>
      <c r="M265" s="147">
        <f t="shared" si="20"/>
        <v>0</v>
      </c>
      <c r="N265" s="146"/>
      <c r="O265" s="146"/>
      <c r="P265" s="146"/>
      <c r="Q265" s="148">
        <f t="shared" si="21"/>
        <v>0</v>
      </c>
      <c r="R265" s="18" t="str">
        <f t="shared" si="9"/>
        <v>OK</v>
      </c>
      <c r="S265" s="47"/>
      <c r="T265" s="47"/>
      <c r="U265" s="47"/>
      <c r="V265" s="47"/>
      <c r="W265" s="47"/>
      <c r="X265" s="34"/>
      <c r="Y265" s="34"/>
      <c r="Z265" s="34"/>
      <c r="AA265" s="34"/>
      <c r="AB265" s="34"/>
      <c r="AC265" s="34"/>
      <c r="AD265" s="34"/>
      <c r="AE265" s="152"/>
      <c r="AF265" s="152"/>
      <c r="AG265" s="152"/>
      <c r="AH265" s="152"/>
      <c r="AI265" s="36"/>
      <c r="AJ265" s="36"/>
      <c r="AK265" s="36"/>
      <c r="AL265" s="181"/>
      <c r="AM265" s="181"/>
      <c r="AN265" s="181"/>
      <c r="AO265" s="181"/>
      <c r="AP265" s="36"/>
      <c r="AQ265" s="36"/>
      <c r="AR265" s="36"/>
      <c r="AS265" s="36"/>
      <c r="AT265" s="36"/>
      <c r="AU265" s="36"/>
      <c r="AV265" s="36"/>
    </row>
    <row r="266" spans="1:48" ht="40" customHeight="1" x14ac:dyDescent="0.35">
      <c r="A266" s="204"/>
      <c r="B266" s="50">
        <v>273</v>
      </c>
      <c r="C266" s="200"/>
      <c r="D266" s="56" t="s">
        <v>466</v>
      </c>
      <c r="E266" s="57" t="s">
        <v>39</v>
      </c>
      <c r="F266" s="57" t="s">
        <v>11</v>
      </c>
      <c r="G266" s="57" t="s">
        <v>467</v>
      </c>
      <c r="H266" s="55">
        <v>423.86</v>
      </c>
      <c r="I266" s="16">
        <v>0</v>
      </c>
      <c r="J266" s="144">
        <f t="shared" si="18"/>
        <v>0</v>
      </c>
      <c r="K266" s="145">
        <f t="shared" si="19"/>
        <v>0</v>
      </c>
      <c r="L266" s="146"/>
      <c r="M266" s="147">
        <f t="shared" si="20"/>
        <v>0</v>
      </c>
      <c r="N266" s="146"/>
      <c r="O266" s="146"/>
      <c r="P266" s="146"/>
      <c r="Q266" s="148">
        <f t="shared" si="21"/>
        <v>0</v>
      </c>
      <c r="R266" s="18" t="str">
        <f t="shared" si="9"/>
        <v>OK</v>
      </c>
      <c r="S266" s="47"/>
      <c r="T266" s="47"/>
      <c r="U266" s="47"/>
      <c r="V266" s="47"/>
      <c r="W266" s="47"/>
      <c r="X266" s="34"/>
      <c r="Y266" s="34"/>
      <c r="Z266" s="34"/>
      <c r="AA266" s="34"/>
      <c r="AB266" s="34"/>
      <c r="AC266" s="34"/>
      <c r="AD266" s="34"/>
      <c r="AE266" s="152"/>
      <c r="AF266" s="152"/>
      <c r="AG266" s="152"/>
      <c r="AH266" s="152"/>
      <c r="AI266" s="36"/>
      <c r="AJ266" s="36"/>
      <c r="AK266" s="36"/>
      <c r="AL266" s="181"/>
      <c r="AM266" s="181"/>
      <c r="AN266" s="181"/>
      <c r="AO266" s="181"/>
      <c r="AP266" s="36"/>
      <c r="AQ266" s="36"/>
      <c r="AR266" s="36"/>
      <c r="AS266" s="36"/>
      <c r="AT266" s="36"/>
      <c r="AU266" s="36"/>
      <c r="AV266" s="36"/>
    </row>
    <row r="267" spans="1:48" ht="40" customHeight="1" x14ac:dyDescent="0.35">
      <c r="A267" s="204"/>
      <c r="B267" s="50">
        <v>274</v>
      </c>
      <c r="C267" s="200"/>
      <c r="D267" s="56" t="s">
        <v>468</v>
      </c>
      <c r="E267" s="57" t="s">
        <v>39</v>
      </c>
      <c r="F267" s="57" t="s">
        <v>11</v>
      </c>
      <c r="G267" s="57" t="s">
        <v>25</v>
      </c>
      <c r="H267" s="55">
        <v>576.80999999999995</v>
      </c>
      <c r="I267" s="16">
        <v>0</v>
      </c>
      <c r="J267" s="144">
        <f t="shared" si="18"/>
        <v>0</v>
      </c>
      <c r="K267" s="145">
        <f t="shared" si="19"/>
        <v>0</v>
      </c>
      <c r="L267" s="146"/>
      <c r="M267" s="147">
        <f t="shared" si="20"/>
        <v>0</v>
      </c>
      <c r="N267" s="146"/>
      <c r="O267" s="146"/>
      <c r="P267" s="146"/>
      <c r="Q267" s="148">
        <f t="shared" si="21"/>
        <v>0</v>
      </c>
      <c r="R267" s="18" t="str">
        <f t="shared" si="9"/>
        <v>OK</v>
      </c>
      <c r="S267" s="47"/>
      <c r="T267" s="47"/>
      <c r="U267" s="47"/>
      <c r="V267" s="47"/>
      <c r="W267" s="47"/>
      <c r="X267" s="34"/>
      <c r="Y267" s="34"/>
      <c r="Z267" s="34"/>
      <c r="AA267" s="34"/>
      <c r="AB267" s="34"/>
      <c r="AC267" s="34"/>
      <c r="AD267" s="34"/>
      <c r="AE267" s="152"/>
      <c r="AF267" s="152"/>
      <c r="AG267" s="152"/>
      <c r="AH267" s="152"/>
      <c r="AI267" s="36"/>
      <c r="AJ267" s="36"/>
      <c r="AK267" s="36"/>
      <c r="AL267" s="181"/>
      <c r="AM267" s="181"/>
      <c r="AN267" s="181"/>
      <c r="AO267" s="181"/>
      <c r="AP267" s="36"/>
      <c r="AQ267" s="36"/>
      <c r="AR267" s="36"/>
      <c r="AS267" s="36"/>
      <c r="AT267" s="36"/>
      <c r="AU267" s="36"/>
      <c r="AV267" s="36"/>
    </row>
    <row r="268" spans="1:48" ht="40" customHeight="1" x14ac:dyDescent="0.35">
      <c r="A268" s="204"/>
      <c r="B268" s="50">
        <v>275</v>
      </c>
      <c r="C268" s="200"/>
      <c r="D268" s="56" t="s">
        <v>469</v>
      </c>
      <c r="E268" s="57" t="s">
        <v>39</v>
      </c>
      <c r="F268" s="57" t="s">
        <v>11</v>
      </c>
      <c r="G268" s="57" t="s">
        <v>25</v>
      </c>
      <c r="H268" s="55">
        <v>741.45</v>
      </c>
      <c r="I268" s="16">
        <v>0</v>
      </c>
      <c r="J268" s="144">
        <f t="shared" si="18"/>
        <v>0</v>
      </c>
      <c r="K268" s="145">
        <f t="shared" si="19"/>
        <v>0</v>
      </c>
      <c r="L268" s="146"/>
      <c r="M268" s="147">
        <f t="shared" si="20"/>
        <v>0</v>
      </c>
      <c r="N268" s="146"/>
      <c r="O268" s="146"/>
      <c r="P268" s="146"/>
      <c r="Q268" s="148">
        <f t="shared" si="21"/>
        <v>0</v>
      </c>
      <c r="R268" s="18" t="str">
        <f t="shared" si="9"/>
        <v>OK</v>
      </c>
      <c r="S268" s="47"/>
      <c r="T268" s="47"/>
      <c r="U268" s="47"/>
      <c r="V268" s="47"/>
      <c r="W268" s="47"/>
      <c r="X268" s="34"/>
      <c r="Y268" s="34"/>
      <c r="Z268" s="34"/>
      <c r="AA268" s="34"/>
      <c r="AB268" s="34"/>
      <c r="AC268" s="34"/>
      <c r="AD268" s="34"/>
      <c r="AE268" s="152"/>
      <c r="AF268" s="152"/>
      <c r="AG268" s="152"/>
      <c r="AH268" s="152"/>
      <c r="AI268" s="36"/>
      <c r="AJ268" s="36"/>
      <c r="AK268" s="36"/>
      <c r="AL268" s="181"/>
      <c r="AM268" s="181"/>
      <c r="AN268" s="181"/>
      <c r="AO268" s="181"/>
      <c r="AP268" s="36"/>
      <c r="AQ268" s="36"/>
      <c r="AR268" s="36"/>
      <c r="AS268" s="36"/>
      <c r="AT268" s="36"/>
      <c r="AU268" s="36"/>
      <c r="AV268" s="36"/>
    </row>
    <row r="269" spans="1:48" ht="40" customHeight="1" x14ac:dyDescent="0.35">
      <c r="A269" s="204"/>
      <c r="B269" s="50">
        <v>276</v>
      </c>
      <c r="C269" s="200"/>
      <c r="D269" s="56" t="s">
        <v>470</v>
      </c>
      <c r="E269" s="57" t="s">
        <v>465</v>
      </c>
      <c r="F269" s="57" t="s">
        <v>11</v>
      </c>
      <c r="G269" s="57" t="s">
        <v>25</v>
      </c>
      <c r="H269" s="55">
        <v>717.17</v>
      </c>
      <c r="I269" s="16">
        <v>0</v>
      </c>
      <c r="J269" s="144">
        <f t="shared" si="18"/>
        <v>0</v>
      </c>
      <c r="K269" s="145">
        <f t="shared" si="19"/>
        <v>0</v>
      </c>
      <c r="L269" s="146"/>
      <c r="M269" s="147">
        <f t="shared" si="20"/>
        <v>0</v>
      </c>
      <c r="N269" s="146"/>
      <c r="O269" s="146"/>
      <c r="P269" s="146"/>
      <c r="Q269" s="148">
        <f t="shared" si="21"/>
        <v>0</v>
      </c>
      <c r="R269" s="18" t="str">
        <f t="shared" si="9"/>
        <v>OK</v>
      </c>
      <c r="S269" s="47"/>
      <c r="T269" s="47"/>
      <c r="U269" s="47"/>
      <c r="V269" s="47"/>
      <c r="W269" s="47"/>
      <c r="X269" s="34"/>
      <c r="Y269" s="34"/>
      <c r="Z269" s="34"/>
      <c r="AA269" s="34"/>
      <c r="AB269" s="34"/>
      <c r="AC269" s="34"/>
      <c r="AD269" s="34"/>
      <c r="AE269" s="152"/>
      <c r="AF269" s="152"/>
      <c r="AG269" s="152"/>
      <c r="AH269" s="152"/>
      <c r="AI269" s="36"/>
      <c r="AJ269" s="36"/>
      <c r="AK269" s="36"/>
      <c r="AL269" s="181"/>
      <c r="AM269" s="181"/>
      <c r="AN269" s="181"/>
      <c r="AO269" s="181"/>
      <c r="AP269" s="36"/>
      <c r="AQ269" s="36"/>
      <c r="AR269" s="36"/>
      <c r="AS269" s="36"/>
      <c r="AT269" s="36"/>
      <c r="AU269" s="36"/>
      <c r="AV269" s="36"/>
    </row>
    <row r="270" spans="1:48" ht="40" customHeight="1" x14ac:dyDescent="0.35">
      <c r="A270" s="204"/>
      <c r="B270" s="50">
        <v>277</v>
      </c>
      <c r="C270" s="200"/>
      <c r="D270" s="56" t="s">
        <v>471</v>
      </c>
      <c r="E270" s="57" t="s">
        <v>39</v>
      </c>
      <c r="F270" s="57" t="s">
        <v>11</v>
      </c>
      <c r="G270" s="57" t="s">
        <v>472</v>
      </c>
      <c r="H270" s="55">
        <v>426.17</v>
      </c>
      <c r="I270" s="16">
        <v>2</v>
      </c>
      <c r="J270" s="144">
        <f t="shared" si="18"/>
        <v>2</v>
      </c>
      <c r="K270" s="145">
        <f t="shared" si="19"/>
        <v>2</v>
      </c>
      <c r="L270" s="146"/>
      <c r="M270" s="147">
        <f t="shared" si="20"/>
        <v>0</v>
      </c>
      <c r="N270" s="146"/>
      <c r="O270" s="146"/>
      <c r="P270" s="146"/>
      <c r="Q270" s="148">
        <f t="shared" si="21"/>
        <v>0</v>
      </c>
      <c r="R270" s="18" t="str">
        <f t="shared" si="9"/>
        <v>OK</v>
      </c>
      <c r="S270" s="47">
        <v>2</v>
      </c>
      <c r="T270" s="47"/>
      <c r="U270" s="47"/>
      <c r="V270" s="47"/>
      <c r="W270" s="47"/>
      <c r="X270" s="34"/>
      <c r="Y270" s="34"/>
      <c r="Z270" s="34"/>
      <c r="AA270" s="34"/>
      <c r="AB270" s="34"/>
      <c r="AC270" s="34"/>
      <c r="AD270" s="34"/>
      <c r="AE270" s="152"/>
      <c r="AF270" s="152"/>
      <c r="AG270" s="152"/>
      <c r="AH270" s="152"/>
      <c r="AI270" s="36"/>
      <c r="AJ270" s="36"/>
      <c r="AK270" s="36"/>
      <c r="AL270" s="181"/>
      <c r="AM270" s="181"/>
      <c r="AN270" s="181"/>
      <c r="AO270" s="181"/>
      <c r="AP270" s="36"/>
      <c r="AQ270" s="36"/>
      <c r="AR270" s="36"/>
      <c r="AS270" s="36"/>
      <c r="AT270" s="36"/>
      <c r="AU270" s="36"/>
      <c r="AV270" s="36"/>
    </row>
    <row r="271" spans="1:48" ht="40" customHeight="1" x14ac:dyDescent="0.35">
      <c r="A271" s="204"/>
      <c r="B271" s="50">
        <v>278</v>
      </c>
      <c r="C271" s="200"/>
      <c r="D271" s="56" t="s">
        <v>473</v>
      </c>
      <c r="E271" s="57" t="s">
        <v>474</v>
      </c>
      <c r="F271" s="57" t="s">
        <v>11</v>
      </c>
      <c r="G271" s="57" t="s">
        <v>472</v>
      </c>
      <c r="H271" s="55">
        <v>284.66000000000003</v>
      </c>
      <c r="I271" s="16">
        <v>0</v>
      </c>
      <c r="J271" s="144">
        <f t="shared" si="18"/>
        <v>0</v>
      </c>
      <c r="K271" s="145">
        <f t="shared" si="19"/>
        <v>0</v>
      </c>
      <c r="L271" s="146"/>
      <c r="M271" s="147">
        <f t="shared" si="20"/>
        <v>0</v>
      </c>
      <c r="N271" s="146"/>
      <c r="O271" s="146"/>
      <c r="P271" s="146"/>
      <c r="Q271" s="148">
        <f t="shared" si="21"/>
        <v>0</v>
      </c>
      <c r="R271" s="18" t="str">
        <f t="shared" si="9"/>
        <v>OK</v>
      </c>
      <c r="S271" s="47"/>
      <c r="T271" s="47"/>
      <c r="U271" s="47"/>
      <c r="V271" s="47"/>
      <c r="W271" s="47"/>
      <c r="X271" s="34"/>
      <c r="Y271" s="34"/>
      <c r="Z271" s="34"/>
      <c r="AA271" s="34"/>
      <c r="AB271" s="34"/>
      <c r="AC271" s="34"/>
      <c r="AD271" s="34"/>
      <c r="AE271" s="152"/>
      <c r="AF271" s="152"/>
      <c r="AG271" s="152"/>
      <c r="AH271" s="152"/>
      <c r="AI271" s="36"/>
      <c r="AJ271" s="36"/>
      <c r="AK271" s="36"/>
      <c r="AL271" s="181"/>
      <c r="AM271" s="181"/>
      <c r="AN271" s="181"/>
      <c r="AO271" s="181"/>
      <c r="AP271" s="36"/>
      <c r="AQ271" s="36"/>
      <c r="AR271" s="36"/>
      <c r="AS271" s="36"/>
      <c r="AT271" s="36"/>
      <c r="AU271" s="36"/>
      <c r="AV271" s="36"/>
    </row>
    <row r="272" spans="1:48" ht="40" customHeight="1" x14ac:dyDescent="0.35">
      <c r="A272" s="204"/>
      <c r="B272" s="50">
        <v>279</v>
      </c>
      <c r="C272" s="200"/>
      <c r="D272" s="56" t="s">
        <v>475</v>
      </c>
      <c r="E272" s="57" t="s">
        <v>476</v>
      </c>
      <c r="F272" s="57" t="s">
        <v>11</v>
      </c>
      <c r="G272" s="57" t="s">
        <v>25</v>
      </c>
      <c r="H272" s="55">
        <v>611.96</v>
      </c>
      <c r="I272" s="16">
        <v>0</v>
      </c>
      <c r="J272" s="144">
        <f t="shared" si="18"/>
        <v>0</v>
      </c>
      <c r="K272" s="145">
        <f t="shared" si="19"/>
        <v>0</v>
      </c>
      <c r="L272" s="146"/>
      <c r="M272" s="147">
        <f t="shared" si="20"/>
        <v>0</v>
      </c>
      <c r="N272" s="146"/>
      <c r="O272" s="146"/>
      <c r="P272" s="146"/>
      <c r="Q272" s="148">
        <f t="shared" si="21"/>
        <v>0</v>
      </c>
      <c r="R272" s="18" t="str">
        <f t="shared" si="9"/>
        <v>OK</v>
      </c>
      <c r="S272" s="47"/>
      <c r="T272" s="47"/>
      <c r="U272" s="47"/>
      <c r="V272" s="47"/>
      <c r="W272" s="47"/>
      <c r="X272" s="34"/>
      <c r="Y272" s="34"/>
      <c r="Z272" s="34"/>
      <c r="AA272" s="34"/>
      <c r="AB272" s="34"/>
      <c r="AC272" s="34"/>
      <c r="AD272" s="34"/>
      <c r="AE272" s="152"/>
      <c r="AF272" s="152"/>
      <c r="AG272" s="152"/>
      <c r="AH272" s="152"/>
      <c r="AI272" s="36"/>
      <c r="AJ272" s="36"/>
      <c r="AK272" s="36"/>
      <c r="AL272" s="181"/>
      <c r="AM272" s="181"/>
      <c r="AN272" s="181"/>
      <c r="AO272" s="181"/>
      <c r="AP272" s="36"/>
      <c r="AQ272" s="36"/>
      <c r="AR272" s="36"/>
      <c r="AS272" s="36"/>
      <c r="AT272" s="36"/>
      <c r="AU272" s="36"/>
      <c r="AV272" s="36"/>
    </row>
    <row r="273" spans="1:48" ht="40" customHeight="1" x14ac:dyDescent="0.35">
      <c r="A273" s="204"/>
      <c r="B273" s="50">
        <v>280</v>
      </c>
      <c r="C273" s="200"/>
      <c r="D273" s="56" t="s">
        <v>477</v>
      </c>
      <c r="E273" s="57" t="s">
        <v>189</v>
      </c>
      <c r="F273" s="57" t="s">
        <v>11</v>
      </c>
      <c r="G273" s="57" t="s">
        <v>25</v>
      </c>
      <c r="H273" s="55">
        <v>2394.2800000000002</v>
      </c>
      <c r="I273" s="16">
        <v>1</v>
      </c>
      <c r="J273" s="144">
        <f t="shared" si="18"/>
        <v>1</v>
      </c>
      <c r="K273" s="145">
        <f t="shared" si="19"/>
        <v>1</v>
      </c>
      <c r="L273" s="146"/>
      <c r="M273" s="147">
        <f t="shared" si="20"/>
        <v>0</v>
      </c>
      <c r="N273" s="146"/>
      <c r="O273" s="146"/>
      <c r="P273" s="146"/>
      <c r="Q273" s="148">
        <f t="shared" si="21"/>
        <v>0</v>
      </c>
      <c r="R273" s="18" t="str">
        <f t="shared" si="9"/>
        <v>OK</v>
      </c>
      <c r="S273" s="47">
        <v>1</v>
      </c>
      <c r="T273" s="47"/>
      <c r="U273" s="47"/>
      <c r="V273" s="47"/>
      <c r="W273" s="47"/>
      <c r="X273" s="34"/>
      <c r="Y273" s="34"/>
      <c r="Z273" s="34"/>
      <c r="AA273" s="34"/>
      <c r="AB273" s="34"/>
      <c r="AC273" s="34"/>
      <c r="AD273" s="34"/>
      <c r="AE273" s="152"/>
      <c r="AF273" s="152"/>
      <c r="AG273" s="152"/>
      <c r="AH273" s="152"/>
      <c r="AI273" s="36"/>
      <c r="AJ273" s="36"/>
      <c r="AK273" s="36"/>
      <c r="AL273" s="181"/>
      <c r="AM273" s="181"/>
      <c r="AN273" s="181"/>
      <c r="AO273" s="181"/>
      <c r="AP273" s="36"/>
      <c r="AQ273" s="36"/>
      <c r="AR273" s="36"/>
      <c r="AS273" s="36"/>
      <c r="AT273" s="36"/>
      <c r="AU273" s="36"/>
      <c r="AV273" s="36"/>
    </row>
    <row r="274" spans="1:48" ht="40" customHeight="1" x14ac:dyDescent="0.35">
      <c r="A274" s="204"/>
      <c r="B274" s="50">
        <v>281</v>
      </c>
      <c r="C274" s="200"/>
      <c r="D274" s="56" t="s">
        <v>478</v>
      </c>
      <c r="E274" s="57" t="s">
        <v>465</v>
      </c>
      <c r="F274" s="57" t="s">
        <v>11</v>
      </c>
      <c r="G274" s="57" t="s">
        <v>25</v>
      </c>
      <c r="H274" s="55">
        <v>781</v>
      </c>
      <c r="I274" s="16">
        <v>2</v>
      </c>
      <c r="J274" s="144">
        <f t="shared" si="18"/>
        <v>2</v>
      </c>
      <c r="K274" s="145">
        <f t="shared" si="19"/>
        <v>2</v>
      </c>
      <c r="L274" s="146"/>
      <c r="M274" s="147">
        <f t="shared" si="20"/>
        <v>0</v>
      </c>
      <c r="N274" s="146"/>
      <c r="O274" s="146"/>
      <c r="P274" s="146"/>
      <c r="Q274" s="148">
        <f t="shared" si="21"/>
        <v>0</v>
      </c>
      <c r="R274" s="18" t="str">
        <f t="shared" si="9"/>
        <v>OK</v>
      </c>
      <c r="S274" s="47">
        <v>2</v>
      </c>
      <c r="T274" s="47"/>
      <c r="U274" s="47"/>
      <c r="V274" s="47"/>
      <c r="W274" s="47"/>
      <c r="X274" s="34"/>
      <c r="Y274" s="34"/>
      <c r="Z274" s="34"/>
      <c r="AA274" s="34"/>
      <c r="AB274" s="34"/>
      <c r="AC274" s="34"/>
      <c r="AD274" s="34"/>
      <c r="AE274" s="152"/>
      <c r="AF274" s="152"/>
      <c r="AG274" s="152"/>
      <c r="AH274" s="152"/>
      <c r="AI274" s="36"/>
      <c r="AJ274" s="36"/>
      <c r="AK274" s="36"/>
      <c r="AL274" s="181"/>
      <c r="AM274" s="181"/>
      <c r="AN274" s="181"/>
      <c r="AO274" s="181"/>
      <c r="AP274" s="36"/>
      <c r="AQ274" s="36"/>
      <c r="AR274" s="36"/>
      <c r="AS274" s="36"/>
      <c r="AT274" s="36"/>
      <c r="AU274" s="36"/>
      <c r="AV274" s="36"/>
    </row>
    <row r="275" spans="1:48" ht="40" customHeight="1" x14ac:dyDescent="0.35">
      <c r="A275" s="204"/>
      <c r="B275" s="50">
        <v>282</v>
      </c>
      <c r="C275" s="200"/>
      <c r="D275" s="56" t="s">
        <v>479</v>
      </c>
      <c r="E275" s="57" t="s">
        <v>198</v>
      </c>
      <c r="F275" s="57" t="s">
        <v>11</v>
      </c>
      <c r="G275" s="57" t="s">
        <v>25</v>
      </c>
      <c r="H275" s="55">
        <v>859.26</v>
      </c>
      <c r="I275" s="16">
        <v>0</v>
      </c>
      <c r="J275" s="144">
        <f t="shared" si="18"/>
        <v>0</v>
      </c>
      <c r="K275" s="145">
        <f t="shared" si="19"/>
        <v>0</v>
      </c>
      <c r="L275" s="146"/>
      <c r="M275" s="147">
        <f t="shared" si="20"/>
        <v>0</v>
      </c>
      <c r="N275" s="146"/>
      <c r="O275" s="146"/>
      <c r="P275" s="146"/>
      <c r="Q275" s="148">
        <f t="shared" si="21"/>
        <v>0</v>
      </c>
      <c r="R275" s="18" t="str">
        <f t="shared" si="9"/>
        <v>OK</v>
      </c>
      <c r="S275" s="47"/>
      <c r="T275" s="47"/>
      <c r="U275" s="47"/>
      <c r="V275" s="47"/>
      <c r="W275" s="47"/>
      <c r="X275" s="34"/>
      <c r="Y275" s="34"/>
      <c r="Z275" s="34"/>
      <c r="AA275" s="34"/>
      <c r="AB275" s="34"/>
      <c r="AC275" s="34"/>
      <c r="AD275" s="34"/>
      <c r="AE275" s="152"/>
      <c r="AF275" s="152"/>
      <c r="AG275" s="152"/>
      <c r="AH275" s="152"/>
      <c r="AI275" s="36"/>
      <c r="AJ275" s="36"/>
      <c r="AK275" s="36"/>
      <c r="AL275" s="181"/>
      <c r="AM275" s="181"/>
      <c r="AN275" s="181"/>
      <c r="AO275" s="181"/>
      <c r="AP275" s="36"/>
      <c r="AQ275" s="36"/>
      <c r="AR275" s="36"/>
      <c r="AS275" s="36"/>
      <c r="AT275" s="36"/>
      <c r="AU275" s="36"/>
      <c r="AV275" s="36"/>
    </row>
    <row r="276" spans="1:48" ht="40" customHeight="1" x14ac:dyDescent="0.35">
      <c r="A276" s="204"/>
      <c r="B276" s="50">
        <v>283</v>
      </c>
      <c r="C276" s="200"/>
      <c r="D276" s="56" t="s">
        <v>480</v>
      </c>
      <c r="E276" s="57" t="s">
        <v>39</v>
      </c>
      <c r="F276" s="57" t="s">
        <v>11</v>
      </c>
      <c r="G276" s="57" t="s">
        <v>25</v>
      </c>
      <c r="H276" s="55">
        <v>266.14999999999998</v>
      </c>
      <c r="I276" s="16">
        <v>0</v>
      </c>
      <c r="J276" s="144">
        <f t="shared" si="18"/>
        <v>0</v>
      </c>
      <c r="K276" s="145">
        <f t="shared" si="19"/>
        <v>0</v>
      </c>
      <c r="L276" s="146"/>
      <c r="M276" s="147">
        <f t="shared" si="20"/>
        <v>0</v>
      </c>
      <c r="N276" s="146"/>
      <c r="O276" s="146"/>
      <c r="P276" s="146"/>
      <c r="Q276" s="148">
        <f t="shared" si="21"/>
        <v>0</v>
      </c>
      <c r="R276" s="18" t="str">
        <f t="shared" si="9"/>
        <v>OK</v>
      </c>
      <c r="S276" s="47"/>
      <c r="T276" s="47"/>
      <c r="U276" s="47"/>
      <c r="V276" s="47"/>
      <c r="W276" s="47"/>
      <c r="X276" s="34"/>
      <c r="Y276" s="34"/>
      <c r="Z276" s="34"/>
      <c r="AA276" s="34"/>
      <c r="AB276" s="34"/>
      <c r="AC276" s="34"/>
      <c r="AD276" s="34"/>
      <c r="AE276" s="152"/>
      <c r="AF276" s="152"/>
      <c r="AG276" s="152"/>
      <c r="AH276" s="152"/>
      <c r="AI276" s="36"/>
      <c r="AJ276" s="36"/>
      <c r="AK276" s="36"/>
      <c r="AL276" s="181"/>
      <c r="AM276" s="181"/>
      <c r="AN276" s="181"/>
      <c r="AO276" s="181"/>
      <c r="AP276" s="36"/>
      <c r="AQ276" s="36"/>
      <c r="AR276" s="36"/>
      <c r="AS276" s="36"/>
      <c r="AT276" s="36"/>
      <c r="AU276" s="36"/>
      <c r="AV276" s="36"/>
    </row>
    <row r="277" spans="1:48" ht="40" customHeight="1" x14ac:dyDescent="0.35">
      <c r="A277" s="204"/>
      <c r="B277" s="50">
        <v>284</v>
      </c>
      <c r="C277" s="200"/>
      <c r="D277" s="56" t="s">
        <v>27</v>
      </c>
      <c r="E277" s="57" t="s">
        <v>198</v>
      </c>
      <c r="F277" s="57" t="s">
        <v>11</v>
      </c>
      <c r="G277" s="57" t="s">
        <v>25</v>
      </c>
      <c r="H277" s="55">
        <v>299.06</v>
      </c>
      <c r="I277" s="16">
        <v>0</v>
      </c>
      <c r="J277" s="144">
        <f t="shared" si="18"/>
        <v>0</v>
      </c>
      <c r="K277" s="145">
        <f t="shared" si="19"/>
        <v>0</v>
      </c>
      <c r="L277" s="146"/>
      <c r="M277" s="147">
        <f t="shared" si="20"/>
        <v>0</v>
      </c>
      <c r="N277" s="146"/>
      <c r="O277" s="146"/>
      <c r="P277" s="146"/>
      <c r="Q277" s="148">
        <f t="shared" si="21"/>
        <v>0</v>
      </c>
      <c r="R277" s="18" t="str">
        <f t="shared" si="9"/>
        <v>OK</v>
      </c>
      <c r="S277" s="47"/>
      <c r="T277" s="47"/>
      <c r="U277" s="47"/>
      <c r="V277" s="47"/>
      <c r="W277" s="47"/>
      <c r="X277" s="34"/>
      <c r="Y277" s="34"/>
      <c r="Z277" s="34"/>
      <c r="AA277" s="34"/>
      <c r="AB277" s="34"/>
      <c r="AC277" s="34"/>
      <c r="AD277" s="34"/>
      <c r="AE277" s="152"/>
      <c r="AF277" s="152"/>
      <c r="AG277" s="152"/>
      <c r="AH277" s="152"/>
      <c r="AI277" s="36"/>
      <c r="AJ277" s="36"/>
      <c r="AK277" s="36"/>
      <c r="AL277" s="181"/>
      <c r="AM277" s="181"/>
      <c r="AN277" s="181"/>
      <c r="AO277" s="181"/>
      <c r="AP277" s="36"/>
      <c r="AQ277" s="36"/>
      <c r="AR277" s="36"/>
      <c r="AS277" s="36"/>
      <c r="AT277" s="36"/>
      <c r="AU277" s="36"/>
      <c r="AV277" s="36"/>
    </row>
    <row r="278" spans="1:48" ht="40" customHeight="1" x14ac:dyDescent="0.35">
      <c r="A278" s="204"/>
      <c r="B278" s="50">
        <v>285</v>
      </c>
      <c r="C278" s="200"/>
      <c r="D278" s="56" t="s">
        <v>481</v>
      </c>
      <c r="E278" s="57" t="s">
        <v>482</v>
      </c>
      <c r="F278" s="57" t="s">
        <v>11</v>
      </c>
      <c r="G278" s="57" t="s">
        <v>25</v>
      </c>
      <c r="H278" s="55">
        <v>614.84</v>
      </c>
      <c r="I278" s="16">
        <v>0</v>
      </c>
      <c r="J278" s="144">
        <f t="shared" si="18"/>
        <v>0</v>
      </c>
      <c r="K278" s="145">
        <f t="shared" si="19"/>
        <v>0</v>
      </c>
      <c r="L278" s="146"/>
      <c r="M278" s="147">
        <f t="shared" si="20"/>
        <v>0</v>
      </c>
      <c r="N278" s="146"/>
      <c r="O278" s="146"/>
      <c r="P278" s="146"/>
      <c r="Q278" s="148">
        <f t="shared" si="21"/>
        <v>0</v>
      </c>
      <c r="R278" s="18" t="str">
        <f t="shared" si="9"/>
        <v>OK</v>
      </c>
      <c r="S278" s="47"/>
      <c r="T278" s="47"/>
      <c r="U278" s="47"/>
      <c r="V278" s="47"/>
      <c r="W278" s="47"/>
      <c r="X278" s="34"/>
      <c r="Y278" s="34"/>
      <c r="Z278" s="34"/>
      <c r="AA278" s="34"/>
      <c r="AB278" s="34"/>
      <c r="AC278" s="34"/>
      <c r="AD278" s="34"/>
      <c r="AE278" s="152"/>
      <c r="AF278" s="152"/>
      <c r="AG278" s="152"/>
      <c r="AH278" s="152"/>
      <c r="AI278" s="36"/>
      <c r="AJ278" s="36"/>
      <c r="AK278" s="36"/>
      <c r="AL278" s="181"/>
      <c r="AM278" s="181"/>
      <c r="AN278" s="181"/>
      <c r="AO278" s="181"/>
      <c r="AP278" s="36"/>
      <c r="AQ278" s="36"/>
      <c r="AR278" s="36"/>
      <c r="AS278" s="36"/>
      <c r="AT278" s="36"/>
      <c r="AU278" s="36"/>
      <c r="AV278" s="36"/>
    </row>
    <row r="279" spans="1:48" ht="40" customHeight="1" x14ac:dyDescent="0.35">
      <c r="A279" s="204"/>
      <c r="B279" s="50">
        <v>286</v>
      </c>
      <c r="C279" s="200"/>
      <c r="D279" s="56" t="s">
        <v>483</v>
      </c>
      <c r="E279" s="57" t="s">
        <v>39</v>
      </c>
      <c r="F279" s="57" t="s">
        <v>484</v>
      </c>
      <c r="G279" s="57" t="s">
        <v>25</v>
      </c>
      <c r="H279" s="55">
        <v>463.76</v>
      </c>
      <c r="I279" s="16">
        <v>0</v>
      </c>
      <c r="J279" s="144">
        <f t="shared" si="18"/>
        <v>0</v>
      </c>
      <c r="K279" s="145">
        <f t="shared" si="19"/>
        <v>0</v>
      </c>
      <c r="L279" s="146"/>
      <c r="M279" s="147">
        <f t="shared" si="20"/>
        <v>0</v>
      </c>
      <c r="N279" s="146"/>
      <c r="O279" s="146"/>
      <c r="P279" s="146"/>
      <c r="Q279" s="148">
        <f t="shared" si="21"/>
        <v>0</v>
      </c>
      <c r="R279" s="18" t="str">
        <f t="shared" si="9"/>
        <v>OK</v>
      </c>
      <c r="S279" s="47"/>
      <c r="T279" s="47"/>
      <c r="U279" s="47"/>
      <c r="V279" s="47"/>
      <c r="W279" s="47"/>
      <c r="X279" s="34"/>
      <c r="Y279" s="34"/>
      <c r="Z279" s="34"/>
      <c r="AA279" s="34"/>
      <c r="AB279" s="34"/>
      <c r="AC279" s="34"/>
      <c r="AD279" s="34"/>
      <c r="AE279" s="152"/>
      <c r="AF279" s="152"/>
      <c r="AG279" s="152"/>
      <c r="AH279" s="152"/>
      <c r="AI279" s="36"/>
      <c r="AJ279" s="36"/>
      <c r="AK279" s="36"/>
      <c r="AL279" s="181"/>
      <c r="AM279" s="181"/>
      <c r="AN279" s="181"/>
      <c r="AO279" s="181"/>
      <c r="AP279" s="36"/>
      <c r="AQ279" s="36"/>
      <c r="AR279" s="36"/>
      <c r="AS279" s="36"/>
      <c r="AT279" s="36"/>
      <c r="AU279" s="36"/>
      <c r="AV279" s="36"/>
    </row>
    <row r="280" spans="1:48" ht="40" customHeight="1" x14ac:dyDescent="0.35">
      <c r="A280" s="204"/>
      <c r="B280" s="50">
        <v>287</v>
      </c>
      <c r="C280" s="199"/>
      <c r="D280" s="56" t="s">
        <v>485</v>
      </c>
      <c r="E280" s="57" t="s">
        <v>198</v>
      </c>
      <c r="F280" s="57" t="s">
        <v>11</v>
      </c>
      <c r="G280" s="57" t="s">
        <v>25</v>
      </c>
      <c r="H280" s="55">
        <v>429</v>
      </c>
      <c r="I280" s="16">
        <v>0</v>
      </c>
      <c r="J280" s="144">
        <f t="shared" si="18"/>
        <v>0</v>
      </c>
      <c r="K280" s="145">
        <f t="shared" si="19"/>
        <v>0</v>
      </c>
      <c r="L280" s="146"/>
      <c r="M280" s="147">
        <f t="shared" si="20"/>
        <v>0</v>
      </c>
      <c r="N280" s="146"/>
      <c r="O280" s="146"/>
      <c r="P280" s="146"/>
      <c r="Q280" s="148">
        <f t="shared" si="21"/>
        <v>0</v>
      </c>
      <c r="R280" s="18" t="str">
        <f t="shared" si="9"/>
        <v>OK</v>
      </c>
      <c r="S280" s="47"/>
      <c r="T280" s="47"/>
      <c r="U280" s="47"/>
      <c r="V280" s="47"/>
      <c r="W280" s="47"/>
      <c r="X280" s="34"/>
      <c r="Y280" s="34"/>
      <c r="Z280" s="34"/>
      <c r="AA280" s="34"/>
      <c r="AB280" s="34"/>
      <c r="AC280" s="34"/>
      <c r="AD280" s="34"/>
      <c r="AE280" s="152"/>
      <c r="AF280" s="152"/>
      <c r="AG280" s="152"/>
      <c r="AH280" s="152"/>
      <c r="AI280" s="36"/>
      <c r="AJ280" s="36"/>
      <c r="AK280" s="36"/>
      <c r="AL280" s="181"/>
      <c r="AM280" s="181"/>
      <c r="AN280" s="181"/>
      <c r="AO280" s="181"/>
      <c r="AP280" s="36"/>
      <c r="AQ280" s="36"/>
      <c r="AR280" s="36"/>
      <c r="AS280" s="36"/>
      <c r="AT280" s="36"/>
      <c r="AU280" s="36"/>
      <c r="AV280" s="36"/>
    </row>
    <row r="281" spans="1:48" ht="40" customHeight="1" x14ac:dyDescent="0.35">
      <c r="A281" s="204">
        <v>17</v>
      </c>
      <c r="B281" s="50">
        <v>288</v>
      </c>
      <c r="C281" s="198" t="s">
        <v>638</v>
      </c>
      <c r="D281" s="56" t="s">
        <v>486</v>
      </c>
      <c r="E281" s="57" t="s">
        <v>487</v>
      </c>
      <c r="F281" s="57" t="s">
        <v>250</v>
      </c>
      <c r="G281" s="57" t="s">
        <v>12</v>
      </c>
      <c r="H281" s="55">
        <v>3.43</v>
      </c>
      <c r="I281" s="16">
        <v>20</v>
      </c>
      <c r="J281" s="144">
        <f t="shared" si="18"/>
        <v>10</v>
      </c>
      <c r="K281" s="145">
        <f t="shared" si="19"/>
        <v>10</v>
      </c>
      <c r="L281" s="146"/>
      <c r="M281" s="147">
        <f t="shared" si="20"/>
        <v>5</v>
      </c>
      <c r="N281" s="146"/>
      <c r="O281" s="146"/>
      <c r="P281" s="146"/>
      <c r="Q281" s="148">
        <f t="shared" si="21"/>
        <v>10</v>
      </c>
      <c r="R281" s="18" t="str">
        <f t="shared" si="9"/>
        <v>OK</v>
      </c>
      <c r="S281" s="47"/>
      <c r="T281" s="47"/>
      <c r="U281" s="47"/>
      <c r="V281" s="47"/>
      <c r="W281" s="47"/>
      <c r="X281" s="34"/>
      <c r="Y281" s="34"/>
      <c r="Z281" s="34"/>
      <c r="AA281" s="34"/>
      <c r="AB281" s="34"/>
      <c r="AC281" s="34"/>
      <c r="AD281" s="34"/>
      <c r="AE281" s="152"/>
      <c r="AF281" s="152"/>
      <c r="AG281" s="152"/>
      <c r="AH281" s="152"/>
      <c r="AI281" s="36"/>
      <c r="AJ281" s="36">
        <v>10</v>
      </c>
      <c r="AK281" s="36"/>
      <c r="AL281" s="181"/>
      <c r="AM281" s="181"/>
      <c r="AN281" s="181"/>
      <c r="AO281" s="181"/>
      <c r="AP281" s="36"/>
      <c r="AQ281" s="36"/>
      <c r="AR281" s="36"/>
      <c r="AS281" s="36"/>
      <c r="AT281" s="36"/>
      <c r="AU281" s="36"/>
      <c r="AV281" s="36"/>
    </row>
    <row r="282" spans="1:48" ht="40" customHeight="1" x14ac:dyDescent="0.35">
      <c r="A282" s="204"/>
      <c r="B282" s="50">
        <v>289</v>
      </c>
      <c r="C282" s="200"/>
      <c r="D282" s="56" t="s">
        <v>488</v>
      </c>
      <c r="E282" s="57" t="s">
        <v>489</v>
      </c>
      <c r="F282" s="57" t="s">
        <v>490</v>
      </c>
      <c r="G282" s="57" t="s">
        <v>12</v>
      </c>
      <c r="H282" s="55">
        <v>19.34</v>
      </c>
      <c r="I282" s="16">
        <v>0</v>
      </c>
      <c r="J282" s="144">
        <f t="shared" si="18"/>
        <v>0</v>
      </c>
      <c r="K282" s="145">
        <f t="shared" si="19"/>
        <v>0</v>
      </c>
      <c r="L282" s="146"/>
      <c r="M282" s="147">
        <f t="shared" si="20"/>
        <v>0</v>
      </c>
      <c r="N282" s="146"/>
      <c r="O282" s="146"/>
      <c r="P282" s="146"/>
      <c r="Q282" s="148">
        <f t="shared" si="21"/>
        <v>0</v>
      </c>
      <c r="R282" s="18" t="str">
        <f t="shared" si="9"/>
        <v>OK</v>
      </c>
      <c r="S282" s="47"/>
      <c r="T282" s="47"/>
      <c r="U282" s="47"/>
      <c r="V282" s="47"/>
      <c r="W282" s="47"/>
      <c r="X282" s="34"/>
      <c r="Y282" s="34"/>
      <c r="Z282" s="34"/>
      <c r="AA282" s="34"/>
      <c r="AB282" s="34"/>
      <c r="AC282" s="34"/>
      <c r="AD282" s="34"/>
      <c r="AE282" s="152"/>
      <c r="AF282" s="152"/>
      <c r="AG282" s="152"/>
      <c r="AH282" s="152"/>
      <c r="AI282" s="36"/>
      <c r="AJ282" s="36"/>
      <c r="AK282" s="36"/>
      <c r="AL282" s="181"/>
      <c r="AM282" s="181"/>
      <c r="AN282" s="181"/>
      <c r="AO282" s="181"/>
      <c r="AP282" s="36"/>
      <c r="AQ282" s="36"/>
      <c r="AR282" s="36"/>
      <c r="AS282" s="36"/>
      <c r="AT282" s="36"/>
      <c r="AU282" s="36"/>
      <c r="AV282" s="36"/>
    </row>
    <row r="283" spans="1:48" ht="40" customHeight="1" x14ac:dyDescent="0.35">
      <c r="A283" s="204"/>
      <c r="B283" s="50">
        <v>290</v>
      </c>
      <c r="C283" s="200"/>
      <c r="D283" s="56" t="s">
        <v>491</v>
      </c>
      <c r="E283" s="57" t="s">
        <v>489</v>
      </c>
      <c r="F283" s="57" t="s">
        <v>492</v>
      </c>
      <c r="G283" s="57" t="s">
        <v>12</v>
      </c>
      <c r="H283" s="55">
        <v>51.92</v>
      </c>
      <c r="I283" s="16">
        <v>10</v>
      </c>
      <c r="J283" s="144">
        <f t="shared" si="18"/>
        <v>10</v>
      </c>
      <c r="K283" s="145">
        <f t="shared" si="19"/>
        <v>10</v>
      </c>
      <c r="L283" s="146"/>
      <c r="M283" s="147">
        <f t="shared" si="20"/>
        <v>2</v>
      </c>
      <c r="N283" s="146"/>
      <c r="O283" s="146"/>
      <c r="P283" s="146"/>
      <c r="Q283" s="148">
        <f t="shared" si="21"/>
        <v>0</v>
      </c>
      <c r="R283" s="18" t="str">
        <f t="shared" si="9"/>
        <v>OK</v>
      </c>
      <c r="S283" s="47"/>
      <c r="T283" s="47"/>
      <c r="U283" s="47"/>
      <c r="V283" s="47"/>
      <c r="W283" s="47">
        <v>10</v>
      </c>
      <c r="X283" s="34"/>
      <c r="Y283" s="34"/>
      <c r="Z283" s="34"/>
      <c r="AA283" s="34"/>
      <c r="AB283" s="34"/>
      <c r="AC283" s="34"/>
      <c r="AD283" s="34"/>
      <c r="AE283" s="152"/>
      <c r="AF283" s="152"/>
      <c r="AG283" s="152"/>
      <c r="AH283" s="152"/>
      <c r="AI283" s="36"/>
      <c r="AJ283" s="36"/>
      <c r="AK283" s="36"/>
      <c r="AL283" s="181"/>
      <c r="AM283" s="181"/>
      <c r="AN283" s="181"/>
      <c r="AO283" s="181"/>
      <c r="AP283" s="36"/>
      <c r="AQ283" s="36"/>
      <c r="AR283" s="36"/>
      <c r="AS283" s="36"/>
      <c r="AT283" s="36"/>
      <c r="AU283" s="36"/>
      <c r="AV283" s="36"/>
    </row>
    <row r="284" spans="1:48" ht="40" customHeight="1" x14ac:dyDescent="0.35">
      <c r="A284" s="204"/>
      <c r="B284" s="50">
        <v>291</v>
      </c>
      <c r="C284" s="200"/>
      <c r="D284" s="56" t="s">
        <v>493</v>
      </c>
      <c r="E284" s="57" t="s">
        <v>494</v>
      </c>
      <c r="F284" s="57" t="s">
        <v>11</v>
      </c>
      <c r="G284" s="57" t="s">
        <v>13</v>
      </c>
      <c r="H284" s="55">
        <v>10.31</v>
      </c>
      <c r="I284" s="16">
        <v>0</v>
      </c>
      <c r="J284" s="144">
        <f t="shared" si="18"/>
        <v>0</v>
      </c>
      <c r="K284" s="145">
        <f t="shared" si="19"/>
        <v>0</v>
      </c>
      <c r="L284" s="146"/>
      <c r="M284" s="147">
        <f t="shared" si="20"/>
        <v>0</v>
      </c>
      <c r="N284" s="146"/>
      <c r="O284" s="146"/>
      <c r="P284" s="146"/>
      <c r="Q284" s="148">
        <f t="shared" si="21"/>
        <v>0</v>
      </c>
      <c r="R284" s="18" t="str">
        <f t="shared" si="9"/>
        <v>OK</v>
      </c>
      <c r="S284" s="47"/>
      <c r="T284" s="47"/>
      <c r="U284" s="47"/>
      <c r="V284" s="47"/>
      <c r="W284" s="47"/>
      <c r="X284" s="34"/>
      <c r="Y284" s="34"/>
      <c r="Z284" s="34"/>
      <c r="AA284" s="34"/>
      <c r="AB284" s="34"/>
      <c r="AC284" s="34"/>
      <c r="AD284" s="34"/>
      <c r="AE284" s="152"/>
      <c r="AF284" s="152"/>
      <c r="AG284" s="152"/>
      <c r="AH284" s="152"/>
      <c r="AI284" s="36"/>
      <c r="AJ284" s="36"/>
      <c r="AK284" s="36"/>
      <c r="AL284" s="181"/>
      <c r="AM284" s="181"/>
      <c r="AN284" s="181"/>
      <c r="AO284" s="181"/>
      <c r="AP284" s="36"/>
      <c r="AQ284" s="36"/>
      <c r="AR284" s="36"/>
      <c r="AS284" s="36"/>
      <c r="AT284" s="36"/>
      <c r="AU284" s="36"/>
      <c r="AV284" s="36"/>
    </row>
    <row r="285" spans="1:48" ht="40" customHeight="1" x14ac:dyDescent="0.35">
      <c r="A285" s="204"/>
      <c r="B285" s="50">
        <v>292</v>
      </c>
      <c r="C285" s="200"/>
      <c r="D285" s="56" t="s">
        <v>495</v>
      </c>
      <c r="E285" s="57" t="s">
        <v>494</v>
      </c>
      <c r="F285" s="57" t="s">
        <v>11</v>
      </c>
      <c r="G285" s="57" t="s">
        <v>12</v>
      </c>
      <c r="H285" s="55">
        <v>9.93</v>
      </c>
      <c r="I285" s="16">
        <v>0</v>
      </c>
      <c r="J285" s="144">
        <f t="shared" si="18"/>
        <v>0</v>
      </c>
      <c r="K285" s="145">
        <f t="shared" si="19"/>
        <v>0</v>
      </c>
      <c r="L285" s="146"/>
      <c r="M285" s="147">
        <f t="shared" si="20"/>
        <v>0</v>
      </c>
      <c r="N285" s="146"/>
      <c r="O285" s="146"/>
      <c r="P285" s="146"/>
      <c r="Q285" s="148">
        <f t="shared" si="21"/>
        <v>0</v>
      </c>
      <c r="R285" s="18" t="str">
        <f t="shared" si="9"/>
        <v>OK</v>
      </c>
      <c r="S285" s="47"/>
      <c r="T285" s="47"/>
      <c r="U285" s="47"/>
      <c r="V285" s="47"/>
      <c r="W285" s="47"/>
      <c r="X285" s="34"/>
      <c r="Y285" s="34"/>
      <c r="Z285" s="34"/>
      <c r="AA285" s="34"/>
      <c r="AB285" s="34"/>
      <c r="AC285" s="34"/>
      <c r="AD285" s="34"/>
      <c r="AE285" s="152"/>
      <c r="AF285" s="152"/>
      <c r="AG285" s="152"/>
      <c r="AH285" s="152"/>
      <c r="AI285" s="36"/>
      <c r="AJ285" s="36"/>
      <c r="AK285" s="36"/>
      <c r="AL285" s="181"/>
      <c r="AM285" s="181"/>
      <c r="AN285" s="181"/>
      <c r="AO285" s="181"/>
      <c r="AP285" s="36"/>
      <c r="AQ285" s="36"/>
      <c r="AR285" s="36"/>
      <c r="AS285" s="36"/>
      <c r="AT285" s="36"/>
      <c r="AU285" s="36"/>
      <c r="AV285" s="36"/>
    </row>
    <row r="286" spans="1:48" ht="40" customHeight="1" x14ac:dyDescent="0.35">
      <c r="A286" s="204"/>
      <c r="B286" s="50">
        <v>293</v>
      </c>
      <c r="C286" s="200"/>
      <c r="D286" s="56" t="s">
        <v>496</v>
      </c>
      <c r="E286" s="57" t="s">
        <v>494</v>
      </c>
      <c r="F286" s="57" t="s">
        <v>11</v>
      </c>
      <c r="G286" s="57" t="s">
        <v>13</v>
      </c>
      <c r="H286" s="55">
        <v>8.67</v>
      </c>
      <c r="I286" s="16">
        <v>0</v>
      </c>
      <c r="J286" s="144">
        <f t="shared" si="18"/>
        <v>0</v>
      </c>
      <c r="K286" s="145">
        <f t="shared" si="19"/>
        <v>0</v>
      </c>
      <c r="L286" s="146"/>
      <c r="M286" s="147">
        <f t="shared" si="20"/>
        <v>0</v>
      </c>
      <c r="N286" s="146"/>
      <c r="O286" s="146"/>
      <c r="P286" s="146"/>
      <c r="Q286" s="148">
        <f t="shared" si="21"/>
        <v>0</v>
      </c>
      <c r="R286" s="18" t="str">
        <f t="shared" si="9"/>
        <v>OK</v>
      </c>
      <c r="S286" s="47"/>
      <c r="T286" s="47"/>
      <c r="U286" s="47"/>
      <c r="V286" s="47"/>
      <c r="W286" s="47"/>
      <c r="X286" s="34"/>
      <c r="Y286" s="34"/>
      <c r="Z286" s="34"/>
      <c r="AA286" s="34"/>
      <c r="AB286" s="34"/>
      <c r="AC286" s="34"/>
      <c r="AD286" s="34"/>
      <c r="AE286" s="152"/>
      <c r="AF286" s="152"/>
      <c r="AG286" s="152"/>
      <c r="AH286" s="152"/>
      <c r="AI286" s="36"/>
      <c r="AJ286" s="36"/>
      <c r="AK286" s="36"/>
      <c r="AL286" s="181"/>
      <c r="AM286" s="181"/>
      <c r="AN286" s="181"/>
      <c r="AO286" s="181"/>
      <c r="AP286" s="36"/>
      <c r="AQ286" s="36"/>
      <c r="AR286" s="36"/>
      <c r="AS286" s="36"/>
      <c r="AT286" s="36"/>
      <c r="AU286" s="36"/>
      <c r="AV286" s="36"/>
    </row>
    <row r="287" spans="1:48" ht="40" customHeight="1" x14ac:dyDescent="0.35">
      <c r="A287" s="204"/>
      <c r="B287" s="50">
        <v>294</v>
      </c>
      <c r="C287" s="200"/>
      <c r="D287" s="56" t="s">
        <v>497</v>
      </c>
      <c r="E287" s="57" t="s">
        <v>494</v>
      </c>
      <c r="F287" s="57" t="s">
        <v>11</v>
      </c>
      <c r="G287" s="57" t="s">
        <v>13</v>
      </c>
      <c r="H287" s="55">
        <v>10.83</v>
      </c>
      <c r="I287" s="16">
        <v>0</v>
      </c>
      <c r="J287" s="144">
        <f t="shared" si="18"/>
        <v>0</v>
      </c>
      <c r="K287" s="145">
        <f t="shared" si="19"/>
        <v>0</v>
      </c>
      <c r="L287" s="146"/>
      <c r="M287" s="147">
        <f t="shared" si="20"/>
        <v>0</v>
      </c>
      <c r="N287" s="146"/>
      <c r="O287" s="146"/>
      <c r="P287" s="146"/>
      <c r="Q287" s="148">
        <f t="shared" si="21"/>
        <v>0</v>
      </c>
      <c r="R287" s="18" t="str">
        <f t="shared" si="9"/>
        <v>OK</v>
      </c>
      <c r="S287" s="47"/>
      <c r="T287" s="47"/>
      <c r="U287" s="47"/>
      <c r="V287" s="47"/>
      <c r="W287" s="47"/>
      <c r="X287" s="34"/>
      <c r="Y287" s="34"/>
      <c r="Z287" s="34"/>
      <c r="AA287" s="34"/>
      <c r="AB287" s="34"/>
      <c r="AC287" s="34"/>
      <c r="AD287" s="34"/>
      <c r="AE287" s="152"/>
      <c r="AF287" s="152"/>
      <c r="AG287" s="152"/>
      <c r="AH287" s="152"/>
      <c r="AI287" s="36"/>
      <c r="AJ287" s="36"/>
      <c r="AK287" s="36"/>
      <c r="AL287" s="181"/>
      <c r="AM287" s="181"/>
      <c r="AN287" s="181"/>
      <c r="AO287" s="181"/>
      <c r="AP287" s="36"/>
      <c r="AQ287" s="36"/>
      <c r="AR287" s="36"/>
      <c r="AS287" s="36"/>
      <c r="AT287" s="36"/>
      <c r="AU287" s="36"/>
      <c r="AV287" s="36"/>
    </row>
    <row r="288" spans="1:48" ht="40" customHeight="1" x14ac:dyDescent="0.35">
      <c r="A288" s="204"/>
      <c r="B288" s="50">
        <v>295</v>
      </c>
      <c r="C288" s="200"/>
      <c r="D288" s="56" t="s">
        <v>498</v>
      </c>
      <c r="E288" s="57" t="s">
        <v>494</v>
      </c>
      <c r="F288" s="57" t="s">
        <v>11</v>
      </c>
      <c r="G288" s="57" t="s">
        <v>13</v>
      </c>
      <c r="H288" s="55">
        <v>10.96</v>
      </c>
      <c r="I288" s="16">
        <v>0</v>
      </c>
      <c r="J288" s="144">
        <f t="shared" si="18"/>
        <v>0</v>
      </c>
      <c r="K288" s="145">
        <f t="shared" si="19"/>
        <v>0</v>
      </c>
      <c r="L288" s="146"/>
      <c r="M288" s="147">
        <f t="shared" si="20"/>
        <v>0</v>
      </c>
      <c r="N288" s="146"/>
      <c r="O288" s="146"/>
      <c r="P288" s="146"/>
      <c r="Q288" s="148">
        <f t="shared" si="21"/>
        <v>0</v>
      </c>
      <c r="R288" s="18" t="str">
        <f t="shared" si="9"/>
        <v>OK</v>
      </c>
      <c r="S288" s="47"/>
      <c r="T288" s="47"/>
      <c r="U288" s="47"/>
      <c r="V288" s="47"/>
      <c r="W288" s="47"/>
      <c r="X288" s="34"/>
      <c r="Y288" s="34"/>
      <c r="Z288" s="34"/>
      <c r="AA288" s="34"/>
      <c r="AB288" s="34"/>
      <c r="AC288" s="34"/>
      <c r="AD288" s="34"/>
      <c r="AE288" s="152"/>
      <c r="AF288" s="152"/>
      <c r="AG288" s="152"/>
      <c r="AH288" s="152"/>
      <c r="AI288" s="36"/>
      <c r="AJ288" s="36"/>
      <c r="AK288" s="36"/>
      <c r="AL288" s="181"/>
      <c r="AM288" s="181"/>
      <c r="AN288" s="181"/>
      <c r="AO288" s="181"/>
      <c r="AP288" s="36"/>
      <c r="AQ288" s="36"/>
      <c r="AR288" s="36"/>
      <c r="AS288" s="36"/>
      <c r="AT288" s="36"/>
      <c r="AU288" s="36"/>
      <c r="AV288" s="36"/>
    </row>
    <row r="289" spans="1:48" ht="40" customHeight="1" x14ac:dyDescent="0.35">
      <c r="A289" s="204"/>
      <c r="B289" s="50">
        <v>296</v>
      </c>
      <c r="C289" s="199"/>
      <c r="D289" s="56" t="s">
        <v>499</v>
      </c>
      <c r="E289" s="57" t="s">
        <v>500</v>
      </c>
      <c r="F289" s="57" t="s">
        <v>492</v>
      </c>
      <c r="G289" s="57" t="s">
        <v>12</v>
      </c>
      <c r="H289" s="55">
        <v>58.04</v>
      </c>
      <c r="I289" s="16">
        <v>100</v>
      </c>
      <c r="J289" s="144">
        <f t="shared" si="18"/>
        <v>30</v>
      </c>
      <c r="K289" s="145">
        <f t="shared" si="19"/>
        <v>30</v>
      </c>
      <c r="L289" s="146"/>
      <c r="M289" s="147">
        <f t="shared" si="20"/>
        <v>25</v>
      </c>
      <c r="N289" s="146"/>
      <c r="O289" s="146"/>
      <c r="P289" s="146"/>
      <c r="Q289" s="148">
        <f t="shared" si="21"/>
        <v>70</v>
      </c>
      <c r="R289" s="18" t="str">
        <f t="shared" si="9"/>
        <v>OK</v>
      </c>
      <c r="S289" s="47"/>
      <c r="T289" s="47"/>
      <c r="U289" s="47"/>
      <c r="V289" s="47"/>
      <c r="W289" s="47">
        <v>30</v>
      </c>
      <c r="X289" s="34"/>
      <c r="Y289" s="34"/>
      <c r="Z289" s="34"/>
      <c r="AA289" s="34"/>
      <c r="AB289" s="34"/>
      <c r="AC289" s="34"/>
      <c r="AD289" s="34"/>
      <c r="AE289" s="152"/>
      <c r="AF289" s="152"/>
      <c r="AG289" s="152"/>
      <c r="AH289" s="152"/>
      <c r="AI289" s="36"/>
      <c r="AJ289" s="36"/>
      <c r="AK289" s="36"/>
      <c r="AL289" s="181"/>
      <c r="AM289" s="181"/>
      <c r="AN289" s="181"/>
      <c r="AO289" s="181"/>
      <c r="AP289" s="36"/>
      <c r="AQ289" s="36"/>
      <c r="AR289" s="36"/>
      <c r="AS289" s="36"/>
      <c r="AT289" s="36"/>
      <c r="AU289" s="36"/>
      <c r="AV289" s="36"/>
    </row>
    <row r="290" spans="1:48" ht="40" customHeight="1" x14ac:dyDescent="0.35">
      <c r="A290" s="64">
        <v>18</v>
      </c>
      <c r="B290" s="50">
        <v>297</v>
      </c>
      <c r="C290" s="66" t="s">
        <v>639</v>
      </c>
      <c r="D290" s="56" t="s">
        <v>501</v>
      </c>
      <c r="E290" s="57" t="s">
        <v>502</v>
      </c>
      <c r="F290" s="57" t="s">
        <v>202</v>
      </c>
      <c r="G290" s="57" t="s">
        <v>12</v>
      </c>
      <c r="H290" s="55">
        <v>78.11</v>
      </c>
      <c r="I290" s="16">
        <v>400</v>
      </c>
      <c r="J290" s="144">
        <f t="shared" si="18"/>
        <v>20</v>
      </c>
      <c r="K290" s="145">
        <f t="shared" si="19"/>
        <v>20</v>
      </c>
      <c r="L290" s="146"/>
      <c r="M290" s="147">
        <f t="shared" si="20"/>
        <v>100</v>
      </c>
      <c r="N290" s="146"/>
      <c r="O290" s="146"/>
      <c r="P290" s="146"/>
      <c r="Q290" s="148">
        <f t="shared" si="21"/>
        <v>380</v>
      </c>
      <c r="R290" s="18" t="str">
        <f t="shared" si="9"/>
        <v>OK</v>
      </c>
      <c r="S290" s="47"/>
      <c r="T290" s="47"/>
      <c r="U290" s="47"/>
      <c r="V290" s="47"/>
      <c r="W290" s="47"/>
      <c r="X290" s="34">
        <v>20</v>
      </c>
      <c r="Y290" s="34"/>
      <c r="Z290" s="34"/>
      <c r="AA290" s="34"/>
      <c r="AB290" s="34"/>
      <c r="AC290" s="34"/>
      <c r="AD290" s="34"/>
      <c r="AE290" s="152"/>
      <c r="AF290" s="152"/>
      <c r="AG290" s="152"/>
      <c r="AH290" s="152"/>
      <c r="AI290" s="36"/>
      <c r="AJ290" s="36"/>
      <c r="AK290" s="36"/>
      <c r="AL290" s="181"/>
      <c r="AM290" s="181"/>
      <c r="AN290" s="181"/>
      <c r="AO290" s="181"/>
      <c r="AP290" s="36"/>
      <c r="AQ290" s="36"/>
      <c r="AR290" s="36"/>
      <c r="AS290" s="36"/>
      <c r="AT290" s="36"/>
      <c r="AU290" s="36"/>
      <c r="AV290" s="36"/>
    </row>
    <row r="291" spans="1:48" ht="40" customHeight="1" x14ac:dyDescent="0.35">
      <c r="A291" s="64">
        <v>19</v>
      </c>
      <c r="B291" s="50">
        <v>298</v>
      </c>
      <c r="C291" s="66" t="s">
        <v>637</v>
      </c>
      <c r="D291" s="56" t="s">
        <v>503</v>
      </c>
      <c r="E291" s="57" t="s">
        <v>504</v>
      </c>
      <c r="F291" s="57" t="s">
        <v>11</v>
      </c>
      <c r="G291" s="57" t="s">
        <v>12</v>
      </c>
      <c r="H291" s="55">
        <v>444.28</v>
      </c>
      <c r="I291" s="16">
        <v>20</v>
      </c>
      <c r="J291" s="144">
        <f t="shared" si="18"/>
        <v>3</v>
      </c>
      <c r="K291" s="145">
        <f t="shared" si="19"/>
        <v>3</v>
      </c>
      <c r="L291" s="146"/>
      <c r="M291" s="147">
        <f t="shared" si="20"/>
        <v>5</v>
      </c>
      <c r="N291" s="146"/>
      <c r="O291" s="146"/>
      <c r="P291" s="146"/>
      <c r="Q291" s="148">
        <f t="shared" si="21"/>
        <v>17</v>
      </c>
      <c r="R291" s="18" t="str">
        <f t="shared" si="9"/>
        <v>OK</v>
      </c>
      <c r="S291" s="47"/>
      <c r="T291" s="47"/>
      <c r="U291" s="47"/>
      <c r="V291" s="47">
        <v>3</v>
      </c>
      <c r="W291" s="47"/>
      <c r="X291" s="34"/>
      <c r="Y291" s="34"/>
      <c r="Z291" s="34"/>
      <c r="AA291" s="34"/>
      <c r="AB291" s="34"/>
      <c r="AC291" s="34"/>
      <c r="AD291" s="34"/>
      <c r="AE291" s="152"/>
      <c r="AF291" s="152"/>
      <c r="AG291" s="152"/>
      <c r="AH291" s="152"/>
      <c r="AI291" s="36"/>
      <c r="AJ291" s="36"/>
      <c r="AK291" s="36"/>
      <c r="AL291" s="181"/>
      <c r="AM291" s="181"/>
      <c r="AN291" s="181"/>
      <c r="AO291" s="181"/>
      <c r="AP291" s="36"/>
      <c r="AQ291" s="36"/>
      <c r="AR291" s="36"/>
      <c r="AS291" s="36"/>
      <c r="AT291" s="36"/>
      <c r="AU291" s="36"/>
      <c r="AV291" s="36"/>
    </row>
    <row r="292" spans="1:48" ht="40" customHeight="1" x14ac:dyDescent="0.35">
      <c r="A292" s="64">
        <v>20</v>
      </c>
      <c r="B292" s="50">
        <v>299</v>
      </c>
      <c r="C292" s="66" t="s">
        <v>637</v>
      </c>
      <c r="D292" s="56" t="s">
        <v>505</v>
      </c>
      <c r="E292" s="57" t="s">
        <v>506</v>
      </c>
      <c r="F292" s="57" t="s">
        <v>11</v>
      </c>
      <c r="G292" s="57" t="s">
        <v>507</v>
      </c>
      <c r="H292" s="55">
        <v>980</v>
      </c>
      <c r="I292" s="16">
        <v>0</v>
      </c>
      <c r="J292" s="144">
        <f t="shared" si="18"/>
        <v>0</v>
      </c>
      <c r="K292" s="145">
        <f t="shared" si="19"/>
        <v>0</v>
      </c>
      <c r="L292" s="146"/>
      <c r="M292" s="147">
        <f t="shared" si="20"/>
        <v>0</v>
      </c>
      <c r="N292" s="146"/>
      <c r="O292" s="146"/>
      <c r="P292" s="146"/>
      <c r="Q292" s="148">
        <f t="shared" si="21"/>
        <v>0</v>
      </c>
      <c r="R292" s="18" t="str">
        <f t="shared" si="9"/>
        <v>OK</v>
      </c>
      <c r="S292" s="47"/>
      <c r="T292" s="47"/>
      <c r="U292" s="47"/>
      <c r="V292" s="47"/>
      <c r="W292" s="47"/>
      <c r="X292" s="34"/>
      <c r="Y292" s="34"/>
      <c r="Z292" s="34"/>
      <c r="AA292" s="34"/>
      <c r="AB292" s="34"/>
      <c r="AC292" s="34"/>
      <c r="AD292" s="34"/>
      <c r="AE292" s="152"/>
      <c r="AF292" s="152"/>
      <c r="AG292" s="152"/>
      <c r="AH292" s="152"/>
      <c r="AI292" s="36"/>
      <c r="AJ292" s="36"/>
      <c r="AK292" s="36"/>
      <c r="AL292" s="181"/>
      <c r="AM292" s="181"/>
      <c r="AN292" s="181"/>
      <c r="AO292" s="181"/>
      <c r="AP292" s="36"/>
      <c r="AQ292" s="36"/>
      <c r="AR292" s="36"/>
      <c r="AS292" s="36"/>
      <c r="AT292" s="36"/>
      <c r="AU292" s="36"/>
      <c r="AV292" s="36"/>
    </row>
    <row r="293" spans="1:48" ht="40" customHeight="1" x14ac:dyDescent="0.35">
      <c r="A293" s="64">
        <v>21</v>
      </c>
      <c r="B293" s="50">
        <v>300</v>
      </c>
      <c r="C293" s="66" t="s">
        <v>640</v>
      </c>
      <c r="D293" s="56" t="s">
        <v>508</v>
      </c>
      <c r="E293" s="57" t="s">
        <v>509</v>
      </c>
      <c r="F293" s="57" t="s">
        <v>11</v>
      </c>
      <c r="G293" s="57" t="s">
        <v>15</v>
      </c>
      <c r="H293" s="55">
        <v>224.28</v>
      </c>
      <c r="I293" s="16">
        <v>0</v>
      </c>
      <c r="J293" s="144">
        <f t="shared" si="18"/>
        <v>0</v>
      </c>
      <c r="K293" s="145">
        <f t="shared" si="19"/>
        <v>0</v>
      </c>
      <c r="L293" s="146"/>
      <c r="M293" s="147">
        <f t="shared" si="20"/>
        <v>0</v>
      </c>
      <c r="N293" s="146"/>
      <c r="O293" s="146"/>
      <c r="P293" s="146"/>
      <c r="Q293" s="148">
        <f t="shared" si="21"/>
        <v>0</v>
      </c>
      <c r="R293" s="18" t="str">
        <f t="shared" si="9"/>
        <v>OK</v>
      </c>
      <c r="S293" s="47"/>
      <c r="T293" s="47"/>
      <c r="U293" s="47"/>
      <c r="V293" s="47"/>
      <c r="W293" s="47"/>
      <c r="X293" s="34"/>
      <c r="Y293" s="34"/>
      <c r="Z293" s="34"/>
      <c r="AA293" s="34"/>
      <c r="AB293" s="34"/>
      <c r="AC293" s="34"/>
      <c r="AD293" s="34"/>
      <c r="AE293" s="152"/>
      <c r="AF293" s="152"/>
      <c r="AG293" s="152"/>
      <c r="AH293" s="152"/>
      <c r="AI293" s="36"/>
      <c r="AJ293" s="36"/>
      <c r="AK293" s="36"/>
      <c r="AL293" s="181"/>
      <c r="AM293" s="181"/>
      <c r="AN293" s="181"/>
      <c r="AO293" s="181"/>
      <c r="AP293" s="36"/>
      <c r="AQ293" s="36"/>
      <c r="AR293" s="36"/>
      <c r="AS293" s="36"/>
      <c r="AT293" s="36"/>
      <c r="AU293" s="36"/>
      <c r="AV293" s="36"/>
    </row>
    <row r="294" spans="1:48" ht="40" customHeight="1" x14ac:dyDescent="0.35">
      <c r="A294" s="64">
        <v>23</v>
      </c>
      <c r="B294" s="50">
        <v>308</v>
      </c>
      <c r="C294" s="66" t="s">
        <v>635</v>
      </c>
      <c r="D294" s="56" t="s">
        <v>510</v>
      </c>
      <c r="E294" s="57" t="s">
        <v>511</v>
      </c>
      <c r="F294" s="57" t="s">
        <v>11</v>
      </c>
      <c r="G294" s="57" t="s">
        <v>512</v>
      </c>
      <c r="H294" s="55">
        <v>464.16</v>
      </c>
      <c r="I294" s="16">
        <v>0</v>
      </c>
      <c r="J294" s="144">
        <f t="shared" si="18"/>
        <v>0</v>
      </c>
      <c r="K294" s="145">
        <f t="shared" si="19"/>
        <v>0</v>
      </c>
      <c r="L294" s="146"/>
      <c r="M294" s="147">
        <f t="shared" si="20"/>
        <v>0</v>
      </c>
      <c r="N294" s="146"/>
      <c r="O294" s="146"/>
      <c r="P294" s="146"/>
      <c r="Q294" s="148">
        <f t="shared" si="21"/>
        <v>0</v>
      </c>
      <c r="R294" s="18" t="str">
        <f t="shared" si="9"/>
        <v>OK</v>
      </c>
      <c r="S294" s="47"/>
      <c r="T294" s="47"/>
      <c r="U294" s="47"/>
      <c r="V294" s="47"/>
      <c r="W294" s="47"/>
      <c r="X294" s="34"/>
      <c r="Y294" s="34"/>
      <c r="Z294" s="34"/>
      <c r="AA294" s="34"/>
      <c r="AB294" s="34"/>
      <c r="AC294" s="34"/>
      <c r="AD294" s="34"/>
      <c r="AE294" s="152"/>
      <c r="AF294" s="152"/>
      <c r="AG294" s="152"/>
      <c r="AH294" s="152"/>
      <c r="AI294" s="36"/>
      <c r="AJ294" s="36"/>
      <c r="AK294" s="36"/>
      <c r="AL294" s="181"/>
      <c r="AM294" s="181"/>
      <c r="AN294" s="181"/>
      <c r="AO294" s="181"/>
      <c r="AP294" s="36"/>
      <c r="AQ294" s="36"/>
      <c r="AR294" s="36"/>
      <c r="AS294" s="36"/>
      <c r="AT294" s="36"/>
      <c r="AU294" s="36"/>
      <c r="AV294" s="36"/>
    </row>
    <row r="295" spans="1:48" ht="40" customHeight="1" x14ac:dyDescent="0.35">
      <c r="A295" s="204">
        <v>24</v>
      </c>
      <c r="B295" s="50">
        <v>309</v>
      </c>
      <c r="C295" s="198" t="s">
        <v>634</v>
      </c>
      <c r="D295" s="56" t="s">
        <v>513</v>
      </c>
      <c r="E295" s="57" t="s">
        <v>39</v>
      </c>
      <c r="F295" s="57" t="s">
        <v>11</v>
      </c>
      <c r="G295" s="57" t="s">
        <v>13</v>
      </c>
      <c r="H295" s="55">
        <v>14.61</v>
      </c>
      <c r="I295" s="16">
        <v>8</v>
      </c>
      <c r="J295" s="144">
        <f t="shared" si="18"/>
        <v>0</v>
      </c>
      <c r="K295" s="145">
        <f t="shared" si="19"/>
        <v>0</v>
      </c>
      <c r="L295" s="146"/>
      <c r="M295" s="147">
        <f t="shared" si="20"/>
        <v>2</v>
      </c>
      <c r="N295" s="146"/>
      <c r="O295" s="146"/>
      <c r="P295" s="146"/>
      <c r="Q295" s="148">
        <f t="shared" si="21"/>
        <v>8</v>
      </c>
      <c r="R295" s="18" t="str">
        <f t="shared" ref="R295:R358" si="22">IF(Q295&lt;0,"ATENÇÃO","OK")</f>
        <v>OK</v>
      </c>
      <c r="S295" s="47"/>
      <c r="T295" s="47"/>
      <c r="U295" s="47"/>
      <c r="V295" s="47"/>
      <c r="W295" s="47"/>
      <c r="X295" s="34"/>
      <c r="Y295" s="34"/>
      <c r="Z295" s="34"/>
      <c r="AA295" s="34"/>
      <c r="AB295" s="34"/>
      <c r="AC295" s="34"/>
      <c r="AD295" s="34"/>
      <c r="AE295" s="152"/>
      <c r="AF295" s="152"/>
      <c r="AG295" s="152"/>
      <c r="AH295" s="152"/>
      <c r="AI295" s="36"/>
      <c r="AJ295" s="36"/>
      <c r="AK295" s="36"/>
      <c r="AL295" s="181"/>
      <c r="AM295" s="181"/>
      <c r="AN295" s="181"/>
      <c r="AO295" s="181"/>
      <c r="AP295" s="36"/>
      <c r="AQ295" s="36"/>
      <c r="AR295" s="36"/>
      <c r="AS295" s="36"/>
      <c r="AT295" s="36"/>
      <c r="AU295" s="36"/>
      <c r="AV295" s="36"/>
    </row>
    <row r="296" spans="1:48" ht="40" customHeight="1" x14ac:dyDescent="0.35">
      <c r="A296" s="204"/>
      <c r="B296" s="50">
        <v>310</v>
      </c>
      <c r="C296" s="200"/>
      <c r="D296" s="56" t="s">
        <v>514</v>
      </c>
      <c r="E296" s="57" t="s">
        <v>39</v>
      </c>
      <c r="F296" s="57" t="s">
        <v>11</v>
      </c>
      <c r="G296" s="57" t="s">
        <v>13</v>
      </c>
      <c r="H296" s="55">
        <v>70.709999999999994</v>
      </c>
      <c r="I296" s="16">
        <v>2</v>
      </c>
      <c r="J296" s="144">
        <f t="shared" si="18"/>
        <v>1</v>
      </c>
      <c r="K296" s="145">
        <f t="shared" si="19"/>
        <v>1</v>
      </c>
      <c r="L296" s="146"/>
      <c r="M296" s="147">
        <f t="shared" si="20"/>
        <v>0</v>
      </c>
      <c r="N296" s="146"/>
      <c r="O296" s="146"/>
      <c r="P296" s="146"/>
      <c r="Q296" s="148">
        <f t="shared" si="21"/>
        <v>1</v>
      </c>
      <c r="R296" s="18" t="str">
        <f t="shared" si="22"/>
        <v>OK</v>
      </c>
      <c r="S296" s="47"/>
      <c r="T296" s="47"/>
      <c r="U296" s="47"/>
      <c r="V296" s="47"/>
      <c r="W296" s="47"/>
      <c r="X296" s="34"/>
      <c r="Y296" s="34"/>
      <c r="Z296" s="34"/>
      <c r="AA296" s="34"/>
      <c r="AB296" s="34"/>
      <c r="AC296" s="34"/>
      <c r="AD296" s="34"/>
      <c r="AE296" s="152"/>
      <c r="AF296" s="152"/>
      <c r="AG296" s="152"/>
      <c r="AH296" s="152"/>
      <c r="AI296" s="36"/>
      <c r="AJ296" s="36">
        <v>1</v>
      </c>
      <c r="AK296" s="36"/>
      <c r="AL296" s="181"/>
      <c r="AM296" s="181"/>
      <c r="AN296" s="181"/>
      <c r="AO296" s="181"/>
      <c r="AP296" s="36"/>
      <c r="AQ296" s="36"/>
      <c r="AR296" s="36"/>
      <c r="AS296" s="36"/>
      <c r="AT296" s="36"/>
      <c r="AU296" s="36"/>
      <c r="AV296" s="36"/>
    </row>
    <row r="297" spans="1:48" ht="40" customHeight="1" x14ac:dyDescent="0.35">
      <c r="A297" s="204"/>
      <c r="B297" s="50">
        <v>311</v>
      </c>
      <c r="C297" s="200"/>
      <c r="D297" s="56" t="s">
        <v>515</v>
      </c>
      <c r="E297" s="57" t="s">
        <v>39</v>
      </c>
      <c r="F297" s="57" t="s">
        <v>11</v>
      </c>
      <c r="G297" s="57" t="s">
        <v>13</v>
      </c>
      <c r="H297" s="55">
        <v>139.68</v>
      </c>
      <c r="I297" s="16">
        <v>0</v>
      </c>
      <c r="J297" s="144">
        <f t="shared" si="18"/>
        <v>0</v>
      </c>
      <c r="K297" s="145">
        <f t="shared" si="19"/>
        <v>0</v>
      </c>
      <c r="L297" s="146"/>
      <c r="M297" s="147">
        <f t="shared" si="20"/>
        <v>0</v>
      </c>
      <c r="N297" s="146"/>
      <c r="O297" s="146"/>
      <c r="P297" s="146"/>
      <c r="Q297" s="148">
        <f t="shared" si="21"/>
        <v>0</v>
      </c>
      <c r="R297" s="18" t="str">
        <f t="shared" si="22"/>
        <v>OK</v>
      </c>
      <c r="S297" s="47"/>
      <c r="T297" s="47"/>
      <c r="U297" s="47"/>
      <c r="V297" s="47"/>
      <c r="W297" s="47"/>
      <c r="X297" s="34"/>
      <c r="Y297" s="34"/>
      <c r="Z297" s="34"/>
      <c r="AA297" s="34"/>
      <c r="AB297" s="34"/>
      <c r="AC297" s="34"/>
      <c r="AD297" s="34"/>
      <c r="AE297" s="152"/>
      <c r="AF297" s="152"/>
      <c r="AG297" s="152"/>
      <c r="AH297" s="152"/>
      <c r="AI297" s="36"/>
      <c r="AJ297" s="36"/>
      <c r="AK297" s="36"/>
      <c r="AL297" s="181"/>
      <c r="AM297" s="181"/>
      <c r="AN297" s="181"/>
      <c r="AO297" s="181"/>
      <c r="AP297" s="36"/>
      <c r="AQ297" s="36"/>
      <c r="AR297" s="36"/>
      <c r="AS297" s="36"/>
      <c r="AT297" s="36"/>
      <c r="AU297" s="36"/>
      <c r="AV297" s="36"/>
    </row>
    <row r="298" spans="1:48" ht="40" customHeight="1" x14ac:dyDescent="0.35">
      <c r="A298" s="204"/>
      <c r="B298" s="50">
        <v>312</v>
      </c>
      <c r="C298" s="200"/>
      <c r="D298" s="56" t="s">
        <v>516</v>
      </c>
      <c r="E298" s="57" t="s">
        <v>39</v>
      </c>
      <c r="F298" s="57" t="s">
        <v>11</v>
      </c>
      <c r="G298" s="57" t="s">
        <v>13</v>
      </c>
      <c r="H298" s="55">
        <v>40.78</v>
      </c>
      <c r="I298" s="16">
        <v>0</v>
      </c>
      <c r="J298" s="144">
        <f t="shared" si="18"/>
        <v>0</v>
      </c>
      <c r="K298" s="145">
        <f t="shared" si="19"/>
        <v>0</v>
      </c>
      <c r="L298" s="146"/>
      <c r="M298" s="147">
        <f t="shared" si="20"/>
        <v>0</v>
      </c>
      <c r="N298" s="146"/>
      <c r="O298" s="146"/>
      <c r="P298" s="146"/>
      <c r="Q298" s="148">
        <f t="shared" si="21"/>
        <v>0</v>
      </c>
      <c r="R298" s="18" t="str">
        <f t="shared" si="22"/>
        <v>OK</v>
      </c>
      <c r="S298" s="47"/>
      <c r="T298" s="47"/>
      <c r="U298" s="47"/>
      <c r="V298" s="47"/>
      <c r="W298" s="47"/>
      <c r="X298" s="34"/>
      <c r="Y298" s="34"/>
      <c r="Z298" s="34"/>
      <c r="AA298" s="34"/>
      <c r="AB298" s="34"/>
      <c r="AC298" s="34"/>
      <c r="AD298" s="34"/>
      <c r="AE298" s="152"/>
      <c r="AF298" s="152"/>
      <c r="AG298" s="152"/>
      <c r="AH298" s="152"/>
      <c r="AI298" s="36"/>
      <c r="AJ298" s="36"/>
      <c r="AK298" s="36"/>
      <c r="AL298" s="181"/>
      <c r="AM298" s="181"/>
      <c r="AN298" s="181"/>
      <c r="AO298" s="181"/>
      <c r="AP298" s="36"/>
      <c r="AQ298" s="36"/>
      <c r="AR298" s="36"/>
      <c r="AS298" s="36"/>
      <c r="AT298" s="36"/>
      <c r="AU298" s="36"/>
      <c r="AV298" s="36"/>
    </row>
    <row r="299" spans="1:48" ht="40" customHeight="1" x14ac:dyDescent="0.35">
      <c r="A299" s="204"/>
      <c r="B299" s="50">
        <v>313</v>
      </c>
      <c r="C299" s="200"/>
      <c r="D299" s="56" t="s">
        <v>517</v>
      </c>
      <c r="E299" s="57" t="s">
        <v>39</v>
      </c>
      <c r="F299" s="57" t="s">
        <v>11</v>
      </c>
      <c r="G299" s="57" t="s">
        <v>13</v>
      </c>
      <c r="H299" s="55">
        <v>1140.3800000000001</v>
      </c>
      <c r="I299" s="16">
        <v>0</v>
      </c>
      <c r="J299" s="144">
        <f t="shared" si="18"/>
        <v>0</v>
      </c>
      <c r="K299" s="145">
        <f t="shared" si="19"/>
        <v>0</v>
      </c>
      <c r="L299" s="146"/>
      <c r="M299" s="147">
        <f t="shared" si="20"/>
        <v>0</v>
      </c>
      <c r="N299" s="146"/>
      <c r="O299" s="146"/>
      <c r="P299" s="146"/>
      <c r="Q299" s="148">
        <f t="shared" si="21"/>
        <v>0</v>
      </c>
      <c r="R299" s="18" t="str">
        <f t="shared" si="22"/>
        <v>OK</v>
      </c>
      <c r="S299" s="47"/>
      <c r="T299" s="47"/>
      <c r="U299" s="47"/>
      <c r="V299" s="47"/>
      <c r="W299" s="47"/>
      <c r="X299" s="34"/>
      <c r="Y299" s="34"/>
      <c r="Z299" s="34"/>
      <c r="AA299" s="34"/>
      <c r="AB299" s="34"/>
      <c r="AC299" s="34"/>
      <c r="AD299" s="34"/>
      <c r="AE299" s="152"/>
      <c r="AF299" s="152"/>
      <c r="AG299" s="152"/>
      <c r="AH299" s="152"/>
      <c r="AI299" s="36"/>
      <c r="AJ299" s="36"/>
      <c r="AK299" s="36"/>
      <c r="AL299" s="181"/>
      <c r="AM299" s="181"/>
      <c r="AN299" s="181"/>
      <c r="AO299" s="181"/>
      <c r="AP299" s="36"/>
      <c r="AQ299" s="36"/>
      <c r="AR299" s="36"/>
      <c r="AS299" s="36"/>
      <c r="AT299" s="36"/>
      <c r="AU299" s="36"/>
      <c r="AV299" s="36"/>
    </row>
    <row r="300" spans="1:48" ht="40" customHeight="1" x14ac:dyDescent="0.35">
      <c r="A300" s="204"/>
      <c r="B300" s="50">
        <v>314</v>
      </c>
      <c r="C300" s="200"/>
      <c r="D300" s="56" t="s">
        <v>518</v>
      </c>
      <c r="E300" s="57" t="s">
        <v>39</v>
      </c>
      <c r="F300" s="57" t="s">
        <v>11</v>
      </c>
      <c r="G300" s="57" t="s">
        <v>519</v>
      </c>
      <c r="H300" s="55">
        <v>586</v>
      </c>
      <c r="I300" s="16">
        <v>0</v>
      </c>
      <c r="J300" s="144">
        <f t="shared" si="18"/>
        <v>0</v>
      </c>
      <c r="K300" s="145">
        <f t="shared" si="19"/>
        <v>0</v>
      </c>
      <c r="L300" s="146"/>
      <c r="M300" s="147">
        <f t="shared" si="20"/>
        <v>0</v>
      </c>
      <c r="N300" s="146"/>
      <c r="O300" s="146"/>
      <c r="P300" s="146"/>
      <c r="Q300" s="148">
        <f t="shared" si="21"/>
        <v>0</v>
      </c>
      <c r="R300" s="18" t="str">
        <f t="shared" si="22"/>
        <v>OK</v>
      </c>
      <c r="S300" s="47"/>
      <c r="T300" s="47"/>
      <c r="U300" s="47"/>
      <c r="V300" s="47"/>
      <c r="W300" s="47"/>
      <c r="X300" s="34"/>
      <c r="Y300" s="34"/>
      <c r="Z300" s="34"/>
      <c r="AA300" s="34"/>
      <c r="AB300" s="34"/>
      <c r="AC300" s="34"/>
      <c r="AD300" s="34"/>
      <c r="AE300" s="152"/>
      <c r="AF300" s="152"/>
      <c r="AG300" s="152"/>
      <c r="AH300" s="152"/>
      <c r="AI300" s="36"/>
      <c r="AJ300" s="36"/>
      <c r="AK300" s="36"/>
      <c r="AL300" s="181"/>
      <c r="AM300" s="181"/>
      <c r="AN300" s="181"/>
      <c r="AO300" s="181"/>
      <c r="AP300" s="36"/>
      <c r="AQ300" s="36"/>
      <c r="AR300" s="36"/>
      <c r="AS300" s="36"/>
      <c r="AT300" s="36"/>
      <c r="AU300" s="36"/>
      <c r="AV300" s="36"/>
    </row>
    <row r="301" spans="1:48" ht="40" customHeight="1" x14ac:dyDescent="0.35">
      <c r="A301" s="204"/>
      <c r="B301" s="50">
        <v>315</v>
      </c>
      <c r="C301" s="199"/>
      <c r="D301" s="56" t="s">
        <v>520</v>
      </c>
      <c r="E301" s="57" t="s">
        <v>39</v>
      </c>
      <c r="F301" s="57" t="s">
        <v>11</v>
      </c>
      <c r="G301" s="57" t="s">
        <v>13</v>
      </c>
      <c r="H301" s="55">
        <v>297.02</v>
      </c>
      <c r="I301" s="16">
        <v>0</v>
      </c>
      <c r="J301" s="144">
        <f t="shared" si="18"/>
        <v>0</v>
      </c>
      <c r="K301" s="145">
        <f t="shared" si="19"/>
        <v>0</v>
      </c>
      <c r="L301" s="146"/>
      <c r="M301" s="147">
        <f t="shared" si="20"/>
        <v>0</v>
      </c>
      <c r="N301" s="146"/>
      <c r="O301" s="146"/>
      <c r="P301" s="146"/>
      <c r="Q301" s="148">
        <f t="shared" si="21"/>
        <v>0</v>
      </c>
      <c r="R301" s="18" t="str">
        <f t="shared" si="22"/>
        <v>OK</v>
      </c>
      <c r="S301" s="47"/>
      <c r="T301" s="47"/>
      <c r="U301" s="47"/>
      <c r="V301" s="47"/>
      <c r="W301" s="47"/>
      <c r="X301" s="34"/>
      <c r="Y301" s="34"/>
      <c r="Z301" s="34"/>
      <c r="AA301" s="34"/>
      <c r="AB301" s="34"/>
      <c r="AC301" s="34"/>
      <c r="AD301" s="34"/>
      <c r="AE301" s="152"/>
      <c r="AF301" s="152"/>
      <c r="AG301" s="152"/>
      <c r="AH301" s="152"/>
      <c r="AI301" s="36"/>
      <c r="AJ301" s="36"/>
      <c r="AK301" s="36"/>
      <c r="AL301" s="181"/>
      <c r="AM301" s="181"/>
      <c r="AN301" s="181"/>
      <c r="AO301" s="181"/>
      <c r="AP301" s="36"/>
      <c r="AQ301" s="36"/>
      <c r="AR301" s="36"/>
      <c r="AS301" s="36"/>
      <c r="AT301" s="36"/>
      <c r="AU301" s="36"/>
      <c r="AV301" s="36"/>
    </row>
    <row r="302" spans="1:48" ht="40" customHeight="1" x14ac:dyDescent="0.35">
      <c r="A302" s="204">
        <v>25</v>
      </c>
      <c r="B302" s="50">
        <v>316</v>
      </c>
      <c r="C302" s="198" t="s">
        <v>634</v>
      </c>
      <c r="D302" s="56" t="s">
        <v>521</v>
      </c>
      <c r="E302" s="57" t="s">
        <v>522</v>
      </c>
      <c r="F302" s="57" t="s">
        <v>11</v>
      </c>
      <c r="G302" s="57" t="s">
        <v>467</v>
      </c>
      <c r="H302" s="55">
        <v>492.16</v>
      </c>
      <c r="I302" s="16">
        <v>1</v>
      </c>
      <c r="J302" s="144">
        <f t="shared" si="18"/>
        <v>0</v>
      </c>
      <c r="K302" s="145">
        <f t="shared" si="19"/>
        <v>0</v>
      </c>
      <c r="L302" s="146"/>
      <c r="M302" s="147">
        <f t="shared" si="20"/>
        <v>0</v>
      </c>
      <c r="N302" s="146"/>
      <c r="O302" s="146"/>
      <c r="P302" s="146"/>
      <c r="Q302" s="148">
        <f t="shared" si="21"/>
        <v>1</v>
      </c>
      <c r="R302" s="18" t="str">
        <f t="shared" si="22"/>
        <v>OK</v>
      </c>
      <c r="S302" s="47"/>
      <c r="T302" s="47"/>
      <c r="U302" s="47"/>
      <c r="V302" s="47"/>
      <c r="W302" s="47"/>
      <c r="X302" s="34"/>
      <c r="Y302" s="34"/>
      <c r="Z302" s="34"/>
      <c r="AA302" s="34"/>
      <c r="AB302" s="34"/>
      <c r="AC302" s="34"/>
      <c r="AD302" s="34"/>
      <c r="AE302" s="152"/>
      <c r="AF302" s="152"/>
      <c r="AG302" s="152"/>
      <c r="AH302" s="152"/>
      <c r="AI302" s="36"/>
      <c r="AJ302" s="36"/>
      <c r="AK302" s="36"/>
      <c r="AL302" s="181"/>
      <c r="AM302" s="181"/>
      <c r="AN302" s="181"/>
      <c r="AO302" s="181"/>
      <c r="AP302" s="36"/>
      <c r="AQ302" s="36"/>
      <c r="AR302" s="36"/>
      <c r="AS302" s="36"/>
      <c r="AT302" s="36"/>
      <c r="AU302" s="36"/>
      <c r="AV302" s="36"/>
    </row>
    <row r="303" spans="1:48" ht="40" customHeight="1" x14ac:dyDescent="0.35">
      <c r="A303" s="204"/>
      <c r="B303" s="50">
        <v>317</v>
      </c>
      <c r="C303" s="199"/>
      <c r="D303" s="56" t="s">
        <v>523</v>
      </c>
      <c r="E303" s="57" t="s">
        <v>524</v>
      </c>
      <c r="F303" s="57" t="s">
        <v>11</v>
      </c>
      <c r="G303" s="57" t="s">
        <v>467</v>
      </c>
      <c r="H303" s="55">
        <v>228.03</v>
      </c>
      <c r="I303" s="16">
        <v>1</v>
      </c>
      <c r="J303" s="144">
        <f t="shared" si="18"/>
        <v>1</v>
      </c>
      <c r="K303" s="145">
        <f t="shared" si="19"/>
        <v>1</v>
      </c>
      <c r="L303" s="146"/>
      <c r="M303" s="147">
        <f t="shared" si="20"/>
        <v>0</v>
      </c>
      <c r="N303" s="146"/>
      <c r="O303" s="146"/>
      <c r="P303" s="146"/>
      <c r="Q303" s="148">
        <f t="shared" si="21"/>
        <v>0</v>
      </c>
      <c r="R303" s="18" t="str">
        <f t="shared" si="22"/>
        <v>OK</v>
      </c>
      <c r="S303" s="47"/>
      <c r="T303" s="47"/>
      <c r="U303" s="47"/>
      <c r="V303" s="47"/>
      <c r="W303" s="47"/>
      <c r="X303" s="34"/>
      <c r="Y303" s="34"/>
      <c r="Z303" s="34"/>
      <c r="AA303" s="34"/>
      <c r="AB303" s="34"/>
      <c r="AC303" s="34"/>
      <c r="AD303" s="34"/>
      <c r="AE303" s="152"/>
      <c r="AF303" s="152"/>
      <c r="AG303" s="152">
        <v>1</v>
      </c>
      <c r="AH303" s="152"/>
      <c r="AI303" s="36"/>
      <c r="AJ303" s="36"/>
      <c r="AK303" s="36"/>
      <c r="AL303" s="181"/>
      <c r="AM303" s="181"/>
      <c r="AN303" s="181"/>
      <c r="AO303" s="181"/>
      <c r="AP303" s="36"/>
      <c r="AQ303" s="36"/>
      <c r="AR303" s="36"/>
      <c r="AS303" s="36"/>
      <c r="AT303" s="36"/>
      <c r="AU303" s="36"/>
      <c r="AV303" s="36"/>
    </row>
    <row r="304" spans="1:48" ht="40" customHeight="1" x14ac:dyDescent="0.35">
      <c r="A304" s="204">
        <v>26</v>
      </c>
      <c r="B304" s="50">
        <v>318</v>
      </c>
      <c r="C304" s="198" t="s">
        <v>634</v>
      </c>
      <c r="D304" s="56" t="s">
        <v>525</v>
      </c>
      <c r="E304" s="57" t="s">
        <v>526</v>
      </c>
      <c r="F304" s="57" t="s">
        <v>11</v>
      </c>
      <c r="G304" s="57" t="s">
        <v>297</v>
      </c>
      <c r="H304" s="55">
        <v>70.58</v>
      </c>
      <c r="I304" s="16">
        <v>0</v>
      </c>
      <c r="J304" s="144">
        <f t="shared" si="18"/>
        <v>0</v>
      </c>
      <c r="K304" s="145">
        <f t="shared" si="19"/>
        <v>0</v>
      </c>
      <c r="L304" s="146"/>
      <c r="M304" s="147">
        <f t="shared" si="20"/>
        <v>0</v>
      </c>
      <c r="N304" s="146"/>
      <c r="O304" s="146"/>
      <c r="P304" s="146"/>
      <c r="Q304" s="148">
        <f t="shared" si="21"/>
        <v>0</v>
      </c>
      <c r="R304" s="18" t="str">
        <f t="shared" si="22"/>
        <v>OK</v>
      </c>
      <c r="S304" s="47"/>
      <c r="T304" s="47"/>
      <c r="U304" s="47"/>
      <c r="V304" s="47"/>
      <c r="W304" s="47"/>
      <c r="X304" s="34"/>
      <c r="Y304" s="34"/>
      <c r="Z304" s="34"/>
      <c r="AA304" s="34"/>
      <c r="AB304" s="34"/>
      <c r="AC304" s="34"/>
      <c r="AD304" s="34"/>
      <c r="AE304" s="152"/>
      <c r="AF304" s="152"/>
      <c r="AG304" s="152"/>
      <c r="AH304" s="152"/>
      <c r="AI304" s="36"/>
      <c r="AJ304" s="36"/>
      <c r="AK304" s="36"/>
      <c r="AL304" s="181"/>
      <c r="AM304" s="181"/>
      <c r="AN304" s="181"/>
      <c r="AO304" s="181"/>
      <c r="AP304" s="36"/>
      <c r="AQ304" s="36"/>
      <c r="AR304" s="36"/>
      <c r="AS304" s="36"/>
      <c r="AT304" s="36"/>
      <c r="AU304" s="36"/>
      <c r="AV304" s="36"/>
    </row>
    <row r="305" spans="1:48" ht="40" customHeight="1" x14ac:dyDescent="0.35">
      <c r="A305" s="204"/>
      <c r="B305" s="50">
        <v>319</v>
      </c>
      <c r="C305" s="200"/>
      <c r="D305" s="56" t="s">
        <v>527</v>
      </c>
      <c r="E305" s="57" t="s">
        <v>528</v>
      </c>
      <c r="F305" s="57" t="s">
        <v>11</v>
      </c>
      <c r="G305" s="57" t="s">
        <v>297</v>
      </c>
      <c r="H305" s="55">
        <v>78.95</v>
      </c>
      <c r="I305" s="16">
        <v>0</v>
      </c>
      <c r="J305" s="144">
        <f t="shared" si="18"/>
        <v>0</v>
      </c>
      <c r="K305" s="145">
        <f t="shared" si="19"/>
        <v>0</v>
      </c>
      <c r="L305" s="146"/>
      <c r="M305" s="147">
        <f t="shared" si="20"/>
        <v>0</v>
      </c>
      <c r="N305" s="146"/>
      <c r="O305" s="146"/>
      <c r="P305" s="146"/>
      <c r="Q305" s="148">
        <f t="shared" si="21"/>
        <v>0</v>
      </c>
      <c r="R305" s="18" t="str">
        <f t="shared" si="22"/>
        <v>OK</v>
      </c>
      <c r="S305" s="47"/>
      <c r="T305" s="47"/>
      <c r="U305" s="47"/>
      <c r="V305" s="47"/>
      <c r="W305" s="47"/>
      <c r="X305" s="34"/>
      <c r="Y305" s="34"/>
      <c r="Z305" s="34"/>
      <c r="AA305" s="34"/>
      <c r="AB305" s="34"/>
      <c r="AC305" s="34"/>
      <c r="AD305" s="34"/>
      <c r="AE305" s="152"/>
      <c r="AF305" s="152"/>
      <c r="AG305" s="152"/>
      <c r="AH305" s="152"/>
      <c r="AI305" s="36"/>
      <c r="AJ305" s="36"/>
      <c r="AK305" s="36"/>
      <c r="AL305" s="181"/>
      <c r="AM305" s="181"/>
      <c r="AN305" s="181"/>
      <c r="AO305" s="181"/>
      <c r="AP305" s="36"/>
      <c r="AQ305" s="36"/>
      <c r="AR305" s="36"/>
      <c r="AS305" s="36"/>
      <c r="AT305" s="36"/>
      <c r="AU305" s="36"/>
      <c r="AV305" s="36"/>
    </row>
    <row r="306" spans="1:48" ht="40" customHeight="1" x14ac:dyDescent="0.35">
      <c r="A306" s="204"/>
      <c r="B306" s="50">
        <v>320</v>
      </c>
      <c r="C306" s="199"/>
      <c r="D306" s="56" t="s">
        <v>529</v>
      </c>
      <c r="E306" s="57" t="s">
        <v>528</v>
      </c>
      <c r="F306" s="57" t="s">
        <v>11</v>
      </c>
      <c r="G306" s="57" t="s">
        <v>297</v>
      </c>
      <c r="H306" s="55">
        <v>105.42</v>
      </c>
      <c r="I306" s="16">
        <v>0</v>
      </c>
      <c r="J306" s="144">
        <f t="shared" si="18"/>
        <v>0</v>
      </c>
      <c r="K306" s="145">
        <f t="shared" si="19"/>
        <v>0</v>
      </c>
      <c r="L306" s="146"/>
      <c r="M306" s="147">
        <f t="shared" si="20"/>
        <v>0</v>
      </c>
      <c r="N306" s="146"/>
      <c r="O306" s="146"/>
      <c r="P306" s="146"/>
      <c r="Q306" s="148">
        <f t="shared" si="21"/>
        <v>0</v>
      </c>
      <c r="R306" s="18" t="str">
        <f t="shared" si="22"/>
        <v>OK</v>
      </c>
      <c r="S306" s="47"/>
      <c r="T306" s="47"/>
      <c r="U306" s="47"/>
      <c r="V306" s="47"/>
      <c r="W306" s="47"/>
      <c r="X306" s="34"/>
      <c r="Y306" s="34"/>
      <c r="Z306" s="34"/>
      <c r="AA306" s="34"/>
      <c r="AB306" s="34"/>
      <c r="AC306" s="34"/>
      <c r="AD306" s="34"/>
      <c r="AE306" s="152"/>
      <c r="AF306" s="152"/>
      <c r="AG306" s="152"/>
      <c r="AH306" s="152"/>
      <c r="AI306" s="36"/>
      <c r="AJ306" s="36"/>
      <c r="AK306" s="36"/>
      <c r="AL306" s="181"/>
      <c r="AM306" s="181"/>
      <c r="AN306" s="181"/>
      <c r="AO306" s="181"/>
      <c r="AP306" s="36"/>
      <c r="AQ306" s="36"/>
      <c r="AR306" s="36"/>
      <c r="AS306" s="36"/>
      <c r="AT306" s="36"/>
      <c r="AU306" s="36"/>
      <c r="AV306" s="36"/>
    </row>
    <row r="307" spans="1:48" ht="40" customHeight="1" x14ac:dyDescent="0.35">
      <c r="A307" s="204">
        <v>27</v>
      </c>
      <c r="B307" s="50">
        <v>321</v>
      </c>
      <c r="C307" s="198" t="s">
        <v>641</v>
      </c>
      <c r="D307" s="56" t="s">
        <v>530</v>
      </c>
      <c r="E307" s="57" t="s">
        <v>531</v>
      </c>
      <c r="F307" s="57" t="s">
        <v>11</v>
      </c>
      <c r="G307" s="57" t="s">
        <v>12</v>
      </c>
      <c r="H307" s="55">
        <v>14.07</v>
      </c>
      <c r="I307" s="16">
        <v>0</v>
      </c>
      <c r="J307" s="144">
        <f t="shared" si="18"/>
        <v>0</v>
      </c>
      <c r="K307" s="145">
        <f t="shared" si="19"/>
        <v>0</v>
      </c>
      <c r="L307" s="146"/>
      <c r="M307" s="147">
        <f t="shared" si="20"/>
        <v>0</v>
      </c>
      <c r="N307" s="146"/>
      <c r="O307" s="146"/>
      <c r="P307" s="146"/>
      <c r="Q307" s="148">
        <f t="shared" si="21"/>
        <v>0</v>
      </c>
      <c r="R307" s="18" t="str">
        <f t="shared" si="22"/>
        <v>OK</v>
      </c>
      <c r="S307" s="47"/>
      <c r="T307" s="47"/>
      <c r="U307" s="47"/>
      <c r="V307" s="47"/>
      <c r="W307" s="47"/>
      <c r="X307" s="34"/>
      <c r="Y307" s="34"/>
      <c r="Z307" s="34"/>
      <c r="AA307" s="34"/>
      <c r="AB307" s="34"/>
      <c r="AC307" s="34"/>
      <c r="AD307" s="34"/>
      <c r="AE307" s="152"/>
      <c r="AF307" s="152"/>
      <c r="AG307" s="152"/>
      <c r="AH307" s="152"/>
      <c r="AI307" s="36"/>
      <c r="AJ307" s="36"/>
      <c r="AK307" s="36"/>
      <c r="AL307" s="181"/>
      <c r="AM307" s="181"/>
      <c r="AN307" s="181"/>
      <c r="AO307" s="181"/>
      <c r="AP307" s="36"/>
      <c r="AQ307" s="36"/>
      <c r="AR307" s="36"/>
      <c r="AS307" s="36"/>
      <c r="AT307" s="36"/>
      <c r="AU307" s="36"/>
      <c r="AV307" s="36"/>
    </row>
    <row r="308" spans="1:48" ht="40" customHeight="1" x14ac:dyDescent="0.35">
      <c r="A308" s="204"/>
      <c r="B308" s="50">
        <v>322</v>
      </c>
      <c r="C308" s="199"/>
      <c r="D308" s="56" t="s">
        <v>532</v>
      </c>
      <c r="E308" s="57" t="s">
        <v>533</v>
      </c>
      <c r="F308" s="57" t="s">
        <v>11</v>
      </c>
      <c r="G308" s="57" t="s">
        <v>12</v>
      </c>
      <c r="H308" s="55">
        <v>14.07</v>
      </c>
      <c r="I308" s="16">
        <v>0</v>
      </c>
      <c r="J308" s="144">
        <f t="shared" si="18"/>
        <v>0</v>
      </c>
      <c r="K308" s="145">
        <f t="shared" si="19"/>
        <v>0</v>
      </c>
      <c r="L308" s="146"/>
      <c r="M308" s="147">
        <f t="shared" si="20"/>
        <v>0</v>
      </c>
      <c r="N308" s="146"/>
      <c r="O308" s="146"/>
      <c r="P308" s="146"/>
      <c r="Q308" s="148">
        <f t="shared" si="21"/>
        <v>0</v>
      </c>
      <c r="R308" s="18" t="str">
        <f t="shared" si="22"/>
        <v>OK</v>
      </c>
      <c r="S308" s="47"/>
      <c r="T308" s="47"/>
      <c r="U308" s="47"/>
      <c r="V308" s="47"/>
      <c r="W308" s="47"/>
      <c r="X308" s="34"/>
      <c r="Y308" s="34"/>
      <c r="Z308" s="34"/>
      <c r="AA308" s="34"/>
      <c r="AB308" s="34"/>
      <c r="AC308" s="34"/>
      <c r="AD308" s="34"/>
      <c r="AE308" s="152"/>
      <c r="AF308" s="152"/>
      <c r="AG308" s="152"/>
      <c r="AH308" s="152"/>
      <c r="AI308" s="36"/>
      <c r="AJ308" s="36"/>
      <c r="AK308" s="36"/>
      <c r="AL308" s="181"/>
      <c r="AM308" s="181"/>
      <c r="AN308" s="181"/>
      <c r="AO308" s="181"/>
      <c r="AP308" s="36"/>
      <c r="AQ308" s="36"/>
      <c r="AR308" s="36"/>
      <c r="AS308" s="36"/>
      <c r="AT308" s="36"/>
      <c r="AU308" s="36"/>
      <c r="AV308" s="36"/>
    </row>
    <row r="309" spans="1:48" ht="40" customHeight="1" x14ac:dyDescent="0.35">
      <c r="A309" s="204">
        <v>28</v>
      </c>
      <c r="B309" s="50">
        <v>323</v>
      </c>
      <c r="C309" s="198" t="s">
        <v>641</v>
      </c>
      <c r="D309" s="56" t="s">
        <v>534</v>
      </c>
      <c r="E309" s="57" t="s">
        <v>535</v>
      </c>
      <c r="F309" s="57" t="s">
        <v>11</v>
      </c>
      <c r="G309" s="57" t="s">
        <v>536</v>
      </c>
      <c r="H309" s="55">
        <v>265.33</v>
      </c>
      <c r="I309" s="16">
        <v>0</v>
      </c>
      <c r="J309" s="144">
        <f t="shared" si="18"/>
        <v>0</v>
      </c>
      <c r="K309" s="145">
        <f t="shared" si="19"/>
        <v>0</v>
      </c>
      <c r="L309" s="146"/>
      <c r="M309" s="147">
        <f t="shared" si="20"/>
        <v>0</v>
      </c>
      <c r="N309" s="146"/>
      <c r="O309" s="146"/>
      <c r="P309" s="146"/>
      <c r="Q309" s="148">
        <f t="shared" si="21"/>
        <v>0</v>
      </c>
      <c r="R309" s="18" t="str">
        <f t="shared" si="22"/>
        <v>OK</v>
      </c>
      <c r="S309" s="47"/>
      <c r="T309" s="47"/>
      <c r="U309" s="47"/>
      <c r="V309" s="47"/>
      <c r="W309" s="47"/>
      <c r="X309" s="34"/>
      <c r="Y309" s="34"/>
      <c r="Z309" s="34"/>
      <c r="AA309" s="34"/>
      <c r="AB309" s="34"/>
      <c r="AC309" s="34"/>
      <c r="AD309" s="34"/>
      <c r="AE309" s="152"/>
      <c r="AF309" s="152"/>
      <c r="AG309" s="152"/>
      <c r="AH309" s="152"/>
      <c r="AI309" s="36"/>
      <c r="AJ309" s="36"/>
      <c r="AK309" s="36"/>
      <c r="AL309" s="181"/>
      <c r="AM309" s="181"/>
      <c r="AN309" s="181"/>
      <c r="AO309" s="181"/>
      <c r="AP309" s="36"/>
      <c r="AQ309" s="36"/>
      <c r="AR309" s="36"/>
      <c r="AS309" s="36"/>
      <c r="AT309" s="36"/>
      <c r="AU309" s="36"/>
      <c r="AV309" s="36"/>
    </row>
    <row r="310" spans="1:48" ht="40" customHeight="1" x14ac:dyDescent="0.35">
      <c r="A310" s="204"/>
      <c r="B310" s="50">
        <v>324</v>
      </c>
      <c r="C310" s="200"/>
      <c r="D310" s="56" t="s">
        <v>537</v>
      </c>
      <c r="E310" s="57" t="s">
        <v>538</v>
      </c>
      <c r="F310" s="57" t="s">
        <v>11</v>
      </c>
      <c r="G310" s="57" t="s">
        <v>536</v>
      </c>
      <c r="H310" s="55">
        <v>7.57</v>
      </c>
      <c r="I310" s="16">
        <v>0</v>
      </c>
      <c r="J310" s="144">
        <f t="shared" si="18"/>
        <v>0</v>
      </c>
      <c r="K310" s="145">
        <f t="shared" si="19"/>
        <v>0</v>
      </c>
      <c r="L310" s="146"/>
      <c r="M310" s="147">
        <f t="shared" si="20"/>
        <v>0</v>
      </c>
      <c r="N310" s="146"/>
      <c r="O310" s="146"/>
      <c r="P310" s="146"/>
      <c r="Q310" s="148">
        <f t="shared" si="21"/>
        <v>0</v>
      </c>
      <c r="R310" s="18" t="str">
        <f t="shared" si="22"/>
        <v>OK</v>
      </c>
      <c r="S310" s="47"/>
      <c r="T310" s="47"/>
      <c r="U310" s="47"/>
      <c r="V310" s="47"/>
      <c r="W310" s="47"/>
      <c r="X310" s="34"/>
      <c r="Y310" s="34"/>
      <c r="Z310" s="34"/>
      <c r="AA310" s="34"/>
      <c r="AB310" s="34"/>
      <c r="AC310" s="34"/>
      <c r="AD310" s="34"/>
      <c r="AE310" s="152"/>
      <c r="AF310" s="152"/>
      <c r="AG310" s="152"/>
      <c r="AH310" s="152"/>
      <c r="AI310" s="36"/>
      <c r="AJ310" s="36"/>
      <c r="AK310" s="36"/>
      <c r="AL310" s="181"/>
      <c r="AM310" s="181"/>
      <c r="AN310" s="181"/>
      <c r="AO310" s="181"/>
      <c r="AP310" s="36"/>
      <c r="AQ310" s="36"/>
      <c r="AR310" s="36"/>
      <c r="AS310" s="36"/>
      <c r="AT310" s="36"/>
      <c r="AU310" s="36"/>
      <c r="AV310" s="36"/>
    </row>
    <row r="311" spans="1:48" ht="40" customHeight="1" x14ac:dyDescent="0.35">
      <c r="A311" s="204"/>
      <c r="B311" s="50">
        <v>325</v>
      </c>
      <c r="C311" s="199"/>
      <c r="D311" s="56" t="s">
        <v>539</v>
      </c>
      <c r="E311" s="57" t="s">
        <v>538</v>
      </c>
      <c r="F311" s="57" t="s">
        <v>11</v>
      </c>
      <c r="G311" s="57" t="s">
        <v>536</v>
      </c>
      <c r="H311" s="55">
        <v>7.56</v>
      </c>
      <c r="I311" s="16">
        <v>0</v>
      </c>
      <c r="J311" s="144">
        <f t="shared" si="18"/>
        <v>0</v>
      </c>
      <c r="K311" s="145">
        <f t="shared" si="19"/>
        <v>0</v>
      </c>
      <c r="L311" s="146"/>
      <c r="M311" s="147">
        <f t="shared" si="20"/>
        <v>0</v>
      </c>
      <c r="N311" s="146"/>
      <c r="O311" s="146"/>
      <c r="P311" s="146"/>
      <c r="Q311" s="148">
        <f t="shared" si="21"/>
        <v>0</v>
      </c>
      <c r="R311" s="18" t="str">
        <f t="shared" si="22"/>
        <v>OK</v>
      </c>
      <c r="S311" s="47"/>
      <c r="T311" s="47"/>
      <c r="U311" s="47"/>
      <c r="V311" s="47"/>
      <c r="W311" s="47"/>
      <c r="X311" s="34"/>
      <c r="Y311" s="34"/>
      <c r="Z311" s="34"/>
      <c r="AA311" s="34"/>
      <c r="AB311" s="34"/>
      <c r="AC311" s="34"/>
      <c r="AD311" s="34"/>
      <c r="AE311" s="152"/>
      <c r="AF311" s="152"/>
      <c r="AG311" s="152"/>
      <c r="AH311" s="152"/>
      <c r="AI311" s="36"/>
      <c r="AJ311" s="36"/>
      <c r="AK311" s="36"/>
      <c r="AL311" s="181"/>
      <c r="AM311" s="181"/>
      <c r="AN311" s="181"/>
      <c r="AO311" s="181"/>
      <c r="AP311" s="36"/>
      <c r="AQ311" s="36"/>
      <c r="AR311" s="36"/>
      <c r="AS311" s="36"/>
      <c r="AT311" s="36"/>
      <c r="AU311" s="36"/>
      <c r="AV311" s="36"/>
    </row>
    <row r="312" spans="1:48" ht="40" customHeight="1" x14ac:dyDescent="0.35">
      <c r="A312" s="204">
        <v>29</v>
      </c>
      <c r="B312" s="50">
        <v>326</v>
      </c>
      <c r="C312" s="198" t="s">
        <v>642</v>
      </c>
      <c r="D312" s="56" t="s">
        <v>540</v>
      </c>
      <c r="E312" s="57" t="s">
        <v>541</v>
      </c>
      <c r="F312" s="57" t="s">
        <v>11</v>
      </c>
      <c r="G312" s="57" t="s">
        <v>536</v>
      </c>
      <c r="H312" s="55">
        <v>111.53</v>
      </c>
      <c r="I312" s="16">
        <v>10</v>
      </c>
      <c r="J312" s="144">
        <f t="shared" si="18"/>
        <v>5</v>
      </c>
      <c r="K312" s="145">
        <f t="shared" si="19"/>
        <v>5</v>
      </c>
      <c r="L312" s="146"/>
      <c r="M312" s="147">
        <f t="shared" si="20"/>
        <v>2</v>
      </c>
      <c r="N312" s="146"/>
      <c r="O312" s="146"/>
      <c r="P312" s="146"/>
      <c r="Q312" s="148">
        <f t="shared" si="21"/>
        <v>5</v>
      </c>
      <c r="R312" s="18" t="str">
        <f t="shared" si="22"/>
        <v>OK</v>
      </c>
      <c r="S312" s="47"/>
      <c r="T312" s="47"/>
      <c r="U312" s="47"/>
      <c r="V312" s="47"/>
      <c r="W312" s="47"/>
      <c r="X312" s="34"/>
      <c r="Y312" s="34">
        <v>5</v>
      </c>
      <c r="Z312" s="34"/>
      <c r="AA312" s="34"/>
      <c r="AB312" s="34"/>
      <c r="AC312" s="34"/>
      <c r="AD312" s="34"/>
      <c r="AE312" s="152"/>
      <c r="AF312" s="152"/>
      <c r="AG312" s="152"/>
      <c r="AH312" s="152"/>
      <c r="AI312" s="36"/>
      <c r="AJ312" s="36"/>
      <c r="AK312" s="36"/>
      <c r="AL312" s="181"/>
      <c r="AM312" s="181"/>
      <c r="AN312" s="181"/>
      <c r="AO312" s="181"/>
      <c r="AP312" s="36"/>
      <c r="AQ312" s="36"/>
      <c r="AR312" s="36"/>
      <c r="AS312" s="36"/>
      <c r="AT312" s="36"/>
      <c r="AU312" s="36"/>
      <c r="AV312" s="36"/>
    </row>
    <row r="313" spans="1:48" ht="40" customHeight="1" x14ac:dyDescent="0.35">
      <c r="A313" s="204"/>
      <c r="B313" s="50">
        <v>327</v>
      </c>
      <c r="C313" s="199"/>
      <c r="D313" s="56" t="s">
        <v>542</v>
      </c>
      <c r="E313" s="57" t="s">
        <v>541</v>
      </c>
      <c r="F313" s="57" t="s">
        <v>11</v>
      </c>
      <c r="G313" s="57" t="s">
        <v>536</v>
      </c>
      <c r="H313" s="55">
        <v>111.53</v>
      </c>
      <c r="I313" s="16">
        <v>10</v>
      </c>
      <c r="J313" s="144">
        <f t="shared" si="18"/>
        <v>5</v>
      </c>
      <c r="K313" s="145">
        <f t="shared" si="19"/>
        <v>5</v>
      </c>
      <c r="L313" s="146"/>
      <c r="M313" s="147">
        <f t="shared" si="20"/>
        <v>2</v>
      </c>
      <c r="N313" s="146"/>
      <c r="O313" s="146"/>
      <c r="P313" s="146"/>
      <c r="Q313" s="148">
        <f t="shared" si="21"/>
        <v>5</v>
      </c>
      <c r="R313" s="18" t="str">
        <f t="shared" si="22"/>
        <v>OK</v>
      </c>
      <c r="S313" s="47"/>
      <c r="T313" s="47"/>
      <c r="U313" s="47"/>
      <c r="V313" s="47"/>
      <c r="W313" s="47"/>
      <c r="X313" s="34"/>
      <c r="Y313" s="34">
        <v>5</v>
      </c>
      <c r="Z313" s="34"/>
      <c r="AA313" s="34"/>
      <c r="AB313" s="34"/>
      <c r="AC313" s="34"/>
      <c r="AD313" s="34"/>
      <c r="AE313" s="152"/>
      <c r="AF313" s="152"/>
      <c r="AG313" s="152"/>
      <c r="AH313" s="152"/>
      <c r="AI313" s="36"/>
      <c r="AJ313" s="36"/>
      <c r="AK313" s="36"/>
      <c r="AL313" s="181"/>
      <c r="AM313" s="181"/>
      <c r="AN313" s="181"/>
      <c r="AO313" s="181"/>
      <c r="AP313" s="36"/>
      <c r="AQ313" s="36"/>
      <c r="AR313" s="36"/>
      <c r="AS313" s="36"/>
      <c r="AT313" s="36"/>
      <c r="AU313" s="36"/>
      <c r="AV313" s="36"/>
    </row>
    <row r="314" spans="1:48" ht="40" customHeight="1" x14ac:dyDescent="0.35">
      <c r="A314" s="204">
        <v>30</v>
      </c>
      <c r="B314" s="50">
        <v>328</v>
      </c>
      <c r="C314" s="198" t="s">
        <v>635</v>
      </c>
      <c r="D314" s="56" t="s">
        <v>543</v>
      </c>
      <c r="E314" s="57" t="s">
        <v>544</v>
      </c>
      <c r="F314" s="57" t="s">
        <v>11</v>
      </c>
      <c r="G314" s="57" t="s">
        <v>13</v>
      </c>
      <c r="H314" s="55">
        <v>39.6</v>
      </c>
      <c r="I314" s="16">
        <v>0</v>
      </c>
      <c r="J314" s="144">
        <f t="shared" si="18"/>
        <v>0</v>
      </c>
      <c r="K314" s="145">
        <f t="shared" si="19"/>
        <v>0</v>
      </c>
      <c r="L314" s="146"/>
      <c r="M314" s="147">
        <f t="shared" si="20"/>
        <v>0</v>
      </c>
      <c r="N314" s="146"/>
      <c r="O314" s="146"/>
      <c r="P314" s="146"/>
      <c r="Q314" s="148">
        <f t="shared" si="21"/>
        <v>0</v>
      </c>
      <c r="R314" s="18" t="str">
        <f t="shared" si="22"/>
        <v>OK</v>
      </c>
      <c r="S314" s="47"/>
      <c r="T314" s="47"/>
      <c r="U314" s="47"/>
      <c r="V314" s="47"/>
      <c r="W314" s="47"/>
      <c r="X314" s="34"/>
      <c r="Y314" s="34"/>
      <c r="Z314" s="34"/>
      <c r="AA314" s="34"/>
      <c r="AB314" s="34"/>
      <c r="AC314" s="34"/>
      <c r="AD314" s="34"/>
      <c r="AE314" s="152"/>
      <c r="AF314" s="152"/>
      <c r="AG314" s="152"/>
      <c r="AH314" s="152"/>
      <c r="AI314" s="36"/>
      <c r="AJ314" s="36"/>
      <c r="AK314" s="36"/>
      <c r="AL314" s="181"/>
      <c r="AM314" s="181"/>
      <c r="AN314" s="181"/>
      <c r="AO314" s="181"/>
      <c r="AP314" s="36"/>
      <c r="AQ314" s="36"/>
      <c r="AR314" s="36"/>
      <c r="AS314" s="36"/>
      <c r="AT314" s="36"/>
      <c r="AU314" s="36"/>
      <c r="AV314" s="36"/>
    </row>
    <row r="315" spans="1:48" ht="40" customHeight="1" x14ac:dyDescent="0.35">
      <c r="A315" s="204"/>
      <c r="B315" s="50">
        <v>329</v>
      </c>
      <c r="C315" s="200"/>
      <c r="D315" s="56" t="s">
        <v>545</v>
      </c>
      <c r="E315" s="57" t="s">
        <v>546</v>
      </c>
      <c r="F315" s="57" t="s">
        <v>233</v>
      </c>
      <c r="G315" s="57" t="s">
        <v>13</v>
      </c>
      <c r="H315" s="55">
        <v>88.26</v>
      </c>
      <c r="I315" s="16">
        <v>2</v>
      </c>
      <c r="J315" s="144">
        <f t="shared" si="18"/>
        <v>1</v>
      </c>
      <c r="K315" s="145">
        <f t="shared" si="19"/>
        <v>1</v>
      </c>
      <c r="L315" s="146"/>
      <c r="M315" s="147">
        <f t="shared" si="20"/>
        <v>0</v>
      </c>
      <c r="N315" s="146"/>
      <c r="O315" s="146"/>
      <c r="P315" s="146"/>
      <c r="Q315" s="148">
        <f t="shared" si="21"/>
        <v>1</v>
      </c>
      <c r="R315" s="18" t="str">
        <f t="shared" si="22"/>
        <v>OK</v>
      </c>
      <c r="S315" s="47"/>
      <c r="T315" s="47">
        <v>1</v>
      </c>
      <c r="U315" s="47"/>
      <c r="V315" s="47"/>
      <c r="W315" s="47"/>
      <c r="X315" s="34"/>
      <c r="Y315" s="34"/>
      <c r="Z315" s="34"/>
      <c r="AA315" s="34"/>
      <c r="AB315" s="34"/>
      <c r="AC315" s="34"/>
      <c r="AD315" s="34"/>
      <c r="AE315" s="152"/>
      <c r="AF315" s="152"/>
      <c r="AG315" s="152"/>
      <c r="AH315" s="152"/>
      <c r="AI315" s="36"/>
      <c r="AJ315" s="36"/>
      <c r="AK315" s="36"/>
      <c r="AL315" s="181"/>
      <c r="AM315" s="181"/>
      <c r="AN315" s="181"/>
      <c r="AO315" s="181"/>
      <c r="AP315" s="36"/>
      <c r="AQ315" s="36"/>
      <c r="AR315" s="36"/>
      <c r="AS315" s="36"/>
      <c r="AT315" s="36"/>
      <c r="AU315" s="36"/>
      <c r="AV315" s="36"/>
    </row>
    <row r="316" spans="1:48" ht="40" customHeight="1" x14ac:dyDescent="0.35">
      <c r="A316" s="204"/>
      <c r="B316" s="50">
        <v>330</v>
      </c>
      <c r="C316" s="200"/>
      <c r="D316" s="56" t="s">
        <v>547</v>
      </c>
      <c r="E316" s="57" t="s">
        <v>548</v>
      </c>
      <c r="F316" s="57" t="s">
        <v>11</v>
      </c>
      <c r="G316" s="57" t="s">
        <v>12</v>
      </c>
      <c r="H316" s="55">
        <v>2.69</v>
      </c>
      <c r="I316" s="16">
        <v>4</v>
      </c>
      <c r="J316" s="144">
        <f t="shared" si="18"/>
        <v>4</v>
      </c>
      <c r="K316" s="145">
        <f t="shared" si="19"/>
        <v>4</v>
      </c>
      <c r="L316" s="146"/>
      <c r="M316" s="147">
        <f t="shared" si="20"/>
        <v>1</v>
      </c>
      <c r="N316" s="146"/>
      <c r="O316" s="146"/>
      <c r="P316" s="146"/>
      <c r="Q316" s="148">
        <f t="shared" si="21"/>
        <v>0</v>
      </c>
      <c r="R316" s="18" t="str">
        <f t="shared" si="22"/>
        <v>OK</v>
      </c>
      <c r="S316" s="47"/>
      <c r="T316" s="47">
        <v>4</v>
      </c>
      <c r="U316" s="47"/>
      <c r="V316" s="47"/>
      <c r="W316" s="47"/>
      <c r="X316" s="34"/>
      <c r="Y316" s="34"/>
      <c r="Z316" s="34"/>
      <c r="AA316" s="34"/>
      <c r="AB316" s="34"/>
      <c r="AC316" s="34"/>
      <c r="AD316" s="34"/>
      <c r="AE316" s="152"/>
      <c r="AF316" s="152"/>
      <c r="AG316" s="152"/>
      <c r="AH316" s="152"/>
      <c r="AI316" s="36"/>
      <c r="AJ316" s="36"/>
      <c r="AK316" s="36"/>
      <c r="AL316" s="181"/>
      <c r="AM316" s="181"/>
      <c r="AN316" s="181"/>
      <c r="AO316" s="181"/>
      <c r="AP316" s="36"/>
      <c r="AQ316" s="36"/>
      <c r="AR316" s="36"/>
      <c r="AS316" s="36"/>
      <c r="AT316" s="36"/>
      <c r="AU316" s="36"/>
      <c r="AV316" s="36"/>
    </row>
    <row r="317" spans="1:48" ht="40" customHeight="1" x14ac:dyDescent="0.35">
      <c r="A317" s="204"/>
      <c r="B317" s="50">
        <v>331</v>
      </c>
      <c r="C317" s="200"/>
      <c r="D317" s="56" t="s">
        <v>549</v>
      </c>
      <c r="E317" s="57" t="s">
        <v>550</v>
      </c>
      <c r="F317" s="57" t="s">
        <v>3</v>
      </c>
      <c r="G317" s="57" t="s">
        <v>12</v>
      </c>
      <c r="H317" s="55">
        <v>114</v>
      </c>
      <c r="I317" s="16">
        <v>1</v>
      </c>
      <c r="J317" s="144">
        <f t="shared" si="18"/>
        <v>0</v>
      </c>
      <c r="K317" s="145">
        <f t="shared" si="19"/>
        <v>0</v>
      </c>
      <c r="L317" s="146"/>
      <c r="M317" s="147">
        <f t="shared" si="20"/>
        <v>0</v>
      </c>
      <c r="N317" s="146"/>
      <c r="O317" s="146"/>
      <c r="P317" s="146"/>
      <c r="Q317" s="148">
        <f t="shared" si="21"/>
        <v>1</v>
      </c>
      <c r="R317" s="18" t="str">
        <f t="shared" si="22"/>
        <v>OK</v>
      </c>
      <c r="S317" s="47"/>
      <c r="T317" s="47"/>
      <c r="U317" s="47"/>
      <c r="V317" s="47"/>
      <c r="W317" s="47"/>
      <c r="X317" s="34"/>
      <c r="Y317" s="34"/>
      <c r="Z317" s="34"/>
      <c r="AA317" s="34"/>
      <c r="AB317" s="34"/>
      <c r="AC317" s="34"/>
      <c r="AD317" s="34"/>
      <c r="AE317" s="152"/>
      <c r="AF317" s="152"/>
      <c r="AG317" s="152"/>
      <c r="AH317" s="152"/>
      <c r="AI317" s="36"/>
      <c r="AJ317" s="36"/>
      <c r="AK317" s="36"/>
      <c r="AL317" s="181"/>
      <c r="AM317" s="181"/>
      <c r="AN317" s="181"/>
      <c r="AO317" s="181"/>
      <c r="AP317" s="36"/>
      <c r="AQ317" s="36"/>
      <c r="AR317" s="36"/>
      <c r="AS317" s="36"/>
      <c r="AT317" s="36"/>
      <c r="AU317" s="36"/>
      <c r="AV317" s="36"/>
    </row>
    <row r="318" spans="1:48" ht="40" customHeight="1" x14ac:dyDescent="0.35">
      <c r="A318" s="204"/>
      <c r="B318" s="50">
        <v>332</v>
      </c>
      <c r="C318" s="200"/>
      <c r="D318" s="56" t="s">
        <v>551</v>
      </c>
      <c r="E318" s="57" t="s">
        <v>552</v>
      </c>
      <c r="F318" s="57" t="s">
        <v>11</v>
      </c>
      <c r="G318" s="57" t="s">
        <v>13</v>
      </c>
      <c r="H318" s="55">
        <v>11.47</v>
      </c>
      <c r="I318" s="16">
        <v>4</v>
      </c>
      <c r="J318" s="144">
        <f t="shared" si="18"/>
        <v>2</v>
      </c>
      <c r="K318" s="145">
        <f t="shared" si="19"/>
        <v>2</v>
      </c>
      <c r="L318" s="146"/>
      <c r="M318" s="147">
        <f t="shared" si="20"/>
        <v>1</v>
      </c>
      <c r="N318" s="146"/>
      <c r="O318" s="146"/>
      <c r="P318" s="146"/>
      <c r="Q318" s="148">
        <f t="shared" si="21"/>
        <v>2</v>
      </c>
      <c r="R318" s="18" t="str">
        <f t="shared" si="22"/>
        <v>OK</v>
      </c>
      <c r="S318" s="47"/>
      <c r="T318" s="47">
        <v>2</v>
      </c>
      <c r="U318" s="47"/>
      <c r="V318" s="47"/>
      <c r="W318" s="47"/>
      <c r="X318" s="34"/>
      <c r="Y318" s="34"/>
      <c r="Z318" s="34"/>
      <c r="AA318" s="34"/>
      <c r="AB318" s="34"/>
      <c r="AC318" s="34"/>
      <c r="AD318" s="34"/>
      <c r="AE318" s="152"/>
      <c r="AF318" s="152"/>
      <c r="AG318" s="152"/>
      <c r="AH318" s="152"/>
      <c r="AI318" s="36"/>
      <c r="AJ318" s="36"/>
      <c r="AK318" s="36"/>
      <c r="AL318" s="181"/>
      <c r="AM318" s="181"/>
      <c r="AN318" s="181"/>
      <c r="AO318" s="181"/>
      <c r="AP318" s="36"/>
      <c r="AQ318" s="36"/>
      <c r="AR318" s="36"/>
      <c r="AS318" s="36"/>
      <c r="AT318" s="36"/>
      <c r="AU318" s="36"/>
      <c r="AV318" s="36"/>
    </row>
    <row r="319" spans="1:48" ht="40" customHeight="1" x14ac:dyDescent="0.35">
      <c r="A319" s="204"/>
      <c r="B319" s="50">
        <v>333</v>
      </c>
      <c r="C319" s="200"/>
      <c r="D319" s="56" t="s">
        <v>553</v>
      </c>
      <c r="E319" s="57" t="s">
        <v>554</v>
      </c>
      <c r="F319" s="57" t="s">
        <v>11</v>
      </c>
      <c r="G319" s="57" t="s">
        <v>555</v>
      </c>
      <c r="H319" s="55">
        <v>128.4</v>
      </c>
      <c r="I319" s="16">
        <v>0</v>
      </c>
      <c r="J319" s="144">
        <f t="shared" si="18"/>
        <v>0</v>
      </c>
      <c r="K319" s="145">
        <f t="shared" si="19"/>
        <v>0</v>
      </c>
      <c r="L319" s="146"/>
      <c r="M319" s="147">
        <f t="shared" si="20"/>
        <v>0</v>
      </c>
      <c r="N319" s="146"/>
      <c r="O319" s="146"/>
      <c r="P319" s="146"/>
      <c r="Q319" s="148">
        <f t="shared" si="21"/>
        <v>0</v>
      </c>
      <c r="R319" s="18" t="str">
        <f t="shared" si="22"/>
        <v>OK</v>
      </c>
      <c r="S319" s="47"/>
      <c r="T319" s="47"/>
      <c r="U319" s="47"/>
      <c r="V319" s="47"/>
      <c r="W319" s="47"/>
      <c r="X319" s="34"/>
      <c r="Y319" s="34"/>
      <c r="Z319" s="34"/>
      <c r="AA319" s="34"/>
      <c r="AB319" s="34"/>
      <c r="AC319" s="34"/>
      <c r="AD319" s="34"/>
      <c r="AE319" s="152"/>
      <c r="AF319" s="152"/>
      <c r="AG319" s="152"/>
      <c r="AH319" s="152"/>
      <c r="AI319" s="36"/>
      <c r="AJ319" s="36"/>
      <c r="AK319" s="36"/>
      <c r="AL319" s="181"/>
      <c r="AM319" s="181"/>
      <c r="AN319" s="181"/>
      <c r="AO319" s="181"/>
      <c r="AP319" s="36"/>
      <c r="AQ319" s="36"/>
      <c r="AR319" s="36"/>
      <c r="AS319" s="36"/>
      <c r="AT319" s="36"/>
      <c r="AU319" s="36"/>
      <c r="AV319" s="36"/>
    </row>
    <row r="320" spans="1:48" ht="40" customHeight="1" x14ac:dyDescent="0.35">
      <c r="A320" s="204"/>
      <c r="B320" s="50">
        <v>334</v>
      </c>
      <c r="C320" s="200"/>
      <c r="D320" s="56" t="s">
        <v>556</v>
      </c>
      <c r="E320" s="57" t="s">
        <v>557</v>
      </c>
      <c r="F320" s="57" t="s">
        <v>11</v>
      </c>
      <c r="G320" s="57" t="s">
        <v>13</v>
      </c>
      <c r="H320" s="55">
        <v>41.21</v>
      </c>
      <c r="I320" s="16">
        <v>1</v>
      </c>
      <c r="J320" s="144">
        <f t="shared" si="18"/>
        <v>0</v>
      </c>
      <c r="K320" s="145">
        <f t="shared" si="19"/>
        <v>0</v>
      </c>
      <c r="L320" s="146"/>
      <c r="M320" s="147">
        <f t="shared" si="20"/>
        <v>0</v>
      </c>
      <c r="N320" s="146"/>
      <c r="O320" s="146"/>
      <c r="P320" s="146"/>
      <c r="Q320" s="148">
        <f t="shared" si="21"/>
        <v>1</v>
      </c>
      <c r="R320" s="18" t="str">
        <f t="shared" si="22"/>
        <v>OK</v>
      </c>
      <c r="S320" s="47"/>
      <c r="T320" s="47"/>
      <c r="U320" s="47"/>
      <c r="V320" s="47"/>
      <c r="W320" s="47"/>
      <c r="X320" s="34"/>
      <c r="Y320" s="34"/>
      <c r="Z320" s="34"/>
      <c r="AA320" s="34"/>
      <c r="AB320" s="34"/>
      <c r="AC320" s="34"/>
      <c r="AD320" s="34"/>
      <c r="AE320" s="152"/>
      <c r="AF320" s="152"/>
      <c r="AG320" s="152"/>
      <c r="AH320" s="152"/>
      <c r="AI320" s="36"/>
      <c r="AJ320" s="36"/>
      <c r="AK320" s="36"/>
      <c r="AL320" s="181"/>
      <c r="AM320" s="181"/>
      <c r="AN320" s="181"/>
      <c r="AO320" s="181"/>
      <c r="AP320" s="36"/>
      <c r="AQ320" s="36"/>
      <c r="AR320" s="36"/>
      <c r="AS320" s="36"/>
      <c r="AT320" s="36"/>
      <c r="AU320" s="36"/>
      <c r="AV320" s="36"/>
    </row>
    <row r="321" spans="1:48" ht="40" customHeight="1" x14ac:dyDescent="0.35">
      <c r="A321" s="204"/>
      <c r="B321" s="50">
        <v>335</v>
      </c>
      <c r="C321" s="200"/>
      <c r="D321" s="56" t="s">
        <v>558</v>
      </c>
      <c r="E321" s="57" t="s">
        <v>559</v>
      </c>
      <c r="F321" s="57" t="s">
        <v>11</v>
      </c>
      <c r="G321" s="57" t="s">
        <v>13</v>
      </c>
      <c r="H321" s="55">
        <v>328.8</v>
      </c>
      <c r="I321" s="16">
        <v>0</v>
      </c>
      <c r="J321" s="144">
        <f t="shared" si="18"/>
        <v>0</v>
      </c>
      <c r="K321" s="145">
        <f t="shared" si="19"/>
        <v>0</v>
      </c>
      <c r="L321" s="146"/>
      <c r="M321" s="147">
        <f t="shared" si="20"/>
        <v>0</v>
      </c>
      <c r="N321" s="146"/>
      <c r="O321" s="146"/>
      <c r="P321" s="146"/>
      <c r="Q321" s="148">
        <f t="shared" si="21"/>
        <v>0</v>
      </c>
      <c r="R321" s="18" t="str">
        <f t="shared" si="22"/>
        <v>OK</v>
      </c>
      <c r="S321" s="47"/>
      <c r="T321" s="47"/>
      <c r="U321" s="47"/>
      <c r="V321" s="47"/>
      <c r="W321" s="47"/>
      <c r="X321" s="34"/>
      <c r="Y321" s="34"/>
      <c r="Z321" s="34"/>
      <c r="AA321" s="34"/>
      <c r="AB321" s="34"/>
      <c r="AC321" s="34"/>
      <c r="AD321" s="34"/>
      <c r="AE321" s="152"/>
      <c r="AF321" s="152"/>
      <c r="AG321" s="152"/>
      <c r="AH321" s="152"/>
      <c r="AI321" s="36"/>
      <c r="AJ321" s="36"/>
      <c r="AK321" s="36"/>
      <c r="AL321" s="181"/>
      <c r="AM321" s="181"/>
      <c r="AN321" s="181"/>
      <c r="AO321" s="181"/>
      <c r="AP321" s="36"/>
      <c r="AQ321" s="36"/>
      <c r="AR321" s="36"/>
      <c r="AS321" s="36"/>
      <c r="AT321" s="36"/>
      <c r="AU321" s="36"/>
      <c r="AV321" s="36"/>
    </row>
    <row r="322" spans="1:48" ht="40" customHeight="1" x14ac:dyDescent="0.35">
      <c r="A322" s="204"/>
      <c r="B322" s="50">
        <v>336</v>
      </c>
      <c r="C322" s="199"/>
      <c r="D322" s="56" t="s">
        <v>560</v>
      </c>
      <c r="E322" s="57" t="s">
        <v>561</v>
      </c>
      <c r="F322" s="57" t="s">
        <v>11</v>
      </c>
      <c r="G322" s="57" t="s">
        <v>555</v>
      </c>
      <c r="H322" s="55">
        <v>310.81</v>
      </c>
      <c r="I322" s="16">
        <v>1</v>
      </c>
      <c r="J322" s="144">
        <f t="shared" si="18"/>
        <v>0</v>
      </c>
      <c r="K322" s="145">
        <f t="shared" si="19"/>
        <v>0</v>
      </c>
      <c r="L322" s="146"/>
      <c r="M322" s="147">
        <f t="shared" si="20"/>
        <v>0</v>
      </c>
      <c r="N322" s="146"/>
      <c r="O322" s="146"/>
      <c r="P322" s="146"/>
      <c r="Q322" s="148">
        <f t="shared" si="21"/>
        <v>1</v>
      </c>
      <c r="R322" s="18" t="str">
        <f t="shared" si="22"/>
        <v>OK</v>
      </c>
      <c r="S322" s="47"/>
      <c r="T322" s="47"/>
      <c r="U322" s="47"/>
      <c r="V322" s="47"/>
      <c r="W322" s="47"/>
      <c r="X322" s="34"/>
      <c r="Y322" s="34"/>
      <c r="Z322" s="34"/>
      <c r="AA322" s="34"/>
      <c r="AB322" s="34"/>
      <c r="AC322" s="34"/>
      <c r="AD322" s="34"/>
      <c r="AE322" s="152"/>
      <c r="AF322" s="152"/>
      <c r="AG322" s="152"/>
      <c r="AH322" s="152"/>
      <c r="AI322" s="36"/>
      <c r="AJ322" s="36"/>
      <c r="AK322" s="36"/>
      <c r="AL322" s="181"/>
      <c r="AM322" s="181"/>
      <c r="AN322" s="181"/>
      <c r="AO322" s="181"/>
      <c r="AP322" s="36"/>
      <c r="AQ322" s="36"/>
      <c r="AR322" s="36"/>
      <c r="AS322" s="36"/>
      <c r="AT322" s="36"/>
      <c r="AU322" s="36"/>
      <c r="AV322" s="36"/>
    </row>
    <row r="323" spans="1:48" ht="40" customHeight="1" x14ac:dyDescent="0.35">
      <c r="A323" s="204">
        <v>31</v>
      </c>
      <c r="B323" s="50">
        <v>337</v>
      </c>
      <c r="C323" s="198" t="s">
        <v>634</v>
      </c>
      <c r="D323" s="56" t="s">
        <v>562</v>
      </c>
      <c r="E323" s="57" t="s">
        <v>563</v>
      </c>
      <c r="F323" s="57" t="s">
        <v>11</v>
      </c>
      <c r="G323" s="57" t="s">
        <v>13</v>
      </c>
      <c r="H323" s="55">
        <v>1100.48</v>
      </c>
      <c r="I323" s="16">
        <v>1</v>
      </c>
      <c r="J323" s="144">
        <f t="shared" si="18"/>
        <v>0</v>
      </c>
      <c r="K323" s="145">
        <f t="shared" si="19"/>
        <v>0</v>
      </c>
      <c r="L323" s="146"/>
      <c r="M323" s="147">
        <f t="shared" si="20"/>
        <v>0</v>
      </c>
      <c r="N323" s="146"/>
      <c r="O323" s="146"/>
      <c r="P323" s="146"/>
      <c r="Q323" s="148">
        <f t="shared" si="21"/>
        <v>1</v>
      </c>
      <c r="R323" s="18" t="str">
        <f t="shared" si="22"/>
        <v>OK</v>
      </c>
      <c r="S323" s="47"/>
      <c r="T323" s="47"/>
      <c r="U323" s="47"/>
      <c r="V323" s="47"/>
      <c r="W323" s="47"/>
      <c r="X323" s="34"/>
      <c r="Y323" s="34"/>
      <c r="Z323" s="34"/>
      <c r="AA323" s="34"/>
      <c r="AB323" s="34"/>
      <c r="AC323" s="34"/>
      <c r="AD323" s="34"/>
      <c r="AE323" s="152"/>
      <c r="AF323" s="152"/>
      <c r="AG323" s="152"/>
      <c r="AH323" s="152"/>
      <c r="AI323" s="36"/>
      <c r="AJ323" s="36"/>
      <c r="AK323" s="36"/>
      <c r="AL323" s="181"/>
      <c r="AM323" s="181"/>
      <c r="AN323" s="181"/>
      <c r="AO323" s="181"/>
      <c r="AP323" s="36"/>
      <c r="AQ323" s="36"/>
      <c r="AR323" s="36"/>
      <c r="AS323" s="36"/>
      <c r="AT323" s="36"/>
      <c r="AU323" s="36"/>
      <c r="AV323" s="36"/>
    </row>
    <row r="324" spans="1:48" ht="40" customHeight="1" x14ac:dyDescent="0.35">
      <c r="A324" s="204"/>
      <c r="B324" s="50">
        <v>338</v>
      </c>
      <c r="C324" s="200"/>
      <c r="D324" s="56" t="s">
        <v>564</v>
      </c>
      <c r="E324" s="57" t="s">
        <v>39</v>
      </c>
      <c r="F324" s="57" t="s">
        <v>11</v>
      </c>
      <c r="G324" s="57" t="s">
        <v>15</v>
      </c>
      <c r="H324" s="55">
        <v>168</v>
      </c>
      <c r="I324" s="16">
        <v>0</v>
      </c>
      <c r="J324" s="144">
        <f t="shared" si="18"/>
        <v>0</v>
      </c>
      <c r="K324" s="145">
        <f t="shared" si="19"/>
        <v>0</v>
      </c>
      <c r="L324" s="146"/>
      <c r="M324" s="147">
        <f t="shared" si="20"/>
        <v>0</v>
      </c>
      <c r="N324" s="146"/>
      <c r="O324" s="146"/>
      <c r="P324" s="146"/>
      <c r="Q324" s="148">
        <f t="shared" si="21"/>
        <v>0</v>
      </c>
      <c r="R324" s="18" t="str">
        <f t="shared" si="22"/>
        <v>OK</v>
      </c>
      <c r="S324" s="47"/>
      <c r="T324" s="47"/>
      <c r="U324" s="47"/>
      <c r="V324" s="47"/>
      <c r="W324" s="47"/>
      <c r="X324" s="34"/>
      <c r="Y324" s="34"/>
      <c r="Z324" s="34"/>
      <c r="AA324" s="34"/>
      <c r="AB324" s="34"/>
      <c r="AC324" s="34"/>
      <c r="AD324" s="34"/>
      <c r="AE324" s="152"/>
      <c r="AF324" s="152"/>
      <c r="AG324" s="152"/>
      <c r="AH324" s="152"/>
      <c r="AI324" s="36"/>
      <c r="AJ324" s="36"/>
      <c r="AK324" s="36"/>
      <c r="AL324" s="181"/>
      <c r="AM324" s="181"/>
      <c r="AN324" s="181"/>
      <c r="AO324" s="181"/>
      <c r="AP324" s="36"/>
      <c r="AQ324" s="36"/>
      <c r="AR324" s="36"/>
      <c r="AS324" s="36"/>
      <c r="AT324" s="36"/>
      <c r="AU324" s="36"/>
      <c r="AV324" s="36"/>
    </row>
    <row r="325" spans="1:48" ht="40" customHeight="1" x14ac:dyDescent="0.35">
      <c r="A325" s="204"/>
      <c r="B325" s="50">
        <v>339</v>
      </c>
      <c r="C325" s="200"/>
      <c r="D325" s="56" t="s">
        <v>565</v>
      </c>
      <c r="E325" s="57" t="s">
        <v>39</v>
      </c>
      <c r="F325" s="57" t="s">
        <v>11</v>
      </c>
      <c r="G325" s="57" t="s">
        <v>15</v>
      </c>
      <c r="H325" s="55">
        <v>167.03</v>
      </c>
      <c r="I325" s="16">
        <v>0</v>
      </c>
      <c r="J325" s="144">
        <f t="shared" ref="J325:J360" si="23">IF(SUM(S325:AJ325)&gt;I325+L325,I325+L325,SUM(S325:AO325))</f>
        <v>0</v>
      </c>
      <c r="K325" s="145">
        <f t="shared" ref="K325:K360" si="24">(SUM(S325:AO325))</f>
        <v>0</v>
      </c>
      <c r="L325" s="146"/>
      <c r="M325" s="147">
        <f t="shared" ref="M325:M360" si="25">ROUND(IF(I325*0.25-0.5&lt;0,0,I325*0.25-0.5),0)-P325-N325</f>
        <v>0</v>
      </c>
      <c r="N325" s="146"/>
      <c r="O325" s="146"/>
      <c r="P325" s="146"/>
      <c r="Q325" s="148">
        <f t="shared" ref="Q325:Q360" si="26">I325-(SUM(S325:AV325))+L325</f>
        <v>0</v>
      </c>
      <c r="R325" s="18" t="str">
        <f t="shared" si="22"/>
        <v>OK</v>
      </c>
      <c r="S325" s="47"/>
      <c r="T325" s="47"/>
      <c r="U325" s="47"/>
      <c r="V325" s="47"/>
      <c r="W325" s="47"/>
      <c r="X325" s="34"/>
      <c r="Y325" s="34"/>
      <c r="Z325" s="34"/>
      <c r="AA325" s="34"/>
      <c r="AB325" s="34"/>
      <c r="AC325" s="34"/>
      <c r="AD325" s="34"/>
      <c r="AE325" s="152"/>
      <c r="AF325" s="152"/>
      <c r="AG325" s="152"/>
      <c r="AH325" s="152"/>
      <c r="AI325" s="36"/>
      <c r="AJ325" s="36"/>
      <c r="AK325" s="36"/>
      <c r="AL325" s="181"/>
      <c r="AM325" s="181"/>
      <c r="AN325" s="181"/>
      <c r="AO325" s="181"/>
      <c r="AP325" s="36"/>
      <c r="AQ325" s="36"/>
      <c r="AR325" s="36"/>
      <c r="AS325" s="36"/>
      <c r="AT325" s="36"/>
      <c r="AU325" s="36"/>
      <c r="AV325" s="36"/>
    </row>
    <row r="326" spans="1:48" ht="40" customHeight="1" x14ac:dyDescent="0.35">
      <c r="A326" s="204"/>
      <c r="B326" s="50">
        <v>340</v>
      </c>
      <c r="C326" s="200"/>
      <c r="D326" s="56" t="s">
        <v>566</v>
      </c>
      <c r="E326" s="57" t="s">
        <v>39</v>
      </c>
      <c r="F326" s="57" t="s">
        <v>11</v>
      </c>
      <c r="G326" s="57" t="s">
        <v>15</v>
      </c>
      <c r="H326" s="55">
        <v>450</v>
      </c>
      <c r="I326" s="16">
        <v>0</v>
      </c>
      <c r="J326" s="144">
        <f t="shared" si="23"/>
        <v>0</v>
      </c>
      <c r="K326" s="145">
        <f t="shared" si="24"/>
        <v>0</v>
      </c>
      <c r="L326" s="146"/>
      <c r="M326" s="147">
        <f t="shared" si="25"/>
        <v>0</v>
      </c>
      <c r="N326" s="146"/>
      <c r="O326" s="146"/>
      <c r="P326" s="146"/>
      <c r="Q326" s="148">
        <f t="shared" si="26"/>
        <v>0</v>
      </c>
      <c r="R326" s="18" t="str">
        <f t="shared" si="22"/>
        <v>OK</v>
      </c>
      <c r="S326" s="47"/>
      <c r="T326" s="47"/>
      <c r="U326" s="47"/>
      <c r="V326" s="47"/>
      <c r="W326" s="47"/>
      <c r="X326" s="34"/>
      <c r="Y326" s="34"/>
      <c r="Z326" s="34"/>
      <c r="AA326" s="34"/>
      <c r="AB326" s="34"/>
      <c r="AC326" s="34"/>
      <c r="AD326" s="34"/>
      <c r="AE326" s="152"/>
      <c r="AF326" s="152"/>
      <c r="AG326" s="152"/>
      <c r="AH326" s="152"/>
      <c r="AI326" s="36"/>
      <c r="AJ326" s="36"/>
      <c r="AK326" s="36"/>
      <c r="AL326" s="181"/>
      <c r="AM326" s="181"/>
      <c r="AN326" s="181"/>
      <c r="AO326" s="181"/>
      <c r="AP326" s="36"/>
      <c r="AQ326" s="36"/>
      <c r="AR326" s="36"/>
      <c r="AS326" s="36"/>
      <c r="AT326" s="36"/>
      <c r="AU326" s="36"/>
      <c r="AV326" s="36"/>
    </row>
    <row r="327" spans="1:48" ht="40" customHeight="1" x14ac:dyDescent="0.35">
      <c r="A327" s="204"/>
      <c r="B327" s="50">
        <v>341</v>
      </c>
      <c r="C327" s="200"/>
      <c r="D327" s="56" t="s">
        <v>567</v>
      </c>
      <c r="E327" s="57" t="s">
        <v>568</v>
      </c>
      <c r="F327" s="57" t="s">
        <v>11</v>
      </c>
      <c r="G327" s="57" t="s">
        <v>555</v>
      </c>
      <c r="H327" s="55">
        <v>600</v>
      </c>
      <c r="I327" s="16">
        <v>0</v>
      </c>
      <c r="J327" s="144">
        <f t="shared" si="23"/>
        <v>0</v>
      </c>
      <c r="K327" s="145">
        <f t="shared" si="24"/>
        <v>0</v>
      </c>
      <c r="L327" s="146"/>
      <c r="M327" s="147">
        <f t="shared" si="25"/>
        <v>0</v>
      </c>
      <c r="N327" s="146"/>
      <c r="O327" s="146"/>
      <c r="P327" s="146"/>
      <c r="Q327" s="148">
        <f t="shared" si="26"/>
        <v>0</v>
      </c>
      <c r="R327" s="18" t="str">
        <f t="shared" si="22"/>
        <v>OK</v>
      </c>
      <c r="S327" s="47"/>
      <c r="T327" s="47"/>
      <c r="U327" s="47"/>
      <c r="V327" s="47"/>
      <c r="W327" s="47"/>
      <c r="X327" s="34"/>
      <c r="Y327" s="34"/>
      <c r="Z327" s="34"/>
      <c r="AA327" s="34"/>
      <c r="AB327" s="34"/>
      <c r="AC327" s="34"/>
      <c r="AD327" s="34"/>
      <c r="AE327" s="152"/>
      <c r="AF327" s="152"/>
      <c r="AG327" s="152"/>
      <c r="AH327" s="152"/>
      <c r="AI327" s="36"/>
      <c r="AJ327" s="36"/>
      <c r="AK327" s="36"/>
      <c r="AL327" s="181"/>
      <c r="AM327" s="181"/>
      <c r="AN327" s="181"/>
      <c r="AO327" s="181"/>
      <c r="AP327" s="36"/>
      <c r="AQ327" s="36"/>
      <c r="AR327" s="36"/>
      <c r="AS327" s="36"/>
      <c r="AT327" s="36"/>
      <c r="AU327" s="36"/>
      <c r="AV327" s="36"/>
    </row>
    <row r="328" spans="1:48" ht="40" customHeight="1" x14ac:dyDescent="0.35">
      <c r="A328" s="204"/>
      <c r="B328" s="50">
        <v>342</v>
      </c>
      <c r="C328" s="200"/>
      <c r="D328" s="56" t="s">
        <v>569</v>
      </c>
      <c r="E328" s="57" t="s">
        <v>570</v>
      </c>
      <c r="F328" s="57" t="s">
        <v>11</v>
      </c>
      <c r="G328" s="57" t="s">
        <v>277</v>
      </c>
      <c r="H328" s="55">
        <v>50</v>
      </c>
      <c r="I328" s="16">
        <v>0</v>
      </c>
      <c r="J328" s="144">
        <f t="shared" si="23"/>
        <v>0</v>
      </c>
      <c r="K328" s="145">
        <f t="shared" si="24"/>
        <v>0</v>
      </c>
      <c r="L328" s="146"/>
      <c r="M328" s="147">
        <f t="shared" si="25"/>
        <v>0</v>
      </c>
      <c r="N328" s="146"/>
      <c r="O328" s="146"/>
      <c r="P328" s="146"/>
      <c r="Q328" s="148">
        <f t="shared" si="26"/>
        <v>0</v>
      </c>
      <c r="R328" s="18" t="str">
        <f t="shared" si="22"/>
        <v>OK</v>
      </c>
      <c r="S328" s="47"/>
      <c r="T328" s="47"/>
      <c r="U328" s="47"/>
      <c r="V328" s="47"/>
      <c r="W328" s="47"/>
      <c r="X328" s="34"/>
      <c r="Y328" s="34"/>
      <c r="Z328" s="34"/>
      <c r="AA328" s="34"/>
      <c r="AB328" s="34"/>
      <c r="AC328" s="34"/>
      <c r="AD328" s="34"/>
      <c r="AE328" s="152"/>
      <c r="AF328" s="152"/>
      <c r="AG328" s="152"/>
      <c r="AH328" s="152"/>
      <c r="AI328" s="36"/>
      <c r="AJ328" s="36"/>
      <c r="AK328" s="36"/>
      <c r="AL328" s="181"/>
      <c r="AM328" s="181"/>
      <c r="AN328" s="181"/>
      <c r="AO328" s="181"/>
      <c r="AP328" s="36"/>
      <c r="AQ328" s="36"/>
      <c r="AR328" s="36"/>
      <c r="AS328" s="36"/>
      <c r="AT328" s="36"/>
      <c r="AU328" s="36"/>
      <c r="AV328" s="36"/>
    </row>
    <row r="329" spans="1:48" ht="40" customHeight="1" x14ac:dyDescent="0.35">
      <c r="A329" s="204"/>
      <c r="B329" s="50">
        <v>343</v>
      </c>
      <c r="C329" s="200"/>
      <c r="D329" s="56" t="s">
        <v>571</v>
      </c>
      <c r="E329" s="57" t="s">
        <v>570</v>
      </c>
      <c r="F329" s="57" t="s">
        <v>11</v>
      </c>
      <c r="G329" s="57" t="s">
        <v>13</v>
      </c>
      <c r="H329" s="55">
        <v>30</v>
      </c>
      <c r="I329" s="16">
        <v>0</v>
      </c>
      <c r="J329" s="144">
        <f t="shared" si="23"/>
        <v>0</v>
      </c>
      <c r="K329" s="145">
        <f t="shared" si="24"/>
        <v>0</v>
      </c>
      <c r="L329" s="146"/>
      <c r="M329" s="147">
        <f t="shared" si="25"/>
        <v>0</v>
      </c>
      <c r="N329" s="146"/>
      <c r="O329" s="146"/>
      <c r="P329" s="146"/>
      <c r="Q329" s="148">
        <f t="shared" si="26"/>
        <v>0</v>
      </c>
      <c r="R329" s="18" t="str">
        <f t="shared" si="22"/>
        <v>OK</v>
      </c>
      <c r="S329" s="47"/>
      <c r="T329" s="47"/>
      <c r="U329" s="47"/>
      <c r="V329" s="47"/>
      <c r="W329" s="47"/>
      <c r="X329" s="34"/>
      <c r="Y329" s="34"/>
      <c r="Z329" s="34"/>
      <c r="AA329" s="34"/>
      <c r="AB329" s="34"/>
      <c r="AC329" s="34"/>
      <c r="AD329" s="34"/>
      <c r="AE329" s="152"/>
      <c r="AF329" s="152"/>
      <c r="AG329" s="152"/>
      <c r="AH329" s="152"/>
      <c r="AI329" s="36"/>
      <c r="AJ329" s="36"/>
      <c r="AK329" s="36"/>
      <c r="AL329" s="181"/>
      <c r="AM329" s="181"/>
      <c r="AN329" s="181"/>
      <c r="AO329" s="181"/>
      <c r="AP329" s="36"/>
      <c r="AQ329" s="36"/>
      <c r="AR329" s="36"/>
      <c r="AS329" s="36"/>
      <c r="AT329" s="36"/>
      <c r="AU329" s="36"/>
      <c r="AV329" s="36"/>
    </row>
    <row r="330" spans="1:48" ht="40" customHeight="1" x14ac:dyDescent="0.35">
      <c r="A330" s="204"/>
      <c r="B330" s="50">
        <v>344</v>
      </c>
      <c r="C330" s="200"/>
      <c r="D330" s="56" t="s">
        <v>572</v>
      </c>
      <c r="E330" s="57" t="s">
        <v>570</v>
      </c>
      <c r="F330" s="57" t="s">
        <v>11</v>
      </c>
      <c r="G330" s="57" t="s">
        <v>13</v>
      </c>
      <c r="H330" s="55">
        <v>30</v>
      </c>
      <c r="I330" s="16">
        <v>0</v>
      </c>
      <c r="J330" s="144">
        <f t="shared" si="23"/>
        <v>0</v>
      </c>
      <c r="K330" s="145">
        <f t="shared" si="24"/>
        <v>0</v>
      </c>
      <c r="L330" s="146"/>
      <c r="M330" s="147">
        <f t="shared" si="25"/>
        <v>0</v>
      </c>
      <c r="N330" s="146"/>
      <c r="O330" s="146"/>
      <c r="P330" s="146"/>
      <c r="Q330" s="148">
        <f t="shared" si="26"/>
        <v>0</v>
      </c>
      <c r="R330" s="18" t="str">
        <f t="shared" si="22"/>
        <v>OK</v>
      </c>
      <c r="S330" s="47"/>
      <c r="T330" s="47"/>
      <c r="U330" s="47"/>
      <c r="V330" s="47"/>
      <c r="W330" s="47"/>
      <c r="X330" s="34"/>
      <c r="Y330" s="34"/>
      <c r="Z330" s="34"/>
      <c r="AA330" s="34"/>
      <c r="AB330" s="34"/>
      <c r="AC330" s="34"/>
      <c r="AD330" s="34"/>
      <c r="AE330" s="152"/>
      <c r="AF330" s="152"/>
      <c r="AG330" s="152"/>
      <c r="AH330" s="152"/>
      <c r="AI330" s="36"/>
      <c r="AJ330" s="36"/>
      <c r="AK330" s="36"/>
      <c r="AL330" s="181"/>
      <c r="AM330" s="181"/>
      <c r="AN330" s="181"/>
      <c r="AO330" s="181"/>
      <c r="AP330" s="36"/>
      <c r="AQ330" s="36"/>
      <c r="AR330" s="36"/>
      <c r="AS330" s="36"/>
      <c r="AT330" s="36"/>
      <c r="AU330" s="36"/>
      <c r="AV330" s="36"/>
    </row>
    <row r="331" spans="1:48" ht="40" customHeight="1" x14ac:dyDescent="0.35">
      <c r="A331" s="204"/>
      <c r="B331" s="50">
        <v>345</v>
      </c>
      <c r="C331" s="200"/>
      <c r="D331" s="56" t="s">
        <v>573</v>
      </c>
      <c r="E331" s="57" t="s">
        <v>570</v>
      </c>
      <c r="F331" s="57" t="s">
        <v>11</v>
      </c>
      <c r="G331" s="57" t="s">
        <v>288</v>
      </c>
      <c r="H331" s="55">
        <v>20</v>
      </c>
      <c r="I331" s="16">
        <v>0</v>
      </c>
      <c r="J331" s="144">
        <f t="shared" si="23"/>
        <v>0</v>
      </c>
      <c r="K331" s="145">
        <f t="shared" si="24"/>
        <v>0</v>
      </c>
      <c r="L331" s="146"/>
      <c r="M331" s="147">
        <f t="shared" si="25"/>
        <v>0</v>
      </c>
      <c r="N331" s="146"/>
      <c r="O331" s="146"/>
      <c r="P331" s="146"/>
      <c r="Q331" s="148">
        <f t="shared" si="26"/>
        <v>0</v>
      </c>
      <c r="R331" s="18" t="str">
        <f t="shared" si="22"/>
        <v>OK</v>
      </c>
      <c r="S331" s="47"/>
      <c r="T331" s="47"/>
      <c r="U331" s="47"/>
      <c r="V331" s="47"/>
      <c r="W331" s="47"/>
      <c r="X331" s="34"/>
      <c r="Y331" s="34"/>
      <c r="Z331" s="34"/>
      <c r="AA331" s="34"/>
      <c r="AB331" s="34"/>
      <c r="AC331" s="34"/>
      <c r="AD331" s="34"/>
      <c r="AE331" s="152"/>
      <c r="AF331" s="152"/>
      <c r="AG331" s="152"/>
      <c r="AH331" s="152"/>
      <c r="AI331" s="36"/>
      <c r="AJ331" s="36"/>
      <c r="AK331" s="36"/>
      <c r="AL331" s="181"/>
      <c r="AM331" s="181"/>
      <c r="AN331" s="181"/>
      <c r="AO331" s="181"/>
      <c r="AP331" s="36"/>
      <c r="AQ331" s="36"/>
      <c r="AR331" s="36"/>
      <c r="AS331" s="36"/>
      <c r="AT331" s="36"/>
      <c r="AU331" s="36"/>
      <c r="AV331" s="36"/>
    </row>
    <row r="332" spans="1:48" ht="40" customHeight="1" x14ac:dyDescent="0.35">
      <c r="A332" s="204"/>
      <c r="B332" s="50">
        <v>346</v>
      </c>
      <c r="C332" s="200"/>
      <c r="D332" s="56" t="s">
        <v>574</v>
      </c>
      <c r="E332" s="57" t="s">
        <v>570</v>
      </c>
      <c r="F332" s="57" t="s">
        <v>11</v>
      </c>
      <c r="G332" s="57" t="s">
        <v>575</v>
      </c>
      <c r="H332" s="55">
        <v>50</v>
      </c>
      <c r="I332" s="16">
        <v>0</v>
      </c>
      <c r="J332" s="144">
        <f t="shared" si="23"/>
        <v>0</v>
      </c>
      <c r="K332" s="145">
        <f t="shared" si="24"/>
        <v>0</v>
      </c>
      <c r="L332" s="146"/>
      <c r="M332" s="147">
        <f t="shared" si="25"/>
        <v>0</v>
      </c>
      <c r="N332" s="146"/>
      <c r="O332" s="146"/>
      <c r="P332" s="146"/>
      <c r="Q332" s="148">
        <f t="shared" si="26"/>
        <v>0</v>
      </c>
      <c r="R332" s="18" t="str">
        <f t="shared" si="22"/>
        <v>OK</v>
      </c>
      <c r="S332" s="47"/>
      <c r="T332" s="47"/>
      <c r="U332" s="47"/>
      <c r="V332" s="47"/>
      <c r="W332" s="47"/>
      <c r="X332" s="34"/>
      <c r="Y332" s="34"/>
      <c r="Z332" s="34"/>
      <c r="AA332" s="34"/>
      <c r="AB332" s="34"/>
      <c r="AC332" s="34"/>
      <c r="AD332" s="34"/>
      <c r="AE332" s="152"/>
      <c r="AF332" s="152"/>
      <c r="AG332" s="152"/>
      <c r="AH332" s="152"/>
      <c r="AI332" s="36"/>
      <c r="AJ332" s="36"/>
      <c r="AK332" s="36"/>
      <c r="AL332" s="181"/>
      <c r="AM332" s="181"/>
      <c r="AN332" s="181"/>
      <c r="AO332" s="181"/>
      <c r="AP332" s="36"/>
      <c r="AQ332" s="36"/>
      <c r="AR332" s="36"/>
      <c r="AS332" s="36"/>
      <c r="AT332" s="36"/>
      <c r="AU332" s="36"/>
      <c r="AV332" s="36"/>
    </row>
    <row r="333" spans="1:48" ht="40" customHeight="1" x14ac:dyDescent="0.35">
      <c r="A333" s="204"/>
      <c r="B333" s="50">
        <v>347</v>
      </c>
      <c r="C333" s="199"/>
      <c r="D333" s="56" t="s">
        <v>576</v>
      </c>
      <c r="E333" s="57" t="s">
        <v>570</v>
      </c>
      <c r="F333" s="57" t="s">
        <v>11</v>
      </c>
      <c r="G333" s="57" t="s">
        <v>575</v>
      </c>
      <c r="H333" s="55">
        <v>40</v>
      </c>
      <c r="I333" s="16">
        <v>0</v>
      </c>
      <c r="J333" s="144">
        <f t="shared" si="23"/>
        <v>0</v>
      </c>
      <c r="K333" s="145">
        <f t="shared" si="24"/>
        <v>0</v>
      </c>
      <c r="L333" s="146"/>
      <c r="M333" s="147">
        <f t="shared" si="25"/>
        <v>0</v>
      </c>
      <c r="N333" s="146"/>
      <c r="O333" s="146"/>
      <c r="P333" s="146"/>
      <c r="Q333" s="148">
        <f t="shared" si="26"/>
        <v>0</v>
      </c>
      <c r="R333" s="18" t="str">
        <f t="shared" si="22"/>
        <v>OK</v>
      </c>
      <c r="S333" s="47"/>
      <c r="T333" s="47"/>
      <c r="U333" s="47"/>
      <c r="V333" s="47"/>
      <c r="W333" s="47"/>
      <c r="X333" s="34"/>
      <c r="Y333" s="34"/>
      <c r="Z333" s="34"/>
      <c r="AA333" s="34"/>
      <c r="AB333" s="34"/>
      <c r="AC333" s="34"/>
      <c r="AD333" s="34"/>
      <c r="AE333" s="152"/>
      <c r="AF333" s="152"/>
      <c r="AG333" s="152"/>
      <c r="AH333" s="152"/>
      <c r="AI333" s="36"/>
      <c r="AJ333" s="36"/>
      <c r="AK333" s="36"/>
      <c r="AL333" s="181"/>
      <c r="AM333" s="181"/>
      <c r="AN333" s="181"/>
      <c r="AO333" s="181"/>
      <c r="AP333" s="36"/>
      <c r="AQ333" s="36"/>
      <c r="AR333" s="36"/>
      <c r="AS333" s="36"/>
      <c r="AT333" s="36"/>
      <c r="AU333" s="36"/>
      <c r="AV333" s="36"/>
    </row>
    <row r="334" spans="1:48" ht="40" customHeight="1" x14ac:dyDescent="0.35">
      <c r="A334" s="204">
        <v>32</v>
      </c>
      <c r="B334" s="50">
        <v>348</v>
      </c>
      <c r="C334" s="198" t="s">
        <v>641</v>
      </c>
      <c r="D334" s="56" t="s">
        <v>577</v>
      </c>
      <c r="E334" s="57" t="s">
        <v>578</v>
      </c>
      <c r="F334" s="57" t="s">
        <v>233</v>
      </c>
      <c r="G334" s="57" t="s">
        <v>579</v>
      </c>
      <c r="H334" s="55">
        <v>164.96</v>
      </c>
      <c r="I334" s="16">
        <v>3</v>
      </c>
      <c r="J334" s="144">
        <f t="shared" si="23"/>
        <v>3</v>
      </c>
      <c r="K334" s="145">
        <f t="shared" si="24"/>
        <v>3</v>
      </c>
      <c r="L334" s="146"/>
      <c r="M334" s="147">
        <f t="shared" si="25"/>
        <v>0</v>
      </c>
      <c r="N334" s="146"/>
      <c r="O334" s="146"/>
      <c r="P334" s="146"/>
      <c r="Q334" s="148">
        <f t="shared" si="26"/>
        <v>0</v>
      </c>
      <c r="R334" s="18" t="str">
        <f t="shared" si="22"/>
        <v>OK</v>
      </c>
      <c r="S334" s="47"/>
      <c r="T334" s="47"/>
      <c r="U334" s="47"/>
      <c r="V334" s="47"/>
      <c r="W334" s="47"/>
      <c r="X334" s="34"/>
      <c r="Y334" s="34"/>
      <c r="Z334" s="34"/>
      <c r="AA334" s="34"/>
      <c r="AB334" s="34"/>
      <c r="AC334" s="34"/>
      <c r="AD334" s="34"/>
      <c r="AE334" s="152">
        <v>3</v>
      </c>
      <c r="AF334" s="152"/>
      <c r="AG334" s="152"/>
      <c r="AH334" s="152"/>
      <c r="AI334" s="36"/>
      <c r="AJ334" s="36"/>
      <c r="AK334" s="36"/>
      <c r="AL334" s="181"/>
      <c r="AM334" s="181"/>
      <c r="AN334" s="181"/>
      <c r="AO334" s="181"/>
      <c r="AP334" s="36"/>
      <c r="AQ334" s="36"/>
      <c r="AR334" s="36"/>
      <c r="AS334" s="36"/>
      <c r="AT334" s="36"/>
      <c r="AU334" s="36"/>
      <c r="AV334" s="36"/>
    </row>
    <row r="335" spans="1:48" ht="40" customHeight="1" x14ac:dyDescent="0.35">
      <c r="A335" s="204"/>
      <c r="B335" s="50">
        <v>349</v>
      </c>
      <c r="C335" s="200"/>
      <c r="D335" s="56" t="s">
        <v>580</v>
      </c>
      <c r="E335" s="57" t="s">
        <v>581</v>
      </c>
      <c r="F335" s="57" t="s">
        <v>233</v>
      </c>
      <c r="G335" s="57" t="s">
        <v>579</v>
      </c>
      <c r="H335" s="55">
        <v>87.33</v>
      </c>
      <c r="I335" s="16">
        <v>4</v>
      </c>
      <c r="J335" s="144">
        <f t="shared" si="23"/>
        <v>4</v>
      </c>
      <c r="K335" s="145">
        <f t="shared" si="24"/>
        <v>4</v>
      </c>
      <c r="L335" s="146"/>
      <c r="M335" s="147">
        <f t="shared" si="25"/>
        <v>1</v>
      </c>
      <c r="N335" s="146"/>
      <c r="O335" s="146"/>
      <c r="P335" s="146"/>
      <c r="Q335" s="148">
        <f t="shared" si="26"/>
        <v>0</v>
      </c>
      <c r="R335" s="18" t="str">
        <f t="shared" si="22"/>
        <v>OK</v>
      </c>
      <c r="S335" s="47"/>
      <c r="T335" s="47"/>
      <c r="U335" s="47"/>
      <c r="V335" s="47"/>
      <c r="W335" s="47"/>
      <c r="X335" s="34"/>
      <c r="Y335" s="34"/>
      <c r="Z335" s="34"/>
      <c r="AA335" s="34">
        <v>3</v>
      </c>
      <c r="AB335" s="34"/>
      <c r="AC335" s="34"/>
      <c r="AD335" s="34"/>
      <c r="AE335" s="152">
        <v>1</v>
      </c>
      <c r="AF335" s="152"/>
      <c r="AG335" s="152"/>
      <c r="AH335" s="152"/>
      <c r="AI335" s="36"/>
      <c r="AJ335" s="36"/>
      <c r="AK335" s="36"/>
      <c r="AL335" s="181"/>
      <c r="AM335" s="181"/>
      <c r="AN335" s="181"/>
      <c r="AO335" s="181"/>
      <c r="AP335" s="36"/>
      <c r="AQ335" s="36"/>
      <c r="AR335" s="36"/>
      <c r="AS335" s="36"/>
      <c r="AT335" s="36"/>
      <c r="AU335" s="36"/>
      <c r="AV335" s="36"/>
    </row>
    <row r="336" spans="1:48" ht="40" customHeight="1" x14ac:dyDescent="0.35">
      <c r="A336" s="204"/>
      <c r="B336" s="50">
        <v>350</v>
      </c>
      <c r="C336" s="200"/>
      <c r="D336" s="56" t="s">
        <v>582</v>
      </c>
      <c r="E336" s="57" t="s">
        <v>583</v>
      </c>
      <c r="F336" s="57" t="s">
        <v>11</v>
      </c>
      <c r="G336" s="57" t="s">
        <v>12</v>
      </c>
      <c r="H336" s="55">
        <v>16.11</v>
      </c>
      <c r="I336" s="16">
        <v>0</v>
      </c>
      <c r="J336" s="144">
        <f t="shared" si="23"/>
        <v>0</v>
      </c>
      <c r="K336" s="145">
        <f t="shared" si="24"/>
        <v>0</v>
      </c>
      <c r="L336" s="146"/>
      <c r="M336" s="147">
        <f t="shared" si="25"/>
        <v>0</v>
      </c>
      <c r="N336" s="146"/>
      <c r="O336" s="146"/>
      <c r="P336" s="146"/>
      <c r="Q336" s="148">
        <f t="shared" si="26"/>
        <v>0</v>
      </c>
      <c r="R336" s="18" t="str">
        <f t="shared" si="22"/>
        <v>OK</v>
      </c>
      <c r="S336" s="47"/>
      <c r="T336" s="47"/>
      <c r="U336" s="47"/>
      <c r="V336" s="47"/>
      <c r="W336" s="47"/>
      <c r="X336" s="34"/>
      <c r="Y336" s="34"/>
      <c r="Z336" s="34"/>
      <c r="AA336" s="34"/>
      <c r="AB336" s="34"/>
      <c r="AC336" s="34"/>
      <c r="AD336" s="34"/>
      <c r="AE336" s="152"/>
      <c r="AF336" s="152"/>
      <c r="AG336" s="152"/>
      <c r="AH336" s="152"/>
      <c r="AI336" s="36"/>
      <c r="AJ336" s="36"/>
      <c r="AK336" s="36"/>
      <c r="AL336" s="181"/>
      <c r="AM336" s="181"/>
      <c r="AN336" s="181"/>
      <c r="AO336" s="181"/>
      <c r="AP336" s="36"/>
      <c r="AQ336" s="36"/>
      <c r="AR336" s="36"/>
      <c r="AS336" s="36"/>
      <c r="AT336" s="36"/>
      <c r="AU336" s="36"/>
      <c r="AV336" s="36"/>
    </row>
    <row r="337" spans="1:48" ht="40" customHeight="1" x14ac:dyDescent="0.35">
      <c r="A337" s="204"/>
      <c r="B337" s="50">
        <v>351</v>
      </c>
      <c r="C337" s="200"/>
      <c r="D337" s="56" t="s">
        <v>584</v>
      </c>
      <c r="E337" s="57" t="s">
        <v>585</v>
      </c>
      <c r="F337" s="57" t="s">
        <v>11</v>
      </c>
      <c r="G337" s="57" t="s">
        <v>12</v>
      </c>
      <c r="H337" s="55">
        <v>115.55</v>
      </c>
      <c r="I337" s="16">
        <v>20</v>
      </c>
      <c r="J337" s="144">
        <f t="shared" si="23"/>
        <v>0</v>
      </c>
      <c r="K337" s="145">
        <f t="shared" si="24"/>
        <v>0</v>
      </c>
      <c r="L337" s="146"/>
      <c r="M337" s="147">
        <f t="shared" si="25"/>
        <v>5</v>
      </c>
      <c r="N337" s="146"/>
      <c r="O337" s="146"/>
      <c r="P337" s="146"/>
      <c r="Q337" s="148">
        <f t="shared" si="26"/>
        <v>20</v>
      </c>
      <c r="R337" s="18" t="str">
        <f t="shared" si="22"/>
        <v>OK</v>
      </c>
      <c r="S337" s="47"/>
      <c r="T337" s="47"/>
      <c r="U337" s="47"/>
      <c r="V337" s="47"/>
      <c r="W337" s="47"/>
      <c r="X337" s="34"/>
      <c r="Y337" s="34"/>
      <c r="Z337" s="34"/>
      <c r="AA337" s="34"/>
      <c r="AB337" s="34"/>
      <c r="AC337" s="34"/>
      <c r="AD337" s="34"/>
      <c r="AE337" s="152"/>
      <c r="AF337" s="152"/>
      <c r="AG337" s="152"/>
      <c r="AH337" s="152"/>
      <c r="AI337" s="36"/>
      <c r="AJ337" s="36"/>
      <c r="AK337" s="36"/>
      <c r="AL337" s="181"/>
      <c r="AM337" s="181"/>
      <c r="AN337" s="181"/>
      <c r="AO337" s="181"/>
      <c r="AP337" s="36"/>
      <c r="AQ337" s="36"/>
      <c r="AR337" s="36"/>
      <c r="AS337" s="36"/>
      <c r="AT337" s="36"/>
      <c r="AU337" s="36"/>
      <c r="AV337" s="36"/>
    </row>
    <row r="338" spans="1:48" ht="40" customHeight="1" x14ac:dyDescent="0.35">
      <c r="A338" s="204"/>
      <c r="B338" s="50">
        <v>352</v>
      </c>
      <c r="C338" s="200"/>
      <c r="D338" s="56" t="s">
        <v>586</v>
      </c>
      <c r="E338" s="57" t="s">
        <v>587</v>
      </c>
      <c r="F338" s="57" t="s">
        <v>11</v>
      </c>
      <c r="G338" s="57" t="s">
        <v>12</v>
      </c>
      <c r="H338" s="55">
        <v>50.3</v>
      </c>
      <c r="I338" s="16">
        <v>0</v>
      </c>
      <c r="J338" s="144">
        <f t="shared" si="23"/>
        <v>0</v>
      </c>
      <c r="K338" s="145">
        <f t="shared" si="24"/>
        <v>0</v>
      </c>
      <c r="L338" s="146"/>
      <c r="M338" s="147">
        <f t="shared" si="25"/>
        <v>0</v>
      </c>
      <c r="N338" s="146"/>
      <c r="O338" s="146"/>
      <c r="P338" s="146"/>
      <c r="Q338" s="148">
        <f t="shared" si="26"/>
        <v>0</v>
      </c>
      <c r="R338" s="18" t="str">
        <f t="shared" si="22"/>
        <v>OK</v>
      </c>
      <c r="S338" s="47"/>
      <c r="T338" s="47"/>
      <c r="U338" s="47"/>
      <c r="V338" s="47"/>
      <c r="W338" s="47"/>
      <c r="X338" s="34"/>
      <c r="Y338" s="34"/>
      <c r="Z338" s="34"/>
      <c r="AA338" s="34"/>
      <c r="AB338" s="34"/>
      <c r="AC338" s="34"/>
      <c r="AD338" s="34"/>
      <c r="AE338" s="152"/>
      <c r="AF338" s="152"/>
      <c r="AG338" s="152"/>
      <c r="AH338" s="152"/>
      <c r="AI338" s="36"/>
      <c r="AJ338" s="36"/>
      <c r="AK338" s="36"/>
      <c r="AL338" s="181"/>
      <c r="AM338" s="181"/>
      <c r="AN338" s="181"/>
      <c r="AO338" s="181"/>
      <c r="AP338" s="36"/>
      <c r="AQ338" s="36"/>
      <c r="AR338" s="36"/>
      <c r="AS338" s="36"/>
      <c r="AT338" s="36"/>
      <c r="AU338" s="36"/>
      <c r="AV338" s="36"/>
    </row>
    <row r="339" spans="1:48" ht="40" customHeight="1" x14ac:dyDescent="0.35">
      <c r="A339" s="204"/>
      <c r="B339" s="50">
        <v>353</v>
      </c>
      <c r="C339" s="200"/>
      <c r="D339" s="56" t="s">
        <v>588</v>
      </c>
      <c r="E339" s="57" t="s">
        <v>589</v>
      </c>
      <c r="F339" s="57" t="s">
        <v>11</v>
      </c>
      <c r="G339" s="57" t="s">
        <v>12</v>
      </c>
      <c r="H339" s="55">
        <v>14.69</v>
      </c>
      <c r="I339" s="16">
        <v>30</v>
      </c>
      <c r="J339" s="144">
        <f t="shared" si="23"/>
        <v>30</v>
      </c>
      <c r="K339" s="145">
        <f t="shared" si="24"/>
        <v>30</v>
      </c>
      <c r="L339" s="146"/>
      <c r="M339" s="147">
        <f t="shared" si="25"/>
        <v>7</v>
      </c>
      <c r="N339" s="146"/>
      <c r="O339" s="146"/>
      <c r="P339" s="146"/>
      <c r="Q339" s="148">
        <f t="shared" si="26"/>
        <v>0</v>
      </c>
      <c r="R339" s="18" t="str">
        <f t="shared" si="22"/>
        <v>OK</v>
      </c>
      <c r="S339" s="47"/>
      <c r="T339" s="47"/>
      <c r="U339" s="47"/>
      <c r="V339" s="47"/>
      <c r="W339" s="47"/>
      <c r="X339" s="34"/>
      <c r="Y339" s="34"/>
      <c r="Z339" s="34">
        <v>30</v>
      </c>
      <c r="AA339" s="34"/>
      <c r="AB339" s="34"/>
      <c r="AC339" s="34"/>
      <c r="AD339" s="34"/>
      <c r="AE339" s="152"/>
      <c r="AF339" s="152"/>
      <c r="AG339" s="152"/>
      <c r="AH339" s="152"/>
      <c r="AI339" s="36"/>
      <c r="AJ339" s="36"/>
      <c r="AK339" s="36"/>
      <c r="AL339" s="181"/>
      <c r="AM339" s="181"/>
      <c r="AN339" s="181"/>
      <c r="AO339" s="181"/>
      <c r="AP339" s="36"/>
      <c r="AQ339" s="36"/>
      <c r="AR339" s="36"/>
      <c r="AS339" s="36"/>
      <c r="AT339" s="36"/>
      <c r="AU339" s="36"/>
      <c r="AV339" s="36"/>
    </row>
    <row r="340" spans="1:48" ht="40" customHeight="1" x14ac:dyDescent="0.35">
      <c r="A340" s="204"/>
      <c r="B340" s="50">
        <v>354</v>
      </c>
      <c r="C340" s="200"/>
      <c r="D340" s="56" t="s">
        <v>590</v>
      </c>
      <c r="E340" s="57" t="s">
        <v>589</v>
      </c>
      <c r="F340" s="57" t="s">
        <v>11</v>
      </c>
      <c r="G340" s="57" t="s">
        <v>591</v>
      </c>
      <c r="H340" s="55">
        <v>12.85</v>
      </c>
      <c r="I340" s="16">
        <v>30</v>
      </c>
      <c r="J340" s="144">
        <f t="shared" si="23"/>
        <v>30</v>
      </c>
      <c r="K340" s="145">
        <f t="shared" si="24"/>
        <v>30</v>
      </c>
      <c r="L340" s="146"/>
      <c r="M340" s="147">
        <f t="shared" si="25"/>
        <v>7</v>
      </c>
      <c r="N340" s="146"/>
      <c r="O340" s="146"/>
      <c r="P340" s="146"/>
      <c r="Q340" s="148">
        <f t="shared" si="26"/>
        <v>0</v>
      </c>
      <c r="R340" s="18" t="str">
        <f t="shared" si="22"/>
        <v>OK</v>
      </c>
      <c r="S340" s="47"/>
      <c r="T340" s="47"/>
      <c r="U340" s="47"/>
      <c r="V340" s="47"/>
      <c r="W340" s="47"/>
      <c r="X340" s="34"/>
      <c r="Y340" s="34"/>
      <c r="Z340" s="34">
        <v>30</v>
      </c>
      <c r="AA340" s="34"/>
      <c r="AB340" s="34"/>
      <c r="AC340" s="34"/>
      <c r="AD340" s="34"/>
      <c r="AE340" s="152"/>
      <c r="AF340" s="152"/>
      <c r="AG340" s="152"/>
      <c r="AH340" s="152"/>
      <c r="AI340" s="36"/>
      <c r="AJ340" s="36"/>
      <c r="AK340" s="36"/>
      <c r="AL340" s="181"/>
      <c r="AM340" s="181"/>
      <c r="AN340" s="181"/>
      <c r="AO340" s="181"/>
      <c r="AP340" s="36"/>
      <c r="AQ340" s="36"/>
      <c r="AR340" s="36"/>
      <c r="AS340" s="36"/>
      <c r="AT340" s="36"/>
      <c r="AU340" s="36"/>
      <c r="AV340" s="36"/>
    </row>
    <row r="341" spans="1:48" ht="40" customHeight="1" x14ac:dyDescent="0.35">
      <c r="A341" s="204"/>
      <c r="B341" s="50">
        <v>355</v>
      </c>
      <c r="C341" s="200"/>
      <c r="D341" s="56" t="s">
        <v>592</v>
      </c>
      <c r="E341" s="57" t="s">
        <v>593</v>
      </c>
      <c r="F341" s="57" t="s">
        <v>3</v>
      </c>
      <c r="G341" s="57" t="s">
        <v>591</v>
      </c>
      <c r="H341" s="55">
        <v>10.35</v>
      </c>
      <c r="I341" s="16">
        <v>40</v>
      </c>
      <c r="J341" s="144">
        <f t="shared" si="23"/>
        <v>40</v>
      </c>
      <c r="K341" s="145">
        <f t="shared" si="24"/>
        <v>40</v>
      </c>
      <c r="L341" s="146"/>
      <c r="M341" s="147">
        <f t="shared" si="25"/>
        <v>10</v>
      </c>
      <c r="N341" s="146"/>
      <c r="O341" s="146"/>
      <c r="P341" s="146"/>
      <c r="Q341" s="148">
        <f t="shared" si="26"/>
        <v>0</v>
      </c>
      <c r="R341" s="18" t="str">
        <f t="shared" si="22"/>
        <v>OK</v>
      </c>
      <c r="S341" s="47"/>
      <c r="T341" s="47"/>
      <c r="U341" s="47"/>
      <c r="V341" s="47"/>
      <c r="W341" s="47"/>
      <c r="X341" s="34"/>
      <c r="Y341" s="34"/>
      <c r="Z341" s="34">
        <v>40</v>
      </c>
      <c r="AA341" s="34"/>
      <c r="AB341" s="34"/>
      <c r="AC341" s="34"/>
      <c r="AD341" s="34"/>
      <c r="AE341" s="152"/>
      <c r="AF341" s="152"/>
      <c r="AG341" s="152"/>
      <c r="AH341" s="152"/>
      <c r="AI341" s="36"/>
      <c r="AJ341" s="36"/>
      <c r="AK341" s="36"/>
      <c r="AL341" s="181"/>
      <c r="AM341" s="181"/>
      <c r="AN341" s="181"/>
      <c r="AO341" s="181"/>
      <c r="AP341" s="36"/>
      <c r="AQ341" s="36"/>
      <c r="AR341" s="36"/>
      <c r="AS341" s="36"/>
      <c r="AT341" s="36"/>
      <c r="AU341" s="36"/>
      <c r="AV341" s="36"/>
    </row>
    <row r="342" spans="1:48" ht="40" customHeight="1" x14ac:dyDescent="0.35">
      <c r="A342" s="204"/>
      <c r="B342" s="50">
        <v>356</v>
      </c>
      <c r="C342" s="199"/>
      <c r="D342" s="56" t="s">
        <v>594</v>
      </c>
      <c r="E342" s="57" t="s">
        <v>595</v>
      </c>
      <c r="F342" s="57" t="s">
        <v>11</v>
      </c>
      <c r="G342" s="57" t="s">
        <v>12</v>
      </c>
      <c r="H342" s="55">
        <v>68.7</v>
      </c>
      <c r="I342" s="16">
        <v>2</v>
      </c>
      <c r="J342" s="144">
        <f t="shared" si="23"/>
        <v>0</v>
      </c>
      <c r="K342" s="145">
        <f t="shared" si="24"/>
        <v>0</v>
      </c>
      <c r="L342" s="146"/>
      <c r="M342" s="147">
        <f t="shared" si="25"/>
        <v>0</v>
      </c>
      <c r="N342" s="146"/>
      <c r="O342" s="146"/>
      <c r="P342" s="146"/>
      <c r="Q342" s="148">
        <f t="shared" si="26"/>
        <v>2</v>
      </c>
      <c r="R342" s="18" t="str">
        <f t="shared" si="22"/>
        <v>OK</v>
      </c>
      <c r="S342" s="47"/>
      <c r="T342" s="47"/>
      <c r="U342" s="47"/>
      <c r="V342" s="47"/>
      <c r="W342" s="47"/>
      <c r="X342" s="34"/>
      <c r="Y342" s="34"/>
      <c r="Z342" s="34"/>
      <c r="AA342" s="34"/>
      <c r="AB342" s="34"/>
      <c r="AC342" s="34"/>
      <c r="AD342" s="34"/>
      <c r="AE342" s="152"/>
      <c r="AF342" s="152"/>
      <c r="AG342" s="152"/>
      <c r="AH342" s="152"/>
      <c r="AI342" s="36"/>
      <c r="AJ342" s="36"/>
      <c r="AK342" s="36"/>
      <c r="AL342" s="181"/>
      <c r="AM342" s="181"/>
      <c r="AN342" s="181"/>
      <c r="AO342" s="181"/>
      <c r="AP342" s="36"/>
      <c r="AQ342" s="36"/>
      <c r="AR342" s="36"/>
      <c r="AS342" s="36"/>
      <c r="AT342" s="36"/>
      <c r="AU342" s="36"/>
      <c r="AV342" s="36"/>
    </row>
    <row r="343" spans="1:48" ht="40" customHeight="1" x14ac:dyDescent="0.35">
      <c r="A343" s="204">
        <v>34</v>
      </c>
      <c r="B343" s="50">
        <v>364</v>
      </c>
      <c r="C343" s="198" t="s">
        <v>635</v>
      </c>
      <c r="D343" s="56" t="s">
        <v>596</v>
      </c>
      <c r="E343" s="57" t="s">
        <v>597</v>
      </c>
      <c r="F343" s="57" t="s">
        <v>598</v>
      </c>
      <c r="G343" s="57" t="s">
        <v>599</v>
      </c>
      <c r="H343" s="55">
        <v>40.9</v>
      </c>
      <c r="I343" s="16">
        <v>30</v>
      </c>
      <c r="J343" s="144">
        <f t="shared" si="23"/>
        <v>30</v>
      </c>
      <c r="K343" s="145">
        <f t="shared" si="24"/>
        <v>30</v>
      </c>
      <c r="L343" s="146"/>
      <c r="M343" s="147">
        <f t="shared" si="25"/>
        <v>7</v>
      </c>
      <c r="N343" s="146"/>
      <c r="O343" s="146"/>
      <c r="P343" s="146"/>
      <c r="Q343" s="148">
        <f t="shared" si="26"/>
        <v>0</v>
      </c>
      <c r="R343" s="18" t="str">
        <f t="shared" si="22"/>
        <v>OK</v>
      </c>
      <c r="S343" s="151"/>
      <c r="T343" s="47">
        <v>30</v>
      </c>
      <c r="U343" s="47"/>
      <c r="V343" s="47"/>
      <c r="W343" s="47"/>
      <c r="X343" s="34"/>
      <c r="Y343" s="34"/>
      <c r="Z343" s="34"/>
      <c r="AA343" s="34"/>
      <c r="AB343" s="34"/>
      <c r="AC343" s="34"/>
      <c r="AD343" s="34"/>
      <c r="AE343" s="152"/>
      <c r="AF343" s="152"/>
      <c r="AG343" s="152"/>
      <c r="AH343" s="152"/>
      <c r="AI343" s="36"/>
      <c r="AJ343" s="36"/>
      <c r="AK343" s="36"/>
      <c r="AL343" s="181"/>
      <c r="AM343" s="181"/>
      <c r="AN343" s="181"/>
      <c r="AO343" s="181"/>
      <c r="AP343" s="36"/>
      <c r="AQ343" s="36"/>
      <c r="AR343" s="36"/>
      <c r="AS343" s="36"/>
      <c r="AT343" s="36"/>
      <c r="AU343" s="36"/>
      <c r="AV343" s="36"/>
    </row>
    <row r="344" spans="1:48" ht="40" customHeight="1" x14ac:dyDescent="0.35">
      <c r="A344" s="204"/>
      <c r="B344" s="50">
        <v>365</v>
      </c>
      <c r="C344" s="199"/>
      <c r="D344" s="56" t="s">
        <v>600</v>
      </c>
      <c r="E344" s="57" t="s">
        <v>601</v>
      </c>
      <c r="F344" s="57" t="s">
        <v>195</v>
      </c>
      <c r="G344" s="57" t="s">
        <v>599</v>
      </c>
      <c r="H344" s="55">
        <v>307.2</v>
      </c>
      <c r="I344" s="16">
        <v>10</v>
      </c>
      <c r="J344" s="144">
        <f t="shared" si="23"/>
        <v>2</v>
      </c>
      <c r="K344" s="145">
        <f t="shared" si="24"/>
        <v>2</v>
      </c>
      <c r="L344" s="146"/>
      <c r="M344" s="147">
        <f t="shared" si="25"/>
        <v>2</v>
      </c>
      <c r="N344" s="146"/>
      <c r="O344" s="146"/>
      <c r="P344" s="146"/>
      <c r="Q344" s="148">
        <f t="shared" si="26"/>
        <v>8</v>
      </c>
      <c r="R344" s="18" t="str">
        <f t="shared" si="22"/>
        <v>OK</v>
      </c>
      <c r="S344" s="151"/>
      <c r="T344" s="47">
        <v>1</v>
      </c>
      <c r="U344" s="47"/>
      <c r="V344" s="47"/>
      <c r="W344" s="47"/>
      <c r="X344" s="34"/>
      <c r="Y344" s="34"/>
      <c r="Z344" s="34"/>
      <c r="AA344" s="34"/>
      <c r="AB344" s="34"/>
      <c r="AC344" s="34"/>
      <c r="AD344" s="34"/>
      <c r="AE344" s="152"/>
      <c r="AF344" s="152">
        <v>1</v>
      </c>
      <c r="AG344" s="152"/>
      <c r="AH344" s="152"/>
      <c r="AI344" s="36"/>
      <c r="AJ344" s="36"/>
      <c r="AK344" s="36"/>
      <c r="AL344" s="181"/>
      <c r="AM344" s="181"/>
      <c r="AN344" s="181"/>
      <c r="AO344" s="181"/>
      <c r="AP344" s="36"/>
      <c r="AQ344" s="36"/>
      <c r="AR344" s="36"/>
      <c r="AS344" s="36"/>
      <c r="AT344" s="36"/>
      <c r="AU344" s="36"/>
      <c r="AV344" s="36"/>
    </row>
    <row r="345" spans="1:48" ht="40" customHeight="1" x14ac:dyDescent="0.35">
      <c r="A345" s="204">
        <v>35</v>
      </c>
      <c r="B345" s="50">
        <v>366</v>
      </c>
      <c r="C345" s="198" t="s">
        <v>634</v>
      </c>
      <c r="D345" s="56" t="s">
        <v>602</v>
      </c>
      <c r="E345" s="57" t="s">
        <v>39</v>
      </c>
      <c r="F345" s="57" t="s">
        <v>195</v>
      </c>
      <c r="G345" s="57" t="s">
        <v>13</v>
      </c>
      <c r="H345" s="55">
        <v>35.119999999999997</v>
      </c>
      <c r="I345" s="16">
        <v>0</v>
      </c>
      <c r="J345" s="144">
        <f t="shared" si="23"/>
        <v>0</v>
      </c>
      <c r="K345" s="145">
        <f t="shared" si="24"/>
        <v>0</v>
      </c>
      <c r="L345" s="146"/>
      <c r="M345" s="147">
        <f t="shared" si="25"/>
        <v>0</v>
      </c>
      <c r="N345" s="146"/>
      <c r="O345" s="146"/>
      <c r="P345" s="146"/>
      <c r="Q345" s="148">
        <f t="shared" si="26"/>
        <v>0</v>
      </c>
      <c r="R345" s="18" t="str">
        <f t="shared" si="22"/>
        <v>OK</v>
      </c>
      <c r="S345" s="47"/>
      <c r="T345" s="47"/>
      <c r="U345" s="47"/>
      <c r="V345" s="47"/>
      <c r="W345" s="47"/>
      <c r="X345" s="34"/>
      <c r="Y345" s="34"/>
      <c r="Z345" s="34"/>
      <c r="AA345" s="34"/>
      <c r="AB345" s="34"/>
      <c r="AC345" s="34"/>
      <c r="AD345" s="34"/>
      <c r="AE345" s="152"/>
      <c r="AF345" s="152"/>
      <c r="AG345" s="152"/>
      <c r="AH345" s="152"/>
      <c r="AI345" s="36"/>
      <c r="AJ345" s="36"/>
      <c r="AK345" s="36"/>
      <c r="AL345" s="181"/>
      <c r="AM345" s="181"/>
      <c r="AN345" s="181"/>
      <c r="AO345" s="181"/>
      <c r="AP345" s="36"/>
      <c r="AQ345" s="36"/>
      <c r="AR345" s="36"/>
      <c r="AS345" s="36"/>
      <c r="AT345" s="36"/>
      <c r="AU345" s="36"/>
      <c r="AV345" s="36"/>
    </row>
    <row r="346" spans="1:48" ht="40" customHeight="1" x14ac:dyDescent="0.35">
      <c r="A346" s="204"/>
      <c r="B346" s="50">
        <v>367</v>
      </c>
      <c r="C346" s="200"/>
      <c r="D346" s="56" t="s">
        <v>603</v>
      </c>
      <c r="E346" s="57" t="s">
        <v>39</v>
      </c>
      <c r="F346" s="57" t="s">
        <v>484</v>
      </c>
      <c r="G346" s="57" t="s">
        <v>604</v>
      </c>
      <c r="H346" s="55">
        <v>24.1</v>
      </c>
      <c r="I346" s="16">
        <v>0</v>
      </c>
      <c r="J346" s="144">
        <f t="shared" si="23"/>
        <v>0</v>
      </c>
      <c r="K346" s="145">
        <f t="shared" si="24"/>
        <v>0</v>
      </c>
      <c r="L346" s="146"/>
      <c r="M346" s="147">
        <f t="shared" si="25"/>
        <v>0</v>
      </c>
      <c r="N346" s="146"/>
      <c r="O346" s="146"/>
      <c r="P346" s="146"/>
      <c r="Q346" s="148">
        <f t="shared" si="26"/>
        <v>0</v>
      </c>
      <c r="R346" s="18" t="str">
        <f t="shared" si="22"/>
        <v>OK</v>
      </c>
      <c r="S346" s="47"/>
      <c r="T346" s="47"/>
      <c r="U346" s="47"/>
      <c r="V346" s="47"/>
      <c r="W346" s="47"/>
      <c r="X346" s="34"/>
      <c r="Y346" s="34"/>
      <c r="Z346" s="34"/>
      <c r="AA346" s="34"/>
      <c r="AB346" s="34"/>
      <c r="AC346" s="34"/>
      <c r="AD346" s="34"/>
      <c r="AE346" s="152"/>
      <c r="AF346" s="152"/>
      <c r="AG346" s="152"/>
      <c r="AH346" s="152"/>
      <c r="AI346" s="36"/>
      <c r="AJ346" s="36"/>
      <c r="AK346" s="36"/>
      <c r="AL346" s="181"/>
      <c r="AM346" s="181"/>
      <c r="AN346" s="181"/>
      <c r="AO346" s="181"/>
      <c r="AP346" s="36"/>
      <c r="AQ346" s="36"/>
      <c r="AR346" s="36"/>
      <c r="AS346" s="36"/>
      <c r="AT346" s="36"/>
      <c r="AU346" s="36"/>
      <c r="AV346" s="36"/>
    </row>
    <row r="347" spans="1:48" ht="40" customHeight="1" x14ac:dyDescent="0.35">
      <c r="A347" s="204"/>
      <c r="B347" s="50">
        <v>368</v>
      </c>
      <c r="C347" s="200"/>
      <c r="D347" s="56" t="s">
        <v>605</v>
      </c>
      <c r="E347" s="57" t="s">
        <v>606</v>
      </c>
      <c r="F347" s="57" t="s">
        <v>11</v>
      </c>
      <c r="G347" s="57" t="s">
        <v>604</v>
      </c>
      <c r="H347" s="55">
        <v>40</v>
      </c>
      <c r="I347" s="16">
        <v>0</v>
      </c>
      <c r="J347" s="144">
        <f t="shared" si="23"/>
        <v>0</v>
      </c>
      <c r="K347" s="145">
        <f t="shared" si="24"/>
        <v>0</v>
      </c>
      <c r="L347" s="146"/>
      <c r="M347" s="147">
        <f t="shared" si="25"/>
        <v>0</v>
      </c>
      <c r="N347" s="146"/>
      <c r="O347" s="146"/>
      <c r="P347" s="146"/>
      <c r="Q347" s="148">
        <f t="shared" si="26"/>
        <v>0</v>
      </c>
      <c r="R347" s="18" t="str">
        <f t="shared" si="22"/>
        <v>OK</v>
      </c>
      <c r="S347" s="47"/>
      <c r="T347" s="47"/>
      <c r="U347" s="47"/>
      <c r="V347" s="47"/>
      <c r="W347" s="47"/>
      <c r="X347" s="34"/>
      <c r="Y347" s="34"/>
      <c r="Z347" s="34"/>
      <c r="AA347" s="34"/>
      <c r="AB347" s="34"/>
      <c r="AC347" s="34"/>
      <c r="AD347" s="34"/>
      <c r="AE347" s="152"/>
      <c r="AF347" s="152"/>
      <c r="AG347" s="152"/>
      <c r="AH347" s="152"/>
      <c r="AI347" s="36"/>
      <c r="AJ347" s="36"/>
      <c r="AK347" s="36"/>
      <c r="AL347" s="181"/>
      <c r="AM347" s="181"/>
      <c r="AN347" s="181"/>
      <c r="AO347" s="181"/>
      <c r="AP347" s="36"/>
      <c r="AQ347" s="36"/>
      <c r="AR347" s="36"/>
      <c r="AS347" s="36"/>
      <c r="AT347" s="36"/>
      <c r="AU347" s="36"/>
      <c r="AV347" s="36"/>
    </row>
    <row r="348" spans="1:48" ht="40" customHeight="1" x14ac:dyDescent="0.35">
      <c r="A348" s="204"/>
      <c r="B348" s="50">
        <v>369</v>
      </c>
      <c r="C348" s="200"/>
      <c r="D348" s="56" t="s">
        <v>607</v>
      </c>
      <c r="E348" s="57" t="s">
        <v>608</v>
      </c>
      <c r="F348" s="57" t="s">
        <v>11</v>
      </c>
      <c r="G348" s="57" t="s">
        <v>604</v>
      </c>
      <c r="H348" s="55">
        <v>72.2</v>
      </c>
      <c r="I348" s="16">
        <v>0</v>
      </c>
      <c r="J348" s="144">
        <f t="shared" si="23"/>
        <v>0</v>
      </c>
      <c r="K348" s="145">
        <f t="shared" si="24"/>
        <v>0</v>
      </c>
      <c r="L348" s="146"/>
      <c r="M348" s="147">
        <f t="shared" si="25"/>
        <v>0</v>
      </c>
      <c r="N348" s="146"/>
      <c r="O348" s="146"/>
      <c r="P348" s="146"/>
      <c r="Q348" s="148">
        <f t="shared" si="26"/>
        <v>0</v>
      </c>
      <c r="R348" s="18" t="str">
        <f t="shared" si="22"/>
        <v>OK</v>
      </c>
      <c r="S348" s="47"/>
      <c r="T348" s="47"/>
      <c r="U348" s="47"/>
      <c r="V348" s="47"/>
      <c r="W348" s="47"/>
      <c r="X348" s="34"/>
      <c r="Y348" s="34"/>
      <c r="Z348" s="34"/>
      <c r="AA348" s="34"/>
      <c r="AB348" s="34"/>
      <c r="AC348" s="34"/>
      <c r="AD348" s="34"/>
      <c r="AE348" s="152"/>
      <c r="AF348" s="152"/>
      <c r="AG348" s="152"/>
      <c r="AH348" s="152"/>
      <c r="AI348" s="36"/>
      <c r="AJ348" s="36"/>
      <c r="AK348" s="36"/>
      <c r="AL348" s="181"/>
      <c r="AM348" s="181"/>
      <c r="AN348" s="181"/>
      <c r="AO348" s="181"/>
      <c r="AP348" s="36"/>
      <c r="AQ348" s="36"/>
      <c r="AR348" s="36"/>
      <c r="AS348" s="36"/>
      <c r="AT348" s="36"/>
      <c r="AU348" s="36"/>
      <c r="AV348" s="36"/>
    </row>
    <row r="349" spans="1:48" ht="40" customHeight="1" x14ac:dyDescent="0.35">
      <c r="A349" s="204"/>
      <c r="B349" s="50">
        <v>370</v>
      </c>
      <c r="C349" s="200"/>
      <c r="D349" s="56" t="s">
        <v>609</v>
      </c>
      <c r="E349" s="57" t="s">
        <v>610</v>
      </c>
      <c r="F349" s="57" t="s">
        <v>11</v>
      </c>
      <c r="G349" s="57" t="s">
        <v>13</v>
      </c>
      <c r="H349" s="55">
        <v>175.56</v>
      </c>
      <c r="I349" s="16">
        <v>0</v>
      </c>
      <c r="J349" s="144">
        <f t="shared" si="23"/>
        <v>0</v>
      </c>
      <c r="K349" s="145">
        <f t="shared" si="24"/>
        <v>0</v>
      </c>
      <c r="L349" s="146"/>
      <c r="M349" s="147">
        <f t="shared" si="25"/>
        <v>0</v>
      </c>
      <c r="N349" s="146"/>
      <c r="O349" s="146"/>
      <c r="P349" s="146"/>
      <c r="Q349" s="148">
        <f t="shared" si="26"/>
        <v>0</v>
      </c>
      <c r="R349" s="18" t="str">
        <f t="shared" si="22"/>
        <v>OK</v>
      </c>
      <c r="S349" s="47"/>
      <c r="T349" s="47"/>
      <c r="U349" s="47"/>
      <c r="V349" s="47"/>
      <c r="W349" s="47"/>
      <c r="X349" s="34"/>
      <c r="Y349" s="34"/>
      <c r="Z349" s="34"/>
      <c r="AA349" s="34"/>
      <c r="AB349" s="34"/>
      <c r="AC349" s="34"/>
      <c r="AD349" s="34"/>
      <c r="AE349" s="152"/>
      <c r="AF349" s="152"/>
      <c r="AG349" s="152"/>
      <c r="AH349" s="152"/>
      <c r="AI349" s="36"/>
      <c r="AJ349" s="36"/>
      <c r="AK349" s="36"/>
      <c r="AL349" s="181"/>
      <c r="AM349" s="181"/>
      <c r="AN349" s="181"/>
      <c r="AO349" s="181"/>
      <c r="AP349" s="36"/>
      <c r="AQ349" s="36"/>
      <c r="AR349" s="36"/>
      <c r="AS349" s="36"/>
      <c r="AT349" s="36"/>
      <c r="AU349" s="36"/>
      <c r="AV349" s="36"/>
    </row>
    <row r="350" spans="1:48" ht="40" customHeight="1" x14ac:dyDescent="0.35">
      <c r="A350" s="204"/>
      <c r="B350" s="50">
        <v>371</v>
      </c>
      <c r="C350" s="200"/>
      <c r="D350" s="56" t="s">
        <v>611</v>
      </c>
      <c r="E350" s="57" t="s">
        <v>612</v>
      </c>
      <c r="F350" s="57" t="s">
        <v>613</v>
      </c>
      <c r="G350" s="57" t="s">
        <v>604</v>
      </c>
      <c r="H350" s="55">
        <v>98.95</v>
      </c>
      <c r="I350" s="16">
        <v>0</v>
      </c>
      <c r="J350" s="144">
        <f t="shared" si="23"/>
        <v>0</v>
      </c>
      <c r="K350" s="145">
        <f t="shared" si="24"/>
        <v>0</v>
      </c>
      <c r="L350" s="146"/>
      <c r="M350" s="147">
        <f t="shared" si="25"/>
        <v>0</v>
      </c>
      <c r="N350" s="146"/>
      <c r="O350" s="146"/>
      <c r="P350" s="146"/>
      <c r="Q350" s="148">
        <f t="shared" si="26"/>
        <v>0</v>
      </c>
      <c r="R350" s="18" t="str">
        <f t="shared" si="22"/>
        <v>OK</v>
      </c>
      <c r="S350" s="47"/>
      <c r="T350" s="47"/>
      <c r="U350" s="47"/>
      <c r="V350" s="47"/>
      <c r="W350" s="47"/>
      <c r="X350" s="34"/>
      <c r="Y350" s="34"/>
      <c r="Z350" s="34"/>
      <c r="AA350" s="34"/>
      <c r="AB350" s="34"/>
      <c r="AC350" s="34"/>
      <c r="AD350" s="34"/>
      <c r="AE350" s="152"/>
      <c r="AF350" s="152"/>
      <c r="AG350" s="152"/>
      <c r="AH350" s="152"/>
      <c r="AI350" s="36"/>
      <c r="AJ350" s="36"/>
      <c r="AK350" s="36"/>
      <c r="AL350" s="181"/>
      <c r="AM350" s="181"/>
      <c r="AN350" s="181"/>
      <c r="AO350" s="181"/>
      <c r="AP350" s="36"/>
      <c r="AQ350" s="36"/>
      <c r="AR350" s="36"/>
      <c r="AS350" s="36"/>
      <c r="AT350" s="36"/>
      <c r="AU350" s="36"/>
      <c r="AV350" s="36"/>
    </row>
    <row r="351" spans="1:48" ht="40" customHeight="1" x14ac:dyDescent="0.35">
      <c r="A351" s="204"/>
      <c r="B351" s="50">
        <v>372</v>
      </c>
      <c r="C351" s="199"/>
      <c r="D351" s="56" t="s">
        <v>614</v>
      </c>
      <c r="E351" s="57" t="s">
        <v>39</v>
      </c>
      <c r="F351" s="57" t="s">
        <v>11</v>
      </c>
      <c r="G351" s="57" t="s">
        <v>604</v>
      </c>
      <c r="H351" s="55">
        <v>34.28</v>
      </c>
      <c r="I351" s="16">
        <v>0</v>
      </c>
      <c r="J351" s="144">
        <f t="shared" si="23"/>
        <v>0</v>
      </c>
      <c r="K351" s="145">
        <f t="shared" si="24"/>
        <v>0</v>
      </c>
      <c r="L351" s="146"/>
      <c r="M351" s="147">
        <f t="shared" si="25"/>
        <v>0</v>
      </c>
      <c r="N351" s="146"/>
      <c r="O351" s="146"/>
      <c r="P351" s="146"/>
      <c r="Q351" s="148">
        <f t="shared" si="26"/>
        <v>0</v>
      </c>
      <c r="R351" s="18" t="str">
        <f t="shared" si="22"/>
        <v>OK</v>
      </c>
      <c r="S351" s="47"/>
      <c r="T351" s="47"/>
      <c r="U351" s="47"/>
      <c r="V351" s="47"/>
      <c r="W351" s="47"/>
      <c r="X351" s="34"/>
      <c r="Y351" s="34"/>
      <c r="Z351" s="34"/>
      <c r="AA351" s="34"/>
      <c r="AB351" s="34"/>
      <c r="AC351" s="34"/>
      <c r="AD351" s="34"/>
      <c r="AE351" s="152"/>
      <c r="AF351" s="152"/>
      <c r="AG351" s="152"/>
      <c r="AH351" s="152"/>
      <c r="AI351" s="36"/>
      <c r="AJ351" s="36"/>
      <c r="AK351" s="36"/>
      <c r="AL351" s="181"/>
      <c r="AM351" s="181"/>
      <c r="AN351" s="181"/>
      <c r="AO351" s="181"/>
      <c r="AP351" s="36"/>
      <c r="AQ351" s="36"/>
      <c r="AR351" s="36"/>
      <c r="AS351" s="36"/>
      <c r="AT351" s="36"/>
      <c r="AU351" s="36"/>
      <c r="AV351" s="36"/>
    </row>
    <row r="352" spans="1:48" ht="40" customHeight="1" x14ac:dyDescent="0.35">
      <c r="A352" s="204">
        <v>36</v>
      </c>
      <c r="B352" s="50">
        <v>373</v>
      </c>
      <c r="C352" s="198" t="s">
        <v>641</v>
      </c>
      <c r="D352" s="56" t="s">
        <v>615</v>
      </c>
      <c r="E352" s="57" t="s">
        <v>616</v>
      </c>
      <c r="F352" s="57" t="s">
        <v>250</v>
      </c>
      <c r="G352" s="57" t="s">
        <v>12</v>
      </c>
      <c r="H352" s="55">
        <v>27.39</v>
      </c>
      <c r="I352" s="16">
        <v>10</v>
      </c>
      <c r="J352" s="144">
        <f t="shared" si="23"/>
        <v>0</v>
      </c>
      <c r="K352" s="145">
        <f t="shared" si="24"/>
        <v>0</v>
      </c>
      <c r="L352" s="146"/>
      <c r="M352" s="147">
        <f t="shared" si="25"/>
        <v>2</v>
      </c>
      <c r="N352" s="146"/>
      <c r="O352" s="146"/>
      <c r="P352" s="146"/>
      <c r="Q352" s="148">
        <f t="shared" si="26"/>
        <v>10</v>
      </c>
      <c r="R352" s="18" t="str">
        <f t="shared" si="22"/>
        <v>OK</v>
      </c>
      <c r="S352" s="47"/>
      <c r="T352" s="47"/>
      <c r="U352" s="47"/>
      <c r="V352" s="47"/>
      <c r="W352" s="47"/>
      <c r="X352" s="34"/>
      <c r="Y352" s="34"/>
      <c r="Z352" s="34"/>
      <c r="AA352" s="34"/>
      <c r="AB352" s="34"/>
      <c r="AC352" s="34"/>
      <c r="AD352" s="34"/>
      <c r="AE352" s="152"/>
      <c r="AF352" s="152"/>
      <c r="AG352" s="152"/>
      <c r="AH352" s="152"/>
      <c r="AI352" s="36"/>
      <c r="AJ352" s="36"/>
      <c r="AK352" s="36"/>
      <c r="AL352" s="181"/>
      <c r="AM352" s="181"/>
      <c r="AN352" s="181"/>
      <c r="AO352" s="181"/>
      <c r="AP352" s="36"/>
      <c r="AQ352" s="36"/>
      <c r="AR352" s="36"/>
      <c r="AS352" s="36"/>
      <c r="AT352" s="36"/>
      <c r="AU352" s="36"/>
      <c r="AV352" s="36"/>
    </row>
    <row r="353" spans="1:48" ht="40" customHeight="1" x14ac:dyDescent="0.35">
      <c r="A353" s="204"/>
      <c r="B353" s="50">
        <v>374</v>
      </c>
      <c r="C353" s="200"/>
      <c r="D353" s="56" t="s">
        <v>617</v>
      </c>
      <c r="E353" s="57" t="s">
        <v>618</v>
      </c>
      <c r="F353" s="57" t="s">
        <v>11</v>
      </c>
      <c r="G353" s="57" t="s">
        <v>12</v>
      </c>
      <c r="H353" s="55">
        <v>45.86</v>
      </c>
      <c r="I353" s="16">
        <v>4</v>
      </c>
      <c r="J353" s="144">
        <f t="shared" si="23"/>
        <v>4</v>
      </c>
      <c r="K353" s="145">
        <f t="shared" si="24"/>
        <v>4</v>
      </c>
      <c r="L353" s="146"/>
      <c r="M353" s="147">
        <f t="shared" si="25"/>
        <v>1</v>
      </c>
      <c r="N353" s="146"/>
      <c r="O353" s="146"/>
      <c r="P353" s="146"/>
      <c r="Q353" s="148">
        <f t="shared" si="26"/>
        <v>0</v>
      </c>
      <c r="R353" s="18" t="str">
        <f t="shared" si="22"/>
        <v>OK</v>
      </c>
      <c r="S353" s="47"/>
      <c r="T353" s="47"/>
      <c r="U353" s="47"/>
      <c r="V353" s="47"/>
      <c r="W353" s="47"/>
      <c r="X353" s="34"/>
      <c r="Y353" s="34"/>
      <c r="Z353" s="34">
        <v>4</v>
      </c>
      <c r="AA353" s="34"/>
      <c r="AB353" s="34"/>
      <c r="AC353" s="34"/>
      <c r="AD353" s="34"/>
      <c r="AE353" s="152"/>
      <c r="AF353" s="152"/>
      <c r="AG353" s="152"/>
      <c r="AH353" s="152"/>
      <c r="AI353" s="36"/>
      <c r="AJ353" s="36"/>
      <c r="AK353" s="36"/>
      <c r="AL353" s="181"/>
      <c r="AM353" s="181"/>
      <c r="AN353" s="181"/>
      <c r="AO353" s="181"/>
      <c r="AP353" s="36"/>
      <c r="AQ353" s="36"/>
      <c r="AR353" s="36"/>
      <c r="AS353" s="36"/>
      <c r="AT353" s="36"/>
      <c r="AU353" s="36"/>
      <c r="AV353" s="36"/>
    </row>
    <row r="354" spans="1:48" ht="40" customHeight="1" x14ac:dyDescent="0.35">
      <c r="A354" s="204"/>
      <c r="B354" s="50">
        <v>375</v>
      </c>
      <c r="C354" s="199"/>
      <c r="D354" s="56" t="s">
        <v>619</v>
      </c>
      <c r="E354" s="57" t="s">
        <v>618</v>
      </c>
      <c r="F354" s="57" t="s">
        <v>11</v>
      </c>
      <c r="G354" s="57" t="s">
        <v>12</v>
      </c>
      <c r="H354" s="55">
        <v>21.27</v>
      </c>
      <c r="I354" s="16">
        <v>10</v>
      </c>
      <c r="J354" s="144">
        <f t="shared" si="23"/>
        <v>0</v>
      </c>
      <c r="K354" s="145">
        <f t="shared" si="24"/>
        <v>0</v>
      </c>
      <c r="L354" s="146"/>
      <c r="M354" s="147">
        <f t="shared" si="25"/>
        <v>2</v>
      </c>
      <c r="N354" s="146"/>
      <c r="O354" s="146"/>
      <c r="P354" s="146"/>
      <c r="Q354" s="148">
        <f t="shared" si="26"/>
        <v>10</v>
      </c>
      <c r="R354" s="18" t="str">
        <f t="shared" si="22"/>
        <v>OK</v>
      </c>
      <c r="S354" s="47"/>
      <c r="T354" s="47"/>
      <c r="U354" s="47"/>
      <c r="V354" s="47"/>
      <c r="W354" s="47"/>
      <c r="X354" s="34"/>
      <c r="Y354" s="34"/>
      <c r="Z354" s="34"/>
      <c r="AA354" s="34"/>
      <c r="AB354" s="34"/>
      <c r="AC354" s="34"/>
      <c r="AD354" s="34"/>
      <c r="AE354" s="152"/>
      <c r="AF354" s="152"/>
      <c r="AG354" s="152"/>
      <c r="AH354" s="152"/>
      <c r="AI354" s="36"/>
      <c r="AJ354" s="36"/>
      <c r="AK354" s="36"/>
      <c r="AL354" s="181"/>
      <c r="AM354" s="181"/>
      <c r="AN354" s="181"/>
      <c r="AO354" s="181"/>
      <c r="AP354" s="36"/>
      <c r="AQ354" s="36"/>
      <c r="AR354" s="36"/>
      <c r="AS354" s="36"/>
      <c r="AT354" s="36"/>
      <c r="AU354" s="36"/>
      <c r="AV354" s="36"/>
    </row>
    <row r="355" spans="1:48" ht="40" customHeight="1" x14ac:dyDescent="0.35">
      <c r="A355" s="204">
        <v>37</v>
      </c>
      <c r="B355" s="50">
        <v>376</v>
      </c>
      <c r="C355" s="198" t="s">
        <v>635</v>
      </c>
      <c r="D355" s="56" t="s">
        <v>620</v>
      </c>
      <c r="E355" s="57" t="s">
        <v>621</v>
      </c>
      <c r="F355" s="57" t="s">
        <v>11</v>
      </c>
      <c r="G355" s="57" t="s">
        <v>604</v>
      </c>
      <c r="H355" s="55">
        <v>99.9</v>
      </c>
      <c r="I355" s="16">
        <v>0</v>
      </c>
      <c r="J355" s="144">
        <f t="shared" si="23"/>
        <v>0</v>
      </c>
      <c r="K355" s="145">
        <f t="shared" si="24"/>
        <v>0</v>
      </c>
      <c r="L355" s="146"/>
      <c r="M355" s="147">
        <f t="shared" si="25"/>
        <v>0</v>
      </c>
      <c r="N355" s="146"/>
      <c r="O355" s="146"/>
      <c r="P355" s="146"/>
      <c r="Q355" s="148">
        <f t="shared" si="26"/>
        <v>0</v>
      </c>
      <c r="R355" s="18" t="str">
        <f t="shared" si="22"/>
        <v>OK</v>
      </c>
      <c r="S355" s="47"/>
      <c r="T355" s="47"/>
      <c r="U355" s="47"/>
      <c r="V355" s="47"/>
      <c r="W355" s="47"/>
      <c r="X355" s="34"/>
      <c r="Y355" s="34"/>
      <c r="Z355" s="34"/>
      <c r="AA355" s="34"/>
      <c r="AB355" s="34"/>
      <c r="AC355" s="34"/>
      <c r="AD355" s="34"/>
      <c r="AE355" s="152"/>
      <c r="AF355" s="152"/>
      <c r="AG355" s="152"/>
      <c r="AH355" s="152"/>
      <c r="AI355" s="36"/>
      <c r="AJ355" s="36"/>
      <c r="AK355" s="36"/>
      <c r="AL355" s="181"/>
      <c r="AM355" s="181"/>
      <c r="AN355" s="181"/>
      <c r="AO355" s="181"/>
      <c r="AP355" s="36"/>
      <c r="AQ355" s="36"/>
      <c r="AR355" s="36"/>
      <c r="AS355" s="36"/>
      <c r="AT355" s="36"/>
      <c r="AU355" s="36"/>
      <c r="AV355" s="36"/>
    </row>
    <row r="356" spans="1:48" ht="40" customHeight="1" x14ac:dyDescent="0.35">
      <c r="A356" s="204"/>
      <c r="B356" s="50">
        <v>377</v>
      </c>
      <c r="C356" s="200"/>
      <c r="D356" s="56" t="s">
        <v>622</v>
      </c>
      <c r="E356" s="57" t="s">
        <v>623</v>
      </c>
      <c r="F356" s="57" t="s">
        <v>11</v>
      </c>
      <c r="G356" s="57" t="s">
        <v>604</v>
      </c>
      <c r="H356" s="55">
        <v>526.46</v>
      </c>
      <c r="I356" s="16">
        <v>0</v>
      </c>
      <c r="J356" s="144">
        <f t="shared" si="23"/>
        <v>0</v>
      </c>
      <c r="K356" s="145">
        <f t="shared" si="24"/>
        <v>0</v>
      </c>
      <c r="L356" s="146"/>
      <c r="M356" s="147">
        <f t="shared" si="25"/>
        <v>0</v>
      </c>
      <c r="N356" s="146"/>
      <c r="O356" s="146"/>
      <c r="P356" s="146"/>
      <c r="Q356" s="148">
        <f t="shared" si="26"/>
        <v>0</v>
      </c>
      <c r="R356" s="18" t="str">
        <f t="shared" si="22"/>
        <v>OK</v>
      </c>
      <c r="S356" s="47"/>
      <c r="T356" s="47"/>
      <c r="U356" s="47"/>
      <c r="V356" s="47"/>
      <c r="W356" s="47"/>
      <c r="X356" s="34"/>
      <c r="Y356" s="34"/>
      <c r="Z356" s="34"/>
      <c r="AA356" s="34"/>
      <c r="AB356" s="34"/>
      <c r="AC356" s="34"/>
      <c r="AD356" s="34"/>
      <c r="AE356" s="152"/>
      <c r="AF356" s="152"/>
      <c r="AG356" s="152"/>
      <c r="AH356" s="152"/>
      <c r="AI356" s="36"/>
      <c r="AJ356" s="36"/>
      <c r="AK356" s="36"/>
      <c r="AL356" s="181"/>
      <c r="AM356" s="181"/>
      <c r="AN356" s="181"/>
      <c r="AO356" s="181"/>
      <c r="AP356" s="36"/>
      <c r="AQ356" s="36"/>
      <c r="AR356" s="36"/>
      <c r="AS356" s="36"/>
      <c r="AT356" s="36"/>
      <c r="AU356" s="36"/>
      <c r="AV356" s="36"/>
    </row>
    <row r="357" spans="1:48" ht="40" customHeight="1" x14ac:dyDescent="0.35">
      <c r="A357" s="204"/>
      <c r="B357" s="50">
        <v>378</v>
      </c>
      <c r="C357" s="200"/>
      <c r="D357" s="56" t="s">
        <v>624</v>
      </c>
      <c r="E357" s="57" t="s">
        <v>625</v>
      </c>
      <c r="F357" s="57" t="s">
        <v>11</v>
      </c>
      <c r="G357" s="57" t="s">
        <v>626</v>
      </c>
      <c r="H357" s="55">
        <v>140.22</v>
      </c>
      <c r="I357" s="16">
        <v>0</v>
      </c>
      <c r="J357" s="144">
        <f t="shared" si="23"/>
        <v>0</v>
      </c>
      <c r="K357" s="145">
        <f t="shared" si="24"/>
        <v>0</v>
      </c>
      <c r="L357" s="146"/>
      <c r="M357" s="147">
        <f t="shared" si="25"/>
        <v>0</v>
      </c>
      <c r="N357" s="146"/>
      <c r="O357" s="146"/>
      <c r="P357" s="146"/>
      <c r="Q357" s="148">
        <f t="shared" si="26"/>
        <v>0</v>
      </c>
      <c r="R357" s="18" t="str">
        <f t="shared" si="22"/>
        <v>OK</v>
      </c>
      <c r="S357" s="47"/>
      <c r="T357" s="47"/>
      <c r="U357" s="47"/>
      <c r="V357" s="47"/>
      <c r="W357" s="47"/>
      <c r="X357" s="34"/>
      <c r="Y357" s="34"/>
      <c r="Z357" s="34"/>
      <c r="AA357" s="34"/>
      <c r="AB357" s="34"/>
      <c r="AC357" s="34"/>
      <c r="AD357" s="34"/>
      <c r="AE357" s="152"/>
      <c r="AF357" s="152"/>
      <c r="AG357" s="152"/>
      <c r="AH357" s="152"/>
      <c r="AI357" s="36"/>
      <c r="AJ357" s="36"/>
      <c r="AK357" s="36"/>
      <c r="AL357" s="181"/>
      <c r="AM357" s="181"/>
      <c r="AN357" s="181"/>
      <c r="AO357" s="181"/>
      <c r="AP357" s="36"/>
      <c r="AQ357" s="36"/>
      <c r="AR357" s="36"/>
      <c r="AS357" s="36"/>
      <c r="AT357" s="36"/>
      <c r="AU357" s="36"/>
      <c r="AV357" s="36"/>
    </row>
    <row r="358" spans="1:48" ht="40" customHeight="1" x14ac:dyDescent="0.35">
      <c r="A358" s="204"/>
      <c r="B358" s="50">
        <v>379</v>
      </c>
      <c r="C358" s="199"/>
      <c r="D358" s="56" t="s">
        <v>627</v>
      </c>
      <c r="E358" s="57" t="s">
        <v>628</v>
      </c>
      <c r="F358" s="57" t="s">
        <v>11</v>
      </c>
      <c r="G358" s="57" t="s">
        <v>629</v>
      </c>
      <c r="H358" s="55">
        <v>193.95</v>
      </c>
      <c r="I358" s="16">
        <v>5</v>
      </c>
      <c r="J358" s="144">
        <f t="shared" si="23"/>
        <v>5</v>
      </c>
      <c r="K358" s="145">
        <f t="shared" si="24"/>
        <v>5</v>
      </c>
      <c r="L358" s="146"/>
      <c r="M358" s="147">
        <f t="shared" si="25"/>
        <v>1</v>
      </c>
      <c r="N358" s="146"/>
      <c r="O358" s="146"/>
      <c r="P358" s="146"/>
      <c r="Q358" s="148">
        <f t="shared" si="26"/>
        <v>0</v>
      </c>
      <c r="R358" s="18" t="str">
        <f t="shared" si="22"/>
        <v>OK</v>
      </c>
      <c r="S358" s="47"/>
      <c r="T358" s="47"/>
      <c r="U358" s="47"/>
      <c r="V358" s="47"/>
      <c r="W358" s="47"/>
      <c r="X358" s="34"/>
      <c r="Y358" s="34"/>
      <c r="Z358" s="34"/>
      <c r="AA358" s="34"/>
      <c r="AB358" s="34"/>
      <c r="AC358" s="34"/>
      <c r="AD358" s="34"/>
      <c r="AE358" s="152"/>
      <c r="AF358" s="152">
        <v>2</v>
      </c>
      <c r="AG358" s="152"/>
      <c r="AH358" s="152"/>
      <c r="AI358" s="36"/>
      <c r="AJ358" s="36"/>
      <c r="AK358" s="36"/>
      <c r="AL358" s="181"/>
      <c r="AM358" s="181"/>
      <c r="AN358" s="181"/>
      <c r="AO358" s="182">
        <v>3</v>
      </c>
      <c r="AP358" s="36"/>
      <c r="AQ358" s="36"/>
      <c r="AR358" s="36"/>
      <c r="AS358" s="36"/>
      <c r="AT358" s="36"/>
      <c r="AU358" s="36"/>
      <c r="AV358" s="36"/>
    </row>
    <row r="359" spans="1:48" ht="40" customHeight="1" x14ac:dyDescent="0.35">
      <c r="A359" s="204">
        <v>38</v>
      </c>
      <c r="B359" s="50">
        <v>380</v>
      </c>
      <c r="C359" s="198" t="s">
        <v>634</v>
      </c>
      <c r="D359" s="56" t="s">
        <v>630</v>
      </c>
      <c r="E359" s="57" t="s">
        <v>631</v>
      </c>
      <c r="F359" s="57" t="s">
        <v>484</v>
      </c>
      <c r="G359" s="57" t="s">
        <v>13</v>
      </c>
      <c r="H359" s="55">
        <v>40.25</v>
      </c>
      <c r="I359" s="16">
        <v>0</v>
      </c>
      <c r="J359" s="144">
        <f t="shared" si="23"/>
        <v>0</v>
      </c>
      <c r="K359" s="145">
        <f t="shared" si="24"/>
        <v>0</v>
      </c>
      <c r="L359" s="146"/>
      <c r="M359" s="147">
        <f t="shared" si="25"/>
        <v>0</v>
      </c>
      <c r="N359" s="146"/>
      <c r="O359" s="146"/>
      <c r="P359" s="146"/>
      <c r="Q359" s="148">
        <f t="shared" si="26"/>
        <v>0</v>
      </c>
      <c r="R359" s="18" t="str">
        <f t="shared" ref="R359:R361" si="27">IF(Q359&lt;0,"ATENÇÃO","OK")</f>
        <v>OK</v>
      </c>
      <c r="S359" s="47"/>
      <c r="T359" s="47"/>
      <c r="U359" s="47"/>
      <c r="V359" s="47"/>
      <c r="W359" s="47"/>
      <c r="X359" s="34"/>
      <c r="Y359" s="34"/>
      <c r="Z359" s="34"/>
      <c r="AA359" s="34"/>
      <c r="AB359" s="34"/>
      <c r="AC359" s="34"/>
      <c r="AD359" s="34"/>
      <c r="AE359" s="152"/>
      <c r="AF359" s="152"/>
      <c r="AG359" s="152"/>
      <c r="AH359" s="152"/>
      <c r="AI359" s="36"/>
      <c r="AJ359" s="36"/>
      <c r="AK359" s="36"/>
      <c r="AL359" s="181"/>
      <c r="AM359" s="181"/>
      <c r="AN359" s="181"/>
      <c r="AO359" s="181"/>
      <c r="AP359" s="36"/>
      <c r="AQ359" s="36"/>
      <c r="AR359" s="36"/>
      <c r="AS359" s="36"/>
      <c r="AT359" s="36"/>
      <c r="AU359" s="36"/>
      <c r="AV359" s="36"/>
    </row>
    <row r="360" spans="1:48" ht="40" customHeight="1" x14ac:dyDescent="0.35">
      <c r="A360" s="204"/>
      <c r="B360" s="50">
        <v>381</v>
      </c>
      <c r="C360" s="199"/>
      <c r="D360" s="56" t="s">
        <v>632</v>
      </c>
      <c r="E360" s="57" t="s">
        <v>633</v>
      </c>
      <c r="F360" s="57" t="s">
        <v>42</v>
      </c>
      <c r="G360" s="57" t="s">
        <v>13</v>
      </c>
      <c r="H360" s="55">
        <v>10.86</v>
      </c>
      <c r="I360" s="16">
        <v>0</v>
      </c>
      <c r="J360" s="144">
        <f t="shared" si="23"/>
        <v>0</v>
      </c>
      <c r="K360" s="145">
        <f t="shared" si="24"/>
        <v>0</v>
      </c>
      <c r="L360" s="146"/>
      <c r="M360" s="147">
        <f t="shared" si="25"/>
        <v>0</v>
      </c>
      <c r="N360" s="146"/>
      <c r="O360" s="146"/>
      <c r="P360" s="146"/>
      <c r="Q360" s="148">
        <f t="shared" si="26"/>
        <v>0</v>
      </c>
      <c r="R360" s="18" t="str">
        <f t="shared" si="27"/>
        <v>OK</v>
      </c>
      <c r="S360" s="47"/>
      <c r="T360" s="47"/>
      <c r="U360" s="47"/>
      <c r="V360" s="47"/>
      <c r="W360" s="47"/>
      <c r="X360" s="34"/>
      <c r="Y360" s="34"/>
      <c r="Z360" s="34"/>
      <c r="AA360" s="34"/>
      <c r="AB360" s="34"/>
      <c r="AC360" s="34"/>
      <c r="AD360" s="34"/>
      <c r="AE360" s="152"/>
      <c r="AF360" s="152"/>
      <c r="AG360" s="152"/>
      <c r="AH360" s="152"/>
      <c r="AI360" s="36"/>
      <c r="AJ360" s="36"/>
      <c r="AK360" s="36"/>
      <c r="AL360" s="181"/>
      <c r="AM360" s="181"/>
      <c r="AN360" s="181"/>
      <c r="AO360" s="181"/>
      <c r="AP360" s="36"/>
      <c r="AQ360" s="36"/>
      <c r="AR360" s="36"/>
      <c r="AS360" s="36"/>
      <c r="AT360" s="36"/>
      <c r="AU360" s="36"/>
      <c r="AV360" s="36"/>
    </row>
    <row r="361" spans="1:48" ht="24" customHeight="1" thickBot="1" x14ac:dyDescent="0.4">
      <c r="I361" s="149">
        <f>SUMPRODUCT($H$4:$H$360,I4:I360)</f>
        <v>128081.43000000004</v>
      </c>
      <c r="J361" s="149">
        <f>SUMPRODUCT($H$4:$H$360,J4:J360)</f>
        <v>37616.980000000003</v>
      </c>
      <c r="K361" s="149">
        <f>SUMPRODUCT($H$4:$H$360,K4:K360)</f>
        <v>37616.980000000003</v>
      </c>
      <c r="L361" s="67"/>
      <c r="M361" s="67"/>
      <c r="N361" s="67"/>
      <c r="O361" s="67"/>
      <c r="P361" s="67"/>
      <c r="Q361" s="20">
        <f>SUM(Q4:Q360)</f>
        <v>1691</v>
      </c>
      <c r="R361" s="5" t="str">
        <f t="shared" si="27"/>
        <v>OK</v>
      </c>
      <c r="S361" s="48">
        <f t="shared" ref="S361:AV361" si="28">SUMPRODUCT($H$4:$H$360,S4:S360)</f>
        <v>5959.66</v>
      </c>
      <c r="T361" s="48">
        <f t="shared" si="28"/>
        <v>3265.36</v>
      </c>
      <c r="U361" s="48">
        <f t="shared" si="28"/>
        <v>862</v>
      </c>
      <c r="V361" s="48">
        <f t="shared" si="28"/>
        <v>2545.1400000000003</v>
      </c>
      <c r="W361" s="48">
        <f t="shared" si="28"/>
        <v>9724.2800000000007</v>
      </c>
      <c r="X361" s="48">
        <f t="shared" si="28"/>
        <v>1562.2</v>
      </c>
      <c r="Y361" s="48">
        <f t="shared" si="28"/>
        <v>1115.3</v>
      </c>
      <c r="Z361" s="48">
        <f t="shared" si="28"/>
        <v>1423.64</v>
      </c>
      <c r="AA361" s="48">
        <f t="shared" si="28"/>
        <v>261.99</v>
      </c>
      <c r="AB361" s="48">
        <f t="shared" si="28"/>
        <v>447.25</v>
      </c>
      <c r="AC361" s="48">
        <f t="shared" si="28"/>
        <v>291</v>
      </c>
      <c r="AD361" s="48">
        <f t="shared" si="28"/>
        <v>265.2</v>
      </c>
      <c r="AE361" s="48">
        <f t="shared" si="28"/>
        <v>582.21</v>
      </c>
      <c r="AF361" s="48">
        <f t="shared" si="28"/>
        <v>1578.46</v>
      </c>
      <c r="AG361" s="48">
        <f t="shared" si="28"/>
        <v>1746.2099999999998</v>
      </c>
      <c r="AH361" s="48">
        <f t="shared" si="28"/>
        <v>1090.44</v>
      </c>
      <c r="AI361" s="48">
        <f t="shared" si="28"/>
        <v>226.71</v>
      </c>
      <c r="AJ361" s="48">
        <f t="shared" si="28"/>
        <v>785.01</v>
      </c>
      <c r="AK361" s="48">
        <f t="shared" si="28"/>
        <v>1576.15</v>
      </c>
      <c r="AL361" s="185">
        <v>690</v>
      </c>
      <c r="AM361" s="185">
        <v>384</v>
      </c>
      <c r="AN361" s="185">
        <v>603.34</v>
      </c>
      <c r="AO361" s="185">
        <v>631.42999999999995</v>
      </c>
      <c r="AP361" s="48">
        <f t="shared" si="28"/>
        <v>0</v>
      </c>
      <c r="AQ361" s="48">
        <f t="shared" si="28"/>
        <v>0</v>
      </c>
      <c r="AR361" s="48">
        <f t="shared" si="28"/>
        <v>0</v>
      </c>
      <c r="AS361" s="48">
        <f t="shared" si="28"/>
        <v>0</v>
      </c>
      <c r="AT361" s="48">
        <f t="shared" si="28"/>
        <v>0</v>
      </c>
      <c r="AU361" s="48">
        <f t="shared" si="28"/>
        <v>0</v>
      </c>
      <c r="AV361" s="48">
        <f t="shared" si="28"/>
        <v>0</v>
      </c>
    </row>
    <row r="362" spans="1:48" ht="18.5" x14ac:dyDescent="0.35">
      <c r="B362" s="205" t="s">
        <v>36</v>
      </c>
      <c r="C362" s="206"/>
      <c r="D362" s="206"/>
      <c r="E362" s="206"/>
      <c r="F362" s="206"/>
      <c r="G362" s="206"/>
      <c r="H362" s="207"/>
      <c r="I362" s="4">
        <f>SUM(I4:I360)</f>
        <v>2380</v>
      </c>
      <c r="AL362" s="186"/>
      <c r="AM362" s="186"/>
      <c r="AN362" s="186"/>
      <c r="AO362" s="186"/>
    </row>
    <row r="363" spans="1:48" ht="19" thickBot="1" x14ac:dyDescent="0.4">
      <c r="B363" s="208" t="s">
        <v>644</v>
      </c>
      <c r="C363" s="224"/>
      <c r="D363" s="224"/>
      <c r="E363" s="224"/>
      <c r="F363" s="224"/>
      <c r="G363" s="224"/>
      <c r="H363" s="225"/>
      <c r="U363" s="153"/>
      <c r="AL363" s="186"/>
      <c r="AM363" s="186"/>
      <c r="AN363" s="186"/>
      <c r="AO363" s="186"/>
    </row>
  </sheetData>
  <mergeCells count="95">
    <mergeCell ref="A19:A23"/>
    <mergeCell ref="C19:C23"/>
    <mergeCell ref="AB1:AB2"/>
    <mergeCell ref="AC1:AC2"/>
    <mergeCell ref="AD1:AD2"/>
    <mergeCell ref="V1:V2"/>
    <mergeCell ref="W1:W2"/>
    <mergeCell ref="X1:X2"/>
    <mergeCell ref="Y1:Y2"/>
    <mergeCell ref="Z1:Z2"/>
    <mergeCell ref="AA1:AA2"/>
    <mergeCell ref="A1:C1"/>
    <mergeCell ref="D1:H1"/>
    <mergeCell ref="I1:R1"/>
    <mergeCell ref="S1:S2"/>
    <mergeCell ref="T1:T2"/>
    <mergeCell ref="AV1:AV2"/>
    <mergeCell ref="A2:H2"/>
    <mergeCell ref="I2:R2"/>
    <mergeCell ref="A4:A18"/>
    <mergeCell ref="C4:C18"/>
    <mergeCell ref="AE1:AE2"/>
    <mergeCell ref="AF1:AF2"/>
    <mergeCell ref="AU1:AU2"/>
    <mergeCell ref="U1:U2"/>
    <mergeCell ref="AG1:AG2"/>
    <mergeCell ref="AH1:AH2"/>
    <mergeCell ref="AI1:AI2"/>
    <mergeCell ref="AJ1:AJ2"/>
    <mergeCell ref="AK1:AK2"/>
    <mergeCell ref="AL1:AL2"/>
    <mergeCell ref="AM1:AM2"/>
    <mergeCell ref="A24:A29"/>
    <mergeCell ref="C24:C29"/>
    <mergeCell ref="A30:A45"/>
    <mergeCell ref="C30:C45"/>
    <mergeCell ref="A46:A99"/>
    <mergeCell ref="C46:C99"/>
    <mergeCell ref="A100:A133"/>
    <mergeCell ref="C100:C133"/>
    <mergeCell ref="A134:A165"/>
    <mergeCell ref="C134:C165"/>
    <mergeCell ref="A166:A172"/>
    <mergeCell ref="C166:C172"/>
    <mergeCell ref="A173:A179"/>
    <mergeCell ref="C173:C179"/>
    <mergeCell ref="A180:A197"/>
    <mergeCell ref="C180:C197"/>
    <mergeCell ref="A198:A223"/>
    <mergeCell ref="C198:C223"/>
    <mergeCell ref="A224:A228"/>
    <mergeCell ref="C224:C228"/>
    <mergeCell ref="A229:A263"/>
    <mergeCell ref="C229:C263"/>
    <mergeCell ref="A265:A280"/>
    <mergeCell ref="C265:C280"/>
    <mergeCell ref="A281:A289"/>
    <mergeCell ref="C281:C289"/>
    <mergeCell ref="A295:A301"/>
    <mergeCell ref="C295:C301"/>
    <mergeCell ref="A302:A303"/>
    <mergeCell ref="C302:C303"/>
    <mergeCell ref="A304:A306"/>
    <mergeCell ref="C304:C306"/>
    <mergeCell ref="A307:A308"/>
    <mergeCell ref="C307:C308"/>
    <mergeCell ref="A309:A311"/>
    <mergeCell ref="C309:C311"/>
    <mergeCell ref="A312:A313"/>
    <mergeCell ref="C312:C313"/>
    <mergeCell ref="A314:A322"/>
    <mergeCell ref="C314:C322"/>
    <mergeCell ref="A323:A333"/>
    <mergeCell ref="C323:C333"/>
    <mergeCell ref="A334:A342"/>
    <mergeCell ref="C334:C342"/>
    <mergeCell ref="A343:A344"/>
    <mergeCell ref="C343:C344"/>
    <mergeCell ref="A345:A351"/>
    <mergeCell ref="C345:C351"/>
    <mergeCell ref="B362:H362"/>
    <mergeCell ref="B363:H363"/>
    <mergeCell ref="A352:A354"/>
    <mergeCell ref="C352:C354"/>
    <mergeCell ref="A355:A358"/>
    <mergeCell ref="C355:C358"/>
    <mergeCell ref="A359:A360"/>
    <mergeCell ref="C359:C360"/>
    <mergeCell ref="AS1:AS2"/>
    <mergeCell ref="AT1:AT2"/>
    <mergeCell ref="AN1:AN2"/>
    <mergeCell ref="AO1:AO2"/>
    <mergeCell ref="AP1:AP2"/>
    <mergeCell ref="AQ1:AQ2"/>
    <mergeCell ref="AR1:AR2"/>
  </mergeCells>
  <conditionalFormatting sqref="S4:AD360">
    <cfRule type="cellIs" dxfId="25" priority="5" stopIfTrue="1" operator="greaterThan">
      <formula>0</formula>
    </cfRule>
    <cfRule type="cellIs" dxfId="24" priority="6" stopIfTrue="1" operator="greaterThan">
      <formula>0</formula>
    </cfRule>
    <cfRule type="cellIs" dxfId="23" priority="7" stopIfTrue="1" operator="greaterThan">
      <formula>0</formula>
    </cfRule>
  </conditionalFormatting>
  <conditionalFormatting sqref="S4:AK360 AP4:AV360">
    <cfRule type="cellIs" dxfId="22" priority="1" operator="greaterThan">
      <formula>10</formula>
    </cfRule>
    <cfRule type="cellIs" dxfId="21" priority="4"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3BB2D-9DBF-4F26-BFF2-4B7084299A6B}">
  <dimension ref="A1:AU363"/>
  <sheetViews>
    <sheetView zoomScale="70" zoomScaleNormal="70" workbookViewId="0">
      <selection activeCell="N6" sqref="N6"/>
    </sheetView>
  </sheetViews>
  <sheetFormatPr defaultColWidth="9.7265625" defaultRowHeight="40" customHeight="1" x14ac:dyDescent="0.35"/>
  <cols>
    <col min="1" max="1" width="9.7265625" style="2"/>
    <col min="2" max="2" width="9.54296875" style="1" customWidth="1"/>
    <col min="3" max="3" width="14.54296875" style="19" customWidth="1"/>
    <col min="4" max="4" width="28.7265625" style="49" customWidth="1"/>
    <col min="5" max="5" width="19.453125" style="1" customWidth="1"/>
    <col min="6" max="6" width="10" style="1" customWidth="1"/>
    <col min="7" max="7" width="16.7265625" style="1" customWidth="1"/>
    <col min="8" max="8" width="13.7265625" style="21" bestFit="1" customWidth="1"/>
    <col min="9" max="9" width="14.54296875" style="69" customWidth="1"/>
    <col min="10" max="16" width="13.81640625" style="4" customWidth="1"/>
    <col min="17" max="17" width="13.26953125" style="20" customWidth="1"/>
    <col min="18" max="18" width="12.54296875" style="5" customWidth="1"/>
    <col min="19" max="19" width="15" style="6" customWidth="1"/>
    <col min="20" max="21" width="13.7265625" style="6" customWidth="1"/>
    <col min="22" max="22" width="14.26953125" style="6" customWidth="1"/>
    <col min="23" max="23" width="13.453125" style="6" customWidth="1"/>
    <col min="24" max="26" width="13.7265625" style="6" customWidth="1"/>
    <col min="27" max="27" width="15.453125" style="192" customWidth="1"/>
    <col min="28" max="30" width="13.7265625" style="6" customWidth="1"/>
    <col min="31" max="32" width="13.7265625" style="2" customWidth="1"/>
    <col min="33" max="33" width="16.54296875" style="2" customWidth="1"/>
    <col min="34" max="47" width="13.7265625" style="2" customWidth="1"/>
    <col min="48" max="16384" width="9.7265625" style="2"/>
  </cols>
  <sheetData>
    <row r="1" spans="1:47" ht="35.25" customHeight="1" x14ac:dyDescent="0.35">
      <c r="A1" s="214" t="s">
        <v>30</v>
      </c>
      <c r="B1" s="214"/>
      <c r="C1" s="221"/>
      <c r="D1" s="231" t="s">
        <v>28</v>
      </c>
      <c r="E1" s="231"/>
      <c r="F1" s="231"/>
      <c r="G1" s="231"/>
      <c r="H1" s="231"/>
      <c r="I1" s="238" t="s">
        <v>31</v>
      </c>
      <c r="J1" s="239"/>
      <c r="K1" s="239"/>
      <c r="L1" s="239"/>
      <c r="M1" s="239"/>
      <c r="N1" s="239"/>
      <c r="O1" s="239"/>
      <c r="P1" s="239"/>
      <c r="Q1" s="239"/>
      <c r="R1" s="240"/>
      <c r="S1" s="220" t="s">
        <v>724</v>
      </c>
      <c r="T1" s="220" t="s">
        <v>725</v>
      </c>
      <c r="U1" s="220" t="s">
        <v>726</v>
      </c>
      <c r="V1" s="220" t="s">
        <v>727</v>
      </c>
      <c r="W1" s="220" t="s">
        <v>728</v>
      </c>
      <c r="X1" s="220" t="s">
        <v>729</v>
      </c>
      <c r="Y1" s="220" t="s">
        <v>730</v>
      </c>
      <c r="Z1" s="220" t="s">
        <v>731</v>
      </c>
      <c r="AA1" s="229" t="s">
        <v>732</v>
      </c>
      <c r="AB1" s="220" t="s">
        <v>733</v>
      </c>
      <c r="AC1" s="220" t="s">
        <v>734</v>
      </c>
      <c r="AD1" s="220" t="s">
        <v>735</v>
      </c>
      <c r="AE1" s="220" t="s">
        <v>736</v>
      </c>
      <c r="AF1" s="220" t="s">
        <v>737</v>
      </c>
      <c r="AG1" s="220" t="s">
        <v>738</v>
      </c>
      <c r="AH1" s="220" t="s">
        <v>739</v>
      </c>
      <c r="AI1" s="220" t="s">
        <v>740</v>
      </c>
      <c r="AJ1" s="220" t="s">
        <v>741</v>
      </c>
      <c r="AK1" s="229" t="s">
        <v>795</v>
      </c>
      <c r="AL1" s="229" t="s">
        <v>796</v>
      </c>
      <c r="AM1" s="229" t="s">
        <v>797</v>
      </c>
      <c r="AN1" s="229" t="s">
        <v>798</v>
      </c>
      <c r="AO1" s="229" t="s">
        <v>799</v>
      </c>
      <c r="AP1" s="229" t="s">
        <v>800</v>
      </c>
      <c r="AQ1" s="229" t="s">
        <v>801</v>
      </c>
      <c r="AR1" s="229" t="s">
        <v>802</v>
      </c>
      <c r="AS1" s="229" t="s">
        <v>803</v>
      </c>
      <c r="AT1" s="219"/>
      <c r="AU1" s="219"/>
    </row>
    <row r="2" spans="1:47" ht="25.15" customHeight="1" x14ac:dyDescent="0.35">
      <c r="A2" s="227" t="s">
        <v>651</v>
      </c>
      <c r="B2" s="227"/>
      <c r="C2" s="227"/>
      <c r="D2" s="227"/>
      <c r="E2" s="227"/>
      <c r="F2" s="227"/>
      <c r="G2" s="227"/>
      <c r="H2" s="228"/>
      <c r="I2" s="235" t="s">
        <v>37</v>
      </c>
      <c r="J2" s="236"/>
      <c r="K2" s="236"/>
      <c r="L2" s="236"/>
      <c r="M2" s="236"/>
      <c r="N2" s="236"/>
      <c r="O2" s="236"/>
      <c r="P2" s="236"/>
      <c r="Q2" s="236"/>
      <c r="R2" s="237"/>
      <c r="S2" s="220"/>
      <c r="T2" s="220"/>
      <c r="U2" s="220"/>
      <c r="V2" s="220"/>
      <c r="W2" s="220"/>
      <c r="X2" s="220"/>
      <c r="Y2" s="220"/>
      <c r="Z2" s="220"/>
      <c r="AA2" s="230"/>
      <c r="AB2" s="220"/>
      <c r="AC2" s="220"/>
      <c r="AD2" s="220"/>
      <c r="AE2" s="220"/>
      <c r="AF2" s="220"/>
      <c r="AG2" s="220"/>
      <c r="AH2" s="220"/>
      <c r="AI2" s="220"/>
      <c r="AJ2" s="220"/>
      <c r="AK2" s="230"/>
      <c r="AL2" s="230"/>
      <c r="AM2" s="230"/>
      <c r="AN2" s="230"/>
      <c r="AO2" s="230"/>
      <c r="AP2" s="230"/>
      <c r="AQ2" s="230"/>
      <c r="AR2" s="230"/>
      <c r="AS2" s="230"/>
      <c r="AT2" s="219"/>
      <c r="AU2" s="219"/>
    </row>
    <row r="3" spans="1:47" s="3" customFormat="1" ht="40" customHeight="1" x14ac:dyDescent="0.25">
      <c r="A3" s="62" t="s">
        <v>35</v>
      </c>
      <c r="B3" s="62" t="s">
        <v>33</v>
      </c>
      <c r="C3" s="63" t="s">
        <v>17</v>
      </c>
      <c r="D3" s="63" t="s">
        <v>643</v>
      </c>
      <c r="E3" s="63" t="s">
        <v>22</v>
      </c>
      <c r="F3" s="62" t="s">
        <v>3</v>
      </c>
      <c r="G3" s="62" t="s">
        <v>18</v>
      </c>
      <c r="H3" s="25" t="s">
        <v>34</v>
      </c>
      <c r="I3" s="68" t="s">
        <v>32</v>
      </c>
      <c r="J3" s="24" t="s">
        <v>683</v>
      </c>
      <c r="K3" s="24" t="s">
        <v>684</v>
      </c>
      <c r="L3" s="24" t="s">
        <v>685</v>
      </c>
      <c r="M3" s="24" t="s">
        <v>686</v>
      </c>
      <c r="N3" s="24" t="s">
        <v>687</v>
      </c>
      <c r="O3" s="24" t="s">
        <v>688</v>
      </c>
      <c r="P3" s="24" t="s">
        <v>689</v>
      </c>
      <c r="Q3" s="143" t="s">
        <v>0</v>
      </c>
      <c r="R3" s="26" t="s">
        <v>2</v>
      </c>
      <c r="S3" s="134">
        <v>45523</v>
      </c>
      <c r="T3" s="134">
        <v>45523</v>
      </c>
      <c r="U3" s="134">
        <v>45523</v>
      </c>
      <c r="V3" s="134">
        <v>45544</v>
      </c>
      <c r="W3" s="134">
        <v>45544</v>
      </c>
      <c r="X3" s="134">
        <v>45553</v>
      </c>
      <c r="Y3" s="134">
        <v>45553</v>
      </c>
      <c r="Z3" s="134">
        <v>45576</v>
      </c>
      <c r="AA3" s="189">
        <v>45576</v>
      </c>
      <c r="AB3" s="134">
        <v>45579</v>
      </c>
      <c r="AC3" s="134">
        <v>45579</v>
      </c>
      <c r="AD3" s="134">
        <v>45579</v>
      </c>
      <c r="AE3" s="134">
        <v>45579</v>
      </c>
      <c r="AF3" s="134">
        <v>45581</v>
      </c>
      <c r="AG3" s="134">
        <v>45581</v>
      </c>
      <c r="AH3" s="134">
        <v>45581</v>
      </c>
      <c r="AI3" s="134">
        <v>45586</v>
      </c>
      <c r="AJ3" s="134">
        <v>45614</v>
      </c>
      <c r="AK3" s="179">
        <v>45747</v>
      </c>
      <c r="AL3" s="179">
        <v>45748</v>
      </c>
      <c r="AM3" s="179">
        <v>45776</v>
      </c>
      <c r="AN3" s="179">
        <v>45846</v>
      </c>
      <c r="AO3" s="179">
        <v>45846</v>
      </c>
      <c r="AP3" s="179">
        <v>45846</v>
      </c>
      <c r="AQ3" s="179">
        <v>45846</v>
      </c>
      <c r="AR3" s="179">
        <v>45846</v>
      </c>
      <c r="AS3" s="179">
        <v>45846</v>
      </c>
      <c r="AT3" s="35"/>
      <c r="AU3" s="35"/>
    </row>
    <row r="4" spans="1:47" ht="40" customHeight="1" x14ac:dyDescent="0.35">
      <c r="A4" s="204">
        <v>1</v>
      </c>
      <c r="B4" s="50">
        <v>1</v>
      </c>
      <c r="C4" s="198" t="s">
        <v>634</v>
      </c>
      <c r="D4" s="51" t="s">
        <v>38</v>
      </c>
      <c r="E4" s="52" t="s">
        <v>39</v>
      </c>
      <c r="F4" s="52" t="s">
        <v>11</v>
      </c>
      <c r="G4" s="50" t="s">
        <v>13</v>
      </c>
      <c r="H4" s="53">
        <v>44.42</v>
      </c>
      <c r="I4" s="70">
        <v>2</v>
      </c>
      <c r="J4" s="144">
        <f t="shared" ref="J4:J67" si="0">IF(SUM(S4:AU4)&gt;I4+L4,I4+L4,SUM(S4:AU4))</f>
        <v>2</v>
      </c>
      <c r="K4" s="145">
        <f t="shared" ref="K4:K67" si="1">(SUM(S4:AU4))</f>
        <v>2</v>
      </c>
      <c r="L4" s="146"/>
      <c r="M4" s="147">
        <f>ROUND(IF(I4*0.25-0.5&lt;0,0,I4*0.25-0.5),0)-P4-N4</f>
        <v>0</v>
      </c>
      <c r="N4" s="146"/>
      <c r="O4" s="146"/>
      <c r="P4" s="146"/>
      <c r="Q4" s="191">
        <f t="shared" ref="Q4:Q67" si="2">I4-(SUM(S4:AU4))+L4</f>
        <v>0</v>
      </c>
      <c r="R4" s="18" t="str">
        <f>IF(Q4&lt;0,"ATENÇÃO","OK")</f>
        <v>OK</v>
      </c>
      <c r="S4" s="47"/>
      <c r="T4" s="31"/>
      <c r="U4" s="47"/>
      <c r="V4" s="47"/>
      <c r="W4" s="47"/>
      <c r="X4" s="34"/>
      <c r="Y4" s="34"/>
      <c r="Z4" s="34">
        <v>2</v>
      </c>
      <c r="AA4" s="180"/>
      <c r="AB4" s="34"/>
      <c r="AC4" s="34"/>
      <c r="AD4" s="34"/>
      <c r="AE4" s="36"/>
      <c r="AF4" s="36"/>
      <c r="AG4" s="36"/>
      <c r="AH4" s="36"/>
      <c r="AI4" s="36"/>
      <c r="AJ4" s="36"/>
      <c r="AK4" s="181"/>
      <c r="AL4" s="181"/>
      <c r="AM4" s="181"/>
      <c r="AN4" s="181"/>
      <c r="AO4" s="181"/>
      <c r="AP4" s="181"/>
      <c r="AQ4" s="181"/>
      <c r="AR4" s="181"/>
      <c r="AS4" s="181"/>
      <c r="AT4" s="36"/>
      <c r="AU4" s="36"/>
    </row>
    <row r="5" spans="1:47" ht="40" customHeight="1" x14ac:dyDescent="0.35">
      <c r="A5" s="204"/>
      <c r="B5" s="50">
        <v>2</v>
      </c>
      <c r="C5" s="200"/>
      <c r="D5" s="51" t="s">
        <v>40</v>
      </c>
      <c r="E5" s="54" t="s">
        <v>39</v>
      </c>
      <c r="F5" s="54" t="s">
        <v>11</v>
      </c>
      <c r="G5" s="50" t="s">
        <v>13</v>
      </c>
      <c r="H5" s="55">
        <v>33</v>
      </c>
      <c r="I5" s="70">
        <v>2</v>
      </c>
      <c r="J5" s="144">
        <f t="shared" si="0"/>
        <v>2</v>
      </c>
      <c r="K5" s="145">
        <f t="shared" si="1"/>
        <v>2</v>
      </c>
      <c r="L5" s="146"/>
      <c r="M5" s="147">
        <f t="shared" ref="M5:M68" si="3">ROUND(IF(I5*0.25-0.5&lt;0,0,I5*0.25-0.5),0)-P5-N5</f>
        <v>0</v>
      </c>
      <c r="N5" s="146"/>
      <c r="O5" s="146"/>
      <c r="P5" s="146"/>
      <c r="Q5" s="191">
        <f t="shared" si="2"/>
        <v>0</v>
      </c>
      <c r="R5" s="18" t="str">
        <f t="shared" ref="R5:R68" si="4">IF(Q5&lt;0,"ATENÇÃO","OK")</f>
        <v>OK</v>
      </c>
      <c r="S5" s="47"/>
      <c r="T5" s="31"/>
      <c r="U5" s="47"/>
      <c r="V5" s="47"/>
      <c r="W5" s="47"/>
      <c r="X5" s="34"/>
      <c r="Y5" s="33"/>
      <c r="Z5" s="34">
        <v>2</v>
      </c>
      <c r="AA5" s="180"/>
      <c r="AB5" s="34"/>
      <c r="AC5" s="34"/>
      <c r="AD5" s="34"/>
      <c r="AE5" s="36"/>
      <c r="AF5" s="36"/>
      <c r="AG5" s="36"/>
      <c r="AH5" s="36"/>
      <c r="AI5" s="36"/>
      <c r="AJ5" s="36"/>
      <c r="AK5" s="181"/>
      <c r="AL5" s="181"/>
      <c r="AM5" s="181"/>
      <c r="AN5" s="181"/>
      <c r="AO5" s="181"/>
      <c r="AP5" s="181"/>
      <c r="AQ5" s="181"/>
      <c r="AR5" s="181"/>
      <c r="AS5" s="181"/>
      <c r="AT5" s="36"/>
      <c r="AU5" s="36"/>
    </row>
    <row r="6" spans="1:47" ht="40" customHeight="1" x14ac:dyDescent="0.35">
      <c r="A6" s="204"/>
      <c r="B6" s="50">
        <v>3</v>
      </c>
      <c r="C6" s="200"/>
      <c r="D6" s="51" t="s">
        <v>41</v>
      </c>
      <c r="E6" s="54" t="s">
        <v>39</v>
      </c>
      <c r="F6" s="54" t="s">
        <v>42</v>
      </c>
      <c r="G6" s="50" t="s">
        <v>13</v>
      </c>
      <c r="H6" s="55">
        <v>29.33</v>
      </c>
      <c r="I6" s="70">
        <v>0</v>
      </c>
      <c r="J6" s="144">
        <f t="shared" si="0"/>
        <v>0</v>
      </c>
      <c r="K6" s="145">
        <f t="shared" si="1"/>
        <v>0</v>
      </c>
      <c r="L6" s="146"/>
      <c r="M6" s="147">
        <f t="shared" si="3"/>
        <v>0</v>
      </c>
      <c r="N6" s="146"/>
      <c r="O6" s="146"/>
      <c r="P6" s="146"/>
      <c r="Q6" s="191">
        <f t="shared" si="2"/>
        <v>0</v>
      </c>
      <c r="R6" s="18" t="str">
        <f t="shared" si="4"/>
        <v>OK</v>
      </c>
      <c r="S6" s="47"/>
      <c r="T6" s="31"/>
      <c r="U6" s="47"/>
      <c r="V6" s="47"/>
      <c r="W6" s="47"/>
      <c r="X6" s="34"/>
      <c r="Y6" s="33"/>
      <c r="Z6" s="34"/>
      <c r="AA6" s="180"/>
      <c r="AB6" s="34"/>
      <c r="AC6" s="34"/>
      <c r="AD6" s="34"/>
      <c r="AE6" s="36"/>
      <c r="AF6" s="36"/>
      <c r="AG6" s="36"/>
      <c r="AH6" s="36"/>
      <c r="AI6" s="36"/>
      <c r="AJ6" s="36"/>
      <c r="AK6" s="181"/>
      <c r="AL6" s="181"/>
      <c r="AM6" s="181"/>
      <c r="AN6" s="181"/>
      <c r="AO6" s="181"/>
      <c r="AP6" s="181"/>
      <c r="AQ6" s="181"/>
      <c r="AR6" s="181"/>
      <c r="AS6" s="181"/>
      <c r="AT6" s="36"/>
      <c r="AU6" s="36"/>
    </row>
    <row r="7" spans="1:47" ht="40" customHeight="1" x14ac:dyDescent="0.35">
      <c r="A7" s="204"/>
      <c r="B7" s="50">
        <v>4</v>
      </c>
      <c r="C7" s="200"/>
      <c r="D7" s="51" t="s">
        <v>43</v>
      </c>
      <c r="E7" s="54" t="s">
        <v>39</v>
      </c>
      <c r="F7" s="54" t="s">
        <v>11</v>
      </c>
      <c r="G7" s="50" t="s">
        <v>13</v>
      </c>
      <c r="H7" s="55">
        <v>56.23</v>
      </c>
      <c r="I7" s="70">
        <v>0</v>
      </c>
      <c r="J7" s="144">
        <f t="shared" si="0"/>
        <v>0</v>
      </c>
      <c r="K7" s="145">
        <f t="shared" si="1"/>
        <v>0</v>
      </c>
      <c r="L7" s="146"/>
      <c r="M7" s="147">
        <f t="shared" si="3"/>
        <v>0</v>
      </c>
      <c r="N7" s="146"/>
      <c r="O7" s="146"/>
      <c r="P7" s="146"/>
      <c r="Q7" s="191">
        <f t="shared" si="2"/>
        <v>0</v>
      </c>
      <c r="R7" s="18" t="str">
        <f t="shared" si="4"/>
        <v>OK</v>
      </c>
      <c r="S7" s="47"/>
      <c r="T7" s="31"/>
      <c r="U7" s="47"/>
      <c r="V7" s="47"/>
      <c r="W7" s="47"/>
      <c r="X7" s="34"/>
      <c r="Y7" s="33"/>
      <c r="Z7" s="34"/>
      <c r="AA7" s="180"/>
      <c r="AB7" s="34"/>
      <c r="AC7" s="34"/>
      <c r="AD7" s="34"/>
      <c r="AE7" s="36"/>
      <c r="AF7" s="36"/>
      <c r="AG7" s="36"/>
      <c r="AH7" s="36"/>
      <c r="AI7" s="36"/>
      <c r="AJ7" s="36"/>
      <c r="AK7" s="181"/>
      <c r="AL7" s="181"/>
      <c r="AM7" s="181"/>
      <c r="AN7" s="181"/>
      <c r="AO7" s="181"/>
      <c r="AP7" s="181"/>
      <c r="AQ7" s="181"/>
      <c r="AR7" s="181"/>
      <c r="AS7" s="181"/>
      <c r="AT7" s="36"/>
      <c r="AU7" s="36"/>
    </row>
    <row r="8" spans="1:47" ht="40" customHeight="1" x14ac:dyDescent="0.35">
      <c r="A8" s="204"/>
      <c r="B8" s="50">
        <v>5</v>
      </c>
      <c r="C8" s="200"/>
      <c r="D8" s="51" t="s">
        <v>44</v>
      </c>
      <c r="E8" s="54" t="s">
        <v>39</v>
      </c>
      <c r="F8" s="54" t="s">
        <v>11</v>
      </c>
      <c r="G8" s="50" t="s">
        <v>13</v>
      </c>
      <c r="H8" s="55">
        <v>27.35</v>
      </c>
      <c r="I8" s="70">
        <v>0</v>
      </c>
      <c r="J8" s="144">
        <f t="shared" si="0"/>
        <v>0</v>
      </c>
      <c r="K8" s="145">
        <f t="shared" si="1"/>
        <v>0</v>
      </c>
      <c r="L8" s="146"/>
      <c r="M8" s="147">
        <f t="shared" si="3"/>
        <v>0</v>
      </c>
      <c r="N8" s="146"/>
      <c r="O8" s="146"/>
      <c r="P8" s="146"/>
      <c r="Q8" s="191">
        <f t="shared" si="2"/>
        <v>0</v>
      </c>
      <c r="R8" s="18" t="str">
        <f t="shared" si="4"/>
        <v>OK</v>
      </c>
      <c r="S8" s="47"/>
      <c r="T8" s="31"/>
      <c r="U8" s="47"/>
      <c r="V8" s="47"/>
      <c r="W8" s="47"/>
      <c r="X8" s="34"/>
      <c r="Y8" s="33"/>
      <c r="Z8" s="34"/>
      <c r="AA8" s="180"/>
      <c r="AB8" s="34"/>
      <c r="AC8" s="34"/>
      <c r="AD8" s="34"/>
      <c r="AE8" s="36"/>
      <c r="AF8" s="36"/>
      <c r="AG8" s="36"/>
      <c r="AH8" s="36"/>
      <c r="AI8" s="36"/>
      <c r="AJ8" s="36"/>
      <c r="AK8" s="181"/>
      <c r="AL8" s="181"/>
      <c r="AM8" s="181"/>
      <c r="AN8" s="181"/>
      <c r="AO8" s="181"/>
      <c r="AP8" s="181"/>
      <c r="AQ8" s="181"/>
      <c r="AR8" s="181"/>
      <c r="AS8" s="181"/>
      <c r="AT8" s="36"/>
      <c r="AU8" s="36"/>
    </row>
    <row r="9" spans="1:47" ht="40" customHeight="1" x14ac:dyDescent="0.35">
      <c r="A9" s="204"/>
      <c r="B9" s="50">
        <v>6</v>
      </c>
      <c r="C9" s="200"/>
      <c r="D9" s="51" t="s">
        <v>45</v>
      </c>
      <c r="E9" s="54" t="s">
        <v>39</v>
      </c>
      <c r="F9" s="52" t="s">
        <v>11</v>
      </c>
      <c r="G9" s="50" t="s">
        <v>13</v>
      </c>
      <c r="H9" s="53">
        <v>28.44</v>
      </c>
      <c r="I9" s="70">
        <v>0</v>
      </c>
      <c r="J9" s="144">
        <f t="shared" si="0"/>
        <v>0</v>
      </c>
      <c r="K9" s="145">
        <f t="shared" si="1"/>
        <v>0</v>
      </c>
      <c r="L9" s="146"/>
      <c r="M9" s="147">
        <f t="shared" si="3"/>
        <v>0</v>
      </c>
      <c r="N9" s="146"/>
      <c r="O9" s="146"/>
      <c r="P9" s="146"/>
      <c r="Q9" s="191">
        <f t="shared" si="2"/>
        <v>0</v>
      </c>
      <c r="R9" s="18" t="str">
        <f t="shared" si="4"/>
        <v>OK</v>
      </c>
      <c r="S9" s="47"/>
      <c r="T9" s="31"/>
      <c r="U9" s="47"/>
      <c r="V9" s="47"/>
      <c r="W9" s="47"/>
      <c r="X9" s="34"/>
      <c r="Y9" s="33"/>
      <c r="Z9" s="34"/>
      <c r="AA9" s="180"/>
      <c r="AB9" s="34"/>
      <c r="AC9" s="34"/>
      <c r="AD9" s="34"/>
      <c r="AE9" s="36"/>
      <c r="AF9" s="36"/>
      <c r="AG9" s="36"/>
      <c r="AH9" s="36"/>
      <c r="AI9" s="36"/>
      <c r="AJ9" s="36"/>
      <c r="AK9" s="181"/>
      <c r="AL9" s="181"/>
      <c r="AM9" s="181"/>
      <c r="AN9" s="181"/>
      <c r="AO9" s="181"/>
      <c r="AP9" s="181"/>
      <c r="AQ9" s="181"/>
      <c r="AR9" s="181"/>
      <c r="AS9" s="181"/>
      <c r="AT9" s="36"/>
      <c r="AU9" s="36"/>
    </row>
    <row r="10" spans="1:47" ht="40" customHeight="1" x14ac:dyDescent="0.35">
      <c r="A10" s="204"/>
      <c r="B10" s="50">
        <v>7</v>
      </c>
      <c r="C10" s="200"/>
      <c r="D10" s="56" t="s">
        <v>46</v>
      </c>
      <c r="E10" s="57" t="s">
        <v>47</v>
      </c>
      <c r="F10" s="57" t="s">
        <v>11</v>
      </c>
      <c r="G10" s="50" t="s">
        <v>13</v>
      </c>
      <c r="H10" s="55">
        <v>101.5</v>
      </c>
      <c r="I10" s="70">
        <v>1</v>
      </c>
      <c r="J10" s="144">
        <f t="shared" si="0"/>
        <v>1</v>
      </c>
      <c r="K10" s="145">
        <f t="shared" si="1"/>
        <v>1</v>
      </c>
      <c r="L10" s="146"/>
      <c r="M10" s="147">
        <f t="shared" si="3"/>
        <v>0</v>
      </c>
      <c r="N10" s="146"/>
      <c r="O10" s="146"/>
      <c r="P10" s="146"/>
      <c r="Q10" s="191">
        <f t="shared" si="2"/>
        <v>0</v>
      </c>
      <c r="R10" s="18" t="str">
        <f t="shared" si="4"/>
        <v>OK</v>
      </c>
      <c r="S10" s="47"/>
      <c r="T10" s="31"/>
      <c r="U10" s="47"/>
      <c r="V10" s="47"/>
      <c r="W10" s="47"/>
      <c r="X10" s="34"/>
      <c r="Y10" s="34"/>
      <c r="Z10" s="34">
        <v>1</v>
      </c>
      <c r="AA10" s="180"/>
      <c r="AB10" s="34"/>
      <c r="AC10" s="34"/>
      <c r="AD10" s="34"/>
      <c r="AE10" s="36"/>
      <c r="AF10" s="36"/>
      <c r="AG10" s="36"/>
      <c r="AH10" s="36"/>
      <c r="AI10" s="36"/>
      <c r="AJ10" s="36"/>
      <c r="AK10" s="181"/>
      <c r="AL10" s="181"/>
      <c r="AM10" s="181"/>
      <c r="AN10" s="181"/>
      <c r="AO10" s="181"/>
      <c r="AP10" s="181"/>
      <c r="AQ10" s="181"/>
      <c r="AR10" s="181"/>
      <c r="AS10" s="181"/>
      <c r="AT10" s="36"/>
      <c r="AU10" s="36"/>
    </row>
    <row r="11" spans="1:47" ht="40" customHeight="1" x14ac:dyDescent="0.35">
      <c r="A11" s="204"/>
      <c r="B11" s="50">
        <v>8</v>
      </c>
      <c r="C11" s="200"/>
      <c r="D11" s="56" t="s">
        <v>48</v>
      </c>
      <c r="E11" s="57" t="s">
        <v>39</v>
      </c>
      <c r="F11" s="57" t="s">
        <v>11</v>
      </c>
      <c r="G11" s="50" t="s">
        <v>13</v>
      </c>
      <c r="H11" s="55">
        <v>75.099999999999994</v>
      </c>
      <c r="I11" s="70">
        <v>1</v>
      </c>
      <c r="J11" s="144">
        <f t="shared" si="0"/>
        <v>1</v>
      </c>
      <c r="K11" s="145">
        <f t="shared" si="1"/>
        <v>1</v>
      </c>
      <c r="L11" s="146"/>
      <c r="M11" s="147">
        <f t="shared" si="3"/>
        <v>0</v>
      </c>
      <c r="N11" s="146"/>
      <c r="O11" s="146"/>
      <c r="P11" s="146"/>
      <c r="Q11" s="191">
        <f t="shared" si="2"/>
        <v>0</v>
      </c>
      <c r="R11" s="18" t="str">
        <f t="shared" si="4"/>
        <v>OK</v>
      </c>
      <c r="S11" s="47"/>
      <c r="T11" s="31"/>
      <c r="U11" s="47"/>
      <c r="V11" s="47"/>
      <c r="W11" s="47"/>
      <c r="X11" s="34"/>
      <c r="Y11" s="34"/>
      <c r="Z11" s="34">
        <v>1</v>
      </c>
      <c r="AA11" s="180"/>
      <c r="AB11" s="34"/>
      <c r="AC11" s="34"/>
      <c r="AD11" s="34"/>
      <c r="AE11" s="36"/>
      <c r="AF11" s="36"/>
      <c r="AG11" s="36"/>
      <c r="AH11" s="36"/>
      <c r="AI11" s="36"/>
      <c r="AJ11" s="36"/>
      <c r="AK11" s="181"/>
      <c r="AL11" s="181"/>
      <c r="AM11" s="181"/>
      <c r="AN11" s="181"/>
      <c r="AO11" s="181"/>
      <c r="AP11" s="181"/>
      <c r="AQ11" s="181"/>
      <c r="AR11" s="181"/>
      <c r="AS11" s="181"/>
      <c r="AT11" s="36"/>
      <c r="AU11" s="36"/>
    </row>
    <row r="12" spans="1:47" ht="40" customHeight="1" x14ac:dyDescent="0.35">
      <c r="A12" s="204"/>
      <c r="B12" s="50">
        <v>9</v>
      </c>
      <c r="C12" s="200"/>
      <c r="D12" s="56" t="s">
        <v>49</v>
      </c>
      <c r="E12" s="57" t="s">
        <v>39</v>
      </c>
      <c r="F12" s="58" t="s">
        <v>11</v>
      </c>
      <c r="G12" s="57" t="s">
        <v>13</v>
      </c>
      <c r="H12" s="55">
        <v>65.94</v>
      </c>
      <c r="I12" s="70">
        <v>2</v>
      </c>
      <c r="J12" s="144">
        <f t="shared" si="0"/>
        <v>0</v>
      </c>
      <c r="K12" s="145">
        <f t="shared" si="1"/>
        <v>0</v>
      </c>
      <c r="L12" s="146"/>
      <c r="M12" s="147">
        <f t="shared" si="3"/>
        <v>0</v>
      </c>
      <c r="N12" s="146"/>
      <c r="O12" s="146"/>
      <c r="P12" s="146"/>
      <c r="Q12" s="191">
        <f t="shared" si="2"/>
        <v>2</v>
      </c>
      <c r="R12" s="18" t="str">
        <f t="shared" si="4"/>
        <v>OK</v>
      </c>
      <c r="S12" s="47"/>
      <c r="T12" s="31"/>
      <c r="U12" s="47"/>
      <c r="V12" s="47"/>
      <c r="W12" s="47"/>
      <c r="X12" s="34"/>
      <c r="Y12" s="34"/>
      <c r="Z12" s="34"/>
      <c r="AA12" s="180"/>
      <c r="AB12" s="34"/>
      <c r="AC12" s="34"/>
      <c r="AD12" s="34"/>
      <c r="AE12" s="36"/>
      <c r="AF12" s="36"/>
      <c r="AG12" s="36"/>
      <c r="AH12" s="36"/>
      <c r="AI12" s="36"/>
      <c r="AJ12" s="36"/>
      <c r="AK12" s="181"/>
      <c r="AL12" s="181"/>
      <c r="AM12" s="181"/>
      <c r="AN12" s="181"/>
      <c r="AO12" s="181"/>
      <c r="AP12" s="181"/>
      <c r="AQ12" s="181"/>
      <c r="AR12" s="181"/>
      <c r="AS12" s="181"/>
      <c r="AT12" s="36"/>
      <c r="AU12" s="36"/>
    </row>
    <row r="13" spans="1:47" ht="40" customHeight="1" x14ac:dyDescent="0.35">
      <c r="A13" s="204"/>
      <c r="B13" s="50">
        <v>10</v>
      </c>
      <c r="C13" s="200"/>
      <c r="D13" s="56" t="s">
        <v>50</v>
      </c>
      <c r="E13" s="57" t="s">
        <v>39</v>
      </c>
      <c r="F13" s="58" t="s">
        <v>11</v>
      </c>
      <c r="G13" s="57" t="s">
        <v>13</v>
      </c>
      <c r="H13" s="55">
        <v>45.82</v>
      </c>
      <c r="I13" s="70">
        <v>1</v>
      </c>
      <c r="J13" s="144">
        <f t="shared" si="0"/>
        <v>0</v>
      </c>
      <c r="K13" s="145">
        <f t="shared" si="1"/>
        <v>0</v>
      </c>
      <c r="L13" s="146"/>
      <c r="M13" s="147">
        <f t="shared" si="3"/>
        <v>0</v>
      </c>
      <c r="N13" s="146"/>
      <c r="O13" s="146"/>
      <c r="P13" s="146"/>
      <c r="Q13" s="191">
        <f t="shared" si="2"/>
        <v>1</v>
      </c>
      <c r="R13" s="18" t="str">
        <f t="shared" si="4"/>
        <v>OK</v>
      </c>
      <c r="S13" s="47"/>
      <c r="T13" s="47"/>
      <c r="U13" s="47"/>
      <c r="V13" s="47"/>
      <c r="W13" s="47"/>
      <c r="X13" s="34"/>
      <c r="Y13" s="34"/>
      <c r="Z13" s="34"/>
      <c r="AA13" s="180"/>
      <c r="AB13" s="34"/>
      <c r="AC13" s="34"/>
      <c r="AD13" s="34"/>
      <c r="AE13" s="36"/>
      <c r="AF13" s="36"/>
      <c r="AG13" s="36"/>
      <c r="AH13" s="36"/>
      <c r="AI13" s="36"/>
      <c r="AJ13" s="36"/>
      <c r="AK13" s="181"/>
      <c r="AL13" s="181"/>
      <c r="AM13" s="181"/>
      <c r="AN13" s="181"/>
      <c r="AO13" s="181"/>
      <c r="AP13" s="181"/>
      <c r="AQ13" s="181"/>
      <c r="AR13" s="181"/>
      <c r="AS13" s="181"/>
      <c r="AT13" s="36"/>
      <c r="AU13" s="36"/>
    </row>
    <row r="14" spans="1:47" ht="40" customHeight="1" x14ac:dyDescent="0.35">
      <c r="A14" s="204"/>
      <c r="B14" s="50">
        <v>11</v>
      </c>
      <c r="C14" s="200"/>
      <c r="D14" s="56" t="s">
        <v>51</v>
      </c>
      <c r="E14" s="57" t="s">
        <v>39</v>
      </c>
      <c r="F14" s="57" t="s">
        <v>11</v>
      </c>
      <c r="G14" s="57" t="s">
        <v>13</v>
      </c>
      <c r="H14" s="55">
        <v>34.03</v>
      </c>
      <c r="I14" s="70">
        <v>1</v>
      </c>
      <c r="J14" s="144">
        <f t="shared" si="0"/>
        <v>1</v>
      </c>
      <c r="K14" s="145">
        <f t="shared" si="1"/>
        <v>1</v>
      </c>
      <c r="L14" s="146"/>
      <c r="M14" s="147">
        <f t="shared" si="3"/>
        <v>0</v>
      </c>
      <c r="N14" s="146"/>
      <c r="O14" s="146"/>
      <c r="P14" s="146"/>
      <c r="Q14" s="191">
        <f t="shared" si="2"/>
        <v>0</v>
      </c>
      <c r="R14" s="18" t="str">
        <f t="shared" si="4"/>
        <v>OK</v>
      </c>
      <c r="S14" s="47"/>
      <c r="T14" s="47"/>
      <c r="U14" s="47"/>
      <c r="V14" s="47"/>
      <c r="W14" s="47"/>
      <c r="X14" s="34"/>
      <c r="Y14" s="34"/>
      <c r="Z14" s="34">
        <v>1</v>
      </c>
      <c r="AA14" s="180"/>
      <c r="AB14" s="34"/>
      <c r="AC14" s="34"/>
      <c r="AD14" s="34"/>
      <c r="AE14" s="36"/>
      <c r="AF14" s="36"/>
      <c r="AG14" s="36"/>
      <c r="AH14" s="36"/>
      <c r="AI14" s="36"/>
      <c r="AJ14" s="36"/>
      <c r="AK14" s="181"/>
      <c r="AL14" s="181"/>
      <c r="AM14" s="181"/>
      <c r="AN14" s="181"/>
      <c r="AO14" s="181"/>
      <c r="AP14" s="181"/>
      <c r="AQ14" s="181"/>
      <c r="AR14" s="181"/>
      <c r="AS14" s="181"/>
      <c r="AT14" s="36"/>
      <c r="AU14" s="36"/>
    </row>
    <row r="15" spans="1:47" ht="40" customHeight="1" x14ac:dyDescent="0.35">
      <c r="A15" s="204"/>
      <c r="B15" s="50">
        <v>12</v>
      </c>
      <c r="C15" s="200"/>
      <c r="D15" s="56" t="s">
        <v>52</v>
      </c>
      <c r="E15" s="57" t="s">
        <v>39</v>
      </c>
      <c r="F15" s="57" t="s">
        <v>53</v>
      </c>
      <c r="G15" s="57" t="s">
        <v>12</v>
      </c>
      <c r="H15" s="55">
        <v>11.35</v>
      </c>
      <c r="I15" s="70">
        <v>20</v>
      </c>
      <c r="J15" s="144">
        <f t="shared" si="0"/>
        <v>20</v>
      </c>
      <c r="K15" s="145">
        <f t="shared" si="1"/>
        <v>20</v>
      </c>
      <c r="L15" s="146"/>
      <c r="M15" s="147">
        <f t="shared" si="3"/>
        <v>5</v>
      </c>
      <c r="N15" s="146"/>
      <c r="O15" s="146"/>
      <c r="P15" s="146"/>
      <c r="Q15" s="191">
        <f t="shared" si="2"/>
        <v>0</v>
      </c>
      <c r="R15" s="18" t="str">
        <f t="shared" si="4"/>
        <v>OK</v>
      </c>
      <c r="S15" s="47"/>
      <c r="T15" s="47"/>
      <c r="U15" s="47"/>
      <c r="V15" s="47"/>
      <c r="W15" s="47"/>
      <c r="X15" s="34"/>
      <c r="Y15" s="34"/>
      <c r="Z15" s="34">
        <v>20</v>
      </c>
      <c r="AA15" s="180"/>
      <c r="AB15" s="34"/>
      <c r="AC15" s="34"/>
      <c r="AD15" s="34"/>
      <c r="AE15" s="36"/>
      <c r="AF15" s="36"/>
      <c r="AG15" s="36"/>
      <c r="AH15" s="36"/>
      <c r="AI15" s="36"/>
      <c r="AJ15" s="36"/>
      <c r="AK15" s="181"/>
      <c r="AL15" s="181"/>
      <c r="AM15" s="181"/>
      <c r="AN15" s="181"/>
      <c r="AO15" s="181"/>
      <c r="AP15" s="181"/>
      <c r="AQ15" s="181"/>
      <c r="AR15" s="181"/>
      <c r="AS15" s="181"/>
      <c r="AT15" s="36"/>
      <c r="AU15" s="36"/>
    </row>
    <row r="16" spans="1:47" ht="40" customHeight="1" x14ac:dyDescent="0.35">
      <c r="A16" s="204"/>
      <c r="B16" s="50">
        <v>13</v>
      </c>
      <c r="C16" s="200"/>
      <c r="D16" s="59" t="s">
        <v>54</v>
      </c>
      <c r="E16" s="60" t="s">
        <v>39</v>
      </c>
      <c r="F16" s="60" t="s">
        <v>53</v>
      </c>
      <c r="G16" s="60" t="s">
        <v>12</v>
      </c>
      <c r="H16" s="61">
        <v>17.649999999999999</v>
      </c>
      <c r="I16" s="70">
        <v>15</v>
      </c>
      <c r="J16" s="144">
        <f t="shared" si="0"/>
        <v>12</v>
      </c>
      <c r="K16" s="145">
        <f t="shared" si="1"/>
        <v>12</v>
      </c>
      <c r="L16" s="146"/>
      <c r="M16" s="147">
        <f t="shared" si="3"/>
        <v>3</v>
      </c>
      <c r="N16" s="146"/>
      <c r="O16" s="146"/>
      <c r="P16" s="146"/>
      <c r="Q16" s="191">
        <f t="shared" si="2"/>
        <v>3</v>
      </c>
      <c r="R16" s="18" t="str">
        <f t="shared" si="4"/>
        <v>OK</v>
      </c>
      <c r="S16" s="47"/>
      <c r="T16" s="47"/>
      <c r="U16" s="47"/>
      <c r="V16" s="47"/>
      <c r="W16" s="47"/>
      <c r="X16" s="34"/>
      <c r="Y16" s="34"/>
      <c r="Z16" s="34">
        <v>10</v>
      </c>
      <c r="AA16" s="180"/>
      <c r="AB16" s="34"/>
      <c r="AC16" s="34"/>
      <c r="AD16" s="34"/>
      <c r="AE16" s="36"/>
      <c r="AF16" s="36"/>
      <c r="AG16" s="36"/>
      <c r="AH16" s="36"/>
      <c r="AI16" s="36"/>
      <c r="AJ16" s="36">
        <v>2</v>
      </c>
      <c r="AK16" s="181"/>
      <c r="AL16" s="181"/>
      <c r="AM16" s="181"/>
      <c r="AN16" s="181"/>
      <c r="AO16" s="181"/>
      <c r="AP16" s="181"/>
      <c r="AQ16" s="181"/>
      <c r="AR16" s="181"/>
      <c r="AS16" s="181"/>
      <c r="AT16" s="36"/>
      <c r="AU16" s="36"/>
    </row>
    <row r="17" spans="1:47" ht="40" customHeight="1" x14ac:dyDescent="0.35">
      <c r="A17" s="204"/>
      <c r="B17" s="50">
        <v>14</v>
      </c>
      <c r="C17" s="200"/>
      <c r="D17" s="56" t="s">
        <v>55</v>
      </c>
      <c r="E17" s="57" t="s">
        <v>39</v>
      </c>
      <c r="F17" s="57" t="s">
        <v>11</v>
      </c>
      <c r="G17" s="57" t="s">
        <v>12</v>
      </c>
      <c r="H17" s="55">
        <v>14</v>
      </c>
      <c r="I17" s="70">
        <v>5</v>
      </c>
      <c r="J17" s="144">
        <f t="shared" si="0"/>
        <v>5</v>
      </c>
      <c r="K17" s="145">
        <f t="shared" si="1"/>
        <v>5</v>
      </c>
      <c r="L17" s="146"/>
      <c r="M17" s="147">
        <f t="shared" si="3"/>
        <v>1</v>
      </c>
      <c r="N17" s="146"/>
      <c r="O17" s="146"/>
      <c r="P17" s="146"/>
      <c r="Q17" s="191">
        <f t="shared" si="2"/>
        <v>0</v>
      </c>
      <c r="R17" s="18" t="str">
        <f t="shared" si="4"/>
        <v>OK</v>
      </c>
      <c r="S17" s="47"/>
      <c r="T17" s="47"/>
      <c r="U17" s="47"/>
      <c r="V17" s="47"/>
      <c r="W17" s="47"/>
      <c r="X17" s="34"/>
      <c r="Y17" s="34"/>
      <c r="Z17" s="34">
        <v>3</v>
      </c>
      <c r="AA17" s="180"/>
      <c r="AB17" s="34"/>
      <c r="AC17" s="34"/>
      <c r="AD17" s="34"/>
      <c r="AE17" s="36"/>
      <c r="AF17" s="36"/>
      <c r="AG17" s="36"/>
      <c r="AH17" s="36"/>
      <c r="AI17" s="36"/>
      <c r="AJ17" s="36"/>
      <c r="AK17" s="182">
        <v>2</v>
      </c>
      <c r="AL17" s="181"/>
      <c r="AM17" s="181"/>
      <c r="AN17" s="181"/>
      <c r="AO17" s="181"/>
      <c r="AP17" s="181"/>
      <c r="AQ17" s="181"/>
      <c r="AR17" s="181"/>
      <c r="AS17" s="181"/>
      <c r="AT17" s="36"/>
      <c r="AU17" s="36"/>
    </row>
    <row r="18" spans="1:47" ht="40" customHeight="1" x14ac:dyDescent="0.35">
      <c r="A18" s="204"/>
      <c r="B18" s="50">
        <v>15</v>
      </c>
      <c r="C18" s="199"/>
      <c r="D18" s="56" t="s">
        <v>26</v>
      </c>
      <c r="E18" s="57" t="s">
        <v>39</v>
      </c>
      <c r="F18" s="57" t="s">
        <v>11</v>
      </c>
      <c r="G18" s="57" t="s">
        <v>12</v>
      </c>
      <c r="H18" s="55">
        <v>12.85</v>
      </c>
      <c r="I18" s="70">
        <v>60</v>
      </c>
      <c r="J18" s="144">
        <f t="shared" si="0"/>
        <v>30</v>
      </c>
      <c r="K18" s="145">
        <f t="shared" si="1"/>
        <v>30</v>
      </c>
      <c r="L18" s="146"/>
      <c r="M18" s="147">
        <f t="shared" si="3"/>
        <v>15</v>
      </c>
      <c r="N18" s="146"/>
      <c r="O18" s="146"/>
      <c r="P18" s="146"/>
      <c r="Q18" s="191">
        <f t="shared" si="2"/>
        <v>30</v>
      </c>
      <c r="R18" s="18" t="str">
        <f t="shared" si="4"/>
        <v>OK</v>
      </c>
      <c r="S18" s="47"/>
      <c r="T18" s="47"/>
      <c r="U18" s="47"/>
      <c r="V18" s="47"/>
      <c r="W18" s="47"/>
      <c r="X18" s="34"/>
      <c r="Y18" s="34"/>
      <c r="Z18" s="34">
        <v>20</v>
      </c>
      <c r="AA18" s="180"/>
      <c r="AB18" s="34"/>
      <c r="AC18" s="34"/>
      <c r="AD18" s="34"/>
      <c r="AE18" s="36"/>
      <c r="AF18" s="36"/>
      <c r="AG18" s="36"/>
      <c r="AH18" s="36"/>
      <c r="AI18" s="36"/>
      <c r="AJ18" s="36"/>
      <c r="AK18" s="182">
        <v>10</v>
      </c>
      <c r="AL18" s="181"/>
      <c r="AM18" s="181"/>
      <c r="AN18" s="181"/>
      <c r="AO18" s="181"/>
      <c r="AP18" s="181"/>
      <c r="AQ18" s="181"/>
      <c r="AR18" s="181"/>
      <c r="AS18" s="181"/>
      <c r="AT18" s="36"/>
      <c r="AU18" s="36"/>
    </row>
    <row r="19" spans="1:47" ht="40" customHeight="1" x14ac:dyDescent="0.35">
      <c r="A19" s="204">
        <v>2</v>
      </c>
      <c r="B19" s="50">
        <v>16</v>
      </c>
      <c r="C19" s="198" t="s">
        <v>635</v>
      </c>
      <c r="D19" s="56" t="s">
        <v>56</v>
      </c>
      <c r="E19" s="57" t="s">
        <v>57</v>
      </c>
      <c r="F19" s="57" t="s">
        <v>11</v>
      </c>
      <c r="G19" s="57" t="s">
        <v>12</v>
      </c>
      <c r="H19" s="55">
        <v>37.44</v>
      </c>
      <c r="I19" s="70">
        <v>11</v>
      </c>
      <c r="J19" s="144">
        <f t="shared" si="0"/>
        <v>0</v>
      </c>
      <c r="K19" s="145">
        <f t="shared" si="1"/>
        <v>0</v>
      </c>
      <c r="L19" s="146"/>
      <c r="M19" s="147">
        <f t="shared" si="3"/>
        <v>2</v>
      </c>
      <c r="N19" s="146"/>
      <c r="O19" s="146"/>
      <c r="P19" s="146"/>
      <c r="Q19" s="191">
        <f t="shared" si="2"/>
        <v>11</v>
      </c>
      <c r="R19" s="18" t="str">
        <f t="shared" si="4"/>
        <v>OK</v>
      </c>
      <c r="S19" s="47"/>
      <c r="T19" s="47"/>
      <c r="U19" s="47"/>
      <c r="V19" s="47"/>
      <c r="W19" s="47"/>
      <c r="X19" s="34"/>
      <c r="Y19" s="34"/>
      <c r="Z19" s="34"/>
      <c r="AA19" s="180"/>
      <c r="AB19" s="34"/>
      <c r="AC19" s="34"/>
      <c r="AD19" s="34"/>
      <c r="AE19" s="36"/>
      <c r="AF19" s="36"/>
      <c r="AG19" s="36"/>
      <c r="AH19" s="36"/>
      <c r="AI19" s="36"/>
      <c r="AJ19" s="36"/>
      <c r="AK19" s="181"/>
      <c r="AL19" s="181"/>
      <c r="AM19" s="181"/>
      <c r="AN19" s="181"/>
      <c r="AO19" s="181"/>
      <c r="AP19" s="181"/>
      <c r="AQ19" s="181"/>
      <c r="AR19" s="181"/>
      <c r="AS19" s="181"/>
      <c r="AT19" s="36"/>
      <c r="AU19" s="36"/>
    </row>
    <row r="20" spans="1:47" ht="40" customHeight="1" x14ac:dyDescent="0.35">
      <c r="A20" s="204"/>
      <c r="B20" s="50">
        <v>17</v>
      </c>
      <c r="C20" s="200"/>
      <c r="D20" s="56" t="s">
        <v>58</v>
      </c>
      <c r="E20" s="57" t="s">
        <v>59</v>
      </c>
      <c r="F20" s="57" t="s">
        <v>10</v>
      </c>
      <c r="G20" s="57" t="s">
        <v>12</v>
      </c>
      <c r="H20" s="55">
        <v>76.8</v>
      </c>
      <c r="I20" s="70">
        <v>10</v>
      </c>
      <c r="J20" s="144">
        <f t="shared" si="0"/>
        <v>4</v>
      </c>
      <c r="K20" s="145">
        <f t="shared" si="1"/>
        <v>4</v>
      </c>
      <c r="L20" s="146"/>
      <c r="M20" s="147">
        <f t="shared" si="3"/>
        <v>2</v>
      </c>
      <c r="N20" s="146"/>
      <c r="O20" s="146"/>
      <c r="P20" s="146"/>
      <c r="Q20" s="191">
        <f t="shared" si="2"/>
        <v>6</v>
      </c>
      <c r="R20" s="18" t="str">
        <f t="shared" si="4"/>
        <v>OK</v>
      </c>
      <c r="S20" s="47"/>
      <c r="T20" s="47"/>
      <c r="U20" s="47"/>
      <c r="V20" s="47"/>
      <c r="W20" s="47"/>
      <c r="X20" s="34"/>
      <c r="Y20" s="34"/>
      <c r="Z20" s="34"/>
      <c r="AA20" s="180"/>
      <c r="AB20" s="34"/>
      <c r="AC20" s="34"/>
      <c r="AD20" s="34"/>
      <c r="AE20" s="36"/>
      <c r="AF20" s="36"/>
      <c r="AG20" s="36"/>
      <c r="AH20" s="36"/>
      <c r="AI20" s="36"/>
      <c r="AJ20" s="36"/>
      <c r="AK20" s="181"/>
      <c r="AL20" s="181"/>
      <c r="AM20" s="181"/>
      <c r="AN20" s="182">
        <v>4</v>
      </c>
      <c r="AO20" s="181"/>
      <c r="AP20" s="181"/>
      <c r="AQ20" s="181"/>
      <c r="AR20" s="181"/>
      <c r="AS20" s="181"/>
      <c r="AT20" s="36"/>
      <c r="AU20" s="36"/>
    </row>
    <row r="21" spans="1:47" ht="40" customHeight="1" x14ac:dyDescent="0.35">
      <c r="A21" s="204"/>
      <c r="B21" s="50">
        <v>18</v>
      </c>
      <c r="C21" s="200"/>
      <c r="D21" s="56" t="s">
        <v>60</v>
      </c>
      <c r="E21" s="57" t="s">
        <v>61</v>
      </c>
      <c r="F21" s="57" t="s">
        <v>11</v>
      </c>
      <c r="G21" s="57" t="s">
        <v>12</v>
      </c>
      <c r="H21" s="55">
        <v>160.82</v>
      </c>
      <c r="I21" s="70">
        <v>0</v>
      </c>
      <c r="J21" s="144">
        <f t="shared" si="0"/>
        <v>0</v>
      </c>
      <c r="K21" s="145">
        <f t="shared" si="1"/>
        <v>0</v>
      </c>
      <c r="L21" s="146"/>
      <c r="M21" s="147">
        <f t="shared" si="3"/>
        <v>0</v>
      </c>
      <c r="N21" s="146"/>
      <c r="O21" s="146"/>
      <c r="P21" s="146"/>
      <c r="Q21" s="191">
        <f t="shared" si="2"/>
        <v>0</v>
      </c>
      <c r="R21" s="18" t="str">
        <f t="shared" si="4"/>
        <v>OK</v>
      </c>
      <c r="S21" s="47"/>
      <c r="T21" s="47"/>
      <c r="U21" s="47"/>
      <c r="V21" s="47"/>
      <c r="W21" s="47"/>
      <c r="X21" s="34"/>
      <c r="Y21" s="34"/>
      <c r="Z21" s="34"/>
      <c r="AA21" s="180"/>
      <c r="AB21" s="34"/>
      <c r="AC21" s="34"/>
      <c r="AD21" s="34"/>
      <c r="AE21" s="36"/>
      <c r="AF21" s="36"/>
      <c r="AG21" s="36"/>
      <c r="AH21" s="36"/>
      <c r="AI21" s="36"/>
      <c r="AJ21" s="36"/>
      <c r="AK21" s="181"/>
      <c r="AL21" s="181"/>
      <c r="AM21" s="181"/>
      <c r="AN21" s="181"/>
      <c r="AO21" s="181"/>
      <c r="AP21" s="181"/>
      <c r="AQ21" s="181"/>
      <c r="AR21" s="181"/>
      <c r="AS21" s="181"/>
      <c r="AT21" s="36"/>
      <c r="AU21" s="36"/>
    </row>
    <row r="22" spans="1:47" ht="40" customHeight="1" x14ac:dyDescent="0.35">
      <c r="A22" s="204"/>
      <c r="B22" s="50">
        <v>19</v>
      </c>
      <c r="C22" s="200"/>
      <c r="D22" s="56" t="s">
        <v>62</v>
      </c>
      <c r="E22" s="57" t="s">
        <v>63</v>
      </c>
      <c r="F22" s="57" t="s">
        <v>64</v>
      </c>
      <c r="G22" s="57" t="s">
        <v>65</v>
      </c>
      <c r="H22" s="55">
        <v>3.76</v>
      </c>
      <c r="I22" s="70">
        <v>590</v>
      </c>
      <c r="J22" s="144">
        <f t="shared" si="0"/>
        <v>50</v>
      </c>
      <c r="K22" s="145">
        <f t="shared" si="1"/>
        <v>50</v>
      </c>
      <c r="L22" s="146"/>
      <c r="M22" s="147">
        <f t="shared" si="3"/>
        <v>147</v>
      </c>
      <c r="N22" s="146"/>
      <c r="O22" s="146"/>
      <c r="P22" s="146"/>
      <c r="Q22" s="191">
        <f t="shared" si="2"/>
        <v>540</v>
      </c>
      <c r="R22" s="18" t="str">
        <f t="shared" si="4"/>
        <v>OK</v>
      </c>
      <c r="S22" s="47"/>
      <c r="T22" s="47"/>
      <c r="U22" s="47"/>
      <c r="V22" s="47"/>
      <c r="W22" s="47"/>
      <c r="X22" s="34"/>
      <c r="Y22" s="34">
        <v>50</v>
      </c>
      <c r="Z22" s="34"/>
      <c r="AA22" s="180"/>
      <c r="AB22" s="34"/>
      <c r="AC22" s="34"/>
      <c r="AD22" s="34"/>
      <c r="AE22" s="36"/>
      <c r="AF22" s="36"/>
      <c r="AG22" s="36"/>
      <c r="AH22" s="36"/>
      <c r="AI22" s="36"/>
      <c r="AJ22" s="36"/>
      <c r="AK22" s="181"/>
      <c r="AL22" s="181"/>
      <c r="AM22" s="181"/>
      <c r="AN22" s="181"/>
      <c r="AO22" s="181"/>
      <c r="AP22" s="181"/>
      <c r="AQ22" s="181"/>
      <c r="AR22" s="181"/>
      <c r="AS22" s="181"/>
      <c r="AT22" s="36"/>
      <c r="AU22" s="36"/>
    </row>
    <row r="23" spans="1:47" ht="40" customHeight="1" x14ac:dyDescent="0.35">
      <c r="A23" s="204"/>
      <c r="B23" s="50">
        <v>20</v>
      </c>
      <c r="C23" s="199"/>
      <c r="D23" s="56" t="s">
        <v>66</v>
      </c>
      <c r="E23" s="57" t="s">
        <v>67</v>
      </c>
      <c r="F23" s="57" t="s">
        <v>11</v>
      </c>
      <c r="G23" s="57" t="s">
        <v>12</v>
      </c>
      <c r="H23" s="55">
        <v>19.440000000000001</v>
      </c>
      <c r="I23" s="70">
        <v>10</v>
      </c>
      <c r="J23" s="144">
        <f t="shared" si="0"/>
        <v>5</v>
      </c>
      <c r="K23" s="145">
        <f t="shared" si="1"/>
        <v>5</v>
      </c>
      <c r="L23" s="146"/>
      <c r="M23" s="147">
        <f t="shared" si="3"/>
        <v>2</v>
      </c>
      <c r="N23" s="146"/>
      <c r="O23" s="146"/>
      <c r="P23" s="146"/>
      <c r="Q23" s="191">
        <f t="shared" si="2"/>
        <v>5</v>
      </c>
      <c r="R23" s="18" t="str">
        <f t="shared" si="4"/>
        <v>OK</v>
      </c>
      <c r="S23" s="47"/>
      <c r="T23" s="47"/>
      <c r="U23" s="47"/>
      <c r="V23" s="47"/>
      <c r="W23" s="47"/>
      <c r="X23" s="34"/>
      <c r="Y23" s="34"/>
      <c r="Z23" s="34"/>
      <c r="AA23" s="180"/>
      <c r="AB23" s="34"/>
      <c r="AC23" s="34"/>
      <c r="AD23" s="34"/>
      <c r="AE23" s="36"/>
      <c r="AF23" s="36"/>
      <c r="AG23" s="36"/>
      <c r="AH23" s="36"/>
      <c r="AI23" s="36"/>
      <c r="AJ23" s="36"/>
      <c r="AK23" s="181"/>
      <c r="AL23" s="181"/>
      <c r="AM23" s="181"/>
      <c r="AN23" s="182">
        <v>5</v>
      </c>
      <c r="AO23" s="181"/>
      <c r="AP23" s="181"/>
      <c r="AQ23" s="181"/>
      <c r="AR23" s="181"/>
      <c r="AS23" s="181"/>
      <c r="AT23" s="36"/>
      <c r="AU23" s="36"/>
    </row>
    <row r="24" spans="1:47" ht="40" customHeight="1" x14ac:dyDescent="0.35">
      <c r="A24" s="204">
        <v>3</v>
      </c>
      <c r="B24" s="50">
        <v>21</v>
      </c>
      <c r="C24" s="198" t="s">
        <v>634</v>
      </c>
      <c r="D24" s="56" t="s">
        <v>68</v>
      </c>
      <c r="E24" s="57" t="s">
        <v>69</v>
      </c>
      <c r="F24" s="57" t="s">
        <v>11</v>
      </c>
      <c r="G24" s="57" t="s">
        <v>12</v>
      </c>
      <c r="H24" s="55">
        <v>117.9</v>
      </c>
      <c r="I24" s="70">
        <v>0</v>
      </c>
      <c r="J24" s="144">
        <f t="shared" si="0"/>
        <v>0</v>
      </c>
      <c r="K24" s="145">
        <f t="shared" si="1"/>
        <v>0</v>
      </c>
      <c r="L24" s="146"/>
      <c r="M24" s="147">
        <f t="shared" si="3"/>
        <v>0</v>
      </c>
      <c r="N24" s="146"/>
      <c r="O24" s="146"/>
      <c r="P24" s="146"/>
      <c r="Q24" s="191">
        <f t="shared" si="2"/>
        <v>0</v>
      </c>
      <c r="R24" s="18" t="str">
        <f t="shared" si="4"/>
        <v>OK</v>
      </c>
      <c r="S24" s="47"/>
      <c r="T24" s="47"/>
      <c r="U24" s="47"/>
      <c r="V24" s="47"/>
      <c r="W24" s="47"/>
      <c r="X24" s="34"/>
      <c r="Y24" s="34"/>
      <c r="Z24" s="34"/>
      <c r="AA24" s="180"/>
      <c r="AB24" s="34"/>
      <c r="AC24" s="34"/>
      <c r="AD24" s="34"/>
      <c r="AE24" s="36"/>
      <c r="AF24" s="36"/>
      <c r="AG24" s="36"/>
      <c r="AH24" s="36"/>
      <c r="AI24" s="36"/>
      <c r="AJ24" s="36"/>
      <c r="AK24" s="181"/>
      <c r="AL24" s="181"/>
      <c r="AM24" s="181"/>
      <c r="AN24" s="181"/>
      <c r="AO24" s="181"/>
      <c r="AP24" s="181"/>
      <c r="AQ24" s="181"/>
      <c r="AR24" s="181"/>
      <c r="AS24" s="181"/>
      <c r="AT24" s="36"/>
      <c r="AU24" s="36"/>
    </row>
    <row r="25" spans="1:47" ht="40" customHeight="1" x14ac:dyDescent="0.35">
      <c r="A25" s="204"/>
      <c r="B25" s="50">
        <v>22</v>
      </c>
      <c r="C25" s="200"/>
      <c r="D25" s="56" t="s">
        <v>70</v>
      </c>
      <c r="E25" s="57" t="s">
        <v>69</v>
      </c>
      <c r="F25" s="57" t="s">
        <v>11</v>
      </c>
      <c r="G25" s="57" t="s">
        <v>12</v>
      </c>
      <c r="H25" s="55">
        <v>119.82</v>
      </c>
      <c r="I25" s="70">
        <v>0</v>
      </c>
      <c r="J25" s="144">
        <f t="shared" si="0"/>
        <v>0</v>
      </c>
      <c r="K25" s="145">
        <f t="shared" si="1"/>
        <v>0</v>
      </c>
      <c r="L25" s="146"/>
      <c r="M25" s="147">
        <f t="shared" si="3"/>
        <v>0</v>
      </c>
      <c r="N25" s="146"/>
      <c r="O25" s="146"/>
      <c r="P25" s="146"/>
      <c r="Q25" s="191">
        <f t="shared" si="2"/>
        <v>0</v>
      </c>
      <c r="R25" s="18" t="str">
        <f t="shared" si="4"/>
        <v>OK</v>
      </c>
      <c r="S25" s="47"/>
      <c r="T25" s="47"/>
      <c r="U25" s="47"/>
      <c r="V25" s="47"/>
      <c r="W25" s="47"/>
      <c r="X25" s="34"/>
      <c r="Y25" s="34"/>
      <c r="Z25" s="34"/>
      <c r="AA25" s="180"/>
      <c r="AB25" s="34"/>
      <c r="AC25" s="34"/>
      <c r="AD25" s="34"/>
      <c r="AE25" s="36"/>
      <c r="AF25" s="36"/>
      <c r="AG25" s="36"/>
      <c r="AH25" s="36"/>
      <c r="AI25" s="36"/>
      <c r="AJ25" s="36"/>
      <c r="AK25" s="181"/>
      <c r="AL25" s="181"/>
      <c r="AM25" s="181"/>
      <c r="AN25" s="181"/>
      <c r="AO25" s="181"/>
      <c r="AP25" s="181"/>
      <c r="AQ25" s="181"/>
      <c r="AR25" s="181"/>
      <c r="AS25" s="181"/>
      <c r="AT25" s="36"/>
      <c r="AU25" s="36"/>
    </row>
    <row r="26" spans="1:47" ht="40" customHeight="1" x14ac:dyDescent="0.35">
      <c r="A26" s="204"/>
      <c r="B26" s="50">
        <v>23</v>
      </c>
      <c r="C26" s="200"/>
      <c r="D26" s="56" t="s">
        <v>71</v>
      </c>
      <c r="E26" s="57" t="s">
        <v>69</v>
      </c>
      <c r="F26" s="57" t="s">
        <v>11</v>
      </c>
      <c r="G26" s="57" t="s">
        <v>12</v>
      </c>
      <c r="H26" s="55">
        <v>269.58999999999997</v>
      </c>
      <c r="I26" s="70">
        <v>0</v>
      </c>
      <c r="J26" s="144">
        <f t="shared" si="0"/>
        <v>0</v>
      </c>
      <c r="K26" s="145">
        <f t="shared" si="1"/>
        <v>0</v>
      </c>
      <c r="L26" s="146"/>
      <c r="M26" s="147">
        <f t="shared" si="3"/>
        <v>0</v>
      </c>
      <c r="N26" s="146"/>
      <c r="O26" s="146"/>
      <c r="P26" s="146"/>
      <c r="Q26" s="191">
        <f t="shared" si="2"/>
        <v>0</v>
      </c>
      <c r="R26" s="18" t="str">
        <f t="shared" si="4"/>
        <v>OK</v>
      </c>
      <c r="S26" s="47"/>
      <c r="T26" s="47"/>
      <c r="U26" s="47"/>
      <c r="V26" s="47"/>
      <c r="W26" s="47"/>
      <c r="X26" s="34"/>
      <c r="Y26" s="34"/>
      <c r="Z26" s="34"/>
      <c r="AA26" s="180"/>
      <c r="AB26" s="34"/>
      <c r="AC26" s="34"/>
      <c r="AD26" s="34"/>
      <c r="AE26" s="36"/>
      <c r="AF26" s="36"/>
      <c r="AG26" s="36"/>
      <c r="AH26" s="36"/>
      <c r="AI26" s="36"/>
      <c r="AJ26" s="36"/>
      <c r="AK26" s="181"/>
      <c r="AL26" s="181"/>
      <c r="AM26" s="181"/>
      <c r="AN26" s="181"/>
      <c r="AO26" s="181"/>
      <c r="AP26" s="181"/>
      <c r="AQ26" s="181"/>
      <c r="AR26" s="181"/>
      <c r="AS26" s="181"/>
      <c r="AT26" s="36"/>
      <c r="AU26" s="36"/>
    </row>
    <row r="27" spans="1:47" ht="40" customHeight="1" x14ac:dyDescent="0.35">
      <c r="A27" s="204"/>
      <c r="B27" s="50">
        <v>24</v>
      </c>
      <c r="C27" s="200"/>
      <c r="D27" s="56" t="s">
        <v>72</v>
      </c>
      <c r="E27" s="57" t="s">
        <v>69</v>
      </c>
      <c r="F27" s="57" t="s">
        <v>11</v>
      </c>
      <c r="G27" s="57" t="s">
        <v>12</v>
      </c>
      <c r="H27" s="55">
        <v>192</v>
      </c>
      <c r="I27" s="70">
        <v>0</v>
      </c>
      <c r="J27" s="144">
        <f t="shared" si="0"/>
        <v>0</v>
      </c>
      <c r="K27" s="145">
        <f t="shared" si="1"/>
        <v>0</v>
      </c>
      <c r="L27" s="146"/>
      <c r="M27" s="147">
        <f t="shared" si="3"/>
        <v>0</v>
      </c>
      <c r="N27" s="146"/>
      <c r="O27" s="146"/>
      <c r="P27" s="146"/>
      <c r="Q27" s="191">
        <f t="shared" si="2"/>
        <v>0</v>
      </c>
      <c r="R27" s="18" t="str">
        <f t="shared" si="4"/>
        <v>OK</v>
      </c>
      <c r="S27" s="47"/>
      <c r="T27" s="47"/>
      <c r="U27" s="47"/>
      <c r="V27" s="47"/>
      <c r="W27" s="47"/>
      <c r="X27" s="34"/>
      <c r="Y27" s="34"/>
      <c r="Z27" s="34"/>
      <c r="AA27" s="180"/>
      <c r="AB27" s="34"/>
      <c r="AC27" s="34"/>
      <c r="AD27" s="34"/>
      <c r="AE27" s="36"/>
      <c r="AF27" s="36"/>
      <c r="AG27" s="36"/>
      <c r="AH27" s="36"/>
      <c r="AI27" s="36"/>
      <c r="AJ27" s="36"/>
      <c r="AK27" s="181"/>
      <c r="AL27" s="181"/>
      <c r="AM27" s="181"/>
      <c r="AN27" s="181"/>
      <c r="AO27" s="181"/>
      <c r="AP27" s="181"/>
      <c r="AQ27" s="181"/>
      <c r="AR27" s="181"/>
      <c r="AS27" s="181"/>
      <c r="AT27" s="36"/>
      <c r="AU27" s="36"/>
    </row>
    <row r="28" spans="1:47" ht="40" customHeight="1" x14ac:dyDescent="0.35">
      <c r="A28" s="204"/>
      <c r="B28" s="50">
        <v>25</v>
      </c>
      <c r="C28" s="200"/>
      <c r="D28" s="56" t="s">
        <v>73</v>
      </c>
      <c r="E28" s="57" t="s">
        <v>69</v>
      </c>
      <c r="F28" s="57" t="s">
        <v>11</v>
      </c>
      <c r="G28" s="57" t="s">
        <v>12</v>
      </c>
      <c r="H28" s="55">
        <v>211.45</v>
      </c>
      <c r="I28" s="70">
        <v>0</v>
      </c>
      <c r="J28" s="144">
        <f t="shared" si="0"/>
        <v>0</v>
      </c>
      <c r="K28" s="145">
        <f t="shared" si="1"/>
        <v>0</v>
      </c>
      <c r="L28" s="146"/>
      <c r="M28" s="147">
        <f t="shared" si="3"/>
        <v>0</v>
      </c>
      <c r="N28" s="146"/>
      <c r="O28" s="146"/>
      <c r="P28" s="146"/>
      <c r="Q28" s="191">
        <f t="shared" si="2"/>
        <v>0</v>
      </c>
      <c r="R28" s="18" t="str">
        <f t="shared" si="4"/>
        <v>OK</v>
      </c>
      <c r="S28" s="47"/>
      <c r="T28" s="47"/>
      <c r="U28" s="47"/>
      <c r="V28" s="47"/>
      <c r="W28" s="47"/>
      <c r="X28" s="34"/>
      <c r="Y28" s="34"/>
      <c r="Z28" s="34"/>
      <c r="AA28" s="180"/>
      <c r="AB28" s="34"/>
      <c r="AC28" s="34"/>
      <c r="AD28" s="34"/>
      <c r="AE28" s="36"/>
      <c r="AF28" s="36"/>
      <c r="AG28" s="36"/>
      <c r="AH28" s="36"/>
      <c r="AI28" s="36"/>
      <c r="AJ28" s="36"/>
      <c r="AK28" s="181"/>
      <c r="AL28" s="181"/>
      <c r="AM28" s="181"/>
      <c r="AN28" s="181"/>
      <c r="AO28" s="181"/>
      <c r="AP28" s="181"/>
      <c r="AQ28" s="181"/>
      <c r="AR28" s="181"/>
      <c r="AS28" s="181"/>
      <c r="AT28" s="36"/>
      <c r="AU28" s="36"/>
    </row>
    <row r="29" spans="1:47" ht="40" customHeight="1" x14ac:dyDescent="0.35">
      <c r="A29" s="204"/>
      <c r="B29" s="50">
        <v>26</v>
      </c>
      <c r="C29" s="199"/>
      <c r="D29" s="56" t="s">
        <v>74</v>
      </c>
      <c r="E29" s="57" t="s">
        <v>75</v>
      </c>
      <c r="F29" s="57" t="s">
        <v>11</v>
      </c>
      <c r="G29" s="57" t="s">
        <v>12</v>
      </c>
      <c r="H29" s="55">
        <v>33.159999999999997</v>
      </c>
      <c r="I29" s="70">
        <v>0</v>
      </c>
      <c r="J29" s="144">
        <f t="shared" si="0"/>
        <v>0</v>
      </c>
      <c r="K29" s="145">
        <f t="shared" si="1"/>
        <v>0</v>
      </c>
      <c r="L29" s="146"/>
      <c r="M29" s="147">
        <f t="shared" si="3"/>
        <v>0</v>
      </c>
      <c r="N29" s="146"/>
      <c r="O29" s="146"/>
      <c r="P29" s="146"/>
      <c r="Q29" s="191">
        <f t="shared" si="2"/>
        <v>0</v>
      </c>
      <c r="R29" s="18" t="str">
        <f t="shared" si="4"/>
        <v>OK</v>
      </c>
      <c r="S29" s="47"/>
      <c r="T29" s="47"/>
      <c r="U29" s="47"/>
      <c r="V29" s="47"/>
      <c r="W29" s="47"/>
      <c r="X29" s="34"/>
      <c r="Y29" s="34"/>
      <c r="Z29" s="34"/>
      <c r="AA29" s="180"/>
      <c r="AB29" s="34"/>
      <c r="AC29" s="34"/>
      <c r="AD29" s="34"/>
      <c r="AE29" s="36"/>
      <c r="AF29" s="36"/>
      <c r="AG29" s="36"/>
      <c r="AH29" s="36"/>
      <c r="AI29" s="36"/>
      <c r="AJ29" s="36"/>
      <c r="AK29" s="181"/>
      <c r="AL29" s="181"/>
      <c r="AM29" s="181"/>
      <c r="AN29" s="181"/>
      <c r="AO29" s="181"/>
      <c r="AP29" s="181"/>
      <c r="AQ29" s="181"/>
      <c r="AR29" s="181"/>
      <c r="AS29" s="181"/>
      <c r="AT29" s="36"/>
      <c r="AU29" s="36"/>
    </row>
    <row r="30" spans="1:47" ht="40" customHeight="1" x14ac:dyDescent="0.35">
      <c r="A30" s="204">
        <v>4</v>
      </c>
      <c r="B30" s="50">
        <v>27</v>
      </c>
      <c r="C30" s="226" t="s">
        <v>636</v>
      </c>
      <c r="D30" s="56" t="s">
        <v>76</v>
      </c>
      <c r="E30" s="57" t="s">
        <v>77</v>
      </c>
      <c r="F30" s="57" t="s">
        <v>11</v>
      </c>
      <c r="G30" s="57" t="s">
        <v>12</v>
      </c>
      <c r="H30" s="55">
        <v>40</v>
      </c>
      <c r="I30" s="70">
        <v>30</v>
      </c>
      <c r="J30" s="144">
        <f t="shared" si="0"/>
        <v>30</v>
      </c>
      <c r="K30" s="145">
        <f t="shared" si="1"/>
        <v>30</v>
      </c>
      <c r="L30" s="146"/>
      <c r="M30" s="147">
        <f t="shared" si="3"/>
        <v>7</v>
      </c>
      <c r="N30" s="146"/>
      <c r="O30" s="146"/>
      <c r="P30" s="146"/>
      <c r="Q30" s="191">
        <f t="shared" si="2"/>
        <v>0</v>
      </c>
      <c r="R30" s="18" t="str">
        <f t="shared" si="4"/>
        <v>OK</v>
      </c>
      <c r="S30" s="47"/>
      <c r="T30" s="47"/>
      <c r="U30" s="47"/>
      <c r="V30" s="47"/>
      <c r="W30" s="47"/>
      <c r="X30" s="34"/>
      <c r="Y30" s="34"/>
      <c r="Z30" s="34"/>
      <c r="AA30" s="180"/>
      <c r="AB30" s="34">
        <v>20</v>
      </c>
      <c r="AC30" s="34"/>
      <c r="AD30" s="34"/>
      <c r="AE30" s="36"/>
      <c r="AF30" s="36"/>
      <c r="AG30" s="36"/>
      <c r="AH30" s="36"/>
      <c r="AI30" s="36"/>
      <c r="AJ30" s="36"/>
      <c r="AK30" s="181"/>
      <c r="AL30" s="181"/>
      <c r="AM30" s="181"/>
      <c r="AN30" s="181"/>
      <c r="AO30" s="182">
        <v>10</v>
      </c>
      <c r="AP30" s="181"/>
      <c r="AQ30" s="181"/>
      <c r="AR30" s="181"/>
      <c r="AS30" s="181"/>
      <c r="AT30" s="36"/>
      <c r="AU30" s="36"/>
    </row>
    <row r="31" spans="1:47" ht="40" customHeight="1" x14ac:dyDescent="0.35">
      <c r="A31" s="204"/>
      <c r="B31" s="50">
        <v>28</v>
      </c>
      <c r="C31" s="218"/>
      <c r="D31" s="56" t="s">
        <v>78</v>
      </c>
      <c r="E31" s="57" t="s">
        <v>79</v>
      </c>
      <c r="F31" s="57" t="s">
        <v>11</v>
      </c>
      <c r="G31" s="57" t="s">
        <v>12</v>
      </c>
      <c r="H31" s="55">
        <v>8</v>
      </c>
      <c r="I31" s="70">
        <v>15</v>
      </c>
      <c r="J31" s="144">
        <f t="shared" si="0"/>
        <v>15</v>
      </c>
      <c r="K31" s="145">
        <f t="shared" si="1"/>
        <v>15</v>
      </c>
      <c r="L31" s="146"/>
      <c r="M31" s="147">
        <f t="shared" si="3"/>
        <v>3</v>
      </c>
      <c r="N31" s="146"/>
      <c r="O31" s="146"/>
      <c r="P31" s="146"/>
      <c r="Q31" s="191">
        <f t="shared" si="2"/>
        <v>0</v>
      </c>
      <c r="R31" s="18" t="str">
        <f t="shared" si="4"/>
        <v>OK</v>
      </c>
      <c r="S31" s="47"/>
      <c r="T31" s="47"/>
      <c r="U31" s="47"/>
      <c r="V31" s="47"/>
      <c r="W31" s="47"/>
      <c r="X31" s="34"/>
      <c r="Y31" s="34"/>
      <c r="Z31" s="34"/>
      <c r="AA31" s="180"/>
      <c r="AB31" s="34">
        <v>10</v>
      </c>
      <c r="AC31" s="34"/>
      <c r="AD31" s="34"/>
      <c r="AE31" s="36"/>
      <c r="AF31" s="36"/>
      <c r="AG31" s="36"/>
      <c r="AH31" s="36"/>
      <c r="AI31" s="36"/>
      <c r="AJ31" s="36"/>
      <c r="AK31" s="181"/>
      <c r="AL31" s="181"/>
      <c r="AM31" s="181"/>
      <c r="AN31" s="181"/>
      <c r="AO31" s="182">
        <v>5</v>
      </c>
      <c r="AP31" s="181"/>
      <c r="AQ31" s="181"/>
      <c r="AR31" s="181"/>
      <c r="AS31" s="181"/>
      <c r="AT31" s="36"/>
      <c r="AU31" s="36"/>
    </row>
    <row r="32" spans="1:47" ht="40" customHeight="1" x14ac:dyDescent="0.35">
      <c r="A32" s="204"/>
      <c r="B32" s="50">
        <v>29</v>
      </c>
      <c r="C32" s="218"/>
      <c r="D32" s="56" t="s">
        <v>80</v>
      </c>
      <c r="E32" s="57" t="s">
        <v>81</v>
      </c>
      <c r="F32" s="57" t="s">
        <v>11</v>
      </c>
      <c r="G32" s="57" t="s">
        <v>12</v>
      </c>
      <c r="H32" s="55">
        <v>76</v>
      </c>
      <c r="I32" s="70">
        <v>8</v>
      </c>
      <c r="J32" s="144">
        <f t="shared" si="0"/>
        <v>8</v>
      </c>
      <c r="K32" s="145">
        <f t="shared" si="1"/>
        <v>8</v>
      </c>
      <c r="L32" s="146"/>
      <c r="M32" s="147">
        <f t="shared" si="3"/>
        <v>2</v>
      </c>
      <c r="N32" s="146"/>
      <c r="O32" s="146"/>
      <c r="P32" s="146"/>
      <c r="Q32" s="191">
        <f t="shared" si="2"/>
        <v>0</v>
      </c>
      <c r="R32" s="18" t="str">
        <f t="shared" si="4"/>
        <v>OK</v>
      </c>
      <c r="S32" s="47"/>
      <c r="T32" s="47"/>
      <c r="U32" s="47"/>
      <c r="V32" s="47"/>
      <c r="W32" s="47"/>
      <c r="X32" s="34"/>
      <c r="Y32" s="34"/>
      <c r="Z32" s="34"/>
      <c r="AA32" s="180"/>
      <c r="AB32" s="34">
        <v>5</v>
      </c>
      <c r="AC32" s="34"/>
      <c r="AD32" s="34"/>
      <c r="AE32" s="36"/>
      <c r="AF32" s="36"/>
      <c r="AG32" s="36"/>
      <c r="AH32" s="36"/>
      <c r="AI32" s="36"/>
      <c r="AJ32" s="36"/>
      <c r="AK32" s="181"/>
      <c r="AL32" s="181"/>
      <c r="AM32" s="181"/>
      <c r="AN32" s="181"/>
      <c r="AO32" s="182">
        <v>3</v>
      </c>
      <c r="AP32" s="181"/>
      <c r="AQ32" s="181"/>
      <c r="AR32" s="181"/>
      <c r="AS32" s="181"/>
      <c r="AT32" s="36"/>
      <c r="AU32" s="36"/>
    </row>
    <row r="33" spans="1:47" ht="40" customHeight="1" x14ac:dyDescent="0.35">
      <c r="A33" s="204"/>
      <c r="B33" s="50">
        <v>30</v>
      </c>
      <c r="C33" s="218"/>
      <c r="D33" s="56" t="s">
        <v>82</v>
      </c>
      <c r="E33" s="57" t="s">
        <v>83</v>
      </c>
      <c r="F33" s="57" t="s">
        <v>11</v>
      </c>
      <c r="G33" s="57" t="s">
        <v>12</v>
      </c>
      <c r="H33" s="55">
        <v>26.2</v>
      </c>
      <c r="I33" s="70">
        <v>0</v>
      </c>
      <c r="J33" s="144">
        <f t="shared" si="0"/>
        <v>0</v>
      </c>
      <c r="K33" s="145">
        <f t="shared" si="1"/>
        <v>0</v>
      </c>
      <c r="L33" s="146"/>
      <c r="M33" s="147">
        <f t="shared" si="3"/>
        <v>0</v>
      </c>
      <c r="N33" s="146"/>
      <c r="O33" s="146"/>
      <c r="P33" s="146"/>
      <c r="Q33" s="191">
        <f t="shared" si="2"/>
        <v>0</v>
      </c>
      <c r="R33" s="18" t="str">
        <f t="shared" si="4"/>
        <v>OK</v>
      </c>
      <c r="S33" s="47"/>
      <c r="T33" s="47"/>
      <c r="U33" s="47"/>
      <c r="V33" s="47"/>
      <c r="W33" s="47"/>
      <c r="X33" s="34"/>
      <c r="Y33" s="34"/>
      <c r="Z33" s="34"/>
      <c r="AA33" s="180"/>
      <c r="AB33" s="34"/>
      <c r="AC33" s="34"/>
      <c r="AD33" s="34"/>
      <c r="AE33" s="36"/>
      <c r="AF33" s="36"/>
      <c r="AG33" s="36"/>
      <c r="AH33" s="36"/>
      <c r="AI33" s="36"/>
      <c r="AJ33" s="36"/>
      <c r="AK33" s="181"/>
      <c r="AL33" s="181"/>
      <c r="AM33" s="181"/>
      <c r="AN33" s="181"/>
      <c r="AO33" s="181"/>
      <c r="AP33" s="181"/>
      <c r="AQ33" s="181"/>
      <c r="AR33" s="181"/>
      <c r="AS33" s="181"/>
      <c r="AT33" s="36"/>
      <c r="AU33" s="36"/>
    </row>
    <row r="34" spans="1:47" ht="40" customHeight="1" x14ac:dyDescent="0.35">
      <c r="A34" s="204"/>
      <c r="B34" s="50">
        <v>31</v>
      </c>
      <c r="C34" s="218"/>
      <c r="D34" s="56" t="s">
        <v>84</v>
      </c>
      <c r="E34" s="57" t="s">
        <v>85</v>
      </c>
      <c r="F34" s="57" t="s">
        <v>11</v>
      </c>
      <c r="G34" s="57" t="s">
        <v>12</v>
      </c>
      <c r="H34" s="55">
        <v>5</v>
      </c>
      <c r="I34" s="70">
        <v>13</v>
      </c>
      <c r="J34" s="144">
        <f t="shared" si="0"/>
        <v>13</v>
      </c>
      <c r="K34" s="145">
        <f t="shared" si="1"/>
        <v>13</v>
      </c>
      <c r="L34" s="146"/>
      <c r="M34" s="147">
        <f t="shared" si="3"/>
        <v>3</v>
      </c>
      <c r="N34" s="146"/>
      <c r="O34" s="146"/>
      <c r="P34" s="146"/>
      <c r="Q34" s="191">
        <f t="shared" si="2"/>
        <v>0</v>
      </c>
      <c r="R34" s="18" t="str">
        <f t="shared" si="4"/>
        <v>OK</v>
      </c>
      <c r="S34" s="47"/>
      <c r="T34" s="47"/>
      <c r="U34" s="47"/>
      <c r="V34" s="47"/>
      <c r="W34" s="47"/>
      <c r="X34" s="34"/>
      <c r="Y34" s="34"/>
      <c r="Z34" s="34"/>
      <c r="AA34" s="180"/>
      <c r="AB34" s="34">
        <v>13</v>
      </c>
      <c r="AC34" s="34"/>
      <c r="AD34" s="34"/>
      <c r="AE34" s="36"/>
      <c r="AF34" s="36"/>
      <c r="AG34" s="36"/>
      <c r="AH34" s="36"/>
      <c r="AI34" s="36"/>
      <c r="AJ34" s="36"/>
      <c r="AK34" s="181"/>
      <c r="AL34" s="181"/>
      <c r="AM34" s="181"/>
      <c r="AN34" s="181"/>
      <c r="AO34" s="181"/>
      <c r="AP34" s="181"/>
      <c r="AQ34" s="181"/>
      <c r="AR34" s="181"/>
      <c r="AS34" s="181"/>
      <c r="AT34" s="36"/>
      <c r="AU34" s="36"/>
    </row>
    <row r="35" spans="1:47" ht="40" customHeight="1" x14ac:dyDescent="0.35">
      <c r="A35" s="204"/>
      <c r="B35" s="50">
        <v>32</v>
      </c>
      <c r="C35" s="218"/>
      <c r="D35" s="56" t="s">
        <v>86</v>
      </c>
      <c r="E35" s="57" t="s">
        <v>87</v>
      </c>
      <c r="F35" s="57" t="s">
        <v>11</v>
      </c>
      <c r="G35" s="57" t="s">
        <v>13</v>
      </c>
      <c r="H35" s="55">
        <v>75.5</v>
      </c>
      <c r="I35" s="70">
        <v>20</v>
      </c>
      <c r="J35" s="144">
        <f t="shared" si="0"/>
        <v>20</v>
      </c>
      <c r="K35" s="145">
        <f t="shared" si="1"/>
        <v>20</v>
      </c>
      <c r="L35" s="146"/>
      <c r="M35" s="147">
        <f t="shared" si="3"/>
        <v>5</v>
      </c>
      <c r="N35" s="146"/>
      <c r="O35" s="146"/>
      <c r="P35" s="146"/>
      <c r="Q35" s="191">
        <f t="shared" si="2"/>
        <v>0</v>
      </c>
      <c r="R35" s="18" t="str">
        <f t="shared" si="4"/>
        <v>OK</v>
      </c>
      <c r="S35" s="47"/>
      <c r="T35" s="47"/>
      <c r="U35" s="47"/>
      <c r="V35" s="47"/>
      <c r="W35" s="47"/>
      <c r="X35" s="34"/>
      <c r="Y35" s="34"/>
      <c r="Z35" s="34"/>
      <c r="AA35" s="180"/>
      <c r="AB35" s="34">
        <v>10</v>
      </c>
      <c r="AC35" s="34"/>
      <c r="AD35" s="34"/>
      <c r="AE35" s="36"/>
      <c r="AF35" s="36"/>
      <c r="AG35" s="36"/>
      <c r="AH35" s="36"/>
      <c r="AI35" s="36"/>
      <c r="AJ35" s="36"/>
      <c r="AK35" s="181"/>
      <c r="AL35" s="181"/>
      <c r="AM35" s="181"/>
      <c r="AN35" s="181"/>
      <c r="AO35" s="182">
        <v>10</v>
      </c>
      <c r="AP35" s="181"/>
      <c r="AQ35" s="181"/>
      <c r="AR35" s="181"/>
      <c r="AS35" s="181"/>
      <c r="AT35" s="36"/>
      <c r="AU35" s="36"/>
    </row>
    <row r="36" spans="1:47" ht="40" customHeight="1" x14ac:dyDescent="0.35">
      <c r="A36" s="204"/>
      <c r="B36" s="50">
        <v>33</v>
      </c>
      <c r="C36" s="218"/>
      <c r="D36" s="56" t="s">
        <v>88</v>
      </c>
      <c r="E36" s="57" t="s">
        <v>89</v>
      </c>
      <c r="F36" s="57" t="s">
        <v>90</v>
      </c>
      <c r="G36" s="57" t="s">
        <v>12</v>
      </c>
      <c r="H36" s="55">
        <v>3.54</v>
      </c>
      <c r="I36" s="70">
        <v>20</v>
      </c>
      <c r="J36" s="144">
        <f t="shared" si="0"/>
        <v>10</v>
      </c>
      <c r="K36" s="145">
        <f t="shared" si="1"/>
        <v>10</v>
      </c>
      <c r="L36" s="146"/>
      <c r="M36" s="147">
        <f t="shared" si="3"/>
        <v>5</v>
      </c>
      <c r="N36" s="146"/>
      <c r="O36" s="146"/>
      <c r="P36" s="146"/>
      <c r="Q36" s="191">
        <f t="shared" si="2"/>
        <v>10</v>
      </c>
      <c r="R36" s="18" t="str">
        <f t="shared" si="4"/>
        <v>OK</v>
      </c>
      <c r="S36" s="47"/>
      <c r="T36" s="47"/>
      <c r="U36" s="47"/>
      <c r="V36" s="47"/>
      <c r="W36" s="47"/>
      <c r="X36" s="34"/>
      <c r="Y36" s="34"/>
      <c r="Z36" s="34"/>
      <c r="AA36" s="180"/>
      <c r="AB36" s="34">
        <v>10</v>
      </c>
      <c r="AC36" s="34"/>
      <c r="AD36" s="34"/>
      <c r="AE36" s="36"/>
      <c r="AF36" s="36"/>
      <c r="AG36" s="36"/>
      <c r="AH36" s="36"/>
      <c r="AI36" s="36"/>
      <c r="AJ36" s="36"/>
      <c r="AK36" s="181"/>
      <c r="AL36" s="181"/>
      <c r="AM36" s="181"/>
      <c r="AN36" s="181"/>
      <c r="AO36" s="181"/>
      <c r="AP36" s="181"/>
      <c r="AQ36" s="181"/>
      <c r="AR36" s="181"/>
      <c r="AS36" s="181"/>
      <c r="AT36" s="36"/>
      <c r="AU36" s="36"/>
    </row>
    <row r="37" spans="1:47" ht="40" customHeight="1" x14ac:dyDescent="0.35">
      <c r="A37" s="204"/>
      <c r="B37" s="50">
        <v>34</v>
      </c>
      <c r="C37" s="218"/>
      <c r="D37" s="56" t="s">
        <v>91</v>
      </c>
      <c r="E37" s="57" t="s">
        <v>92</v>
      </c>
      <c r="F37" s="57" t="s">
        <v>11</v>
      </c>
      <c r="G37" s="57" t="s">
        <v>15</v>
      </c>
      <c r="H37" s="55">
        <v>12</v>
      </c>
      <c r="I37" s="70">
        <v>20</v>
      </c>
      <c r="J37" s="144">
        <f t="shared" si="0"/>
        <v>20</v>
      </c>
      <c r="K37" s="145">
        <f t="shared" si="1"/>
        <v>20</v>
      </c>
      <c r="L37" s="146"/>
      <c r="M37" s="147">
        <f t="shared" si="3"/>
        <v>5</v>
      </c>
      <c r="N37" s="146"/>
      <c r="O37" s="146"/>
      <c r="P37" s="146"/>
      <c r="Q37" s="191">
        <f t="shared" si="2"/>
        <v>0</v>
      </c>
      <c r="R37" s="18" t="str">
        <f t="shared" si="4"/>
        <v>OK</v>
      </c>
      <c r="S37" s="47"/>
      <c r="T37" s="47"/>
      <c r="U37" s="47"/>
      <c r="V37" s="47"/>
      <c r="W37" s="47"/>
      <c r="X37" s="34"/>
      <c r="Y37" s="34"/>
      <c r="Z37" s="34"/>
      <c r="AA37" s="180"/>
      <c r="AB37" s="34">
        <v>20</v>
      </c>
      <c r="AC37" s="34"/>
      <c r="AD37" s="34"/>
      <c r="AE37" s="36"/>
      <c r="AF37" s="36"/>
      <c r="AG37" s="36"/>
      <c r="AH37" s="36"/>
      <c r="AI37" s="36"/>
      <c r="AJ37" s="36"/>
      <c r="AK37" s="181"/>
      <c r="AL37" s="181"/>
      <c r="AM37" s="181"/>
      <c r="AN37" s="181"/>
      <c r="AO37" s="181"/>
      <c r="AP37" s="181"/>
      <c r="AQ37" s="181"/>
      <c r="AR37" s="181"/>
      <c r="AS37" s="181"/>
      <c r="AT37" s="36"/>
      <c r="AU37" s="36"/>
    </row>
    <row r="38" spans="1:47" ht="40" customHeight="1" x14ac:dyDescent="0.35">
      <c r="A38" s="204"/>
      <c r="B38" s="50">
        <v>35</v>
      </c>
      <c r="C38" s="218"/>
      <c r="D38" s="56" t="s">
        <v>93</v>
      </c>
      <c r="E38" s="57" t="s">
        <v>94</v>
      </c>
      <c r="F38" s="57" t="s">
        <v>11</v>
      </c>
      <c r="G38" s="57" t="s">
        <v>15</v>
      </c>
      <c r="H38" s="55">
        <v>6</v>
      </c>
      <c r="I38" s="70">
        <v>8</v>
      </c>
      <c r="J38" s="144">
        <f t="shared" si="0"/>
        <v>0</v>
      </c>
      <c r="K38" s="145">
        <f t="shared" si="1"/>
        <v>0</v>
      </c>
      <c r="L38" s="146"/>
      <c r="M38" s="147">
        <f t="shared" si="3"/>
        <v>2</v>
      </c>
      <c r="N38" s="146"/>
      <c r="O38" s="146"/>
      <c r="P38" s="146"/>
      <c r="Q38" s="191">
        <f t="shared" si="2"/>
        <v>8</v>
      </c>
      <c r="R38" s="18" t="str">
        <f t="shared" si="4"/>
        <v>OK</v>
      </c>
      <c r="S38" s="47"/>
      <c r="T38" s="47"/>
      <c r="U38" s="47"/>
      <c r="V38" s="47"/>
      <c r="W38" s="47"/>
      <c r="X38" s="34"/>
      <c r="Y38" s="34"/>
      <c r="Z38" s="34"/>
      <c r="AA38" s="180"/>
      <c r="AB38" s="34"/>
      <c r="AC38" s="34"/>
      <c r="AD38" s="34"/>
      <c r="AE38" s="36"/>
      <c r="AF38" s="36"/>
      <c r="AG38" s="36"/>
      <c r="AH38" s="36"/>
      <c r="AI38" s="36"/>
      <c r="AJ38" s="36"/>
      <c r="AK38" s="181"/>
      <c r="AL38" s="181"/>
      <c r="AM38" s="181"/>
      <c r="AN38" s="181"/>
      <c r="AO38" s="181"/>
      <c r="AP38" s="181"/>
      <c r="AQ38" s="181"/>
      <c r="AR38" s="181"/>
      <c r="AS38" s="181"/>
      <c r="AT38" s="36"/>
      <c r="AU38" s="36"/>
    </row>
    <row r="39" spans="1:47" ht="40" customHeight="1" x14ac:dyDescent="0.35">
      <c r="A39" s="204"/>
      <c r="B39" s="50">
        <v>36</v>
      </c>
      <c r="C39" s="218"/>
      <c r="D39" s="56" t="s">
        <v>95</v>
      </c>
      <c r="E39" s="57" t="s">
        <v>96</v>
      </c>
      <c r="F39" s="57" t="s">
        <v>11</v>
      </c>
      <c r="G39" s="57" t="s">
        <v>12</v>
      </c>
      <c r="H39" s="55">
        <v>17.61</v>
      </c>
      <c r="I39" s="70">
        <v>30</v>
      </c>
      <c r="J39" s="144">
        <f t="shared" si="0"/>
        <v>20</v>
      </c>
      <c r="K39" s="145">
        <f t="shared" si="1"/>
        <v>20</v>
      </c>
      <c r="L39" s="146"/>
      <c r="M39" s="147">
        <f t="shared" si="3"/>
        <v>7</v>
      </c>
      <c r="N39" s="146"/>
      <c r="O39" s="146"/>
      <c r="P39" s="146"/>
      <c r="Q39" s="191">
        <f t="shared" si="2"/>
        <v>10</v>
      </c>
      <c r="R39" s="18" t="str">
        <f t="shared" si="4"/>
        <v>OK</v>
      </c>
      <c r="S39" s="47"/>
      <c r="T39" s="47"/>
      <c r="U39" s="47"/>
      <c r="V39" s="47"/>
      <c r="W39" s="47"/>
      <c r="X39" s="34"/>
      <c r="Y39" s="34"/>
      <c r="Z39" s="34"/>
      <c r="AA39" s="180"/>
      <c r="AB39" s="34"/>
      <c r="AC39" s="34"/>
      <c r="AD39" s="34"/>
      <c r="AE39" s="36"/>
      <c r="AF39" s="36"/>
      <c r="AG39" s="36"/>
      <c r="AH39" s="36"/>
      <c r="AI39" s="36"/>
      <c r="AJ39" s="36"/>
      <c r="AK39" s="181"/>
      <c r="AL39" s="181"/>
      <c r="AM39" s="181"/>
      <c r="AN39" s="181"/>
      <c r="AO39" s="182">
        <v>20</v>
      </c>
      <c r="AP39" s="181"/>
      <c r="AQ39" s="181"/>
      <c r="AR39" s="181"/>
      <c r="AS39" s="181"/>
      <c r="AT39" s="36"/>
      <c r="AU39" s="36"/>
    </row>
    <row r="40" spans="1:47" ht="40" customHeight="1" x14ac:dyDescent="0.35">
      <c r="A40" s="204"/>
      <c r="B40" s="50">
        <v>37</v>
      </c>
      <c r="C40" s="218"/>
      <c r="D40" s="56" t="s">
        <v>97</v>
      </c>
      <c r="E40" s="57" t="s">
        <v>98</v>
      </c>
      <c r="F40" s="57" t="s">
        <v>11</v>
      </c>
      <c r="G40" s="57" t="s">
        <v>12</v>
      </c>
      <c r="H40" s="55">
        <v>36</v>
      </c>
      <c r="I40" s="70">
        <v>10</v>
      </c>
      <c r="J40" s="144">
        <f t="shared" si="0"/>
        <v>10</v>
      </c>
      <c r="K40" s="145">
        <f t="shared" si="1"/>
        <v>10</v>
      </c>
      <c r="L40" s="146"/>
      <c r="M40" s="147">
        <f t="shared" si="3"/>
        <v>2</v>
      </c>
      <c r="N40" s="146"/>
      <c r="O40" s="146"/>
      <c r="P40" s="146"/>
      <c r="Q40" s="191">
        <f t="shared" si="2"/>
        <v>0</v>
      </c>
      <c r="R40" s="18" t="str">
        <f t="shared" si="4"/>
        <v>OK</v>
      </c>
      <c r="S40" s="47"/>
      <c r="T40" s="47"/>
      <c r="U40" s="47"/>
      <c r="V40" s="47"/>
      <c r="W40" s="47"/>
      <c r="X40" s="34"/>
      <c r="Y40" s="34"/>
      <c r="Z40" s="34"/>
      <c r="AA40" s="180"/>
      <c r="AB40" s="34">
        <v>10</v>
      </c>
      <c r="AC40" s="34"/>
      <c r="AD40" s="34"/>
      <c r="AE40" s="36"/>
      <c r="AF40" s="36"/>
      <c r="AG40" s="36"/>
      <c r="AH40" s="36"/>
      <c r="AI40" s="36"/>
      <c r="AJ40" s="36"/>
      <c r="AK40" s="181"/>
      <c r="AL40" s="181"/>
      <c r="AM40" s="181"/>
      <c r="AN40" s="181"/>
      <c r="AO40" s="181"/>
      <c r="AP40" s="181"/>
      <c r="AQ40" s="181"/>
      <c r="AR40" s="181"/>
      <c r="AS40" s="181"/>
      <c r="AT40" s="36"/>
      <c r="AU40" s="36"/>
    </row>
    <row r="41" spans="1:47" ht="40" customHeight="1" x14ac:dyDescent="0.35">
      <c r="A41" s="204"/>
      <c r="B41" s="50">
        <v>38</v>
      </c>
      <c r="C41" s="218"/>
      <c r="D41" s="56" t="s">
        <v>99</v>
      </c>
      <c r="E41" s="57" t="s">
        <v>100</v>
      </c>
      <c r="F41" s="57" t="s">
        <v>11</v>
      </c>
      <c r="G41" s="57" t="s">
        <v>12</v>
      </c>
      <c r="H41" s="55">
        <v>79</v>
      </c>
      <c r="I41" s="70">
        <v>10</v>
      </c>
      <c r="J41" s="144">
        <f t="shared" si="0"/>
        <v>5</v>
      </c>
      <c r="K41" s="145">
        <f t="shared" si="1"/>
        <v>5</v>
      </c>
      <c r="L41" s="146"/>
      <c r="M41" s="147">
        <f t="shared" si="3"/>
        <v>2</v>
      </c>
      <c r="N41" s="146"/>
      <c r="O41" s="146"/>
      <c r="P41" s="146"/>
      <c r="Q41" s="191">
        <f t="shared" si="2"/>
        <v>5</v>
      </c>
      <c r="R41" s="18" t="str">
        <f t="shared" si="4"/>
        <v>OK</v>
      </c>
      <c r="S41" s="47"/>
      <c r="T41" s="47"/>
      <c r="U41" s="47"/>
      <c r="V41" s="47"/>
      <c r="W41" s="47"/>
      <c r="X41" s="34"/>
      <c r="Y41" s="34"/>
      <c r="Z41" s="34"/>
      <c r="AA41" s="180"/>
      <c r="AB41" s="34">
        <v>5</v>
      </c>
      <c r="AC41" s="34"/>
      <c r="AD41" s="34"/>
      <c r="AE41" s="36"/>
      <c r="AF41" s="36"/>
      <c r="AG41" s="36"/>
      <c r="AH41" s="36"/>
      <c r="AI41" s="36"/>
      <c r="AJ41" s="36"/>
      <c r="AK41" s="181"/>
      <c r="AL41" s="181"/>
      <c r="AM41" s="181"/>
      <c r="AN41" s="181"/>
      <c r="AO41" s="181"/>
      <c r="AP41" s="181"/>
      <c r="AQ41" s="181"/>
      <c r="AR41" s="181"/>
      <c r="AS41" s="181"/>
      <c r="AT41" s="36"/>
      <c r="AU41" s="36"/>
    </row>
    <row r="42" spans="1:47" ht="40" customHeight="1" x14ac:dyDescent="0.35">
      <c r="A42" s="204"/>
      <c r="B42" s="50">
        <v>39</v>
      </c>
      <c r="C42" s="218"/>
      <c r="D42" s="56" t="s">
        <v>101</v>
      </c>
      <c r="E42" s="57" t="s">
        <v>102</v>
      </c>
      <c r="F42" s="57" t="s">
        <v>11</v>
      </c>
      <c r="G42" s="57" t="s">
        <v>12</v>
      </c>
      <c r="H42" s="55">
        <v>52.42</v>
      </c>
      <c r="I42" s="70">
        <v>10</v>
      </c>
      <c r="J42" s="144">
        <f t="shared" si="0"/>
        <v>0</v>
      </c>
      <c r="K42" s="145">
        <f t="shared" si="1"/>
        <v>0</v>
      </c>
      <c r="L42" s="146"/>
      <c r="M42" s="147">
        <f t="shared" si="3"/>
        <v>2</v>
      </c>
      <c r="N42" s="146"/>
      <c r="O42" s="146"/>
      <c r="P42" s="146"/>
      <c r="Q42" s="191">
        <f t="shared" si="2"/>
        <v>10</v>
      </c>
      <c r="R42" s="18" t="str">
        <f t="shared" si="4"/>
        <v>OK</v>
      </c>
      <c r="S42" s="47"/>
      <c r="T42" s="47"/>
      <c r="U42" s="47"/>
      <c r="V42" s="47"/>
      <c r="W42" s="47"/>
      <c r="X42" s="34"/>
      <c r="Y42" s="34"/>
      <c r="Z42" s="34"/>
      <c r="AA42" s="180"/>
      <c r="AB42" s="34"/>
      <c r="AC42" s="34"/>
      <c r="AD42" s="34"/>
      <c r="AE42" s="36"/>
      <c r="AF42" s="36"/>
      <c r="AG42" s="36"/>
      <c r="AH42" s="36"/>
      <c r="AI42" s="36"/>
      <c r="AJ42" s="36"/>
      <c r="AK42" s="181"/>
      <c r="AL42" s="181"/>
      <c r="AM42" s="181"/>
      <c r="AN42" s="181"/>
      <c r="AO42" s="181"/>
      <c r="AP42" s="181"/>
      <c r="AQ42" s="181"/>
      <c r="AR42" s="181"/>
      <c r="AS42" s="181"/>
      <c r="AT42" s="36"/>
      <c r="AU42" s="36"/>
    </row>
    <row r="43" spans="1:47" ht="40" customHeight="1" x14ac:dyDescent="0.35">
      <c r="A43" s="204"/>
      <c r="B43" s="50">
        <v>40</v>
      </c>
      <c r="C43" s="218"/>
      <c r="D43" s="56" t="s">
        <v>103</v>
      </c>
      <c r="E43" s="57" t="s">
        <v>104</v>
      </c>
      <c r="F43" s="57" t="s">
        <v>11</v>
      </c>
      <c r="G43" s="57" t="s">
        <v>12</v>
      </c>
      <c r="H43" s="55">
        <v>26.65</v>
      </c>
      <c r="I43" s="70">
        <v>0</v>
      </c>
      <c r="J43" s="144">
        <f t="shared" si="0"/>
        <v>0</v>
      </c>
      <c r="K43" s="145">
        <f t="shared" si="1"/>
        <v>0</v>
      </c>
      <c r="L43" s="146"/>
      <c r="M43" s="147">
        <f t="shared" si="3"/>
        <v>0</v>
      </c>
      <c r="N43" s="146"/>
      <c r="O43" s="146"/>
      <c r="P43" s="146"/>
      <c r="Q43" s="191">
        <f t="shared" si="2"/>
        <v>0</v>
      </c>
      <c r="R43" s="18" t="str">
        <f t="shared" si="4"/>
        <v>OK</v>
      </c>
      <c r="S43" s="47"/>
      <c r="T43" s="47"/>
      <c r="U43" s="47"/>
      <c r="V43" s="47"/>
      <c r="W43" s="47"/>
      <c r="X43" s="34"/>
      <c r="Y43" s="34"/>
      <c r="Z43" s="34"/>
      <c r="AA43" s="180"/>
      <c r="AB43" s="34"/>
      <c r="AC43" s="34"/>
      <c r="AD43" s="34"/>
      <c r="AE43" s="36"/>
      <c r="AF43" s="36"/>
      <c r="AG43" s="36"/>
      <c r="AH43" s="36"/>
      <c r="AI43" s="36"/>
      <c r="AJ43" s="36"/>
      <c r="AK43" s="181"/>
      <c r="AL43" s="181"/>
      <c r="AM43" s="181"/>
      <c r="AN43" s="181"/>
      <c r="AO43" s="181"/>
      <c r="AP43" s="181"/>
      <c r="AQ43" s="181"/>
      <c r="AR43" s="181"/>
      <c r="AS43" s="181"/>
      <c r="AT43" s="36"/>
      <c r="AU43" s="36"/>
    </row>
    <row r="44" spans="1:47" ht="40" customHeight="1" x14ac:dyDescent="0.35">
      <c r="A44" s="204"/>
      <c r="B44" s="50">
        <v>41</v>
      </c>
      <c r="C44" s="218"/>
      <c r="D44" s="56" t="s">
        <v>105</v>
      </c>
      <c r="E44" s="57" t="s">
        <v>106</v>
      </c>
      <c r="F44" s="57" t="s">
        <v>11</v>
      </c>
      <c r="G44" s="57" t="s">
        <v>12</v>
      </c>
      <c r="H44" s="55">
        <v>359.5</v>
      </c>
      <c r="I44" s="70">
        <v>0</v>
      </c>
      <c r="J44" s="144">
        <f t="shared" si="0"/>
        <v>0</v>
      </c>
      <c r="K44" s="145">
        <f t="shared" si="1"/>
        <v>0</v>
      </c>
      <c r="L44" s="146"/>
      <c r="M44" s="147">
        <f t="shared" si="3"/>
        <v>0</v>
      </c>
      <c r="N44" s="146"/>
      <c r="O44" s="146"/>
      <c r="P44" s="146"/>
      <c r="Q44" s="191">
        <f t="shared" si="2"/>
        <v>0</v>
      </c>
      <c r="R44" s="18" t="str">
        <f t="shared" si="4"/>
        <v>OK</v>
      </c>
      <c r="S44" s="47"/>
      <c r="T44" s="47"/>
      <c r="U44" s="47"/>
      <c r="V44" s="47"/>
      <c r="W44" s="47"/>
      <c r="X44" s="34"/>
      <c r="Y44" s="34"/>
      <c r="Z44" s="34"/>
      <c r="AA44" s="180"/>
      <c r="AB44" s="34"/>
      <c r="AC44" s="34"/>
      <c r="AD44" s="34"/>
      <c r="AE44" s="36"/>
      <c r="AF44" s="36"/>
      <c r="AG44" s="36"/>
      <c r="AH44" s="36"/>
      <c r="AI44" s="36"/>
      <c r="AJ44" s="36"/>
      <c r="AK44" s="181"/>
      <c r="AL44" s="181"/>
      <c r="AM44" s="181"/>
      <c r="AN44" s="181"/>
      <c r="AO44" s="181"/>
      <c r="AP44" s="181"/>
      <c r="AQ44" s="181"/>
      <c r="AR44" s="181"/>
      <c r="AS44" s="181"/>
      <c r="AT44" s="36"/>
      <c r="AU44" s="36"/>
    </row>
    <row r="45" spans="1:47" ht="40" customHeight="1" x14ac:dyDescent="0.35">
      <c r="A45" s="204"/>
      <c r="B45" s="50">
        <v>42</v>
      </c>
      <c r="C45" s="217"/>
      <c r="D45" s="56" t="s">
        <v>107</v>
      </c>
      <c r="E45" s="57" t="s">
        <v>108</v>
      </c>
      <c r="F45" s="57" t="s">
        <v>11</v>
      </c>
      <c r="G45" s="57" t="s">
        <v>12</v>
      </c>
      <c r="H45" s="55">
        <v>1.89</v>
      </c>
      <c r="I45" s="70">
        <v>20</v>
      </c>
      <c r="J45" s="144">
        <f t="shared" si="0"/>
        <v>20</v>
      </c>
      <c r="K45" s="145">
        <f t="shared" si="1"/>
        <v>20</v>
      </c>
      <c r="L45" s="146"/>
      <c r="M45" s="147">
        <f t="shared" si="3"/>
        <v>5</v>
      </c>
      <c r="N45" s="146"/>
      <c r="O45" s="146"/>
      <c r="P45" s="146"/>
      <c r="Q45" s="191">
        <f t="shared" si="2"/>
        <v>0</v>
      </c>
      <c r="R45" s="18" t="str">
        <f t="shared" si="4"/>
        <v>OK</v>
      </c>
      <c r="S45" s="47"/>
      <c r="T45" s="47"/>
      <c r="U45" s="47"/>
      <c r="V45" s="47"/>
      <c r="W45" s="47"/>
      <c r="X45" s="34"/>
      <c r="Y45" s="34"/>
      <c r="Z45" s="34"/>
      <c r="AA45" s="180"/>
      <c r="AB45" s="34">
        <v>20</v>
      </c>
      <c r="AC45" s="34"/>
      <c r="AD45" s="34"/>
      <c r="AE45" s="36"/>
      <c r="AF45" s="36"/>
      <c r="AG45" s="36"/>
      <c r="AH45" s="36"/>
      <c r="AI45" s="36"/>
      <c r="AJ45" s="36"/>
      <c r="AK45" s="181"/>
      <c r="AL45" s="181"/>
      <c r="AM45" s="181"/>
      <c r="AN45" s="181"/>
      <c r="AO45" s="181"/>
      <c r="AP45" s="181"/>
      <c r="AQ45" s="181"/>
      <c r="AR45" s="181"/>
      <c r="AS45" s="181"/>
      <c r="AT45" s="36"/>
      <c r="AU45" s="36"/>
    </row>
    <row r="46" spans="1:47" ht="40" customHeight="1" x14ac:dyDescent="0.35">
      <c r="A46" s="204">
        <v>5</v>
      </c>
      <c r="B46" s="50">
        <v>43</v>
      </c>
      <c r="C46" s="198" t="s">
        <v>634</v>
      </c>
      <c r="D46" s="56" t="s">
        <v>109</v>
      </c>
      <c r="E46" s="57" t="s">
        <v>110</v>
      </c>
      <c r="F46" s="57" t="s">
        <v>11</v>
      </c>
      <c r="G46" s="57" t="s">
        <v>12</v>
      </c>
      <c r="H46" s="55">
        <v>9.4</v>
      </c>
      <c r="I46" s="70">
        <v>10</v>
      </c>
      <c r="J46" s="144">
        <f t="shared" si="0"/>
        <v>10</v>
      </c>
      <c r="K46" s="145">
        <f t="shared" si="1"/>
        <v>10</v>
      </c>
      <c r="L46" s="146"/>
      <c r="M46" s="147">
        <f t="shared" si="3"/>
        <v>2</v>
      </c>
      <c r="N46" s="146"/>
      <c r="O46" s="146"/>
      <c r="P46" s="146"/>
      <c r="Q46" s="191">
        <f t="shared" si="2"/>
        <v>0</v>
      </c>
      <c r="R46" s="18" t="str">
        <f t="shared" si="4"/>
        <v>OK</v>
      </c>
      <c r="S46" s="47"/>
      <c r="T46" s="47"/>
      <c r="U46" s="47"/>
      <c r="V46" s="47"/>
      <c r="W46" s="47"/>
      <c r="X46" s="34"/>
      <c r="Y46" s="34"/>
      <c r="Z46" s="34">
        <v>10</v>
      </c>
      <c r="AA46" s="180"/>
      <c r="AB46" s="34"/>
      <c r="AC46" s="34"/>
      <c r="AD46" s="34"/>
      <c r="AE46" s="36"/>
      <c r="AF46" s="36"/>
      <c r="AG46" s="36"/>
      <c r="AH46" s="36"/>
      <c r="AI46" s="36"/>
      <c r="AJ46" s="36"/>
      <c r="AK46" s="181"/>
      <c r="AL46" s="181"/>
      <c r="AM46" s="181"/>
      <c r="AN46" s="181"/>
      <c r="AO46" s="181"/>
      <c r="AP46" s="181"/>
      <c r="AQ46" s="181"/>
      <c r="AR46" s="181"/>
      <c r="AS46" s="181"/>
      <c r="AT46" s="36"/>
      <c r="AU46" s="36"/>
    </row>
    <row r="47" spans="1:47" ht="40" customHeight="1" x14ac:dyDescent="0.35">
      <c r="A47" s="204"/>
      <c r="B47" s="50">
        <v>44</v>
      </c>
      <c r="C47" s="200"/>
      <c r="D47" s="56" t="s">
        <v>111</v>
      </c>
      <c r="E47" s="57" t="s">
        <v>110</v>
      </c>
      <c r="F47" s="57" t="s">
        <v>11</v>
      </c>
      <c r="G47" s="57" t="s">
        <v>12</v>
      </c>
      <c r="H47" s="55">
        <v>0.6</v>
      </c>
      <c r="I47" s="70">
        <v>20</v>
      </c>
      <c r="J47" s="144">
        <f t="shared" si="0"/>
        <v>20</v>
      </c>
      <c r="K47" s="145">
        <f t="shared" si="1"/>
        <v>20</v>
      </c>
      <c r="L47" s="146"/>
      <c r="M47" s="147">
        <f t="shared" si="3"/>
        <v>5</v>
      </c>
      <c r="N47" s="146"/>
      <c r="O47" s="146"/>
      <c r="P47" s="146"/>
      <c r="Q47" s="191">
        <f t="shared" si="2"/>
        <v>0</v>
      </c>
      <c r="R47" s="18" t="str">
        <f t="shared" si="4"/>
        <v>OK</v>
      </c>
      <c r="S47" s="47"/>
      <c r="T47" s="47"/>
      <c r="U47" s="47"/>
      <c r="V47" s="47"/>
      <c r="W47" s="47"/>
      <c r="X47" s="34"/>
      <c r="Y47" s="34"/>
      <c r="Z47" s="34">
        <v>20</v>
      </c>
      <c r="AA47" s="180"/>
      <c r="AB47" s="34"/>
      <c r="AC47" s="34"/>
      <c r="AD47" s="34"/>
      <c r="AE47" s="36"/>
      <c r="AF47" s="36"/>
      <c r="AG47" s="36"/>
      <c r="AH47" s="36"/>
      <c r="AI47" s="36"/>
      <c r="AJ47" s="36"/>
      <c r="AK47" s="181"/>
      <c r="AL47" s="181"/>
      <c r="AM47" s="181"/>
      <c r="AN47" s="181"/>
      <c r="AO47" s="181"/>
      <c r="AP47" s="181"/>
      <c r="AQ47" s="181"/>
      <c r="AR47" s="181"/>
      <c r="AS47" s="181"/>
      <c r="AT47" s="36"/>
      <c r="AU47" s="36"/>
    </row>
    <row r="48" spans="1:47" ht="40" customHeight="1" x14ac:dyDescent="0.35">
      <c r="A48" s="204"/>
      <c r="B48" s="50">
        <v>45</v>
      </c>
      <c r="C48" s="200"/>
      <c r="D48" s="56" t="s">
        <v>112</v>
      </c>
      <c r="E48" s="57" t="s">
        <v>110</v>
      </c>
      <c r="F48" s="57" t="s">
        <v>11</v>
      </c>
      <c r="G48" s="57" t="s">
        <v>12</v>
      </c>
      <c r="H48" s="55">
        <v>0.9</v>
      </c>
      <c r="I48" s="70">
        <v>5</v>
      </c>
      <c r="J48" s="144">
        <f t="shared" si="0"/>
        <v>5</v>
      </c>
      <c r="K48" s="145">
        <f t="shared" si="1"/>
        <v>5</v>
      </c>
      <c r="L48" s="146"/>
      <c r="M48" s="147">
        <f t="shared" si="3"/>
        <v>1</v>
      </c>
      <c r="N48" s="146"/>
      <c r="O48" s="146"/>
      <c r="P48" s="146"/>
      <c r="Q48" s="191">
        <f t="shared" si="2"/>
        <v>0</v>
      </c>
      <c r="R48" s="18" t="str">
        <f t="shared" si="4"/>
        <v>OK</v>
      </c>
      <c r="S48" s="47"/>
      <c r="T48" s="47"/>
      <c r="U48" s="47"/>
      <c r="V48" s="47"/>
      <c r="W48" s="47"/>
      <c r="X48" s="34"/>
      <c r="Y48" s="34"/>
      <c r="Z48" s="34">
        <v>5</v>
      </c>
      <c r="AA48" s="180"/>
      <c r="AB48" s="34"/>
      <c r="AC48" s="34"/>
      <c r="AD48" s="34"/>
      <c r="AE48" s="36"/>
      <c r="AF48" s="36"/>
      <c r="AG48" s="36"/>
      <c r="AH48" s="36"/>
      <c r="AI48" s="36"/>
      <c r="AJ48" s="36"/>
      <c r="AK48" s="181"/>
      <c r="AL48" s="181"/>
      <c r="AM48" s="181"/>
      <c r="AN48" s="181"/>
      <c r="AO48" s="181"/>
      <c r="AP48" s="181"/>
      <c r="AQ48" s="181"/>
      <c r="AR48" s="181"/>
      <c r="AS48" s="181"/>
      <c r="AT48" s="36"/>
      <c r="AU48" s="36"/>
    </row>
    <row r="49" spans="1:47" ht="40" customHeight="1" x14ac:dyDescent="0.35">
      <c r="A49" s="204"/>
      <c r="B49" s="50">
        <v>46</v>
      </c>
      <c r="C49" s="200"/>
      <c r="D49" s="56" t="s">
        <v>113</v>
      </c>
      <c r="E49" s="57" t="s">
        <v>110</v>
      </c>
      <c r="F49" s="57" t="s">
        <v>11</v>
      </c>
      <c r="G49" s="57" t="s">
        <v>12</v>
      </c>
      <c r="H49" s="55">
        <v>1.29</v>
      </c>
      <c r="I49" s="70">
        <v>5</v>
      </c>
      <c r="J49" s="144">
        <f t="shared" si="0"/>
        <v>5</v>
      </c>
      <c r="K49" s="145">
        <f t="shared" si="1"/>
        <v>5</v>
      </c>
      <c r="L49" s="146"/>
      <c r="M49" s="147">
        <f t="shared" si="3"/>
        <v>1</v>
      </c>
      <c r="N49" s="146"/>
      <c r="O49" s="146"/>
      <c r="P49" s="146"/>
      <c r="Q49" s="191">
        <f t="shared" si="2"/>
        <v>0</v>
      </c>
      <c r="R49" s="18" t="str">
        <f t="shared" si="4"/>
        <v>OK</v>
      </c>
      <c r="S49" s="47"/>
      <c r="T49" s="47"/>
      <c r="U49" s="47"/>
      <c r="V49" s="47"/>
      <c r="W49" s="47"/>
      <c r="X49" s="34"/>
      <c r="Y49" s="34"/>
      <c r="Z49" s="34">
        <v>5</v>
      </c>
      <c r="AA49" s="180"/>
      <c r="AB49" s="34"/>
      <c r="AC49" s="34"/>
      <c r="AD49" s="34"/>
      <c r="AE49" s="36"/>
      <c r="AF49" s="36"/>
      <c r="AG49" s="36"/>
      <c r="AH49" s="36"/>
      <c r="AI49" s="36"/>
      <c r="AJ49" s="36"/>
      <c r="AK49" s="181"/>
      <c r="AL49" s="181"/>
      <c r="AM49" s="181"/>
      <c r="AN49" s="181"/>
      <c r="AO49" s="181"/>
      <c r="AP49" s="181"/>
      <c r="AQ49" s="181"/>
      <c r="AR49" s="181"/>
      <c r="AS49" s="181"/>
      <c r="AT49" s="36"/>
      <c r="AU49" s="36"/>
    </row>
    <row r="50" spans="1:47" ht="40" customHeight="1" x14ac:dyDescent="0.35">
      <c r="A50" s="204"/>
      <c r="B50" s="50">
        <v>47</v>
      </c>
      <c r="C50" s="200"/>
      <c r="D50" s="56" t="s">
        <v>114</v>
      </c>
      <c r="E50" s="57" t="s">
        <v>110</v>
      </c>
      <c r="F50" s="57" t="s">
        <v>11</v>
      </c>
      <c r="G50" s="57" t="s">
        <v>12</v>
      </c>
      <c r="H50" s="55">
        <v>17.62</v>
      </c>
      <c r="I50" s="70">
        <v>5</v>
      </c>
      <c r="J50" s="144">
        <f t="shared" si="0"/>
        <v>5</v>
      </c>
      <c r="K50" s="145">
        <f t="shared" si="1"/>
        <v>5</v>
      </c>
      <c r="L50" s="146"/>
      <c r="M50" s="147">
        <f t="shared" si="3"/>
        <v>1</v>
      </c>
      <c r="N50" s="146"/>
      <c r="O50" s="146"/>
      <c r="P50" s="146"/>
      <c r="Q50" s="191">
        <f t="shared" si="2"/>
        <v>0</v>
      </c>
      <c r="R50" s="18" t="str">
        <f t="shared" si="4"/>
        <v>OK</v>
      </c>
      <c r="S50" s="47"/>
      <c r="T50" s="47"/>
      <c r="U50" s="47"/>
      <c r="V50" s="47"/>
      <c r="W50" s="47"/>
      <c r="X50" s="34"/>
      <c r="Y50" s="34"/>
      <c r="Z50" s="34">
        <v>5</v>
      </c>
      <c r="AA50" s="180"/>
      <c r="AB50" s="34"/>
      <c r="AC50" s="34"/>
      <c r="AD50" s="34"/>
      <c r="AE50" s="36"/>
      <c r="AF50" s="36"/>
      <c r="AG50" s="36"/>
      <c r="AH50" s="36"/>
      <c r="AI50" s="36"/>
      <c r="AJ50" s="36"/>
      <c r="AK50" s="181"/>
      <c r="AL50" s="181"/>
      <c r="AM50" s="181"/>
      <c r="AN50" s="181"/>
      <c r="AO50" s="181"/>
      <c r="AP50" s="181"/>
      <c r="AQ50" s="181"/>
      <c r="AR50" s="181"/>
      <c r="AS50" s="181"/>
      <c r="AT50" s="36"/>
      <c r="AU50" s="36"/>
    </row>
    <row r="51" spans="1:47" ht="40" customHeight="1" x14ac:dyDescent="0.35">
      <c r="A51" s="204"/>
      <c r="B51" s="50">
        <v>48</v>
      </c>
      <c r="C51" s="200"/>
      <c r="D51" s="56" t="s">
        <v>115</v>
      </c>
      <c r="E51" s="57" t="s">
        <v>110</v>
      </c>
      <c r="F51" s="57" t="s">
        <v>11</v>
      </c>
      <c r="G51" s="57" t="s">
        <v>12</v>
      </c>
      <c r="H51" s="55">
        <v>6.26</v>
      </c>
      <c r="I51" s="70">
        <v>0</v>
      </c>
      <c r="J51" s="144">
        <f t="shared" si="0"/>
        <v>0</v>
      </c>
      <c r="K51" s="145">
        <f t="shared" si="1"/>
        <v>0</v>
      </c>
      <c r="L51" s="146"/>
      <c r="M51" s="147">
        <f t="shared" si="3"/>
        <v>0</v>
      </c>
      <c r="N51" s="146"/>
      <c r="O51" s="146"/>
      <c r="P51" s="146"/>
      <c r="Q51" s="191">
        <f t="shared" si="2"/>
        <v>0</v>
      </c>
      <c r="R51" s="18" t="str">
        <f t="shared" si="4"/>
        <v>OK</v>
      </c>
      <c r="S51" s="47"/>
      <c r="T51" s="47"/>
      <c r="U51" s="47"/>
      <c r="V51" s="47"/>
      <c r="W51" s="47"/>
      <c r="X51" s="34"/>
      <c r="Y51" s="34"/>
      <c r="Z51" s="34"/>
      <c r="AA51" s="180"/>
      <c r="AB51" s="34"/>
      <c r="AC51" s="34"/>
      <c r="AD51" s="34"/>
      <c r="AE51" s="36"/>
      <c r="AF51" s="36"/>
      <c r="AG51" s="36"/>
      <c r="AH51" s="36"/>
      <c r="AI51" s="36"/>
      <c r="AJ51" s="36"/>
      <c r="AK51" s="181"/>
      <c r="AL51" s="181"/>
      <c r="AM51" s="181"/>
      <c r="AN51" s="181"/>
      <c r="AO51" s="181"/>
      <c r="AP51" s="181"/>
      <c r="AQ51" s="181"/>
      <c r="AR51" s="181"/>
      <c r="AS51" s="181"/>
      <c r="AT51" s="36"/>
      <c r="AU51" s="36"/>
    </row>
    <row r="52" spans="1:47" ht="40" customHeight="1" x14ac:dyDescent="0.35">
      <c r="A52" s="204"/>
      <c r="B52" s="50">
        <v>49</v>
      </c>
      <c r="C52" s="200"/>
      <c r="D52" s="56" t="s">
        <v>116</v>
      </c>
      <c r="E52" s="57" t="s">
        <v>110</v>
      </c>
      <c r="F52" s="57" t="s">
        <v>11</v>
      </c>
      <c r="G52" s="57" t="s">
        <v>12</v>
      </c>
      <c r="H52" s="55">
        <v>1.85</v>
      </c>
      <c r="I52" s="70">
        <v>25</v>
      </c>
      <c r="J52" s="144">
        <f t="shared" si="0"/>
        <v>25</v>
      </c>
      <c r="K52" s="145">
        <f t="shared" si="1"/>
        <v>25</v>
      </c>
      <c r="L52" s="146"/>
      <c r="M52" s="147">
        <f t="shared" si="3"/>
        <v>6</v>
      </c>
      <c r="N52" s="146"/>
      <c r="O52" s="146"/>
      <c r="P52" s="146"/>
      <c r="Q52" s="191">
        <f t="shared" si="2"/>
        <v>0</v>
      </c>
      <c r="R52" s="18" t="str">
        <f t="shared" si="4"/>
        <v>OK</v>
      </c>
      <c r="S52" s="47"/>
      <c r="T52" s="47"/>
      <c r="U52" s="47"/>
      <c r="V52" s="47"/>
      <c r="W52" s="47"/>
      <c r="X52" s="34"/>
      <c r="Y52" s="34"/>
      <c r="Z52" s="34">
        <v>25</v>
      </c>
      <c r="AA52" s="180"/>
      <c r="AB52" s="34"/>
      <c r="AC52" s="34"/>
      <c r="AD52" s="34"/>
      <c r="AE52" s="36"/>
      <c r="AF52" s="36"/>
      <c r="AG52" s="36"/>
      <c r="AH52" s="36"/>
      <c r="AI52" s="36"/>
      <c r="AJ52" s="36"/>
      <c r="AK52" s="181"/>
      <c r="AL52" s="181"/>
      <c r="AM52" s="181"/>
      <c r="AN52" s="181"/>
      <c r="AO52" s="181"/>
      <c r="AP52" s="181"/>
      <c r="AQ52" s="181"/>
      <c r="AR52" s="181"/>
      <c r="AS52" s="181"/>
      <c r="AT52" s="36"/>
      <c r="AU52" s="36"/>
    </row>
    <row r="53" spans="1:47" ht="40" customHeight="1" x14ac:dyDescent="0.35">
      <c r="A53" s="204"/>
      <c r="B53" s="50">
        <v>50</v>
      </c>
      <c r="C53" s="200"/>
      <c r="D53" s="56" t="s">
        <v>117</v>
      </c>
      <c r="E53" s="57" t="s">
        <v>110</v>
      </c>
      <c r="F53" s="57" t="s">
        <v>11</v>
      </c>
      <c r="G53" s="57" t="s">
        <v>12</v>
      </c>
      <c r="H53" s="55">
        <v>0.59</v>
      </c>
      <c r="I53" s="70">
        <v>100</v>
      </c>
      <c r="J53" s="144">
        <f t="shared" si="0"/>
        <v>100</v>
      </c>
      <c r="K53" s="145">
        <f t="shared" si="1"/>
        <v>100</v>
      </c>
      <c r="L53" s="146"/>
      <c r="M53" s="147">
        <f t="shared" si="3"/>
        <v>25</v>
      </c>
      <c r="N53" s="146"/>
      <c r="O53" s="146"/>
      <c r="P53" s="146"/>
      <c r="Q53" s="191">
        <f t="shared" si="2"/>
        <v>0</v>
      </c>
      <c r="R53" s="18" t="str">
        <f t="shared" si="4"/>
        <v>OK</v>
      </c>
      <c r="S53" s="47"/>
      <c r="T53" s="47"/>
      <c r="U53" s="47"/>
      <c r="V53" s="47"/>
      <c r="W53" s="47"/>
      <c r="X53" s="34"/>
      <c r="Y53" s="34"/>
      <c r="Z53" s="34">
        <v>100</v>
      </c>
      <c r="AA53" s="180"/>
      <c r="AB53" s="34"/>
      <c r="AC53" s="34"/>
      <c r="AD53" s="34"/>
      <c r="AE53" s="36"/>
      <c r="AF53" s="36"/>
      <c r="AG53" s="36"/>
      <c r="AH53" s="36"/>
      <c r="AI53" s="36"/>
      <c r="AJ53" s="36"/>
      <c r="AK53" s="181"/>
      <c r="AL53" s="181"/>
      <c r="AM53" s="181"/>
      <c r="AN53" s="181"/>
      <c r="AO53" s="181"/>
      <c r="AP53" s="181"/>
      <c r="AQ53" s="181"/>
      <c r="AR53" s="181"/>
      <c r="AS53" s="181"/>
      <c r="AT53" s="36"/>
      <c r="AU53" s="36"/>
    </row>
    <row r="54" spans="1:47" ht="40" customHeight="1" x14ac:dyDescent="0.35">
      <c r="A54" s="204"/>
      <c r="B54" s="50">
        <v>51</v>
      </c>
      <c r="C54" s="200"/>
      <c r="D54" s="56" t="s">
        <v>118</v>
      </c>
      <c r="E54" s="57" t="s">
        <v>110</v>
      </c>
      <c r="F54" s="57" t="s">
        <v>11</v>
      </c>
      <c r="G54" s="57" t="s">
        <v>12</v>
      </c>
      <c r="H54" s="55">
        <v>0.79</v>
      </c>
      <c r="I54" s="70">
        <v>100</v>
      </c>
      <c r="J54" s="144">
        <f t="shared" si="0"/>
        <v>100</v>
      </c>
      <c r="K54" s="145">
        <f t="shared" si="1"/>
        <v>100</v>
      </c>
      <c r="L54" s="146"/>
      <c r="M54" s="147">
        <f t="shared" si="3"/>
        <v>25</v>
      </c>
      <c r="N54" s="146"/>
      <c r="O54" s="146"/>
      <c r="P54" s="146"/>
      <c r="Q54" s="191">
        <f t="shared" si="2"/>
        <v>0</v>
      </c>
      <c r="R54" s="18" t="str">
        <f t="shared" si="4"/>
        <v>OK</v>
      </c>
      <c r="S54" s="47"/>
      <c r="T54" s="47"/>
      <c r="U54" s="47"/>
      <c r="V54" s="47"/>
      <c r="W54" s="47"/>
      <c r="X54" s="34"/>
      <c r="Y54" s="34"/>
      <c r="Z54" s="34">
        <v>100</v>
      </c>
      <c r="AA54" s="180"/>
      <c r="AB54" s="34"/>
      <c r="AC54" s="34"/>
      <c r="AD54" s="34"/>
      <c r="AE54" s="36"/>
      <c r="AF54" s="36"/>
      <c r="AG54" s="36"/>
      <c r="AH54" s="36"/>
      <c r="AI54" s="36"/>
      <c r="AJ54" s="36"/>
      <c r="AK54" s="181"/>
      <c r="AL54" s="181"/>
      <c r="AM54" s="181"/>
      <c r="AN54" s="181"/>
      <c r="AO54" s="181"/>
      <c r="AP54" s="181"/>
      <c r="AQ54" s="181"/>
      <c r="AR54" s="181"/>
      <c r="AS54" s="181"/>
      <c r="AT54" s="36"/>
      <c r="AU54" s="36"/>
    </row>
    <row r="55" spans="1:47" ht="40" customHeight="1" x14ac:dyDescent="0.35">
      <c r="A55" s="204"/>
      <c r="B55" s="50">
        <v>52</v>
      </c>
      <c r="C55" s="200"/>
      <c r="D55" s="56" t="s">
        <v>119</v>
      </c>
      <c r="E55" s="57" t="s">
        <v>110</v>
      </c>
      <c r="F55" s="57" t="s">
        <v>11</v>
      </c>
      <c r="G55" s="57" t="s">
        <v>12</v>
      </c>
      <c r="H55" s="55">
        <v>4.46</v>
      </c>
      <c r="I55" s="70">
        <v>50</v>
      </c>
      <c r="J55" s="144">
        <f t="shared" si="0"/>
        <v>50</v>
      </c>
      <c r="K55" s="145">
        <f t="shared" si="1"/>
        <v>50</v>
      </c>
      <c r="L55" s="146"/>
      <c r="M55" s="147">
        <f t="shared" si="3"/>
        <v>12</v>
      </c>
      <c r="N55" s="146"/>
      <c r="O55" s="146"/>
      <c r="P55" s="146"/>
      <c r="Q55" s="191">
        <f t="shared" si="2"/>
        <v>0</v>
      </c>
      <c r="R55" s="18" t="str">
        <f t="shared" si="4"/>
        <v>OK</v>
      </c>
      <c r="S55" s="47"/>
      <c r="T55" s="47"/>
      <c r="U55" s="47"/>
      <c r="V55" s="47"/>
      <c r="W55" s="47"/>
      <c r="X55" s="34"/>
      <c r="Y55" s="34"/>
      <c r="Z55" s="34">
        <v>50</v>
      </c>
      <c r="AA55" s="180"/>
      <c r="AB55" s="34"/>
      <c r="AC55" s="34"/>
      <c r="AD55" s="34"/>
      <c r="AE55" s="36"/>
      <c r="AF55" s="36"/>
      <c r="AG55" s="36"/>
      <c r="AH55" s="36"/>
      <c r="AI55" s="36"/>
      <c r="AJ55" s="36"/>
      <c r="AK55" s="181"/>
      <c r="AL55" s="181"/>
      <c r="AM55" s="181"/>
      <c r="AN55" s="181"/>
      <c r="AO55" s="181"/>
      <c r="AP55" s="181"/>
      <c r="AQ55" s="181"/>
      <c r="AR55" s="181"/>
      <c r="AS55" s="181"/>
      <c r="AT55" s="36"/>
      <c r="AU55" s="36"/>
    </row>
    <row r="56" spans="1:47" ht="40" customHeight="1" x14ac:dyDescent="0.35">
      <c r="A56" s="204"/>
      <c r="B56" s="50">
        <v>53</v>
      </c>
      <c r="C56" s="200"/>
      <c r="D56" s="56" t="s">
        <v>120</v>
      </c>
      <c r="E56" s="57" t="s">
        <v>110</v>
      </c>
      <c r="F56" s="57" t="s">
        <v>11</v>
      </c>
      <c r="G56" s="57" t="s">
        <v>12</v>
      </c>
      <c r="H56" s="55">
        <v>4.01</v>
      </c>
      <c r="I56" s="70">
        <v>4</v>
      </c>
      <c r="J56" s="144">
        <f t="shared" si="0"/>
        <v>4</v>
      </c>
      <c r="K56" s="145">
        <f t="shared" si="1"/>
        <v>4</v>
      </c>
      <c r="L56" s="146"/>
      <c r="M56" s="147">
        <f t="shared" si="3"/>
        <v>1</v>
      </c>
      <c r="N56" s="146"/>
      <c r="O56" s="146"/>
      <c r="P56" s="146"/>
      <c r="Q56" s="191">
        <f t="shared" si="2"/>
        <v>0</v>
      </c>
      <c r="R56" s="18" t="str">
        <f t="shared" si="4"/>
        <v>OK</v>
      </c>
      <c r="S56" s="47"/>
      <c r="T56" s="47"/>
      <c r="U56" s="47"/>
      <c r="V56" s="47"/>
      <c r="W56" s="47"/>
      <c r="X56" s="34"/>
      <c r="Y56" s="34"/>
      <c r="Z56" s="34">
        <v>4</v>
      </c>
      <c r="AA56" s="180"/>
      <c r="AB56" s="34"/>
      <c r="AC56" s="34"/>
      <c r="AD56" s="34"/>
      <c r="AE56" s="36"/>
      <c r="AF56" s="36"/>
      <c r="AG56" s="36"/>
      <c r="AH56" s="36"/>
      <c r="AI56" s="36"/>
      <c r="AJ56" s="36"/>
      <c r="AK56" s="181"/>
      <c r="AL56" s="181"/>
      <c r="AM56" s="181"/>
      <c r="AN56" s="181"/>
      <c r="AO56" s="181"/>
      <c r="AP56" s="181"/>
      <c r="AQ56" s="181"/>
      <c r="AR56" s="181"/>
      <c r="AS56" s="181"/>
      <c r="AT56" s="36"/>
      <c r="AU56" s="36"/>
    </row>
    <row r="57" spans="1:47" ht="40" customHeight="1" x14ac:dyDescent="0.35">
      <c r="A57" s="204"/>
      <c r="B57" s="50">
        <v>54</v>
      </c>
      <c r="C57" s="200"/>
      <c r="D57" s="56" t="s">
        <v>121</v>
      </c>
      <c r="E57" s="57" t="s">
        <v>110</v>
      </c>
      <c r="F57" s="57" t="s">
        <v>11</v>
      </c>
      <c r="G57" s="57" t="s">
        <v>12</v>
      </c>
      <c r="H57" s="55">
        <v>1.95</v>
      </c>
      <c r="I57" s="70">
        <v>10</v>
      </c>
      <c r="J57" s="144">
        <f t="shared" si="0"/>
        <v>10</v>
      </c>
      <c r="K57" s="145">
        <f t="shared" si="1"/>
        <v>10</v>
      </c>
      <c r="L57" s="146"/>
      <c r="M57" s="147">
        <f t="shared" si="3"/>
        <v>2</v>
      </c>
      <c r="N57" s="146"/>
      <c r="O57" s="146"/>
      <c r="P57" s="146"/>
      <c r="Q57" s="191">
        <f t="shared" si="2"/>
        <v>0</v>
      </c>
      <c r="R57" s="18" t="str">
        <f t="shared" si="4"/>
        <v>OK</v>
      </c>
      <c r="S57" s="47"/>
      <c r="T57" s="47"/>
      <c r="U57" s="47"/>
      <c r="V57" s="47"/>
      <c r="W57" s="47"/>
      <c r="X57" s="34"/>
      <c r="Y57" s="34"/>
      <c r="Z57" s="34">
        <v>10</v>
      </c>
      <c r="AA57" s="180"/>
      <c r="AB57" s="34"/>
      <c r="AC57" s="34"/>
      <c r="AD57" s="34"/>
      <c r="AE57" s="36"/>
      <c r="AF57" s="36"/>
      <c r="AG57" s="36"/>
      <c r="AH57" s="36"/>
      <c r="AI57" s="36"/>
      <c r="AJ57" s="36"/>
      <c r="AK57" s="181"/>
      <c r="AL57" s="181"/>
      <c r="AM57" s="181"/>
      <c r="AN57" s="181"/>
      <c r="AO57" s="181"/>
      <c r="AP57" s="181"/>
      <c r="AQ57" s="181"/>
      <c r="AR57" s="181"/>
      <c r="AS57" s="181"/>
      <c r="AT57" s="36"/>
      <c r="AU57" s="36"/>
    </row>
    <row r="58" spans="1:47" ht="40" customHeight="1" x14ac:dyDescent="0.35">
      <c r="A58" s="204"/>
      <c r="B58" s="50">
        <v>55</v>
      </c>
      <c r="C58" s="200"/>
      <c r="D58" s="56" t="s">
        <v>122</v>
      </c>
      <c r="E58" s="57" t="s">
        <v>110</v>
      </c>
      <c r="F58" s="57" t="s">
        <v>11</v>
      </c>
      <c r="G58" s="57" t="s">
        <v>12</v>
      </c>
      <c r="H58" s="55">
        <v>25.85</v>
      </c>
      <c r="I58" s="70">
        <v>20</v>
      </c>
      <c r="J58" s="144">
        <f t="shared" si="0"/>
        <v>20</v>
      </c>
      <c r="K58" s="145">
        <f t="shared" si="1"/>
        <v>20</v>
      </c>
      <c r="L58" s="146"/>
      <c r="M58" s="147">
        <f t="shared" si="3"/>
        <v>5</v>
      </c>
      <c r="N58" s="146"/>
      <c r="O58" s="146"/>
      <c r="P58" s="146"/>
      <c r="Q58" s="191">
        <f t="shared" si="2"/>
        <v>0</v>
      </c>
      <c r="R58" s="18" t="str">
        <f t="shared" si="4"/>
        <v>OK</v>
      </c>
      <c r="S58" s="47"/>
      <c r="T58" s="47"/>
      <c r="U58" s="47"/>
      <c r="V58" s="47"/>
      <c r="W58" s="47"/>
      <c r="X58" s="34"/>
      <c r="Y58" s="34"/>
      <c r="Z58" s="34">
        <v>20</v>
      </c>
      <c r="AA58" s="180"/>
      <c r="AB58" s="34"/>
      <c r="AC58" s="34"/>
      <c r="AD58" s="34"/>
      <c r="AE58" s="36"/>
      <c r="AF58" s="36"/>
      <c r="AG58" s="36"/>
      <c r="AH58" s="36"/>
      <c r="AI58" s="36"/>
      <c r="AJ58" s="36"/>
      <c r="AK58" s="181"/>
      <c r="AL58" s="181"/>
      <c r="AM58" s="181"/>
      <c r="AN58" s="181"/>
      <c r="AO58" s="181"/>
      <c r="AP58" s="181"/>
      <c r="AQ58" s="181"/>
      <c r="AR58" s="181"/>
      <c r="AS58" s="181"/>
      <c r="AT58" s="36"/>
      <c r="AU58" s="36"/>
    </row>
    <row r="59" spans="1:47" ht="40" customHeight="1" x14ac:dyDescent="0.35">
      <c r="A59" s="204"/>
      <c r="B59" s="50">
        <v>56</v>
      </c>
      <c r="C59" s="200"/>
      <c r="D59" s="56" t="s">
        <v>123</v>
      </c>
      <c r="E59" s="57" t="s">
        <v>110</v>
      </c>
      <c r="F59" s="57" t="s">
        <v>11</v>
      </c>
      <c r="G59" s="57" t="s">
        <v>12</v>
      </c>
      <c r="H59" s="55">
        <v>17.079999999999998</v>
      </c>
      <c r="I59" s="70">
        <v>5</v>
      </c>
      <c r="J59" s="144">
        <f t="shared" si="0"/>
        <v>0</v>
      </c>
      <c r="K59" s="145">
        <f t="shared" si="1"/>
        <v>0</v>
      </c>
      <c r="L59" s="146"/>
      <c r="M59" s="147">
        <f t="shared" si="3"/>
        <v>1</v>
      </c>
      <c r="N59" s="146"/>
      <c r="O59" s="146"/>
      <c r="P59" s="146"/>
      <c r="Q59" s="191">
        <f t="shared" si="2"/>
        <v>5</v>
      </c>
      <c r="R59" s="18" t="str">
        <f t="shared" si="4"/>
        <v>OK</v>
      </c>
      <c r="S59" s="47"/>
      <c r="T59" s="47"/>
      <c r="U59" s="47"/>
      <c r="V59" s="47"/>
      <c r="W59" s="47"/>
      <c r="X59" s="34"/>
      <c r="Y59" s="34"/>
      <c r="Z59" s="34"/>
      <c r="AA59" s="180"/>
      <c r="AB59" s="34"/>
      <c r="AC59" s="34"/>
      <c r="AD59" s="34"/>
      <c r="AE59" s="36"/>
      <c r="AF59" s="36"/>
      <c r="AG59" s="36"/>
      <c r="AH59" s="36"/>
      <c r="AI59" s="36"/>
      <c r="AJ59" s="36"/>
      <c r="AK59" s="181"/>
      <c r="AL59" s="181"/>
      <c r="AM59" s="181"/>
      <c r="AN59" s="181"/>
      <c r="AO59" s="181"/>
      <c r="AP59" s="181"/>
      <c r="AQ59" s="181"/>
      <c r="AR59" s="181"/>
      <c r="AS59" s="181"/>
      <c r="AT59" s="36"/>
      <c r="AU59" s="36"/>
    </row>
    <row r="60" spans="1:47" ht="40" customHeight="1" x14ac:dyDescent="0.35">
      <c r="A60" s="204"/>
      <c r="B60" s="50">
        <v>57</v>
      </c>
      <c r="C60" s="200"/>
      <c r="D60" s="56" t="s">
        <v>124</v>
      </c>
      <c r="E60" s="57" t="s">
        <v>110</v>
      </c>
      <c r="F60" s="57" t="s">
        <v>11</v>
      </c>
      <c r="G60" s="57" t="s">
        <v>12</v>
      </c>
      <c r="H60" s="55">
        <v>2.46</v>
      </c>
      <c r="I60" s="70">
        <v>10</v>
      </c>
      <c r="J60" s="144">
        <f t="shared" si="0"/>
        <v>5</v>
      </c>
      <c r="K60" s="145">
        <f t="shared" si="1"/>
        <v>5</v>
      </c>
      <c r="L60" s="146"/>
      <c r="M60" s="147">
        <f t="shared" si="3"/>
        <v>2</v>
      </c>
      <c r="N60" s="146"/>
      <c r="O60" s="146"/>
      <c r="P60" s="146"/>
      <c r="Q60" s="191">
        <f t="shared" si="2"/>
        <v>5</v>
      </c>
      <c r="R60" s="18" t="str">
        <f t="shared" si="4"/>
        <v>OK</v>
      </c>
      <c r="S60" s="47"/>
      <c r="T60" s="47"/>
      <c r="U60" s="47"/>
      <c r="V60" s="47"/>
      <c r="W60" s="47"/>
      <c r="X60" s="34"/>
      <c r="Y60" s="34"/>
      <c r="Z60" s="34">
        <v>5</v>
      </c>
      <c r="AA60" s="180"/>
      <c r="AB60" s="34"/>
      <c r="AC60" s="34"/>
      <c r="AD60" s="34"/>
      <c r="AE60" s="36"/>
      <c r="AF60" s="36"/>
      <c r="AG60" s="36"/>
      <c r="AH60" s="36"/>
      <c r="AI60" s="36"/>
      <c r="AJ60" s="36"/>
      <c r="AK60" s="181"/>
      <c r="AL60" s="181"/>
      <c r="AM60" s="181"/>
      <c r="AN60" s="181"/>
      <c r="AO60" s="181"/>
      <c r="AP60" s="181"/>
      <c r="AQ60" s="181"/>
      <c r="AR60" s="181"/>
      <c r="AS60" s="181"/>
      <c r="AT60" s="36"/>
      <c r="AU60" s="36"/>
    </row>
    <row r="61" spans="1:47" ht="40" customHeight="1" x14ac:dyDescent="0.35">
      <c r="A61" s="204"/>
      <c r="B61" s="50">
        <v>58</v>
      </c>
      <c r="C61" s="200"/>
      <c r="D61" s="56" t="s">
        <v>125</v>
      </c>
      <c r="E61" s="57" t="s">
        <v>110</v>
      </c>
      <c r="F61" s="57" t="s">
        <v>11</v>
      </c>
      <c r="G61" s="57" t="s">
        <v>12</v>
      </c>
      <c r="H61" s="55">
        <v>52.55</v>
      </c>
      <c r="I61" s="70">
        <v>5</v>
      </c>
      <c r="J61" s="144">
        <f t="shared" si="0"/>
        <v>2</v>
      </c>
      <c r="K61" s="145">
        <f t="shared" si="1"/>
        <v>2</v>
      </c>
      <c r="L61" s="146"/>
      <c r="M61" s="147">
        <f t="shared" si="3"/>
        <v>1</v>
      </c>
      <c r="N61" s="146"/>
      <c r="O61" s="146"/>
      <c r="P61" s="146"/>
      <c r="Q61" s="191">
        <f t="shared" si="2"/>
        <v>3</v>
      </c>
      <c r="R61" s="18" t="str">
        <f t="shared" si="4"/>
        <v>OK</v>
      </c>
      <c r="S61" s="47"/>
      <c r="T61" s="47"/>
      <c r="U61" s="47"/>
      <c r="V61" s="47"/>
      <c r="W61" s="47"/>
      <c r="X61" s="34"/>
      <c r="Y61" s="34"/>
      <c r="Z61" s="34">
        <v>2</v>
      </c>
      <c r="AA61" s="180"/>
      <c r="AB61" s="34"/>
      <c r="AC61" s="34"/>
      <c r="AD61" s="34"/>
      <c r="AE61" s="36"/>
      <c r="AF61" s="36"/>
      <c r="AG61" s="36"/>
      <c r="AH61" s="36"/>
      <c r="AI61" s="36"/>
      <c r="AJ61" s="36"/>
      <c r="AK61" s="181"/>
      <c r="AL61" s="181"/>
      <c r="AM61" s="181"/>
      <c r="AN61" s="181"/>
      <c r="AO61" s="181"/>
      <c r="AP61" s="181"/>
      <c r="AQ61" s="181"/>
      <c r="AR61" s="181"/>
      <c r="AS61" s="181"/>
      <c r="AT61" s="36"/>
      <c r="AU61" s="36"/>
    </row>
    <row r="62" spans="1:47" ht="40" customHeight="1" x14ac:dyDescent="0.35">
      <c r="A62" s="204"/>
      <c r="B62" s="50">
        <v>59</v>
      </c>
      <c r="C62" s="200"/>
      <c r="D62" s="56" t="s">
        <v>126</v>
      </c>
      <c r="E62" s="57" t="s">
        <v>110</v>
      </c>
      <c r="F62" s="57" t="s">
        <v>11</v>
      </c>
      <c r="G62" s="57" t="s">
        <v>12</v>
      </c>
      <c r="H62" s="55">
        <v>3.11</v>
      </c>
      <c r="I62" s="70">
        <v>50</v>
      </c>
      <c r="J62" s="144">
        <f t="shared" si="0"/>
        <v>20</v>
      </c>
      <c r="K62" s="145">
        <f t="shared" si="1"/>
        <v>20</v>
      </c>
      <c r="L62" s="146"/>
      <c r="M62" s="147">
        <f t="shared" si="3"/>
        <v>12</v>
      </c>
      <c r="N62" s="146"/>
      <c r="O62" s="146"/>
      <c r="P62" s="146"/>
      <c r="Q62" s="191">
        <f t="shared" si="2"/>
        <v>30</v>
      </c>
      <c r="R62" s="18" t="str">
        <f t="shared" si="4"/>
        <v>OK</v>
      </c>
      <c r="S62" s="47"/>
      <c r="T62" s="47"/>
      <c r="U62" s="47"/>
      <c r="V62" s="47"/>
      <c r="W62" s="47"/>
      <c r="X62" s="34"/>
      <c r="Y62" s="34"/>
      <c r="Z62" s="34">
        <v>20</v>
      </c>
      <c r="AA62" s="180"/>
      <c r="AB62" s="34"/>
      <c r="AC62" s="34"/>
      <c r="AD62" s="34"/>
      <c r="AE62" s="36"/>
      <c r="AF62" s="36"/>
      <c r="AG62" s="36"/>
      <c r="AH62" s="36"/>
      <c r="AI62" s="36"/>
      <c r="AJ62" s="36"/>
      <c r="AK62" s="181"/>
      <c r="AL62" s="181"/>
      <c r="AM62" s="181"/>
      <c r="AN62" s="181"/>
      <c r="AO62" s="181"/>
      <c r="AP62" s="181"/>
      <c r="AQ62" s="181"/>
      <c r="AR62" s="181"/>
      <c r="AS62" s="181"/>
      <c r="AT62" s="36"/>
      <c r="AU62" s="36"/>
    </row>
    <row r="63" spans="1:47" ht="40" customHeight="1" x14ac:dyDescent="0.35">
      <c r="A63" s="204"/>
      <c r="B63" s="50">
        <v>60</v>
      </c>
      <c r="C63" s="200"/>
      <c r="D63" s="56" t="s">
        <v>127</v>
      </c>
      <c r="E63" s="57" t="s">
        <v>110</v>
      </c>
      <c r="F63" s="57" t="s">
        <v>11</v>
      </c>
      <c r="G63" s="57" t="s">
        <v>12</v>
      </c>
      <c r="H63" s="55">
        <v>2.86</v>
      </c>
      <c r="I63" s="70">
        <v>10</v>
      </c>
      <c r="J63" s="144">
        <f t="shared" si="0"/>
        <v>10</v>
      </c>
      <c r="K63" s="145">
        <f t="shared" si="1"/>
        <v>10</v>
      </c>
      <c r="L63" s="146"/>
      <c r="M63" s="147">
        <f t="shared" si="3"/>
        <v>2</v>
      </c>
      <c r="N63" s="146"/>
      <c r="O63" s="146"/>
      <c r="P63" s="146"/>
      <c r="Q63" s="191">
        <f t="shared" si="2"/>
        <v>0</v>
      </c>
      <c r="R63" s="18" t="str">
        <f t="shared" si="4"/>
        <v>OK</v>
      </c>
      <c r="S63" s="47"/>
      <c r="T63" s="47"/>
      <c r="U63" s="47"/>
      <c r="V63" s="47"/>
      <c r="W63" s="47"/>
      <c r="X63" s="34"/>
      <c r="Y63" s="34"/>
      <c r="Z63" s="34">
        <v>10</v>
      </c>
      <c r="AA63" s="180"/>
      <c r="AB63" s="34"/>
      <c r="AC63" s="34"/>
      <c r="AD63" s="34"/>
      <c r="AE63" s="36"/>
      <c r="AF63" s="36"/>
      <c r="AG63" s="36"/>
      <c r="AH63" s="36"/>
      <c r="AI63" s="36"/>
      <c r="AJ63" s="36"/>
      <c r="AK63" s="181"/>
      <c r="AL63" s="181"/>
      <c r="AM63" s="181"/>
      <c r="AN63" s="181"/>
      <c r="AO63" s="181"/>
      <c r="AP63" s="181"/>
      <c r="AQ63" s="181"/>
      <c r="AR63" s="181"/>
      <c r="AS63" s="181"/>
      <c r="AT63" s="36"/>
      <c r="AU63" s="36"/>
    </row>
    <row r="64" spans="1:47" ht="40" customHeight="1" x14ac:dyDescent="0.35">
      <c r="A64" s="204"/>
      <c r="B64" s="50">
        <v>61</v>
      </c>
      <c r="C64" s="200"/>
      <c r="D64" s="56" t="s">
        <v>128</v>
      </c>
      <c r="E64" s="57" t="s">
        <v>110</v>
      </c>
      <c r="F64" s="57" t="s">
        <v>11</v>
      </c>
      <c r="G64" s="57" t="s">
        <v>12</v>
      </c>
      <c r="H64" s="55">
        <v>7.93</v>
      </c>
      <c r="I64" s="70">
        <v>5</v>
      </c>
      <c r="J64" s="144">
        <f t="shared" si="0"/>
        <v>5</v>
      </c>
      <c r="K64" s="145">
        <f t="shared" si="1"/>
        <v>5</v>
      </c>
      <c r="L64" s="146"/>
      <c r="M64" s="147">
        <f t="shared" si="3"/>
        <v>1</v>
      </c>
      <c r="N64" s="146"/>
      <c r="O64" s="146"/>
      <c r="P64" s="146"/>
      <c r="Q64" s="191">
        <f t="shared" si="2"/>
        <v>0</v>
      </c>
      <c r="R64" s="18" t="str">
        <f t="shared" si="4"/>
        <v>OK</v>
      </c>
      <c r="S64" s="47"/>
      <c r="T64" s="47"/>
      <c r="U64" s="47"/>
      <c r="V64" s="47"/>
      <c r="W64" s="47"/>
      <c r="X64" s="34"/>
      <c r="Y64" s="34"/>
      <c r="Z64" s="34">
        <v>5</v>
      </c>
      <c r="AA64" s="180"/>
      <c r="AB64" s="34"/>
      <c r="AC64" s="34"/>
      <c r="AD64" s="34"/>
      <c r="AE64" s="36"/>
      <c r="AF64" s="36"/>
      <c r="AG64" s="36"/>
      <c r="AH64" s="36"/>
      <c r="AI64" s="36"/>
      <c r="AJ64" s="36"/>
      <c r="AK64" s="181"/>
      <c r="AL64" s="181"/>
      <c r="AM64" s="181"/>
      <c r="AN64" s="181"/>
      <c r="AO64" s="181"/>
      <c r="AP64" s="181"/>
      <c r="AQ64" s="181"/>
      <c r="AR64" s="181"/>
      <c r="AS64" s="181"/>
      <c r="AT64" s="36"/>
      <c r="AU64" s="36"/>
    </row>
    <row r="65" spans="1:47" ht="40" customHeight="1" x14ac:dyDescent="0.35">
      <c r="A65" s="204"/>
      <c r="B65" s="50">
        <v>62</v>
      </c>
      <c r="C65" s="200"/>
      <c r="D65" s="56" t="s">
        <v>129</v>
      </c>
      <c r="E65" s="57" t="s">
        <v>110</v>
      </c>
      <c r="F65" s="57" t="s">
        <v>11</v>
      </c>
      <c r="G65" s="57" t="s">
        <v>12</v>
      </c>
      <c r="H65" s="55">
        <v>32.26</v>
      </c>
      <c r="I65" s="70">
        <v>10</v>
      </c>
      <c r="J65" s="144">
        <f t="shared" si="0"/>
        <v>5</v>
      </c>
      <c r="K65" s="145">
        <f t="shared" si="1"/>
        <v>5</v>
      </c>
      <c r="L65" s="146"/>
      <c r="M65" s="147">
        <f t="shared" si="3"/>
        <v>2</v>
      </c>
      <c r="N65" s="146"/>
      <c r="O65" s="146"/>
      <c r="P65" s="146"/>
      <c r="Q65" s="191">
        <f t="shared" si="2"/>
        <v>5</v>
      </c>
      <c r="R65" s="18" t="str">
        <f t="shared" si="4"/>
        <v>OK</v>
      </c>
      <c r="S65" s="47"/>
      <c r="T65" s="47"/>
      <c r="U65" s="47"/>
      <c r="V65" s="47"/>
      <c r="W65" s="47"/>
      <c r="X65" s="34"/>
      <c r="Y65" s="34"/>
      <c r="Z65" s="34">
        <v>5</v>
      </c>
      <c r="AA65" s="180"/>
      <c r="AB65" s="34"/>
      <c r="AC65" s="34"/>
      <c r="AD65" s="34"/>
      <c r="AE65" s="36"/>
      <c r="AF65" s="36"/>
      <c r="AG65" s="36"/>
      <c r="AH65" s="36"/>
      <c r="AI65" s="36"/>
      <c r="AJ65" s="36"/>
      <c r="AK65" s="181"/>
      <c r="AL65" s="181"/>
      <c r="AM65" s="181"/>
      <c r="AN65" s="181"/>
      <c r="AO65" s="181"/>
      <c r="AP65" s="181"/>
      <c r="AQ65" s="181"/>
      <c r="AR65" s="181"/>
      <c r="AS65" s="181"/>
      <c r="AT65" s="36"/>
      <c r="AU65" s="36"/>
    </row>
    <row r="66" spans="1:47" ht="40" customHeight="1" x14ac:dyDescent="0.35">
      <c r="A66" s="204"/>
      <c r="B66" s="50">
        <v>63</v>
      </c>
      <c r="C66" s="200"/>
      <c r="D66" s="56" t="s">
        <v>130</v>
      </c>
      <c r="E66" s="57" t="s">
        <v>110</v>
      </c>
      <c r="F66" s="57" t="s">
        <v>11</v>
      </c>
      <c r="G66" s="57" t="s">
        <v>12</v>
      </c>
      <c r="H66" s="55">
        <v>4.6100000000000003</v>
      </c>
      <c r="I66" s="70">
        <v>15</v>
      </c>
      <c r="J66" s="144">
        <f t="shared" si="0"/>
        <v>10</v>
      </c>
      <c r="K66" s="145">
        <f t="shared" si="1"/>
        <v>10</v>
      </c>
      <c r="L66" s="146"/>
      <c r="M66" s="147">
        <f t="shared" si="3"/>
        <v>3</v>
      </c>
      <c r="N66" s="146"/>
      <c r="O66" s="146"/>
      <c r="P66" s="146"/>
      <c r="Q66" s="191">
        <f t="shared" si="2"/>
        <v>5</v>
      </c>
      <c r="R66" s="18" t="str">
        <f t="shared" si="4"/>
        <v>OK</v>
      </c>
      <c r="S66" s="47"/>
      <c r="T66" s="47"/>
      <c r="U66" s="47"/>
      <c r="V66" s="47"/>
      <c r="W66" s="47"/>
      <c r="X66" s="34"/>
      <c r="Y66" s="34"/>
      <c r="Z66" s="34">
        <v>10</v>
      </c>
      <c r="AA66" s="180"/>
      <c r="AB66" s="34"/>
      <c r="AC66" s="34"/>
      <c r="AD66" s="34"/>
      <c r="AE66" s="36"/>
      <c r="AF66" s="36"/>
      <c r="AG66" s="36"/>
      <c r="AH66" s="36"/>
      <c r="AI66" s="36"/>
      <c r="AJ66" s="36"/>
      <c r="AK66" s="181"/>
      <c r="AL66" s="181"/>
      <c r="AM66" s="181"/>
      <c r="AN66" s="181"/>
      <c r="AO66" s="181"/>
      <c r="AP66" s="181"/>
      <c r="AQ66" s="181"/>
      <c r="AR66" s="181"/>
      <c r="AS66" s="181"/>
      <c r="AT66" s="36"/>
      <c r="AU66" s="36"/>
    </row>
    <row r="67" spans="1:47" ht="40" customHeight="1" x14ac:dyDescent="0.35">
      <c r="A67" s="204"/>
      <c r="B67" s="50">
        <v>64</v>
      </c>
      <c r="C67" s="200"/>
      <c r="D67" s="56" t="s">
        <v>131</v>
      </c>
      <c r="E67" s="57" t="s">
        <v>110</v>
      </c>
      <c r="F67" s="57" t="s">
        <v>11</v>
      </c>
      <c r="G67" s="57" t="s">
        <v>12</v>
      </c>
      <c r="H67" s="55">
        <v>5.31</v>
      </c>
      <c r="I67" s="70">
        <v>5</v>
      </c>
      <c r="J67" s="144">
        <f t="shared" si="0"/>
        <v>5</v>
      </c>
      <c r="K67" s="145">
        <f t="shared" si="1"/>
        <v>5</v>
      </c>
      <c r="L67" s="146"/>
      <c r="M67" s="147">
        <f t="shared" si="3"/>
        <v>1</v>
      </c>
      <c r="N67" s="146"/>
      <c r="O67" s="146"/>
      <c r="P67" s="146"/>
      <c r="Q67" s="191">
        <f t="shared" si="2"/>
        <v>0</v>
      </c>
      <c r="R67" s="18" t="str">
        <f t="shared" si="4"/>
        <v>OK</v>
      </c>
      <c r="S67" s="47"/>
      <c r="T67" s="47"/>
      <c r="U67" s="47"/>
      <c r="V67" s="47"/>
      <c r="W67" s="47"/>
      <c r="X67" s="34"/>
      <c r="Y67" s="34"/>
      <c r="Z67" s="34">
        <v>5</v>
      </c>
      <c r="AA67" s="180"/>
      <c r="AB67" s="34"/>
      <c r="AC67" s="34"/>
      <c r="AD67" s="34"/>
      <c r="AE67" s="36"/>
      <c r="AF67" s="36"/>
      <c r="AG67" s="36"/>
      <c r="AH67" s="36"/>
      <c r="AI67" s="36"/>
      <c r="AJ67" s="36"/>
      <c r="AK67" s="181"/>
      <c r="AL67" s="181"/>
      <c r="AM67" s="181"/>
      <c r="AN67" s="181"/>
      <c r="AO67" s="181"/>
      <c r="AP67" s="181"/>
      <c r="AQ67" s="181"/>
      <c r="AR67" s="181"/>
      <c r="AS67" s="181"/>
      <c r="AT67" s="36"/>
      <c r="AU67" s="36"/>
    </row>
    <row r="68" spans="1:47" ht="40" customHeight="1" x14ac:dyDescent="0.35">
      <c r="A68" s="204"/>
      <c r="B68" s="50">
        <v>65</v>
      </c>
      <c r="C68" s="200"/>
      <c r="D68" s="56" t="s">
        <v>132</v>
      </c>
      <c r="E68" s="57" t="s">
        <v>110</v>
      </c>
      <c r="F68" s="57" t="s">
        <v>11</v>
      </c>
      <c r="G68" s="57" t="s">
        <v>12</v>
      </c>
      <c r="H68" s="55">
        <v>12.58</v>
      </c>
      <c r="I68" s="70">
        <v>5</v>
      </c>
      <c r="J68" s="144">
        <f t="shared" ref="J68:J131" si="5">IF(SUM(S68:AU68)&gt;I68+L68,I68+L68,SUM(S68:AU68))</f>
        <v>5</v>
      </c>
      <c r="K68" s="145">
        <f t="shared" ref="K68:K131" si="6">(SUM(S68:AU68))</f>
        <v>5</v>
      </c>
      <c r="L68" s="146"/>
      <c r="M68" s="147">
        <f t="shared" si="3"/>
        <v>1</v>
      </c>
      <c r="N68" s="146"/>
      <c r="O68" s="146"/>
      <c r="P68" s="146"/>
      <c r="Q68" s="191">
        <f t="shared" ref="Q68:Q131" si="7">I68-(SUM(S68:AU68))+L68</f>
        <v>0</v>
      </c>
      <c r="R68" s="18" t="str">
        <f t="shared" si="4"/>
        <v>OK</v>
      </c>
      <c r="S68" s="47"/>
      <c r="T68" s="47"/>
      <c r="U68" s="47"/>
      <c r="V68" s="47"/>
      <c r="W68" s="47"/>
      <c r="X68" s="34"/>
      <c r="Y68" s="34"/>
      <c r="Z68" s="34">
        <v>5</v>
      </c>
      <c r="AA68" s="180"/>
      <c r="AB68" s="34"/>
      <c r="AC68" s="34"/>
      <c r="AD68" s="34"/>
      <c r="AE68" s="36"/>
      <c r="AF68" s="36"/>
      <c r="AG68" s="36"/>
      <c r="AH68" s="36"/>
      <c r="AI68" s="36"/>
      <c r="AJ68" s="36"/>
      <c r="AK68" s="181"/>
      <c r="AL68" s="181"/>
      <c r="AM68" s="181"/>
      <c r="AN68" s="181"/>
      <c r="AO68" s="181"/>
      <c r="AP68" s="181"/>
      <c r="AQ68" s="181"/>
      <c r="AR68" s="181"/>
      <c r="AS68" s="181"/>
      <c r="AT68" s="36"/>
      <c r="AU68" s="36"/>
    </row>
    <row r="69" spans="1:47" ht="40" customHeight="1" x14ac:dyDescent="0.35">
      <c r="A69" s="204"/>
      <c r="B69" s="50">
        <v>66</v>
      </c>
      <c r="C69" s="200"/>
      <c r="D69" s="56" t="s">
        <v>133</v>
      </c>
      <c r="E69" s="57" t="s">
        <v>110</v>
      </c>
      <c r="F69" s="57" t="s">
        <v>11</v>
      </c>
      <c r="G69" s="57" t="s">
        <v>12</v>
      </c>
      <c r="H69" s="55">
        <v>5.31</v>
      </c>
      <c r="I69" s="70">
        <v>15</v>
      </c>
      <c r="J69" s="144">
        <f t="shared" si="5"/>
        <v>10</v>
      </c>
      <c r="K69" s="145">
        <f t="shared" si="6"/>
        <v>10</v>
      </c>
      <c r="L69" s="146"/>
      <c r="M69" s="147">
        <f t="shared" ref="M69:M132" si="8">ROUND(IF(I69*0.25-0.5&lt;0,0,I69*0.25-0.5),0)-P69-N69</f>
        <v>3</v>
      </c>
      <c r="N69" s="146"/>
      <c r="O69" s="146"/>
      <c r="P69" s="146"/>
      <c r="Q69" s="191">
        <f t="shared" si="7"/>
        <v>5</v>
      </c>
      <c r="R69" s="18" t="str">
        <f t="shared" ref="R69:R294" si="9">IF(Q69&lt;0,"ATENÇÃO","OK")</f>
        <v>OK</v>
      </c>
      <c r="S69" s="47"/>
      <c r="T69" s="47"/>
      <c r="U69" s="47"/>
      <c r="V69" s="47"/>
      <c r="W69" s="47"/>
      <c r="X69" s="34"/>
      <c r="Y69" s="34"/>
      <c r="Z69" s="34">
        <v>10</v>
      </c>
      <c r="AA69" s="180"/>
      <c r="AB69" s="34"/>
      <c r="AC69" s="34"/>
      <c r="AD69" s="34"/>
      <c r="AE69" s="36"/>
      <c r="AF69" s="36"/>
      <c r="AG69" s="36"/>
      <c r="AH69" s="36"/>
      <c r="AI69" s="36"/>
      <c r="AJ69" s="36"/>
      <c r="AK69" s="181"/>
      <c r="AL69" s="181"/>
      <c r="AM69" s="181"/>
      <c r="AN69" s="181"/>
      <c r="AO69" s="181"/>
      <c r="AP69" s="181"/>
      <c r="AQ69" s="181"/>
      <c r="AR69" s="181"/>
      <c r="AS69" s="181"/>
      <c r="AT69" s="36"/>
      <c r="AU69" s="36"/>
    </row>
    <row r="70" spans="1:47" ht="40" customHeight="1" x14ac:dyDescent="0.35">
      <c r="A70" s="204"/>
      <c r="B70" s="50">
        <v>67</v>
      </c>
      <c r="C70" s="200"/>
      <c r="D70" s="56" t="s">
        <v>134</v>
      </c>
      <c r="E70" s="57" t="s">
        <v>110</v>
      </c>
      <c r="F70" s="57" t="s">
        <v>11</v>
      </c>
      <c r="G70" s="57" t="s">
        <v>12</v>
      </c>
      <c r="H70" s="55">
        <v>11.09</v>
      </c>
      <c r="I70" s="70">
        <v>10</v>
      </c>
      <c r="J70" s="144">
        <f t="shared" si="5"/>
        <v>10</v>
      </c>
      <c r="K70" s="145">
        <f t="shared" si="6"/>
        <v>10</v>
      </c>
      <c r="L70" s="146"/>
      <c r="M70" s="147">
        <f t="shared" si="8"/>
        <v>2</v>
      </c>
      <c r="N70" s="146"/>
      <c r="O70" s="146"/>
      <c r="P70" s="146"/>
      <c r="Q70" s="191">
        <f t="shared" si="7"/>
        <v>0</v>
      </c>
      <c r="R70" s="18" t="str">
        <f t="shared" si="9"/>
        <v>OK</v>
      </c>
      <c r="S70" s="47"/>
      <c r="T70" s="47"/>
      <c r="U70" s="47"/>
      <c r="V70" s="47"/>
      <c r="W70" s="47"/>
      <c r="X70" s="34"/>
      <c r="Y70" s="34"/>
      <c r="Z70" s="34">
        <v>10</v>
      </c>
      <c r="AA70" s="180"/>
      <c r="AB70" s="34"/>
      <c r="AC70" s="34"/>
      <c r="AD70" s="34"/>
      <c r="AE70" s="36"/>
      <c r="AF70" s="36"/>
      <c r="AG70" s="36"/>
      <c r="AH70" s="36"/>
      <c r="AI70" s="36"/>
      <c r="AJ70" s="36"/>
      <c r="AK70" s="181"/>
      <c r="AL70" s="181"/>
      <c r="AM70" s="181"/>
      <c r="AN70" s="181"/>
      <c r="AO70" s="181"/>
      <c r="AP70" s="181"/>
      <c r="AQ70" s="181"/>
      <c r="AR70" s="181"/>
      <c r="AS70" s="181"/>
      <c r="AT70" s="36"/>
      <c r="AU70" s="36"/>
    </row>
    <row r="71" spans="1:47" ht="40" customHeight="1" x14ac:dyDescent="0.35">
      <c r="A71" s="204"/>
      <c r="B71" s="50">
        <v>68</v>
      </c>
      <c r="C71" s="200"/>
      <c r="D71" s="56" t="s">
        <v>135</v>
      </c>
      <c r="E71" s="57" t="s">
        <v>110</v>
      </c>
      <c r="F71" s="57" t="s">
        <v>11</v>
      </c>
      <c r="G71" s="57" t="s">
        <v>12</v>
      </c>
      <c r="H71" s="55">
        <v>5.52</v>
      </c>
      <c r="I71" s="70">
        <v>15</v>
      </c>
      <c r="J71" s="144">
        <f t="shared" si="5"/>
        <v>10</v>
      </c>
      <c r="K71" s="145">
        <f t="shared" si="6"/>
        <v>10</v>
      </c>
      <c r="L71" s="146"/>
      <c r="M71" s="147">
        <f t="shared" si="8"/>
        <v>3</v>
      </c>
      <c r="N71" s="146"/>
      <c r="O71" s="146"/>
      <c r="P71" s="146"/>
      <c r="Q71" s="191">
        <f t="shared" si="7"/>
        <v>5</v>
      </c>
      <c r="R71" s="18" t="str">
        <f t="shared" si="9"/>
        <v>OK</v>
      </c>
      <c r="S71" s="47"/>
      <c r="T71" s="47"/>
      <c r="U71" s="47"/>
      <c r="V71" s="47"/>
      <c r="W71" s="47"/>
      <c r="X71" s="34"/>
      <c r="Y71" s="34"/>
      <c r="Z71" s="34">
        <v>10</v>
      </c>
      <c r="AA71" s="180"/>
      <c r="AB71" s="34"/>
      <c r="AC71" s="34"/>
      <c r="AD71" s="34"/>
      <c r="AE71" s="36"/>
      <c r="AF71" s="36"/>
      <c r="AG71" s="36"/>
      <c r="AH71" s="36"/>
      <c r="AI71" s="36"/>
      <c r="AJ71" s="36"/>
      <c r="AK71" s="181"/>
      <c r="AL71" s="181"/>
      <c r="AM71" s="181"/>
      <c r="AN71" s="181"/>
      <c r="AO71" s="181"/>
      <c r="AP71" s="181"/>
      <c r="AQ71" s="181"/>
      <c r="AR71" s="181"/>
      <c r="AS71" s="181"/>
      <c r="AT71" s="36"/>
      <c r="AU71" s="36"/>
    </row>
    <row r="72" spans="1:47" ht="40" customHeight="1" x14ac:dyDescent="0.35">
      <c r="A72" s="204"/>
      <c r="B72" s="50">
        <v>69</v>
      </c>
      <c r="C72" s="200"/>
      <c r="D72" s="56" t="s">
        <v>136</v>
      </c>
      <c r="E72" s="57" t="s">
        <v>110</v>
      </c>
      <c r="F72" s="57" t="s">
        <v>11</v>
      </c>
      <c r="G72" s="57" t="s">
        <v>12</v>
      </c>
      <c r="H72" s="55">
        <v>4.55</v>
      </c>
      <c r="I72" s="70">
        <v>10</v>
      </c>
      <c r="J72" s="144">
        <f t="shared" si="5"/>
        <v>10</v>
      </c>
      <c r="K72" s="145">
        <f t="shared" si="6"/>
        <v>10</v>
      </c>
      <c r="L72" s="146"/>
      <c r="M72" s="147">
        <f t="shared" si="8"/>
        <v>2</v>
      </c>
      <c r="N72" s="146"/>
      <c r="O72" s="146"/>
      <c r="P72" s="146"/>
      <c r="Q72" s="191">
        <f t="shared" si="7"/>
        <v>0</v>
      </c>
      <c r="R72" s="18" t="str">
        <f t="shared" si="9"/>
        <v>OK</v>
      </c>
      <c r="S72" s="47"/>
      <c r="T72" s="47"/>
      <c r="U72" s="47"/>
      <c r="V72" s="47"/>
      <c r="W72" s="47"/>
      <c r="X72" s="34"/>
      <c r="Y72" s="34"/>
      <c r="Z72" s="34">
        <v>10</v>
      </c>
      <c r="AA72" s="180"/>
      <c r="AB72" s="34"/>
      <c r="AC72" s="34"/>
      <c r="AD72" s="34"/>
      <c r="AE72" s="36"/>
      <c r="AF72" s="36"/>
      <c r="AG72" s="36"/>
      <c r="AH72" s="36"/>
      <c r="AI72" s="36"/>
      <c r="AJ72" s="36"/>
      <c r="AK72" s="181"/>
      <c r="AL72" s="181"/>
      <c r="AM72" s="181"/>
      <c r="AN72" s="181"/>
      <c r="AO72" s="181"/>
      <c r="AP72" s="181"/>
      <c r="AQ72" s="181"/>
      <c r="AR72" s="181"/>
      <c r="AS72" s="181"/>
      <c r="AT72" s="36"/>
      <c r="AU72" s="36"/>
    </row>
    <row r="73" spans="1:47" ht="40" customHeight="1" x14ac:dyDescent="0.35">
      <c r="A73" s="204"/>
      <c r="B73" s="50">
        <v>70</v>
      </c>
      <c r="C73" s="200"/>
      <c r="D73" s="56" t="s">
        <v>137</v>
      </c>
      <c r="E73" s="57" t="s">
        <v>110</v>
      </c>
      <c r="F73" s="57" t="s">
        <v>11</v>
      </c>
      <c r="G73" s="57" t="s">
        <v>12</v>
      </c>
      <c r="H73" s="55">
        <v>42.56</v>
      </c>
      <c r="I73" s="70">
        <v>2</v>
      </c>
      <c r="J73" s="144">
        <f t="shared" si="5"/>
        <v>1</v>
      </c>
      <c r="K73" s="145">
        <f t="shared" si="6"/>
        <v>1</v>
      </c>
      <c r="L73" s="146"/>
      <c r="M73" s="147">
        <f t="shared" si="8"/>
        <v>0</v>
      </c>
      <c r="N73" s="146"/>
      <c r="O73" s="146"/>
      <c r="P73" s="146"/>
      <c r="Q73" s="191">
        <f t="shared" si="7"/>
        <v>1</v>
      </c>
      <c r="R73" s="18" t="str">
        <f t="shared" si="9"/>
        <v>OK</v>
      </c>
      <c r="S73" s="47"/>
      <c r="T73" s="47"/>
      <c r="U73" s="47"/>
      <c r="V73" s="47"/>
      <c r="W73" s="47"/>
      <c r="X73" s="34"/>
      <c r="Y73" s="34"/>
      <c r="Z73" s="34">
        <v>1</v>
      </c>
      <c r="AA73" s="180"/>
      <c r="AB73" s="34"/>
      <c r="AC73" s="34"/>
      <c r="AD73" s="34"/>
      <c r="AE73" s="36"/>
      <c r="AF73" s="36"/>
      <c r="AG73" s="36"/>
      <c r="AH73" s="36"/>
      <c r="AI73" s="36"/>
      <c r="AJ73" s="36"/>
      <c r="AK73" s="181"/>
      <c r="AL73" s="181"/>
      <c r="AM73" s="181"/>
      <c r="AN73" s="181"/>
      <c r="AO73" s="181"/>
      <c r="AP73" s="181"/>
      <c r="AQ73" s="181"/>
      <c r="AR73" s="181"/>
      <c r="AS73" s="181"/>
      <c r="AT73" s="36"/>
      <c r="AU73" s="36"/>
    </row>
    <row r="74" spans="1:47" ht="40" customHeight="1" x14ac:dyDescent="0.35">
      <c r="A74" s="204"/>
      <c r="B74" s="50">
        <v>71</v>
      </c>
      <c r="C74" s="200"/>
      <c r="D74" s="56" t="s">
        <v>138</v>
      </c>
      <c r="E74" s="57" t="s">
        <v>110</v>
      </c>
      <c r="F74" s="57" t="s">
        <v>11</v>
      </c>
      <c r="G74" s="57" t="s">
        <v>12</v>
      </c>
      <c r="H74" s="55">
        <v>5.83</v>
      </c>
      <c r="I74" s="70">
        <v>5</v>
      </c>
      <c r="J74" s="144">
        <f t="shared" si="5"/>
        <v>5</v>
      </c>
      <c r="K74" s="145">
        <f t="shared" si="6"/>
        <v>5</v>
      </c>
      <c r="L74" s="146"/>
      <c r="M74" s="147">
        <f t="shared" si="8"/>
        <v>1</v>
      </c>
      <c r="N74" s="146"/>
      <c r="O74" s="146"/>
      <c r="P74" s="146"/>
      <c r="Q74" s="191">
        <f t="shared" si="7"/>
        <v>0</v>
      </c>
      <c r="R74" s="18" t="str">
        <f t="shared" si="9"/>
        <v>OK</v>
      </c>
      <c r="S74" s="47"/>
      <c r="T74" s="47"/>
      <c r="U74" s="47"/>
      <c r="V74" s="47"/>
      <c r="W74" s="47"/>
      <c r="X74" s="34"/>
      <c r="Y74" s="34"/>
      <c r="Z74" s="34">
        <v>5</v>
      </c>
      <c r="AA74" s="180"/>
      <c r="AB74" s="34"/>
      <c r="AC74" s="34"/>
      <c r="AD74" s="34"/>
      <c r="AE74" s="36"/>
      <c r="AF74" s="36"/>
      <c r="AG74" s="36"/>
      <c r="AH74" s="36"/>
      <c r="AI74" s="36"/>
      <c r="AJ74" s="36"/>
      <c r="AK74" s="181"/>
      <c r="AL74" s="181"/>
      <c r="AM74" s="181"/>
      <c r="AN74" s="181"/>
      <c r="AO74" s="181"/>
      <c r="AP74" s="181"/>
      <c r="AQ74" s="181"/>
      <c r="AR74" s="181"/>
      <c r="AS74" s="181"/>
      <c r="AT74" s="36"/>
      <c r="AU74" s="36"/>
    </row>
    <row r="75" spans="1:47" ht="40" customHeight="1" x14ac:dyDescent="0.35">
      <c r="A75" s="204"/>
      <c r="B75" s="50">
        <v>72</v>
      </c>
      <c r="C75" s="200"/>
      <c r="D75" s="56" t="s">
        <v>139</v>
      </c>
      <c r="E75" s="57" t="s">
        <v>110</v>
      </c>
      <c r="F75" s="57" t="s">
        <v>11</v>
      </c>
      <c r="G75" s="57" t="s">
        <v>12</v>
      </c>
      <c r="H75" s="55">
        <v>23.9</v>
      </c>
      <c r="I75" s="70">
        <v>0</v>
      </c>
      <c r="J75" s="144">
        <f t="shared" si="5"/>
        <v>0</v>
      </c>
      <c r="K75" s="145">
        <f t="shared" si="6"/>
        <v>0</v>
      </c>
      <c r="L75" s="146"/>
      <c r="M75" s="147">
        <f t="shared" si="8"/>
        <v>0</v>
      </c>
      <c r="N75" s="146"/>
      <c r="O75" s="146"/>
      <c r="P75" s="146"/>
      <c r="Q75" s="191">
        <f t="shared" si="7"/>
        <v>0</v>
      </c>
      <c r="R75" s="18" t="str">
        <f t="shared" si="9"/>
        <v>OK</v>
      </c>
      <c r="S75" s="47"/>
      <c r="T75" s="47"/>
      <c r="U75" s="47"/>
      <c r="V75" s="47"/>
      <c r="W75" s="47"/>
      <c r="X75" s="34"/>
      <c r="Y75" s="34"/>
      <c r="Z75" s="34"/>
      <c r="AA75" s="180"/>
      <c r="AB75" s="34"/>
      <c r="AC75" s="34"/>
      <c r="AD75" s="34"/>
      <c r="AE75" s="36"/>
      <c r="AF75" s="36"/>
      <c r="AG75" s="36"/>
      <c r="AH75" s="36"/>
      <c r="AI75" s="36"/>
      <c r="AJ75" s="36"/>
      <c r="AK75" s="181"/>
      <c r="AL75" s="181"/>
      <c r="AM75" s="181"/>
      <c r="AN75" s="181"/>
      <c r="AO75" s="181"/>
      <c r="AP75" s="181"/>
      <c r="AQ75" s="181"/>
      <c r="AR75" s="181"/>
      <c r="AS75" s="181"/>
      <c r="AT75" s="36"/>
      <c r="AU75" s="36"/>
    </row>
    <row r="76" spans="1:47" ht="40" customHeight="1" x14ac:dyDescent="0.35">
      <c r="A76" s="204"/>
      <c r="B76" s="50">
        <v>73</v>
      </c>
      <c r="C76" s="200"/>
      <c r="D76" s="56" t="s">
        <v>140</v>
      </c>
      <c r="E76" s="57" t="s">
        <v>110</v>
      </c>
      <c r="F76" s="57" t="s">
        <v>11</v>
      </c>
      <c r="G76" s="57" t="s">
        <v>12</v>
      </c>
      <c r="H76" s="55">
        <v>7.84</v>
      </c>
      <c r="I76" s="70">
        <v>5</v>
      </c>
      <c r="J76" s="144">
        <f t="shared" si="5"/>
        <v>5</v>
      </c>
      <c r="K76" s="145">
        <f t="shared" si="6"/>
        <v>5</v>
      </c>
      <c r="L76" s="146"/>
      <c r="M76" s="147">
        <f t="shared" si="8"/>
        <v>1</v>
      </c>
      <c r="N76" s="146"/>
      <c r="O76" s="146"/>
      <c r="P76" s="146"/>
      <c r="Q76" s="191">
        <f t="shared" si="7"/>
        <v>0</v>
      </c>
      <c r="R76" s="18" t="str">
        <f t="shared" si="9"/>
        <v>OK</v>
      </c>
      <c r="S76" s="47"/>
      <c r="T76" s="47"/>
      <c r="U76" s="47"/>
      <c r="V76" s="47"/>
      <c r="W76" s="47"/>
      <c r="X76" s="34"/>
      <c r="Y76" s="34"/>
      <c r="Z76" s="34">
        <v>5</v>
      </c>
      <c r="AA76" s="180"/>
      <c r="AB76" s="34"/>
      <c r="AC76" s="34"/>
      <c r="AD76" s="34"/>
      <c r="AE76" s="36"/>
      <c r="AF76" s="36"/>
      <c r="AG76" s="36"/>
      <c r="AH76" s="36"/>
      <c r="AI76" s="36"/>
      <c r="AJ76" s="36"/>
      <c r="AK76" s="181"/>
      <c r="AL76" s="181"/>
      <c r="AM76" s="181"/>
      <c r="AN76" s="181"/>
      <c r="AO76" s="181"/>
      <c r="AP76" s="181"/>
      <c r="AQ76" s="181"/>
      <c r="AR76" s="181"/>
      <c r="AS76" s="181"/>
      <c r="AT76" s="36"/>
      <c r="AU76" s="36"/>
    </row>
    <row r="77" spans="1:47" ht="40" customHeight="1" x14ac:dyDescent="0.35">
      <c r="A77" s="204"/>
      <c r="B77" s="50">
        <v>74</v>
      </c>
      <c r="C77" s="200"/>
      <c r="D77" s="56" t="s">
        <v>141</v>
      </c>
      <c r="E77" s="57" t="s">
        <v>110</v>
      </c>
      <c r="F77" s="57" t="s">
        <v>11</v>
      </c>
      <c r="G77" s="57" t="s">
        <v>12</v>
      </c>
      <c r="H77" s="55">
        <v>16.690000000000001</v>
      </c>
      <c r="I77" s="70">
        <v>0</v>
      </c>
      <c r="J77" s="144">
        <f t="shared" si="5"/>
        <v>0</v>
      </c>
      <c r="K77" s="145">
        <f t="shared" si="6"/>
        <v>0</v>
      </c>
      <c r="L77" s="146"/>
      <c r="M77" s="147">
        <f t="shared" si="8"/>
        <v>0</v>
      </c>
      <c r="N77" s="146"/>
      <c r="O77" s="146"/>
      <c r="P77" s="146"/>
      <c r="Q77" s="191">
        <f t="shared" si="7"/>
        <v>0</v>
      </c>
      <c r="R77" s="18" t="str">
        <f t="shared" si="9"/>
        <v>OK</v>
      </c>
      <c r="S77" s="47"/>
      <c r="T77" s="47"/>
      <c r="U77" s="47"/>
      <c r="V77" s="47"/>
      <c r="W77" s="47"/>
      <c r="X77" s="34"/>
      <c r="Y77" s="34"/>
      <c r="Z77" s="34"/>
      <c r="AA77" s="180"/>
      <c r="AB77" s="34"/>
      <c r="AC77" s="34"/>
      <c r="AD77" s="34"/>
      <c r="AE77" s="36"/>
      <c r="AF77" s="36"/>
      <c r="AG77" s="36"/>
      <c r="AH77" s="36"/>
      <c r="AI77" s="36"/>
      <c r="AJ77" s="36"/>
      <c r="AK77" s="181"/>
      <c r="AL77" s="181"/>
      <c r="AM77" s="181"/>
      <c r="AN77" s="181"/>
      <c r="AO77" s="181"/>
      <c r="AP77" s="181"/>
      <c r="AQ77" s="181"/>
      <c r="AR77" s="181"/>
      <c r="AS77" s="181"/>
      <c r="AT77" s="36"/>
      <c r="AU77" s="36"/>
    </row>
    <row r="78" spans="1:47" ht="40" customHeight="1" x14ac:dyDescent="0.35">
      <c r="A78" s="204"/>
      <c r="B78" s="50">
        <v>75</v>
      </c>
      <c r="C78" s="200"/>
      <c r="D78" s="56" t="s">
        <v>142</v>
      </c>
      <c r="E78" s="57" t="s">
        <v>110</v>
      </c>
      <c r="F78" s="57" t="s">
        <v>11</v>
      </c>
      <c r="G78" s="57" t="s">
        <v>12</v>
      </c>
      <c r="H78" s="55">
        <v>29.65</v>
      </c>
      <c r="I78" s="70">
        <v>0</v>
      </c>
      <c r="J78" s="144">
        <f t="shared" si="5"/>
        <v>0</v>
      </c>
      <c r="K78" s="145">
        <f t="shared" si="6"/>
        <v>0</v>
      </c>
      <c r="L78" s="146"/>
      <c r="M78" s="147">
        <f t="shared" si="8"/>
        <v>0</v>
      </c>
      <c r="N78" s="146"/>
      <c r="O78" s="146"/>
      <c r="P78" s="146"/>
      <c r="Q78" s="191">
        <f t="shared" si="7"/>
        <v>0</v>
      </c>
      <c r="R78" s="18" t="str">
        <f t="shared" si="9"/>
        <v>OK</v>
      </c>
      <c r="S78" s="47"/>
      <c r="T78" s="47"/>
      <c r="U78" s="47"/>
      <c r="V78" s="47"/>
      <c r="W78" s="47"/>
      <c r="X78" s="34"/>
      <c r="Y78" s="34"/>
      <c r="Z78" s="34"/>
      <c r="AA78" s="180"/>
      <c r="AB78" s="34"/>
      <c r="AC78" s="34"/>
      <c r="AD78" s="34"/>
      <c r="AE78" s="36"/>
      <c r="AF78" s="36"/>
      <c r="AG78" s="36"/>
      <c r="AH78" s="36"/>
      <c r="AI78" s="36"/>
      <c r="AJ78" s="36"/>
      <c r="AK78" s="181"/>
      <c r="AL78" s="181"/>
      <c r="AM78" s="181"/>
      <c r="AN78" s="181"/>
      <c r="AO78" s="181"/>
      <c r="AP78" s="181"/>
      <c r="AQ78" s="181"/>
      <c r="AR78" s="181"/>
      <c r="AS78" s="181"/>
      <c r="AT78" s="36"/>
      <c r="AU78" s="36"/>
    </row>
    <row r="79" spans="1:47" ht="40" customHeight="1" x14ac:dyDescent="0.35">
      <c r="A79" s="204"/>
      <c r="B79" s="50">
        <v>76</v>
      </c>
      <c r="C79" s="200"/>
      <c r="D79" s="56" t="s">
        <v>143</v>
      </c>
      <c r="E79" s="57" t="s">
        <v>110</v>
      </c>
      <c r="F79" s="57" t="s">
        <v>11</v>
      </c>
      <c r="G79" s="57" t="s">
        <v>12</v>
      </c>
      <c r="H79" s="55">
        <v>17.13</v>
      </c>
      <c r="I79" s="70">
        <v>2</v>
      </c>
      <c r="J79" s="144">
        <f t="shared" si="5"/>
        <v>2</v>
      </c>
      <c r="K79" s="145">
        <f t="shared" si="6"/>
        <v>2</v>
      </c>
      <c r="L79" s="146"/>
      <c r="M79" s="147">
        <f t="shared" si="8"/>
        <v>0</v>
      </c>
      <c r="N79" s="146"/>
      <c r="O79" s="146"/>
      <c r="P79" s="146"/>
      <c r="Q79" s="191">
        <f t="shared" si="7"/>
        <v>0</v>
      </c>
      <c r="R79" s="18" t="str">
        <f t="shared" si="9"/>
        <v>OK</v>
      </c>
      <c r="S79" s="47"/>
      <c r="T79" s="47"/>
      <c r="U79" s="47"/>
      <c r="V79" s="47"/>
      <c r="W79" s="47"/>
      <c r="X79" s="34"/>
      <c r="Y79" s="34"/>
      <c r="Z79" s="34">
        <v>2</v>
      </c>
      <c r="AA79" s="180"/>
      <c r="AB79" s="34"/>
      <c r="AC79" s="34"/>
      <c r="AD79" s="34"/>
      <c r="AE79" s="36"/>
      <c r="AF79" s="36"/>
      <c r="AG79" s="36"/>
      <c r="AH79" s="36"/>
      <c r="AI79" s="36"/>
      <c r="AJ79" s="36"/>
      <c r="AK79" s="181"/>
      <c r="AL79" s="181"/>
      <c r="AM79" s="181"/>
      <c r="AN79" s="181"/>
      <c r="AO79" s="181"/>
      <c r="AP79" s="181"/>
      <c r="AQ79" s="181"/>
      <c r="AR79" s="181"/>
      <c r="AS79" s="181"/>
      <c r="AT79" s="36"/>
      <c r="AU79" s="36"/>
    </row>
    <row r="80" spans="1:47" ht="40" customHeight="1" x14ac:dyDescent="0.35">
      <c r="A80" s="204"/>
      <c r="B80" s="50">
        <v>77</v>
      </c>
      <c r="C80" s="200"/>
      <c r="D80" s="56" t="s">
        <v>144</v>
      </c>
      <c r="E80" s="57" t="s">
        <v>110</v>
      </c>
      <c r="F80" s="57" t="s">
        <v>11</v>
      </c>
      <c r="G80" s="57" t="s">
        <v>12</v>
      </c>
      <c r="H80" s="55">
        <v>51.82</v>
      </c>
      <c r="I80" s="70">
        <v>0</v>
      </c>
      <c r="J80" s="144">
        <f t="shared" si="5"/>
        <v>0</v>
      </c>
      <c r="K80" s="145">
        <f t="shared" si="6"/>
        <v>0</v>
      </c>
      <c r="L80" s="146"/>
      <c r="M80" s="147">
        <f t="shared" si="8"/>
        <v>0</v>
      </c>
      <c r="N80" s="146"/>
      <c r="O80" s="146"/>
      <c r="P80" s="146"/>
      <c r="Q80" s="191">
        <f t="shared" si="7"/>
        <v>0</v>
      </c>
      <c r="R80" s="18" t="str">
        <f t="shared" si="9"/>
        <v>OK</v>
      </c>
      <c r="S80" s="47"/>
      <c r="T80" s="47"/>
      <c r="U80" s="47"/>
      <c r="V80" s="47"/>
      <c r="W80" s="47"/>
      <c r="X80" s="34"/>
      <c r="Y80" s="34"/>
      <c r="Z80" s="34"/>
      <c r="AA80" s="180"/>
      <c r="AB80" s="34"/>
      <c r="AC80" s="34"/>
      <c r="AD80" s="34"/>
      <c r="AE80" s="36"/>
      <c r="AF80" s="36"/>
      <c r="AG80" s="36"/>
      <c r="AH80" s="36"/>
      <c r="AI80" s="36"/>
      <c r="AJ80" s="36"/>
      <c r="AK80" s="181"/>
      <c r="AL80" s="181"/>
      <c r="AM80" s="181"/>
      <c r="AN80" s="181"/>
      <c r="AO80" s="181"/>
      <c r="AP80" s="181"/>
      <c r="AQ80" s="181"/>
      <c r="AR80" s="181"/>
      <c r="AS80" s="181"/>
      <c r="AT80" s="36"/>
      <c r="AU80" s="36"/>
    </row>
    <row r="81" spans="1:47" ht="40" customHeight="1" x14ac:dyDescent="0.35">
      <c r="A81" s="204"/>
      <c r="B81" s="50">
        <v>78</v>
      </c>
      <c r="C81" s="200"/>
      <c r="D81" s="56" t="s">
        <v>145</v>
      </c>
      <c r="E81" s="57" t="s">
        <v>110</v>
      </c>
      <c r="F81" s="57" t="s">
        <v>11</v>
      </c>
      <c r="G81" s="57" t="s">
        <v>12</v>
      </c>
      <c r="H81" s="55">
        <v>228.5</v>
      </c>
      <c r="I81" s="70">
        <v>4</v>
      </c>
      <c r="J81" s="144">
        <f t="shared" si="5"/>
        <v>0</v>
      </c>
      <c r="K81" s="145">
        <f t="shared" si="6"/>
        <v>0</v>
      </c>
      <c r="L81" s="146"/>
      <c r="M81" s="147">
        <f t="shared" si="8"/>
        <v>1</v>
      </c>
      <c r="N81" s="146"/>
      <c r="O81" s="146"/>
      <c r="P81" s="146"/>
      <c r="Q81" s="191">
        <f t="shared" si="7"/>
        <v>4</v>
      </c>
      <c r="R81" s="18" t="str">
        <f t="shared" si="9"/>
        <v>OK</v>
      </c>
      <c r="S81" s="47"/>
      <c r="T81" s="47"/>
      <c r="U81" s="47"/>
      <c r="V81" s="47"/>
      <c r="W81" s="47"/>
      <c r="X81" s="34"/>
      <c r="Y81" s="34"/>
      <c r="Z81" s="34"/>
      <c r="AA81" s="180"/>
      <c r="AB81" s="34"/>
      <c r="AC81" s="34"/>
      <c r="AD81" s="34"/>
      <c r="AE81" s="36"/>
      <c r="AF81" s="36"/>
      <c r="AG81" s="36"/>
      <c r="AH81" s="36"/>
      <c r="AI81" s="36"/>
      <c r="AJ81" s="36"/>
      <c r="AK81" s="181"/>
      <c r="AL81" s="181"/>
      <c r="AM81" s="181"/>
      <c r="AN81" s="181"/>
      <c r="AO81" s="181"/>
      <c r="AP81" s="181"/>
      <c r="AQ81" s="181"/>
      <c r="AR81" s="181"/>
      <c r="AS81" s="181"/>
      <c r="AT81" s="36"/>
      <c r="AU81" s="36"/>
    </row>
    <row r="82" spans="1:47" ht="40" customHeight="1" x14ac:dyDescent="0.35">
      <c r="A82" s="204"/>
      <c r="B82" s="50">
        <v>79</v>
      </c>
      <c r="C82" s="200"/>
      <c r="D82" s="56" t="s">
        <v>146</v>
      </c>
      <c r="E82" s="57" t="s">
        <v>110</v>
      </c>
      <c r="F82" s="57" t="s">
        <v>11</v>
      </c>
      <c r="G82" s="57" t="s">
        <v>12</v>
      </c>
      <c r="H82" s="55">
        <v>16.12</v>
      </c>
      <c r="I82" s="70">
        <v>5</v>
      </c>
      <c r="J82" s="144">
        <f t="shared" si="5"/>
        <v>5</v>
      </c>
      <c r="K82" s="145">
        <f t="shared" si="6"/>
        <v>5</v>
      </c>
      <c r="L82" s="146"/>
      <c r="M82" s="147">
        <f t="shared" si="8"/>
        <v>1</v>
      </c>
      <c r="N82" s="146"/>
      <c r="O82" s="146"/>
      <c r="P82" s="146"/>
      <c r="Q82" s="191">
        <f t="shared" si="7"/>
        <v>0</v>
      </c>
      <c r="R82" s="18" t="str">
        <f t="shared" si="9"/>
        <v>OK</v>
      </c>
      <c r="S82" s="47"/>
      <c r="T82" s="47"/>
      <c r="U82" s="47"/>
      <c r="V82" s="47"/>
      <c r="W82" s="47"/>
      <c r="X82" s="34"/>
      <c r="Y82" s="34"/>
      <c r="Z82" s="34">
        <v>5</v>
      </c>
      <c r="AA82" s="180"/>
      <c r="AB82" s="34"/>
      <c r="AC82" s="34"/>
      <c r="AD82" s="34"/>
      <c r="AE82" s="36"/>
      <c r="AF82" s="36"/>
      <c r="AG82" s="36"/>
      <c r="AH82" s="36"/>
      <c r="AI82" s="36"/>
      <c r="AJ82" s="36"/>
      <c r="AK82" s="181"/>
      <c r="AL82" s="181"/>
      <c r="AM82" s="181"/>
      <c r="AN82" s="181"/>
      <c r="AO82" s="181"/>
      <c r="AP82" s="181"/>
      <c r="AQ82" s="181"/>
      <c r="AR82" s="181"/>
      <c r="AS82" s="181"/>
      <c r="AT82" s="36"/>
      <c r="AU82" s="36"/>
    </row>
    <row r="83" spans="1:47" ht="40" customHeight="1" x14ac:dyDescent="0.35">
      <c r="A83" s="204"/>
      <c r="B83" s="50">
        <v>80</v>
      </c>
      <c r="C83" s="200"/>
      <c r="D83" s="56" t="s">
        <v>147</v>
      </c>
      <c r="E83" s="57" t="s">
        <v>110</v>
      </c>
      <c r="F83" s="57" t="s">
        <v>11</v>
      </c>
      <c r="G83" s="57" t="s">
        <v>12</v>
      </c>
      <c r="H83" s="55">
        <v>13.31</v>
      </c>
      <c r="I83" s="70">
        <v>4</v>
      </c>
      <c r="J83" s="144">
        <f t="shared" si="5"/>
        <v>4</v>
      </c>
      <c r="K83" s="145">
        <f t="shared" si="6"/>
        <v>4</v>
      </c>
      <c r="L83" s="146"/>
      <c r="M83" s="147">
        <f t="shared" si="8"/>
        <v>1</v>
      </c>
      <c r="N83" s="146"/>
      <c r="O83" s="146"/>
      <c r="P83" s="146"/>
      <c r="Q83" s="191">
        <f t="shared" si="7"/>
        <v>0</v>
      </c>
      <c r="R83" s="18" t="str">
        <f t="shared" si="9"/>
        <v>OK</v>
      </c>
      <c r="S83" s="47"/>
      <c r="T83" s="47"/>
      <c r="U83" s="47"/>
      <c r="V83" s="47"/>
      <c r="W83" s="47"/>
      <c r="X83" s="34"/>
      <c r="Y83" s="34"/>
      <c r="Z83" s="34">
        <v>4</v>
      </c>
      <c r="AA83" s="180"/>
      <c r="AB83" s="34"/>
      <c r="AC83" s="34"/>
      <c r="AD83" s="34"/>
      <c r="AE83" s="36"/>
      <c r="AF83" s="36"/>
      <c r="AG83" s="36"/>
      <c r="AH83" s="36"/>
      <c r="AI83" s="36"/>
      <c r="AJ83" s="36"/>
      <c r="AK83" s="181"/>
      <c r="AL83" s="181"/>
      <c r="AM83" s="181"/>
      <c r="AN83" s="181"/>
      <c r="AO83" s="181"/>
      <c r="AP83" s="181"/>
      <c r="AQ83" s="181"/>
      <c r="AR83" s="181"/>
      <c r="AS83" s="181"/>
      <c r="AT83" s="36"/>
      <c r="AU83" s="36"/>
    </row>
    <row r="84" spans="1:47" ht="40" customHeight="1" x14ac:dyDescent="0.35">
      <c r="A84" s="204"/>
      <c r="B84" s="50">
        <v>81</v>
      </c>
      <c r="C84" s="200"/>
      <c r="D84" s="56" t="s">
        <v>148</v>
      </c>
      <c r="E84" s="57" t="s">
        <v>110</v>
      </c>
      <c r="F84" s="57" t="s">
        <v>11</v>
      </c>
      <c r="G84" s="57" t="s">
        <v>12</v>
      </c>
      <c r="H84" s="55">
        <v>3.75</v>
      </c>
      <c r="I84" s="70">
        <v>5</v>
      </c>
      <c r="J84" s="144">
        <f t="shared" si="5"/>
        <v>5</v>
      </c>
      <c r="K84" s="145">
        <f t="shared" si="6"/>
        <v>5</v>
      </c>
      <c r="L84" s="146"/>
      <c r="M84" s="147">
        <f t="shared" si="8"/>
        <v>1</v>
      </c>
      <c r="N84" s="146"/>
      <c r="O84" s="146"/>
      <c r="P84" s="146"/>
      <c r="Q84" s="191">
        <f t="shared" si="7"/>
        <v>0</v>
      </c>
      <c r="R84" s="18" t="str">
        <f t="shared" si="9"/>
        <v>OK</v>
      </c>
      <c r="S84" s="47"/>
      <c r="T84" s="47"/>
      <c r="U84" s="47"/>
      <c r="V84" s="47"/>
      <c r="W84" s="47"/>
      <c r="X84" s="34"/>
      <c r="Y84" s="34"/>
      <c r="Z84" s="34">
        <v>5</v>
      </c>
      <c r="AA84" s="180"/>
      <c r="AB84" s="34"/>
      <c r="AC84" s="34"/>
      <c r="AD84" s="34"/>
      <c r="AE84" s="36"/>
      <c r="AF84" s="36"/>
      <c r="AG84" s="36"/>
      <c r="AH84" s="36"/>
      <c r="AI84" s="36"/>
      <c r="AJ84" s="36"/>
      <c r="AK84" s="181"/>
      <c r="AL84" s="181"/>
      <c r="AM84" s="181"/>
      <c r="AN84" s="181"/>
      <c r="AO84" s="181"/>
      <c r="AP84" s="181"/>
      <c r="AQ84" s="181"/>
      <c r="AR84" s="181"/>
      <c r="AS84" s="181"/>
      <c r="AT84" s="36"/>
      <c r="AU84" s="36"/>
    </row>
    <row r="85" spans="1:47" ht="40" customHeight="1" x14ac:dyDescent="0.35">
      <c r="A85" s="204"/>
      <c r="B85" s="50">
        <v>82</v>
      </c>
      <c r="C85" s="200"/>
      <c r="D85" s="56" t="s">
        <v>149</v>
      </c>
      <c r="E85" s="57" t="s">
        <v>110</v>
      </c>
      <c r="F85" s="57" t="s">
        <v>11</v>
      </c>
      <c r="G85" s="57" t="s">
        <v>12</v>
      </c>
      <c r="H85" s="55">
        <v>4.04</v>
      </c>
      <c r="I85" s="70">
        <v>10</v>
      </c>
      <c r="J85" s="144">
        <f t="shared" si="5"/>
        <v>5</v>
      </c>
      <c r="K85" s="145">
        <f t="shared" si="6"/>
        <v>5</v>
      </c>
      <c r="L85" s="146"/>
      <c r="M85" s="147">
        <f t="shared" si="8"/>
        <v>2</v>
      </c>
      <c r="N85" s="146"/>
      <c r="O85" s="146"/>
      <c r="P85" s="146"/>
      <c r="Q85" s="191">
        <f t="shared" si="7"/>
        <v>5</v>
      </c>
      <c r="R85" s="18" t="str">
        <f t="shared" si="9"/>
        <v>OK</v>
      </c>
      <c r="S85" s="47"/>
      <c r="T85" s="47"/>
      <c r="U85" s="47"/>
      <c r="V85" s="47"/>
      <c r="W85" s="47"/>
      <c r="X85" s="34"/>
      <c r="Y85" s="34"/>
      <c r="Z85" s="34">
        <v>5</v>
      </c>
      <c r="AA85" s="180"/>
      <c r="AB85" s="34"/>
      <c r="AC85" s="34"/>
      <c r="AD85" s="34"/>
      <c r="AE85" s="36"/>
      <c r="AF85" s="36"/>
      <c r="AG85" s="36"/>
      <c r="AH85" s="36"/>
      <c r="AI85" s="36"/>
      <c r="AJ85" s="36"/>
      <c r="AK85" s="181"/>
      <c r="AL85" s="181"/>
      <c r="AM85" s="181"/>
      <c r="AN85" s="181"/>
      <c r="AO85" s="181"/>
      <c r="AP85" s="181"/>
      <c r="AQ85" s="181"/>
      <c r="AR85" s="181"/>
      <c r="AS85" s="181"/>
      <c r="AT85" s="36"/>
      <c r="AU85" s="36"/>
    </row>
    <row r="86" spans="1:47" ht="40" customHeight="1" x14ac:dyDescent="0.35">
      <c r="A86" s="204"/>
      <c r="B86" s="50">
        <v>83</v>
      </c>
      <c r="C86" s="200"/>
      <c r="D86" s="56" t="s">
        <v>150</v>
      </c>
      <c r="E86" s="57" t="s">
        <v>110</v>
      </c>
      <c r="F86" s="57" t="s">
        <v>11</v>
      </c>
      <c r="G86" s="57" t="s">
        <v>12</v>
      </c>
      <c r="H86" s="55">
        <v>4.93</v>
      </c>
      <c r="I86" s="70">
        <v>10</v>
      </c>
      <c r="J86" s="144">
        <f t="shared" si="5"/>
        <v>5</v>
      </c>
      <c r="K86" s="145">
        <f t="shared" si="6"/>
        <v>5</v>
      </c>
      <c r="L86" s="146"/>
      <c r="M86" s="147">
        <f t="shared" si="8"/>
        <v>2</v>
      </c>
      <c r="N86" s="146"/>
      <c r="O86" s="146"/>
      <c r="P86" s="146"/>
      <c r="Q86" s="191">
        <f t="shared" si="7"/>
        <v>5</v>
      </c>
      <c r="R86" s="18" t="str">
        <f t="shared" si="9"/>
        <v>OK</v>
      </c>
      <c r="S86" s="47"/>
      <c r="T86" s="47"/>
      <c r="U86" s="47"/>
      <c r="V86" s="47"/>
      <c r="W86" s="47"/>
      <c r="X86" s="34"/>
      <c r="Y86" s="34"/>
      <c r="Z86" s="34">
        <v>5</v>
      </c>
      <c r="AA86" s="180"/>
      <c r="AB86" s="34"/>
      <c r="AC86" s="34"/>
      <c r="AD86" s="34"/>
      <c r="AE86" s="36"/>
      <c r="AF86" s="36"/>
      <c r="AG86" s="36"/>
      <c r="AH86" s="36"/>
      <c r="AI86" s="36"/>
      <c r="AJ86" s="36"/>
      <c r="AK86" s="181"/>
      <c r="AL86" s="181"/>
      <c r="AM86" s="181"/>
      <c r="AN86" s="181"/>
      <c r="AO86" s="181"/>
      <c r="AP86" s="181"/>
      <c r="AQ86" s="181"/>
      <c r="AR86" s="181"/>
      <c r="AS86" s="181"/>
      <c r="AT86" s="36"/>
      <c r="AU86" s="36"/>
    </row>
    <row r="87" spans="1:47" ht="40" customHeight="1" x14ac:dyDescent="0.35">
      <c r="A87" s="204"/>
      <c r="B87" s="50">
        <v>84</v>
      </c>
      <c r="C87" s="200"/>
      <c r="D87" s="56" t="s">
        <v>151</v>
      </c>
      <c r="E87" s="57" t="s">
        <v>110</v>
      </c>
      <c r="F87" s="57" t="s">
        <v>11</v>
      </c>
      <c r="G87" s="57" t="s">
        <v>12</v>
      </c>
      <c r="H87" s="55">
        <v>14.93</v>
      </c>
      <c r="I87" s="70">
        <v>2</v>
      </c>
      <c r="J87" s="144">
        <f t="shared" si="5"/>
        <v>1</v>
      </c>
      <c r="K87" s="145">
        <f t="shared" si="6"/>
        <v>1</v>
      </c>
      <c r="L87" s="146"/>
      <c r="M87" s="147">
        <f t="shared" si="8"/>
        <v>0</v>
      </c>
      <c r="N87" s="146"/>
      <c r="O87" s="146"/>
      <c r="P87" s="146"/>
      <c r="Q87" s="191">
        <f t="shared" si="7"/>
        <v>1</v>
      </c>
      <c r="R87" s="18" t="str">
        <f t="shared" si="9"/>
        <v>OK</v>
      </c>
      <c r="S87" s="47"/>
      <c r="T87" s="47"/>
      <c r="U87" s="47"/>
      <c r="V87" s="47"/>
      <c r="W87" s="47"/>
      <c r="X87" s="34"/>
      <c r="Y87" s="34"/>
      <c r="Z87" s="34">
        <v>1</v>
      </c>
      <c r="AA87" s="180"/>
      <c r="AB87" s="34"/>
      <c r="AC87" s="34"/>
      <c r="AD87" s="34"/>
      <c r="AE87" s="36"/>
      <c r="AF87" s="36"/>
      <c r="AG87" s="36"/>
      <c r="AH87" s="36"/>
      <c r="AI87" s="36"/>
      <c r="AJ87" s="36"/>
      <c r="AK87" s="181"/>
      <c r="AL87" s="181"/>
      <c r="AM87" s="181"/>
      <c r="AN87" s="181"/>
      <c r="AO87" s="181"/>
      <c r="AP87" s="181"/>
      <c r="AQ87" s="181"/>
      <c r="AR87" s="181"/>
      <c r="AS87" s="181"/>
      <c r="AT87" s="36"/>
      <c r="AU87" s="36"/>
    </row>
    <row r="88" spans="1:47" ht="40" customHeight="1" x14ac:dyDescent="0.35">
      <c r="A88" s="204"/>
      <c r="B88" s="50">
        <v>85</v>
      </c>
      <c r="C88" s="200"/>
      <c r="D88" s="56" t="s">
        <v>152</v>
      </c>
      <c r="E88" s="57" t="s">
        <v>110</v>
      </c>
      <c r="F88" s="57" t="s">
        <v>11</v>
      </c>
      <c r="G88" s="57" t="s">
        <v>12</v>
      </c>
      <c r="H88" s="55">
        <v>11.25</v>
      </c>
      <c r="I88" s="70">
        <v>0</v>
      </c>
      <c r="J88" s="144">
        <f t="shared" si="5"/>
        <v>0</v>
      </c>
      <c r="K88" s="145">
        <f t="shared" si="6"/>
        <v>0</v>
      </c>
      <c r="L88" s="146"/>
      <c r="M88" s="147">
        <f t="shared" si="8"/>
        <v>0</v>
      </c>
      <c r="N88" s="146"/>
      <c r="O88" s="146"/>
      <c r="P88" s="146"/>
      <c r="Q88" s="191">
        <f t="shared" si="7"/>
        <v>0</v>
      </c>
      <c r="R88" s="18" t="str">
        <f t="shared" si="9"/>
        <v>OK</v>
      </c>
      <c r="S88" s="47"/>
      <c r="T88" s="47"/>
      <c r="U88" s="47"/>
      <c r="V88" s="47"/>
      <c r="W88" s="47"/>
      <c r="X88" s="34"/>
      <c r="Y88" s="34"/>
      <c r="Z88" s="34"/>
      <c r="AA88" s="180"/>
      <c r="AB88" s="34"/>
      <c r="AC88" s="34"/>
      <c r="AD88" s="34"/>
      <c r="AE88" s="36"/>
      <c r="AF88" s="36"/>
      <c r="AG88" s="36"/>
      <c r="AH88" s="36"/>
      <c r="AI88" s="36"/>
      <c r="AJ88" s="36"/>
      <c r="AK88" s="181"/>
      <c r="AL88" s="181"/>
      <c r="AM88" s="181"/>
      <c r="AN88" s="181"/>
      <c r="AO88" s="181"/>
      <c r="AP88" s="181"/>
      <c r="AQ88" s="181"/>
      <c r="AR88" s="181"/>
      <c r="AS88" s="181"/>
      <c r="AT88" s="36"/>
      <c r="AU88" s="36"/>
    </row>
    <row r="89" spans="1:47" ht="40" customHeight="1" x14ac:dyDescent="0.35">
      <c r="A89" s="204"/>
      <c r="B89" s="50">
        <v>86</v>
      </c>
      <c r="C89" s="200"/>
      <c r="D89" s="56" t="s">
        <v>153</v>
      </c>
      <c r="E89" s="57" t="s">
        <v>110</v>
      </c>
      <c r="F89" s="57" t="s">
        <v>11</v>
      </c>
      <c r="G89" s="57" t="s">
        <v>12</v>
      </c>
      <c r="H89" s="55">
        <v>7.3</v>
      </c>
      <c r="I89" s="70">
        <v>0</v>
      </c>
      <c r="J89" s="144">
        <f t="shared" si="5"/>
        <v>0</v>
      </c>
      <c r="K89" s="145">
        <f t="shared" si="6"/>
        <v>0</v>
      </c>
      <c r="L89" s="146"/>
      <c r="M89" s="147">
        <f t="shared" si="8"/>
        <v>0</v>
      </c>
      <c r="N89" s="146"/>
      <c r="O89" s="146"/>
      <c r="P89" s="146"/>
      <c r="Q89" s="191">
        <f t="shared" si="7"/>
        <v>0</v>
      </c>
      <c r="R89" s="18" t="str">
        <f t="shared" si="9"/>
        <v>OK</v>
      </c>
      <c r="S89" s="47"/>
      <c r="T89" s="47"/>
      <c r="U89" s="47"/>
      <c r="V89" s="47"/>
      <c r="W89" s="47"/>
      <c r="X89" s="34"/>
      <c r="Y89" s="34"/>
      <c r="Z89" s="34"/>
      <c r="AA89" s="180"/>
      <c r="AB89" s="34"/>
      <c r="AC89" s="34"/>
      <c r="AD89" s="34"/>
      <c r="AE89" s="36"/>
      <c r="AF89" s="36"/>
      <c r="AG89" s="36"/>
      <c r="AH89" s="36"/>
      <c r="AI89" s="36"/>
      <c r="AJ89" s="36"/>
      <c r="AK89" s="181"/>
      <c r="AL89" s="181"/>
      <c r="AM89" s="181"/>
      <c r="AN89" s="181"/>
      <c r="AO89" s="181"/>
      <c r="AP89" s="181"/>
      <c r="AQ89" s="181"/>
      <c r="AR89" s="181"/>
      <c r="AS89" s="181"/>
      <c r="AT89" s="36"/>
      <c r="AU89" s="36"/>
    </row>
    <row r="90" spans="1:47" ht="40" customHeight="1" x14ac:dyDescent="0.35">
      <c r="A90" s="204"/>
      <c r="B90" s="50">
        <v>87</v>
      </c>
      <c r="C90" s="200"/>
      <c r="D90" s="56" t="s">
        <v>154</v>
      </c>
      <c r="E90" s="57" t="s">
        <v>110</v>
      </c>
      <c r="F90" s="57" t="s">
        <v>11</v>
      </c>
      <c r="G90" s="57" t="s">
        <v>12</v>
      </c>
      <c r="H90" s="55">
        <v>5.69</v>
      </c>
      <c r="I90" s="70">
        <v>0</v>
      </c>
      <c r="J90" s="144">
        <f t="shared" si="5"/>
        <v>0</v>
      </c>
      <c r="K90" s="145">
        <f t="shared" si="6"/>
        <v>0</v>
      </c>
      <c r="L90" s="146"/>
      <c r="M90" s="147">
        <f t="shared" si="8"/>
        <v>0</v>
      </c>
      <c r="N90" s="146"/>
      <c r="O90" s="146"/>
      <c r="P90" s="146"/>
      <c r="Q90" s="191">
        <f t="shared" si="7"/>
        <v>0</v>
      </c>
      <c r="R90" s="18" t="str">
        <f t="shared" si="9"/>
        <v>OK</v>
      </c>
      <c r="S90" s="47"/>
      <c r="T90" s="47"/>
      <c r="U90" s="47"/>
      <c r="V90" s="47"/>
      <c r="W90" s="47"/>
      <c r="X90" s="34"/>
      <c r="Y90" s="34"/>
      <c r="Z90" s="34"/>
      <c r="AA90" s="180"/>
      <c r="AB90" s="34"/>
      <c r="AC90" s="34"/>
      <c r="AD90" s="34"/>
      <c r="AE90" s="36"/>
      <c r="AF90" s="36"/>
      <c r="AG90" s="36"/>
      <c r="AH90" s="36"/>
      <c r="AI90" s="36"/>
      <c r="AJ90" s="36"/>
      <c r="AK90" s="181"/>
      <c r="AL90" s="181"/>
      <c r="AM90" s="181"/>
      <c r="AN90" s="181"/>
      <c r="AO90" s="181"/>
      <c r="AP90" s="181"/>
      <c r="AQ90" s="181"/>
      <c r="AR90" s="181"/>
      <c r="AS90" s="181"/>
      <c r="AT90" s="36"/>
      <c r="AU90" s="36"/>
    </row>
    <row r="91" spans="1:47" ht="40" customHeight="1" x14ac:dyDescent="0.35">
      <c r="A91" s="204"/>
      <c r="B91" s="50">
        <v>88</v>
      </c>
      <c r="C91" s="200"/>
      <c r="D91" s="56" t="s">
        <v>155</v>
      </c>
      <c r="E91" s="57" t="s">
        <v>110</v>
      </c>
      <c r="F91" s="57" t="s">
        <v>11</v>
      </c>
      <c r="G91" s="57" t="s">
        <v>12</v>
      </c>
      <c r="H91" s="55">
        <v>10.17</v>
      </c>
      <c r="I91" s="70">
        <v>0</v>
      </c>
      <c r="J91" s="144">
        <f t="shared" si="5"/>
        <v>0</v>
      </c>
      <c r="K91" s="145">
        <f t="shared" si="6"/>
        <v>0</v>
      </c>
      <c r="L91" s="146"/>
      <c r="M91" s="147">
        <f t="shared" si="8"/>
        <v>0</v>
      </c>
      <c r="N91" s="146"/>
      <c r="O91" s="146"/>
      <c r="P91" s="146"/>
      <c r="Q91" s="191">
        <f t="shared" si="7"/>
        <v>0</v>
      </c>
      <c r="R91" s="18" t="str">
        <f t="shared" si="9"/>
        <v>OK</v>
      </c>
      <c r="S91" s="47"/>
      <c r="T91" s="47"/>
      <c r="U91" s="47"/>
      <c r="V91" s="47"/>
      <c r="W91" s="47"/>
      <c r="X91" s="34"/>
      <c r="Y91" s="34"/>
      <c r="Z91" s="34"/>
      <c r="AA91" s="180"/>
      <c r="AB91" s="34"/>
      <c r="AC91" s="34"/>
      <c r="AD91" s="34"/>
      <c r="AE91" s="36"/>
      <c r="AF91" s="36"/>
      <c r="AG91" s="36"/>
      <c r="AH91" s="36"/>
      <c r="AI91" s="36"/>
      <c r="AJ91" s="36"/>
      <c r="AK91" s="181"/>
      <c r="AL91" s="181"/>
      <c r="AM91" s="181"/>
      <c r="AN91" s="181"/>
      <c r="AO91" s="181"/>
      <c r="AP91" s="181"/>
      <c r="AQ91" s="181"/>
      <c r="AR91" s="181"/>
      <c r="AS91" s="181"/>
      <c r="AT91" s="36"/>
      <c r="AU91" s="36"/>
    </row>
    <row r="92" spans="1:47" ht="40" customHeight="1" x14ac:dyDescent="0.35">
      <c r="A92" s="204"/>
      <c r="B92" s="50">
        <v>89</v>
      </c>
      <c r="C92" s="200"/>
      <c r="D92" s="56" t="s">
        <v>156</v>
      </c>
      <c r="E92" s="57" t="s">
        <v>110</v>
      </c>
      <c r="F92" s="57" t="s">
        <v>11</v>
      </c>
      <c r="G92" s="57" t="s">
        <v>12</v>
      </c>
      <c r="H92" s="55">
        <v>16.579999999999998</v>
      </c>
      <c r="I92" s="70">
        <v>0</v>
      </c>
      <c r="J92" s="144">
        <f t="shared" si="5"/>
        <v>0</v>
      </c>
      <c r="K92" s="145">
        <f t="shared" si="6"/>
        <v>0</v>
      </c>
      <c r="L92" s="146"/>
      <c r="M92" s="147">
        <f t="shared" si="8"/>
        <v>0</v>
      </c>
      <c r="N92" s="146"/>
      <c r="O92" s="146"/>
      <c r="P92" s="146"/>
      <c r="Q92" s="191">
        <f t="shared" si="7"/>
        <v>0</v>
      </c>
      <c r="R92" s="18" t="str">
        <f t="shared" si="9"/>
        <v>OK</v>
      </c>
      <c r="S92" s="47"/>
      <c r="T92" s="47"/>
      <c r="U92" s="47"/>
      <c r="V92" s="47"/>
      <c r="W92" s="47"/>
      <c r="X92" s="34"/>
      <c r="Y92" s="34"/>
      <c r="Z92" s="34"/>
      <c r="AA92" s="180"/>
      <c r="AB92" s="34"/>
      <c r="AC92" s="34"/>
      <c r="AD92" s="34"/>
      <c r="AE92" s="36"/>
      <c r="AF92" s="36"/>
      <c r="AG92" s="36"/>
      <c r="AH92" s="36"/>
      <c r="AI92" s="36"/>
      <c r="AJ92" s="36"/>
      <c r="AK92" s="181"/>
      <c r="AL92" s="181"/>
      <c r="AM92" s="181"/>
      <c r="AN92" s="181"/>
      <c r="AO92" s="181"/>
      <c r="AP92" s="181"/>
      <c r="AQ92" s="181"/>
      <c r="AR92" s="181"/>
      <c r="AS92" s="181"/>
      <c r="AT92" s="36"/>
      <c r="AU92" s="36"/>
    </row>
    <row r="93" spans="1:47" ht="40" customHeight="1" x14ac:dyDescent="0.35">
      <c r="A93" s="204"/>
      <c r="B93" s="50">
        <v>90</v>
      </c>
      <c r="C93" s="200"/>
      <c r="D93" s="56" t="s">
        <v>157</v>
      </c>
      <c r="E93" s="57" t="s">
        <v>110</v>
      </c>
      <c r="F93" s="57" t="s">
        <v>11</v>
      </c>
      <c r="G93" s="57" t="s">
        <v>12</v>
      </c>
      <c r="H93" s="55">
        <v>45.6</v>
      </c>
      <c r="I93" s="70">
        <v>0</v>
      </c>
      <c r="J93" s="144">
        <f t="shared" si="5"/>
        <v>0</v>
      </c>
      <c r="K93" s="145">
        <f t="shared" si="6"/>
        <v>0</v>
      </c>
      <c r="L93" s="146"/>
      <c r="M93" s="147">
        <f t="shared" si="8"/>
        <v>0</v>
      </c>
      <c r="N93" s="146"/>
      <c r="O93" s="146"/>
      <c r="P93" s="146"/>
      <c r="Q93" s="191">
        <f t="shared" si="7"/>
        <v>0</v>
      </c>
      <c r="R93" s="18" t="str">
        <f t="shared" si="9"/>
        <v>OK</v>
      </c>
      <c r="S93" s="47"/>
      <c r="T93" s="47"/>
      <c r="U93" s="47"/>
      <c r="V93" s="47"/>
      <c r="W93" s="47"/>
      <c r="X93" s="34"/>
      <c r="Y93" s="34"/>
      <c r="Z93" s="34"/>
      <c r="AA93" s="180"/>
      <c r="AB93" s="34"/>
      <c r="AC93" s="34"/>
      <c r="AD93" s="34"/>
      <c r="AE93" s="36"/>
      <c r="AF93" s="36"/>
      <c r="AG93" s="36"/>
      <c r="AH93" s="36"/>
      <c r="AI93" s="36"/>
      <c r="AJ93" s="36"/>
      <c r="AK93" s="181"/>
      <c r="AL93" s="181"/>
      <c r="AM93" s="181"/>
      <c r="AN93" s="181"/>
      <c r="AO93" s="181"/>
      <c r="AP93" s="181"/>
      <c r="AQ93" s="181"/>
      <c r="AR93" s="181"/>
      <c r="AS93" s="181"/>
      <c r="AT93" s="36"/>
      <c r="AU93" s="36"/>
    </row>
    <row r="94" spans="1:47" ht="40" customHeight="1" x14ac:dyDescent="0.35">
      <c r="A94" s="204"/>
      <c r="B94" s="50">
        <v>91</v>
      </c>
      <c r="C94" s="200"/>
      <c r="D94" s="56" t="s">
        <v>158</v>
      </c>
      <c r="E94" s="57" t="s">
        <v>110</v>
      </c>
      <c r="F94" s="57" t="s">
        <v>11</v>
      </c>
      <c r="G94" s="57" t="s">
        <v>12</v>
      </c>
      <c r="H94" s="55">
        <v>79.430000000000007</v>
      </c>
      <c r="I94" s="70">
        <v>0</v>
      </c>
      <c r="J94" s="144">
        <f t="shared" si="5"/>
        <v>0</v>
      </c>
      <c r="K94" s="145">
        <f t="shared" si="6"/>
        <v>0</v>
      </c>
      <c r="L94" s="146"/>
      <c r="M94" s="147">
        <f t="shared" si="8"/>
        <v>0</v>
      </c>
      <c r="N94" s="146"/>
      <c r="O94" s="146"/>
      <c r="P94" s="146"/>
      <c r="Q94" s="191">
        <f t="shared" si="7"/>
        <v>0</v>
      </c>
      <c r="R94" s="18" t="str">
        <f t="shared" si="9"/>
        <v>OK</v>
      </c>
      <c r="S94" s="47"/>
      <c r="T94" s="47"/>
      <c r="U94" s="47"/>
      <c r="V94" s="47"/>
      <c r="W94" s="47"/>
      <c r="X94" s="34"/>
      <c r="Y94" s="34"/>
      <c r="Z94" s="34"/>
      <c r="AA94" s="180"/>
      <c r="AB94" s="34"/>
      <c r="AC94" s="34"/>
      <c r="AD94" s="34"/>
      <c r="AE94" s="36"/>
      <c r="AF94" s="36"/>
      <c r="AG94" s="36"/>
      <c r="AH94" s="36"/>
      <c r="AI94" s="36"/>
      <c r="AJ94" s="36"/>
      <c r="AK94" s="181"/>
      <c r="AL94" s="181"/>
      <c r="AM94" s="181"/>
      <c r="AN94" s="181"/>
      <c r="AO94" s="181"/>
      <c r="AP94" s="181"/>
      <c r="AQ94" s="181"/>
      <c r="AR94" s="181"/>
      <c r="AS94" s="181"/>
      <c r="AT94" s="36"/>
      <c r="AU94" s="36"/>
    </row>
    <row r="95" spans="1:47" ht="40" customHeight="1" x14ac:dyDescent="0.35">
      <c r="A95" s="204"/>
      <c r="B95" s="50">
        <v>92</v>
      </c>
      <c r="C95" s="200"/>
      <c r="D95" s="56" t="s">
        <v>159</v>
      </c>
      <c r="E95" s="57" t="s">
        <v>110</v>
      </c>
      <c r="F95" s="57" t="s">
        <v>11</v>
      </c>
      <c r="G95" s="57" t="s">
        <v>12</v>
      </c>
      <c r="H95" s="55">
        <v>73.69</v>
      </c>
      <c r="I95" s="70">
        <v>0</v>
      </c>
      <c r="J95" s="144">
        <f t="shared" si="5"/>
        <v>0</v>
      </c>
      <c r="K95" s="145">
        <f t="shared" si="6"/>
        <v>0</v>
      </c>
      <c r="L95" s="146"/>
      <c r="M95" s="147">
        <f t="shared" si="8"/>
        <v>0</v>
      </c>
      <c r="N95" s="146"/>
      <c r="O95" s="146"/>
      <c r="P95" s="146"/>
      <c r="Q95" s="191">
        <f t="shared" si="7"/>
        <v>0</v>
      </c>
      <c r="R95" s="18" t="str">
        <f t="shared" si="9"/>
        <v>OK</v>
      </c>
      <c r="S95" s="47"/>
      <c r="T95" s="47"/>
      <c r="U95" s="47"/>
      <c r="V95" s="47"/>
      <c r="W95" s="47"/>
      <c r="X95" s="34"/>
      <c r="Y95" s="34"/>
      <c r="Z95" s="34"/>
      <c r="AA95" s="180"/>
      <c r="AB95" s="34"/>
      <c r="AC95" s="34"/>
      <c r="AD95" s="34"/>
      <c r="AE95" s="36"/>
      <c r="AF95" s="36"/>
      <c r="AG95" s="36"/>
      <c r="AH95" s="36"/>
      <c r="AI95" s="36"/>
      <c r="AJ95" s="36"/>
      <c r="AK95" s="181"/>
      <c r="AL95" s="181"/>
      <c r="AM95" s="181"/>
      <c r="AN95" s="181"/>
      <c r="AO95" s="181"/>
      <c r="AP95" s="181"/>
      <c r="AQ95" s="181"/>
      <c r="AR95" s="181"/>
      <c r="AS95" s="181"/>
      <c r="AT95" s="36"/>
      <c r="AU95" s="36"/>
    </row>
    <row r="96" spans="1:47" ht="40" customHeight="1" x14ac:dyDescent="0.35">
      <c r="A96" s="204"/>
      <c r="B96" s="50">
        <v>93</v>
      </c>
      <c r="C96" s="200"/>
      <c r="D96" s="56" t="s">
        <v>160</v>
      </c>
      <c r="E96" s="57" t="s">
        <v>110</v>
      </c>
      <c r="F96" s="57" t="s">
        <v>11</v>
      </c>
      <c r="G96" s="57" t="s">
        <v>12</v>
      </c>
      <c r="H96" s="55">
        <v>117.07</v>
      </c>
      <c r="I96" s="70">
        <v>0</v>
      </c>
      <c r="J96" s="144">
        <f t="shared" si="5"/>
        <v>0</v>
      </c>
      <c r="K96" s="145">
        <f t="shared" si="6"/>
        <v>0</v>
      </c>
      <c r="L96" s="146"/>
      <c r="M96" s="147">
        <f t="shared" si="8"/>
        <v>0</v>
      </c>
      <c r="N96" s="146"/>
      <c r="O96" s="146"/>
      <c r="P96" s="146"/>
      <c r="Q96" s="191">
        <f t="shared" si="7"/>
        <v>0</v>
      </c>
      <c r="R96" s="18" t="str">
        <f t="shared" si="9"/>
        <v>OK</v>
      </c>
      <c r="S96" s="47"/>
      <c r="T96" s="47"/>
      <c r="U96" s="47"/>
      <c r="V96" s="47"/>
      <c r="W96" s="47"/>
      <c r="X96" s="34"/>
      <c r="Y96" s="34"/>
      <c r="Z96" s="34"/>
      <c r="AA96" s="180"/>
      <c r="AB96" s="34"/>
      <c r="AC96" s="34"/>
      <c r="AD96" s="34"/>
      <c r="AE96" s="36"/>
      <c r="AF96" s="36"/>
      <c r="AG96" s="36"/>
      <c r="AH96" s="36"/>
      <c r="AI96" s="36"/>
      <c r="AJ96" s="36"/>
      <c r="AK96" s="181"/>
      <c r="AL96" s="181"/>
      <c r="AM96" s="181"/>
      <c r="AN96" s="181"/>
      <c r="AO96" s="181"/>
      <c r="AP96" s="181"/>
      <c r="AQ96" s="181"/>
      <c r="AR96" s="181"/>
      <c r="AS96" s="181"/>
      <c r="AT96" s="36"/>
      <c r="AU96" s="36"/>
    </row>
    <row r="97" spans="1:47" ht="40" customHeight="1" x14ac:dyDescent="0.35">
      <c r="A97" s="204"/>
      <c r="B97" s="50">
        <v>94</v>
      </c>
      <c r="C97" s="200"/>
      <c r="D97" s="56" t="s">
        <v>161</v>
      </c>
      <c r="E97" s="57" t="s">
        <v>110</v>
      </c>
      <c r="F97" s="57" t="s">
        <v>11</v>
      </c>
      <c r="G97" s="57" t="s">
        <v>12</v>
      </c>
      <c r="H97" s="55">
        <v>54.57</v>
      </c>
      <c r="I97" s="70">
        <v>0</v>
      </c>
      <c r="J97" s="144">
        <f t="shared" si="5"/>
        <v>0</v>
      </c>
      <c r="K97" s="145">
        <f t="shared" si="6"/>
        <v>0</v>
      </c>
      <c r="L97" s="146"/>
      <c r="M97" s="147">
        <f t="shared" si="8"/>
        <v>0</v>
      </c>
      <c r="N97" s="146"/>
      <c r="O97" s="146"/>
      <c r="P97" s="146"/>
      <c r="Q97" s="191">
        <f t="shared" si="7"/>
        <v>0</v>
      </c>
      <c r="R97" s="18" t="str">
        <f t="shared" si="9"/>
        <v>OK</v>
      </c>
      <c r="S97" s="47"/>
      <c r="T97" s="47"/>
      <c r="U97" s="47"/>
      <c r="V97" s="47"/>
      <c r="W97" s="47"/>
      <c r="X97" s="34"/>
      <c r="Y97" s="34"/>
      <c r="Z97" s="34"/>
      <c r="AA97" s="180"/>
      <c r="AB97" s="34"/>
      <c r="AC97" s="34"/>
      <c r="AD97" s="34"/>
      <c r="AE97" s="36"/>
      <c r="AF97" s="36"/>
      <c r="AG97" s="36"/>
      <c r="AH97" s="36"/>
      <c r="AI97" s="36"/>
      <c r="AJ97" s="36"/>
      <c r="AK97" s="181"/>
      <c r="AL97" s="181"/>
      <c r="AM97" s="181"/>
      <c r="AN97" s="181"/>
      <c r="AO97" s="181"/>
      <c r="AP97" s="181"/>
      <c r="AQ97" s="181"/>
      <c r="AR97" s="181"/>
      <c r="AS97" s="181"/>
      <c r="AT97" s="36"/>
      <c r="AU97" s="36"/>
    </row>
    <row r="98" spans="1:47" ht="40" customHeight="1" x14ac:dyDescent="0.35">
      <c r="A98" s="204"/>
      <c r="B98" s="50">
        <v>95</v>
      </c>
      <c r="C98" s="200"/>
      <c r="D98" s="56" t="s">
        <v>162</v>
      </c>
      <c r="E98" s="57" t="s">
        <v>110</v>
      </c>
      <c r="F98" s="57" t="s">
        <v>11</v>
      </c>
      <c r="G98" s="57" t="s">
        <v>12</v>
      </c>
      <c r="H98" s="55">
        <v>59.68</v>
      </c>
      <c r="I98" s="70">
        <v>0</v>
      </c>
      <c r="J98" s="144">
        <f t="shared" si="5"/>
        <v>0</v>
      </c>
      <c r="K98" s="145">
        <f t="shared" si="6"/>
        <v>0</v>
      </c>
      <c r="L98" s="146"/>
      <c r="M98" s="147">
        <f t="shared" si="8"/>
        <v>0</v>
      </c>
      <c r="N98" s="146"/>
      <c r="O98" s="146"/>
      <c r="P98" s="146"/>
      <c r="Q98" s="191">
        <f t="shared" si="7"/>
        <v>0</v>
      </c>
      <c r="R98" s="18" t="str">
        <f t="shared" si="9"/>
        <v>OK</v>
      </c>
      <c r="S98" s="47"/>
      <c r="T98" s="47"/>
      <c r="U98" s="47"/>
      <c r="V98" s="47"/>
      <c r="W98" s="47"/>
      <c r="X98" s="34"/>
      <c r="Y98" s="34"/>
      <c r="Z98" s="34"/>
      <c r="AA98" s="180"/>
      <c r="AB98" s="34"/>
      <c r="AC98" s="34"/>
      <c r="AD98" s="34"/>
      <c r="AE98" s="36"/>
      <c r="AF98" s="36"/>
      <c r="AG98" s="36"/>
      <c r="AH98" s="36"/>
      <c r="AI98" s="36"/>
      <c r="AJ98" s="36"/>
      <c r="AK98" s="181"/>
      <c r="AL98" s="181"/>
      <c r="AM98" s="181"/>
      <c r="AN98" s="181"/>
      <c r="AO98" s="181"/>
      <c r="AP98" s="181"/>
      <c r="AQ98" s="181"/>
      <c r="AR98" s="181"/>
      <c r="AS98" s="181"/>
      <c r="AT98" s="36"/>
      <c r="AU98" s="36"/>
    </row>
    <row r="99" spans="1:47" ht="40" customHeight="1" x14ac:dyDescent="0.35">
      <c r="A99" s="204"/>
      <c r="B99" s="50">
        <v>96</v>
      </c>
      <c r="C99" s="199"/>
      <c r="D99" s="56" t="s">
        <v>163</v>
      </c>
      <c r="E99" s="57" t="s">
        <v>110</v>
      </c>
      <c r="F99" s="57" t="s">
        <v>11</v>
      </c>
      <c r="G99" s="57" t="s">
        <v>12</v>
      </c>
      <c r="H99" s="55">
        <v>69.41</v>
      </c>
      <c r="I99" s="70">
        <v>0</v>
      </c>
      <c r="J99" s="144">
        <f t="shared" si="5"/>
        <v>0</v>
      </c>
      <c r="K99" s="145">
        <f t="shared" si="6"/>
        <v>0</v>
      </c>
      <c r="L99" s="146"/>
      <c r="M99" s="147">
        <f t="shared" si="8"/>
        <v>0</v>
      </c>
      <c r="N99" s="146"/>
      <c r="O99" s="146"/>
      <c r="P99" s="146"/>
      <c r="Q99" s="191">
        <f t="shared" si="7"/>
        <v>0</v>
      </c>
      <c r="R99" s="18" t="str">
        <f t="shared" si="9"/>
        <v>OK</v>
      </c>
      <c r="S99" s="47"/>
      <c r="T99" s="47"/>
      <c r="U99" s="47"/>
      <c r="V99" s="47"/>
      <c r="W99" s="47"/>
      <c r="X99" s="34"/>
      <c r="Y99" s="34"/>
      <c r="Z99" s="34"/>
      <c r="AA99" s="180"/>
      <c r="AB99" s="34"/>
      <c r="AC99" s="34"/>
      <c r="AD99" s="34"/>
      <c r="AE99" s="36"/>
      <c r="AF99" s="36"/>
      <c r="AG99" s="36"/>
      <c r="AH99" s="36"/>
      <c r="AI99" s="36"/>
      <c r="AJ99" s="36"/>
      <c r="AK99" s="181"/>
      <c r="AL99" s="181"/>
      <c r="AM99" s="181"/>
      <c r="AN99" s="181"/>
      <c r="AO99" s="181"/>
      <c r="AP99" s="181"/>
      <c r="AQ99" s="181"/>
      <c r="AR99" s="181"/>
      <c r="AS99" s="181"/>
      <c r="AT99" s="36"/>
      <c r="AU99" s="36"/>
    </row>
    <row r="100" spans="1:47" ht="40" customHeight="1" x14ac:dyDescent="0.35">
      <c r="A100" s="204">
        <v>6</v>
      </c>
      <c r="B100" s="50">
        <v>97</v>
      </c>
      <c r="C100" s="241" t="s">
        <v>634</v>
      </c>
      <c r="D100" s="56" t="s">
        <v>164</v>
      </c>
      <c r="E100" s="57" t="s">
        <v>39</v>
      </c>
      <c r="F100" s="57" t="s">
        <v>11</v>
      </c>
      <c r="G100" s="57" t="s">
        <v>13</v>
      </c>
      <c r="H100" s="55">
        <v>2.4</v>
      </c>
      <c r="I100" s="70">
        <v>0</v>
      </c>
      <c r="J100" s="144">
        <f t="shared" si="5"/>
        <v>0</v>
      </c>
      <c r="K100" s="145">
        <f t="shared" si="6"/>
        <v>0</v>
      </c>
      <c r="L100" s="146"/>
      <c r="M100" s="147">
        <f t="shared" si="8"/>
        <v>0</v>
      </c>
      <c r="N100" s="146"/>
      <c r="O100" s="146"/>
      <c r="P100" s="146"/>
      <c r="Q100" s="191">
        <f t="shared" si="7"/>
        <v>0</v>
      </c>
      <c r="R100" s="18" t="str">
        <f t="shared" si="9"/>
        <v>OK</v>
      </c>
      <c r="S100" s="47"/>
      <c r="T100" s="47"/>
      <c r="U100" s="47"/>
      <c r="V100" s="47"/>
      <c r="W100" s="47"/>
      <c r="X100" s="34"/>
      <c r="Y100" s="34"/>
      <c r="Z100" s="34"/>
      <c r="AA100" s="180"/>
      <c r="AB100" s="34"/>
      <c r="AC100" s="34"/>
      <c r="AD100" s="34"/>
      <c r="AE100" s="36"/>
      <c r="AF100" s="36"/>
      <c r="AG100" s="36"/>
      <c r="AH100" s="36"/>
      <c r="AI100" s="36"/>
      <c r="AJ100" s="36"/>
      <c r="AK100" s="181"/>
      <c r="AL100" s="181"/>
      <c r="AM100" s="181"/>
      <c r="AN100" s="181"/>
      <c r="AO100" s="181"/>
      <c r="AP100" s="181"/>
      <c r="AQ100" s="181"/>
      <c r="AR100" s="181"/>
      <c r="AS100" s="181"/>
      <c r="AT100" s="36"/>
      <c r="AU100" s="36"/>
    </row>
    <row r="101" spans="1:47" ht="40" customHeight="1" x14ac:dyDescent="0.35">
      <c r="A101" s="204"/>
      <c r="B101" s="50">
        <v>98</v>
      </c>
      <c r="C101" s="200"/>
      <c r="D101" s="56" t="s">
        <v>165</v>
      </c>
      <c r="E101" s="57" t="s">
        <v>39</v>
      </c>
      <c r="F101" s="57" t="s">
        <v>11</v>
      </c>
      <c r="G101" s="57" t="s">
        <v>13</v>
      </c>
      <c r="H101" s="55">
        <v>9.75</v>
      </c>
      <c r="I101" s="70">
        <v>5</v>
      </c>
      <c r="J101" s="144">
        <f t="shared" si="5"/>
        <v>5</v>
      </c>
      <c r="K101" s="145">
        <f t="shared" si="6"/>
        <v>5</v>
      </c>
      <c r="L101" s="146"/>
      <c r="M101" s="147">
        <f t="shared" si="8"/>
        <v>1</v>
      </c>
      <c r="N101" s="146"/>
      <c r="O101" s="146"/>
      <c r="P101" s="146"/>
      <c r="Q101" s="191">
        <f t="shared" si="7"/>
        <v>0</v>
      </c>
      <c r="R101" s="18" t="str">
        <f t="shared" si="9"/>
        <v>OK</v>
      </c>
      <c r="S101" s="47"/>
      <c r="T101" s="47"/>
      <c r="U101" s="47"/>
      <c r="V101" s="47"/>
      <c r="W101" s="47"/>
      <c r="X101" s="34"/>
      <c r="Y101" s="34"/>
      <c r="Z101" s="34">
        <v>5</v>
      </c>
      <c r="AA101" s="180"/>
      <c r="AB101" s="34"/>
      <c r="AC101" s="34"/>
      <c r="AD101" s="34"/>
      <c r="AE101" s="36"/>
      <c r="AF101" s="36"/>
      <c r="AG101" s="36"/>
      <c r="AH101" s="36"/>
      <c r="AI101" s="36"/>
      <c r="AJ101" s="36"/>
      <c r="AK101" s="181"/>
      <c r="AL101" s="181"/>
      <c r="AM101" s="181"/>
      <c r="AN101" s="181"/>
      <c r="AO101" s="181"/>
      <c r="AP101" s="181"/>
      <c r="AQ101" s="181"/>
      <c r="AR101" s="181"/>
      <c r="AS101" s="181"/>
      <c r="AT101" s="36"/>
      <c r="AU101" s="36"/>
    </row>
    <row r="102" spans="1:47" ht="40" customHeight="1" x14ac:dyDescent="0.35">
      <c r="A102" s="204"/>
      <c r="B102" s="50">
        <v>99</v>
      </c>
      <c r="C102" s="200"/>
      <c r="D102" s="56" t="s">
        <v>166</v>
      </c>
      <c r="E102" s="57" t="s">
        <v>39</v>
      </c>
      <c r="F102" s="57" t="s">
        <v>11</v>
      </c>
      <c r="G102" s="57" t="s">
        <v>13</v>
      </c>
      <c r="H102" s="55">
        <v>6.15</v>
      </c>
      <c r="I102" s="70">
        <v>0</v>
      </c>
      <c r="J102" s="144">
        <f t="shared" si="5"/>
        <v>0</v>
      </c>
      <c r="K102" s="145">
        <f t="shared" si="6"/>
        <v>0</v>
      </c>
      <c r="L102" s="146"/>
      <c r="M102" s="147">
        <f t="shared" si="8"/>
        <v>0</v>
      </c>
      <c r="N102" s="146"/>
      <c r="O102" s="146"/>
      <c r="P102" s="146"/>
      <c r="Q102" s="191">
        <f t="shared" si="7"/>
        <v>0</v>
      </c>
      <c r="R102" s="18" t="str">
        <f t="shared" si="9"/>
        <v>OK</v>
      </c>
      <c r="S102" s="47"/>
      <c r="T102" s="47"/>
      <c r="U102" s="47"/>
      <c r="V102" s="47"/>
      <c r="W102" s="47"/>
      <c r="X102" s="34"/>
      <c r="Y102" s="34"/>
      <c r="Z102" s="34"/>
      <c r="AA102" s="180"/>
      <c r="AB102" s="34"/>
      <c r="AC102" s="34"/>
      <c r="AD102" s="34"/>
      <c r="AE102" s="36"/>
      <c r="AF102" s="36"/>
      <c r="AG102" s="36"/>
      <c r="AH102" s="36"/>
      <c r="AI102" s="36"/>
      <c r="AJ102" s="36"/>
      <c r="AK102" s="181"/>
      <c r="AL102" s="181"/>
      <c r="AM102" s="181"/>
      <c r="AN102" s="181"/>
      <c r="AO102" s="181"/>
      <c r="AP102" s="181"/>
      <c r="AQ102" s="181"/>
      <c r="AR102" s="181"/>
      <c r="AS102" s="181"/>
      <c r="AT102" s="36"/>
      <c r="AU102" s="36"/>
    </row>
    <row r="103" spans="1:47" ht="40" customHeight="1" x14ac:dyDescent="0.35">
      <c r="A103" s="204"/>
      <c r="B103" s="50">
        <v>100</v>
      </c>
      <c r="C103" s="200"/>
      <c r="D103" s="56" t="s">
        <v>167</v>
      </c>
      <c r="E103" s="57" t="s">
        <v>39</v>
      </c>
      <c r="F103" s="57" t="s">
        <v>11</v>
      </c>
      <c r="G103" s="57" t="s">
        <v>13</v>
      </c>
      <c r="H103" s="55">
        <v>6</v>
      </c>
      <c r="I103" s="70">
        <v>0</v>
      </c>
      <c r="J103" s="144">
        <f t="shared" si="5"/>
        <v>0</v>
      </c>
      <c r="K103" s="145">
        <f t="shared" si="6"/>
        <v>0</v>
      </c>
      <c r="L103" s="146"/>
      <c r="M103" s="147">
        <f t="shared" si="8"/>
        <v>0</v>
      </c>
      <c r="N103" s="146"/>
      <c r="O103" s="146"/>
      <c r="P103" s="146"/>
      <c r="Q103" s="191">
        <f t="shared" si="7"/>
        <v>0</v>
      </c>
      <c r="R103" s="18" t="str">
        <f t="shared" si="9"/>
        <v>OK</v>
      </c>
      <c r="S103" s="47"/>
      <c r="T103" s="47"/>
      <c r="U103" s="47"/>
      <c r="V103" s="47"/>
      <c r="W103" s="47"/>
      <c r="X103" s="34"/>
      <c r="Y103" s="34"/>
      <c r="Z103" s="34"/>
      <c r="AA103" s="180"/>
      <c r="AB103" s="34"/>
      <c r="AC103" s="34"/>
      <c r="AD103" s="34"/>
      <c r="AE103" s="36"/>
      <c r="AF103" s="36"/>
      <c r="AG103" s="36"/>
      <c r="AH103" s="36"/>
      <c r="AI103" s="36"/>
      <c r="AJ103" s="36"/>
      <c r="AK103" s="181"/>
      <c r="AL103" s="181"/>
      <c r="AM103" s="181"/>
      <c r="AN103" s="181"/>
      <c r="AO103" s="181"/>
      <c r="AP103" s="181"/>
      <c r="AQ103" s="181"/>
      <c r="AR103" s="181"/>
      <c r="AS103" s="181"/>
      <c r="AT103" s="36"/>
      <c r="AU103" s="36"/>
    </row>
    <row r="104" spans="1:47" ht="40" customHeight="1" x14ac:dyDescent="0.35">
      <c r="A104" s="204"/>
      <c r="B104" s="50">
        <v>101</v>
      </c>
      <c r="C104" s="200"/>
      <c r="D104" s="56" t="s">
        <v>168</v>
      </c>
      <c r="E104" s="57" t="s">
        <v>39</v>
      </c>
      <c r="F104" s="57" t="s">
        <v>11</v>
      </c>
      <c r="G104" s="57" t="s">
        <v>13</v>
      </c>
      <c r="H104" s="55">
        <v>12.74</v>
      </c>
      <c r="I104" s="70">
        <v>5</v>
      </c>
      <c r="J104" s="144">
        <f t="shared" si="5"/>
        <v>5</v>
      </c>
      <c r="K104" s="145">
        <f t="shared" si="6"/>
        <v>5</v>
      </c>
      <c r="L104" s="146"/>
      <c r="M104" s="147">
        <f t="shared" si="8"/>
        <v>1</v>
      </c>
      <c r="N104" s="146"/>
      <c r="O104" s="146"/>
      <c r="P104" s="146"/>
      <c r="Q104" s="191">
        <f t="shared" si="7"/>
        <v>0</v>
      </c>
      <c r="R104" s="18" t="str">
        <f t="shared" si="9"/>
        <v>OK</v>
      </c>
      <c r="S104" s="47"/>
      <c r="T104" s="47"/>
      <c r="U104" s="47"/>
      <c r="V104" s="47"/>
      <c r="W104" s="47"/>
      <c r="X104" s="34"/>
      <c r="Y104" s="34"/>
      <c r="Z104" s="34">
        <v>5</v>
      </c>
      <c r="AA104" s="180"/>
      <c r="AB104" s="34"/>
      <c r="AC104" s="34"/>
      <c r="AD104" s="34"/>
      <c r="AE104" s="36"/>
      <c r="AF104" s="36"/>
      <c r="AG104" s="36"/>
      <c r="AH104" s="36"/>
      <c r="AI104" s="36"/>
      <c r="AJ104" s="36"/>
      <c r="AK104" s="181"/>
      <c r="AL104" s="181"/>
      <c r="AM104" s="181"/>
      <c r="AN104" s="181"/>
      <c r="AO104" s="181"/>
      <c r="AP104" s="181"/>
      <c r="AQ104" s="181"/>
      <c r="AR104" s="181"/>
      <c r="AS104" s="181"/>
      <c r="AT104" s="36"/>
      <c r="AU104" s="36"/>
    </row>
    <row r="105" spans="1:47" ht="40" customHeight="1" x14ac:dyDescent="0.35">
      <c r="A105" s="204"/>
      <c r="B105" s="50">
        <v>102</v>
      </c>
      <c r="C105" s="200"/>
      <c r="D105" s="56" t="s">
        <v>169</v>
      </c>
      <c r="E105" s="57" t="s">
        <v>39</v>
      </c>
      <c r="F105" s="57" t="s">
        <v>11</v>
      </c>
      <c r="G105" s="57" t="s">
        <v>13</v>
      </c>
      <c r="H105" s="55">
        <v>12.6</v>
      </c>
      <c r="I105" s="70">
        <v>0</v>
      </c>
      <c r="J105" s="144">
        <f t="shared" si="5"/>
        <v>0</v>
      </c>
      <c r="K105" s="145">
        <f t="shared" si="6"/>
        <v>0</v>
      </c>
      <c r="L105" s="146"/>
      <c r="M105" s="147">
        <f t="shared" si="8"/>
        <v>0</v>
      </c>
      <c r="N105" s="146"/>
      <c r="O105" s="146"/>
      <c r="P105" s="146"/>
      <c r="Q105" s="191">
        <f t="shared" si="7"/>
        <v>0</v>
      </c>
      <c r="R105" s="18" t="str">
        <f t="shared" si="9"/>
        <v>OK</v>
      </c>
      <c r="S105" s="47"/>
      <c r="T105" s="47"/>
      <c r="U105" s="47"/>
      <c r="V105" s="47"/>
      <c r="W105" s="47"/>
      <c r="X105" s="34"/>
      <c r="Y105" s="34"/>
      <c r="Z105" s="34"/>
      <c r="AA105" s="180"/>
      <c r="AB105" s="34"/>
      <c r="AC105" s="34"/>
      <c r="AD105" s="34"/>
      <c r="AE105" s="36"/>
      <c r="AF105" s="36"/>
      <c r="AG105" s="36"/>
      <c r="AH105" s="36"/>
      <c r="AI105" s="36"/>
      <c r="AJ105" s="36"/>
      <c r="AK105" s="181"/>
      <c r="AL105" s="181"/>
      <c r="AM105" s="181"/>
      <c r="AN105" s="181"/>
      <c r="AO105" s="181"/>
      <c r="AP105" s="181"/>
      <c r="AQ105" s="181"/>
      <c r="AR105" s="181"/>
      <c r="AS105" s="181"/>
      <c r="AT105" s="36"/>
      <c r="AU105" s="36"/>
    </row>
    <row r="106" spans="1:47" ht="40" customHeight="1" x14ac:dyDescent="0.35">
      <c r="A106" s="204"/>
      <c r="B106" s="50">
        <v>103</v>
      </c>
      <c r="C106" s="200"/>
      <c r="D106" s="56" t="s">
        <v>170</v>
      </c>
      <c r="E106" s="57" t="s">
        <v>39</v>
      </c>
      <c r="F106" s="57" t="s">
        <v>11</v>
      </c>
      <c r="G106" s="57" t="s">
        <v>13</v>
      </c>
      <c r="H106" s="55">
        <v>2.66</v>
      </c>
      <c r="I106" s="70">
        <v>0</v>
      </c>
      <c r="J106" s="144">
        <f t="shared" si="5"/>
        <v>0</v>
      </c>
      <c r="K106" s="145">
        <f t="shared" si="6"/>
        <v>0</v>
      </c>
      <c r="L106" s="146"/>
      <c r="M106" s="147">
        <f t="shared" si="8"/>
        <v>0</v>
      </c>
      <c r="N106" s="146"/>
      <c r="O106" s="146"/>
      <c r="P106" s="146"/>
      <c r="Q106" s="191">
        <f t="shared" si="7"/>
        <v>0</v>
      </c>
      <c r="R106" s="18" t="str">
        <f t="shared" si="9"/>
        <v>OK</v>
      </c>
      <c r="S106" s="47"/>
      <c r="T106" s="47"/>
      <c r="U106" s="47"/>
      <c r="V106" s="47"/>
      <c r="W106" s="47"/>
      <c r="X106" s="34"/>
      <c r="Y106" s="34"/>
      <c r="Z106" s="34"/>
      <c r="AA106" s="180"/>
      <c r="AB106" s="34"/>
      <c r="AC106" s="34"/>
      <c r="AD106" s="34"/>
      <c r="AE106" s="36"/>
      <c r="AF106" s="36"/>
      <c r="AG106" s="36"/>
      <c r="AH106" s="36"/>
      <c r="AI106" s="36"/>
      <c r="AJ106" s="36"/>
      <c r="AK106" s="181"/>
      <c r="AL106" s="181"/>
      <c r="AM106" s="181"/>
      <c r="AN106" s="181"/>
      <c r="AO106" s="181"/>
      <c r="AP106" s="181"/>
      <c r="AQ106" s="181"/>
      <c r="AR106" s="181"/>
      <c r="AS106" s="181"/>
      <c r="AT106" s="36"/>
      <c r="AU106" s="36"/>
    </row>
    <row r="107" spans="1:47" ht="40" customHeight="1" x14ac:dyDescent="0.35">
      <c r="A107" s="204"/>
      <c r="B107" s="50">
        <v>104</v>
      </c>
      <c r="C107" s="200"/>
      <c r="D107" s="56" t="s">
        <v>171</v>
      </c>
      <c r="E107" s="57" t="s">
        <v>39</v>
      </c>
      <c r="F107" s="57" t="s">
        <v>11</v>
      </c>
      <c r="G107" s="57" t="s">
        <v>13</v>
      </c>
      <c r="H107" s="55">
        <v>3.24</v>
      </c>
      <c r="I107" s="70">
        <v>0</v>
      </c>
      <c r="J107" s="144">
        <f t="shared" si="5"/>
        <v>0</v>
      </c>
      <c r="K107" s="145">
        <f t="shared" si="6"/>
        <v>0</v>
      </c>
      <c r="L107" s="146"/>
      <c r="M107" s="147">
        <f t="shared" si="8"/>
        <v>0</v>
      </c>
      <c r="N107" s="146"/>
      <c r="O107" s="146"/>
      <c r="P107" s="146"/>
      <c r="Q107" s="191">
        <f t="shared" si="7"/>
        <v>0</v>
      </c>
      <c r="R107" s="18" t="str">
        <f t="shared" si="9"/>
        <v>OK</v>
      </c>
      <c r="S107" s="47"/>
      <c r="T107" s="47"/>
      <c r="U107" s="47"/>
      <c r="V107" s="47"/>
      <c r="W107" s="47"/>
      <c r="X107" s="34"/>
      <c r="Y107" s="34"/>
      <c r="Z107" s="34"/>
      <c r="AA107" s="180"/>
      <c r="AB107" s="34"/>
      <c r="AC107" s="34"/>
      <c r="AD107" s="34"/>
      <c r="AE107" s="36"/>
      <c r="AF107" s="36"/>
      <c r="AG107" s="36"/>
      <c r="AH107" s="36"/>
      <c r="AI107" s="36"/>
      <c r="AJ107" s="36"/>
      <c r="AK107" s="181"/>
      <c r="AL107" s="181"/>
      <c r="AM107" s="181"/>
      <c r="AN107" s="181"/>
      <c r="AO107" s="181"/>
      <c r="AP107" s="181"/>
      <c r="AQ107" s="181"/>
      <c r="AR107" s="181"/>
      <c r="AS107" s="181"/>
      <c r="AT107" s="36"/>
      <c r="AU107" s="36"/>
    </row>
    <row r="108" spans="1:47" ht="40" customHeight="1" x14ac:dyDescent="0.35">
      <c r="A108" s="204"/>
      <c r="B108" s="50">
        <v>105</v>
      </c>
      <c r="C108" s="200"/>
      <c r="D108" s="56" t="s">
        <v>172</v>
      </c>
      <c r="E108" s="57" t="s">
        <v>39</v>
      </c>
      <c r="F108" s="57" t="s">
        <v>11</v>
      </c>
      <c r="G108" s="57" t="s">
        <v>13</v>
      </c>
      <c r="H108" s="55">
        <v>6.66</v>
      </c>
      <c r="I108" s="70">
        <v>0</v>
      </c>
      <c r="J108" s="144">
        <f t="shared" si="5"/>
        <v>0</v>
      </c>
      <c r="K108" s="145">
        <f t="shared" si="6"/>
        <v>0</v>
      </c>
      <c r="L108" s="146"/>
      <c r="M108" s="147">
        <f t="shared" si="8"/>
        <v>0</v>
      </c>
      <c r="N108" s="146"/>
      <c r="O108" s="146"/>
      <c r="P108" s="146"/>
      <c r="Q108" s="191">
        <f t="shared" si="7"/>
        <v>0</v>
      </c>
      <c r="R108" s="18" t="str">
        <f t="shared" si="9"/>
        <v>OK</v>
      </c>
      <c r="S108" s="47"/>
      <c r="T108" s="47"/>
      <c r="U108" s="47"/>
      <c r="V108" s="47"/>
      <c r="W108" s="47"/>
      <c r="X108" s="34"/>
      <c r="Y108" s="34"/>
      <c r="Z108" s="34"/>
      <c r="AA108" s="180"/>
      <c r="AB108" s="34"/>
      <c r="AC108" s="34"/>
      <c r="AD108" s="34"/>
      <c r="AE108" s="36"/>
      <c r="AF108" s="36"/>
      <c r="AG108" s="36"/>
      <c r="AH108" s="36"/>
      <c r="AI108" s="36"/>
      <c r="AJ108" s="36"/>
      <c r="AK108" s="181"/>
      <c r="AL108" s="181"/>
      <c r="AM108" s="181"/>
      <c r="AN108" s="181"/>
      <c r="AO108" s="181"/>
      <c r="AP108" s="181"/>
      <c r="AQ108" s="181"/>
      <c r="AR108" s="181"/>
      <c r="AS108" s="181"/>
      <c r="AT108" s="36"/>
      <c r="AU108" s="36"/>
    </row>
    <row r="109" spans="1:47" ht="40" customHeight="1" x14ac:dyDescent="0.35">
      <c r="A109" s="204"/>
      <c r="B109" s="50">
        <v>106</v>
      </c>
      <c r="C109" s="200"/>
      <c r="D109" s="56" t="s">
        <v>173</v>
      </c>
      <c r="E109" s="57" t="s">
        <v>39</v>
      </c>
      <c r="F109" s="57" t="s">
        <v>11</v>
      </c>
      <c r="G109" s="57" t="s">
        <v>13</v>
      </c>
      <c r="H109" s="55">
        <v>10.99</v>
      </c>
      <c r="I109" s="70">
        <v>0</v>
      </c>
      <c r="J109" s="144">
        <f t="shared" si="5"/>
        <v>0</v>
      </c>
      <c r="K109" s="145">
        <f t="shared" si="6"/>
        <v>0</v>
      </c>
      <c r="L109" s="146"/>
      <c r="M109" s="147">
        <f t="shared" si="8"/>
        <v>0</v>
      </c>
      <c r="N109" s="146"/>
      <c r="O109" s="146"/>
      <c r="P109" s="146"/>
      <c r="Q109" s="191">
        <f t="shared" si="7"/>
        <v>0</v>
      </c>
      <c r="R109" s="18" t="str">
        <f t="shared" si="9"/>
        <v>OK</v>
      </c>
      <c r="S109" s="47"/>
      <c r="T109" s="47"/>
      <c r="U109" s="47"/>
      <c r="V109" s="47"/>
      <c r="W109" s="47"/>
      <c r="X109" s="34"/>
      <c r="Y109" s="34"/>
      <c r="Z109" s="34"/>
      <c r="AA109" s="180"/>
      <c r="AB109" s="34"/>
      <c r="AC109" s="34"/>
      <c r="AD109" s="34"/>
      <c r="AE109" s="36"/>
      <c r="AF109" s="36"/>
      <c r="AG109" s="36"/>
      <c r="AH109" s="36"/>
      <c r="AI109" s="36"/>
      <c r="AJ109" s="36"/>
      <c r="AK109" s="181"/>
      <c r="AL109" s="181"/>
      <c r="AM109" s="181"/>
      <c r="AN109" s="181"/>
      <c r="AO109" s="181"/>
      <c r="AP109" s="181"/>
      <c r="AQ109" s="181"/>
      <c r="AR109" s="181"/>
      <c r="AS109" s="181"/>
      <c r="AT109" s="36"/>
      <c r="AU109" s="36"/>
    </row>
    <row r="110" spans="1:47" ht="40" customHeight="1" x14ac:dyDescent="0.35">
      <c r="A110" s="204"/>
      <c r="B110" s="50">
        <v>107</v>
      </c>
      <c r="C110" s="200"/>
      <c r="D110" s="56" t="s">
        <v>174</v>
      </c>
      <c r="E110" s="57" t="s">
        <v>39</v>
      </c>
      <c r="F110" s="57" t="s">
        <v>11</v>
      </c>
      <c r="G110" s="57" t="s">
        <v>13</v>
      </c>
      <c r="H110" s="55">
        <v>7</v>
      </c>
      <c r="I110" s="70">
        <v>0</v>
      </c>
      <c r="J110" s="144">
        <f t="shared" si="5"/>
        <v>0</v>
      </c>
      <c r="K110" s="145">
        <f t="shared" si="6"/>
        <v>0</v>
      </c>
      <c r="L110" s="146"/>
      <c r="M110" s="147">
        <f t="shared" si="8"/>
        <v>0</v>
      </c>
      <c r="N110" s="146"/>
      <c r="O110" s="146"/>
      <c r="P110" s="146"/>
      <c r="Q110" s="191">
        <f t="shared" si="7"/>
        <v>0</v>
      </c>
      <c r="R110" s="18" t="str">
        <f t="shared" si="9"/>
        <v>OK</v>
      </c>
      <c r="S110" s="47"/>
      <c r="T110" s="47"/>
      <c r="U110" s="47"/>
      <c r="V110" s="47"/>
      <c r="W110" s="47"/>
      <c r="X110" s="34"/>
      <c r="Y110" s="34"/>
      <c r="Z110" s="34"/>
      <c r="AA110" s="180"/>
      <c r="AB110" s="34"/>
      <c r="AC110" s="34"/>
      <c r="AD110" s="34"/>
      <c r="AE110" s="36"/>
      <c r="AF110" s="36"/>
      <c r="AG110" s="36"/>
      <c r="AH110" s="36"/>
      <c r="AI110" s="36"/>
      <c r="AJ110" s="36"/>
      <c r="AK110" s="181"/>
      <c r="AL110" s="181"/>
      <c r="AM110" s="181"/>
      <c r="AN110" s="181"/>
      <c r="AO110" s="181"/>
      <c r="AP110" s="181"/>
      <c r="AQ110" s="181"/>
      <c r="AR110" s="181"/>
      <c r="AS110" s="181"/>
      <c r="AT110" s="36"/>
      <c r="AU110" s="36"/>
    </row>
    <row r="111" spans="1:47" ht="40" customHeight="1" x14ac:dyDescent="0.35">
      <c r="A111" s="204"/>
      <c r="B111" s="50">
        <v>108</v>
      </c>
      <c r="C111" s="200"/>
      <c r="D111" s="56" t="s">
        <v>175</v>
      </c>
      <c r="E111" s="57" t="s">
        <v>39</v>
      </c>
      <c r="F111" s="57" t="s">
        <v>11</v>
      </c>
      <c r="G111" s="57" t="s">
        <v>13</v>
      </c>
      <c r="H111" s="55">
        <v>15.83</v>
      </c>
      <c r="I111" s="70">
        <v>0</v>
      </c>
      <c r="J111" s="144">
        <f t="shared" si="5"/>
        <v>0</v>
      </c>
      <c r="K111" s="145">
        <f t="shared" si="6"/>
        <v>0</v>
      </c>
      <c r="L111" s="146"/>
      <c r="M111" s="147">
        <f t="shared" si="8"/>
        <v>0</v>
      </c>
      <c r="N111" s="146"/>
      <c r="O111" s="146"/>
      <c r="P111" s="146"/>
      <c r="Q111" s="191">
        <f t="shared" si="7"/>
        <v>0</v>
      </c>
      <c r="R111" s="18" t="str">
        <f t="shared" si="9"/>
        <v>OK</v>
      </c>
      <c r="S111" s="47"/>
      <c r="T111" s="47"/>
      <c r="U111" s="47"/>
      <c r="V111" s="47"/>
      <c r="W111" s="47"/>
      <c r="X111" s="34"/>
      <c r="Y111" s="34"/>
      <c r="Z111" s="34"/>
      <c r="AA111" s="180"/>
      <c r="AB111" s="34"/>
      <c r="AC111" s="34"/>
      <c r="AD111" s="34"/>
      <c r="AE111" s="36"/>
      <c r="AF111" s="36"/>
      <c r="AG111" s="36"/>
      <c r="AH111" s="36"/>
      <c r="AI111" s="36"/>
      <c r="AJ111" s="36"/>
      <c r="AK111" s="181"/>
      <c r="AL111" s="181"/>
      <c r="AM111" s="181"/>
      <c r="AN111" s="181"/>
      <c r="AO111" s="181"/>
      <c r="AP111" s="181"/>
      <c r="AQ111" s="181"/>
      <c r="AR111" s="181"/>
      <c r="AS111" s="181"/>
      <c r="AT111" s="36"/>
      <c r="AU111" s="36"/>
    </row>
    <row r="112" spans="1:47" ht="40" customHeight="1" x14ac:dyDescent="0.35">
      <c r="A112" s="204"/>
      <c r="B112" s="50">
        <v>109</v>
      </c>
      <c r="C112" s="200"/>
      <c r="D112" s="56" t="s">
        <v>176</v>
      </c>
      <c r="E112" s="57" t="s">
        <v>39</v>
      </c>
      <c r="F112" s="57" t="s">
        <v>11</v>
      </c>
      <c r="G112" s="57" t="s">
        <v>13</v>
      </c>
      <c r="H112" s="55">
        <v>7.99</v>
      </c>
      <c r="I112" s="70">
        <v>0</v>
      </c>
      <c r="J112" s="144">
        <f t="shared" si="5"/>
        <v>0</v>
      </c>
      <c r="K112" s="145">
        <f t="shared" si="6"/>
        <v>0</v>
      </c>
      <c r="L112" s="146"/>
      <c r="M112" s="147">
        <f t="shared" si="8"/>
        <v>0</v>
      </c>
      <c r="N112" s="146"/>
      <c r="O112" s="146"/>
      <c r="P112" s="146"/>
      <c r="Q112" s="191">
        <f t="shared" si="7"/>
        <v>0</v>
      </c>
      <c r="R112" s="18" t="str">
        <f t="shared" si="9"/>
        <v>OK</v>
      </c>
      <c r="S112" s="47"/>
      <c r="T112" s="47"/>
      <c r="U112" s="47"/>
      <c r="V112" s="47"/>
      <c r="W112" s="47"/>
      <c r="X112" s="34"/>
      <c r="Y112" s="34"/>
      <c r="Z112" s="34"/>
      <c r="AA112" s="180"/>
      <c r="AB112" s="34"/>
      <c r="AC112" s="34"/>
      <c r="AD112" s="34"/>
      <c r="AE112" s="36"/>
      <c r="AF112" s="36"/>
      <c r="AG112" s="36"/>
      <c r="AH112" s="36"/>
      <c r="AI112" s="36"/>
      <c r="AJ112" s="36"/>
      <c r="AK112" s="181"/>
      <c r="AL112" s="181"/>
      <c r="AM112" s="181"/>
      <c r="AN112" s="181"/>
      <c r="AO112" s="181"/>
      <c r="AP112" s="181"/>
      <c r="AQ112" s="181"/>
      <c r="AR112" s="181"/>
      <c r="AS112" s="181"/>
      <c r="AT112" s="36"/>
      <c r="AU112" s="36"/>
    </row>
    <row r="113" spans="1:47" ht="40" customHeight="1" x14ac:dyDescent="0.35">
      <c r="A113" s="204"/>
      <c r="B113" s="50">
        <v>110</v>
      </c>
      <c r="C113" s="200"/>
      <c r="D113" s="56" t="s">
        <v>177</v>
      </c>
      <c r="E113" s="57" t="s">
        <v>39</v>
      </c>
      <c r="F113" s="57" t="s">
        <v>11</v>
      </c>
      <c r="G113" s="57" t="s">
        <v>13</v>
      </c>
      <c r="H113" s="55">
        <v>25.63</v>
      </c>
      <c r="I113" s="70">
        <v>0</v>
      </c>
      <c r="J113" s="144">
        <f t="shared" si="5"/>
        <v>0</v>
      </c>
      <c r="K113" s="145">
        <f t="shared" si="6"/>
        <v>0</v>
      </c>
      <c r="L113" s="146"/>
      <c r="M113" s="147">
        <f t="shared" si="8"/>
        <v>0</v>
      </c>
      <c r="N113" s="146"/>
      <c r="O113" s="146"/>
      <c r="P113" s="146"/>
      <c r="Q113" s="191">
        <f t="shared" si="7"/>
        <v>0</v>
      </c>
      <c r="R113" s="18" t="str">
        <f t="shared" si="9"/>
        <v>OK</v>
      </c>
      <c r="S113" s="47"/>
      <c r="T113" s="47"/>
      <c r="U113" s="47"/>
      <c r="V113" s="47"/>
      <c r="W113" s="47"/>
      <c r="X113" s="34"/>
      <c r="Y113" s="34"/>
      <c r="Z113" s="34"/>
      <c r="AA113" s="180"/>
      <c r="AB113" s="34"/>
      <c r="AC113" s="34"/>
      <c r="AD113" s="34"/>
      <c r="AE113" s="36"/>
      <c r="AF113" s="36"/>
      <c r="AG113" s="36"/>
      <c r="AH113" s="36"/>
      <c r="AI113" s="36"/>
      <c r="AJ113" s="36"/>
      <c r="AK113" s="181"/>
      <c r="AL113" s="181"/>
      <c r="AM113" s="181"/>
      <c r="AN113" s="181"/>
      <c r="AO113" s="181"/>
      <c r="AP113" s="181"/>
      <c r="AQ113" s="181"/>
      <c r="AR113" s="181"/>
      <c r="AS113" s="181"/>
      <c r="AT113" s="36"/>
      <c r="AU113" s="36"/>
    </row>
    <row r="114" spans="1:47" ht="40" customHeight="1" x14ac:dyDescent="0.35">
      <c r="A114" s="204"/>
      <c r="B114" s="50">
        <v>111</v>
      </c>
      <c r="C114" s="200"/>
      <c r="D114" s="56" t="s">
        <v>178</v>
      </c>
      <c r="E114" s="57" t="s">
        <v>39</v>
      </c>
      <c r="F114" s="57" t="s">
        <v>11</v>
      </c>
      <c r="G114" s="57" t="s">
        <v>13</v>
      </c>
      <c r="H114" s="55">
        <v>23.19</v>
      </c>
      <c r="I114" s="70">
        <v>0</v>
      </c>
      <c r="J114" s="144">
        <f t="shared" si="5"/>
        <v>0</v>
      </c>
      <c r="K114" s="145">
        <f t="shared" si="6"/>
        <v>0</v>
      </c>
      <c r="L114" s="146"/>
      <c r="M114" s="147">
        <f t="shared" si="8"/>
        <v>0</v>
      </c>
      <c r="N114" s="146"/>
      <c r="O114" s="146"/>
      <c r="P114" s="146"/>
      <c r="Q114" s="191">
        <f t="shared" si="7"/>
        <v>0</v>
      </c>
      <c r="R114" s="18" t="str">
        <f t="shared" si="9"/>
        <v>OK</v>
      </c>
      <c r="S114" s="47"/>
      <c r="T114" s="47"/>
      <c r="U114" s="47"/>
      <c r="V114" s="47"/>
      <c r="W114" s="47"/>
      <c r="X114" s="34"/>
      <c r="Y114" s="34"/>
      <c r="Z114" s="34"/>
      <c r="AA114" s="180"/>
      <c r="AB114" s="34"/>
      <c r="AC114" s="34"/>
      <c r="AD114" s="34"/>
      <c r="AE114" s="36"/>
      <c r="AF114" s="36"/>
      <c r="AG114" s="36"/>
      <c r="AH114" s="36"/>
      <c r="AI114" s="36"/>
      <c r="AJ114" s="36"/>
      <c r="AK114" s="181"/>
      <c r="AL114" s="181"/>
      <c r="AM114" s="181"/>
      <c r="AN114" s="181"/>
      <c r="AO114" s="181"/>
      <c r="AP114" s="181"/>
      <c r="AQ114" s="181"/>
      <c r="AR114" s="181"/>
      <c r="AS114" s="181"/>
      <c r="AT114" s="36"/>
      <c r="AU114" s="36"/>
    </row>
    <row r="115" spans="1:47" ht="40" customHeight="1" x14ac:dyDescent="0.35">
      <c r="A115" s="204"/>
      <c r="B115" s="50">
        <v>112</v>
      </c>
      <c r="C115" s="200"/>
      <c r="D115" s="56" t="s">
        <v>179</v>
      </c>
      <c r="E115" s="57" t="s">
        <v>39</v>
      </c>
      <c r="F115" s="57" t="s">
        <v>11</v>
      </c>
      <c r="G115" s="57" t="s">
        <v>13</v>
      </c>
      <c r="H115" s="55">
        <v>37.49</v>
      </c>
      <c r="I115" s="70">
        <v>20</v>
      </c>
      <c r="J115" s="144">
        <f t="shared" si="5"/>
        <v>5</v>
      </c>
      <c r="K115" s="145">
        <f t="shared" si="6"/>
        <v>5</v>
      </c>
      <c r="L115" s="146"/>
      <c r="M115" s="147">
        <f t="shared" si="8"/>
        <v>5</v>
      </c>
      <c r="N115" s="146"/>
      <c r="O115" s="146"/>
      <c r="P115" s="146"/>
      <c r="Q115" s="191">
        <f t="shared" si="7"/>
        <v>15</v>
      </c>
      <c r="R115" s="18" t="str">
        <f t="shared" si="9"/>
        <v>OK</v>
      </c>
      <c r="S115" s="47"/>
      <c r="T115" s="47"/>
      <c r="U115" s="47"/>
      <c r="V115" s="47"/>
      <c r="W115" s="47"/>
      <c r="X115" s="34"/>
      <c r="Y115" s="34"/>
      <c r="Z115" s="34">
        <v>5</v>
      </c>
      <c r="AA115" s="180"/>
      <c r="AB115" s="34"/>
      <c r="AC115" s="34"/>
      <c r="AD115" s="34"/>
      <c r="AE115" s="36"/>
      <c r="AF115" s="36"/>
      <c r="AG115" s="36"/>
      <c r="AH115" s="36"/>
      <c r="AI115" s="36"/>
      <c r="AJ115" s="36"/>
      <c r="AK115" s="181"/>
      <c r="AL115" s="181"/>
      <c r="AM115" s="181"/>
      <c r="AN115" s="181"/>
      <c r="AO115" s="181"/>
      <c r="AP115" s="181"/>
      <c r="AQ115" s="181"/>
      <c r="AR115" s="181"/>
      <c r="AS115" s="181"/>
      <c r="AT115" s="36"/>
      <c r="AU115" s="36"/>
    </row>
    <row r="116" spans="1:47" ht="40" customHeight="1" x14ac:dyDescent="0.35">
      <c r="A116" s="204"/>
      <c r="B116" s="50">
        <v>113</v>
      </c>
      <c r="C116" s="200"/>
      <c r="D116" s="56" t="s">
        <v>180</v>
      </c>
      <c r="E116" s="57" t="s">
        <v>39</v>
      </c>
      <c r="F116" s="57" t="s">
        <v>11</v>
      </c>
      <c r="G116" s="57" t="s">
        <v>13</v>
      </c>
      <c r="H116" s="55">
        <v>27.53</v>
      </c>
      <c r="I116" s="70">
        <v>4</v>
      </c>
      <c r="J116" s="144">
        <f t="shared" si="5"/>
        <v>0</v>
      </c>
      <c r="K116" s="145">
        <f t="shared" si="6"/>
        <v>0</v>
      </c>
      <c r="L116" s="146"/>
      <c r="M116" s="147">
        <f t="shared" si="8"/>
        <v>1</v>
      </c>
      <c r="N116" s="146"/>
      <c r="O116" s="146"/>
      <c r="P116" s="146"/>
      <c r="Q116" s="191">
        <f t="shared" si="7"/>
        <v>4</v>
      </c>
      <c r="R116" s="18" t="str">
        <f t="shared" si="9"/>
        <v>OK</v>
      </c>
      <c r="S116" s="47"/>
      <c r="T116" s="47"/>
      <c r="U116" s="47"/>
      <c r="V116" s="47"/>
      <c r="W116" s="47"/>
      <c r="X116" s="34"/>
      <c r="Y116" s="34"/>
      <c r="Z116" s="34"/>
      <c r="AA116" s="180"/>
      <c r="AB116" s="34"/>
      <c r="AC116" s="34"/>
      <c r="AD116" s="34"/>
      <c r="AE116" s="36"/>
      <c r="AF116" s="36"/>
      <c r="AG116" s="36"/>
      <c r="AH116" s="36"/>
      <c r="AI116" s="36"/>
      <c r="AJ116" s="36"/>
      <c r="AK116" s="181"/>
      <c r="AL116" s="181"/>
      <c r="AM116" s="181"/>
      <c r="AN116" s="181"/>
      <c r="AO116" s="181"/>
      <c r="AP116" s="181"/>
      <c r="AQ116" s="181"/>
      <c r="AR116" s="181"/>
      <c r="AS116" s="181"/>
      <c r="AT116" s="36"/>
      <c r="AU116" s="36"/>
    </row>
    <row r="117" spans="1:47" ht="40" customHeight="1" x14ac:dyDescent="0.35">
      <c r="A117" s="204"/>
      <c r="B117" s="50">
        <v>114</v>
      </c>
      <c r="C117" s="200"/>
      <c r="D117" s="56" t="s">
        <v>181</v>
      </c>
      <c r="E117" s="57" t="s">
        <v>39</v>
      </c>
      <c r="F117" s="57" t="s">
        <v>14</v>
      </c>
      <c r="G117" s="57" t="s">
        <v>13</v>
      </c>
      <c r="H117" s="55">
        <v>42.99</v>
      </c>
      <c r="I117" s="70">
        <v>2</v>
      </c>
      <c r="J117" s="144">
        <f t="shared" si="5"/>
        <v>2</v>
      </c>
      <c r="K117" s="145">
        <f t="shared" si="6"/>
        <v>2</v>
      </c>
      <c r="L117" s="146"/>
      <c r="M117" s="147">
        <f t="shared" si="8"/>
        <v>0</v>
      </c>
      <c r="N117" s="146"/>
      <c r="O117" s="146"/>
      <c r="P117" s="146"/>
      <c r="Q117" s="191">
        <f t="shared" si="7"/>
        <v>0</v>
      </c>
      <c r="R117" s="18" t="str">
        <f t="shared" si="9"/>
        <v>OK</v>
      </c>
      <c r="S117" s="47"/>
      <c r="T117" s="47"/>
      <c r="U117" s="47"/>
      <c r="V117" s="47"/>
      <c r="W117" s="47"/>
      <c r="X117" s="34"/>
      <c r="Y117" s="34"/>
      <c r="Z117" s="34">
        <v>1</v>
      </c>
      <c r="AA117" s="180"/>
      <c r="AB117" s="34"/>
      <c r="AC117" s="34"/>
      <c r="AD117" s="34"/>
      <c r="AE117" s="36"/>
      <c r="AF117" s="36"/>
      <c r="AG117" s="36"/>
      <c r="AH117" s="36"/>
      <c r="AI117" s="36"/>
      <c r="AJ117" s="36"/>
      <c r="AK117" s="182">
        <v>1</v>
      </c>
      <c r="AL117" s="181"/>
      <c r="AM117" s="181"/>
      <c r="AN117" s="181"/>
      <c r="AO117" s="181"/>
      <c r="AP117" s="181"/>
      <c r="AQ117" s="181"/>
      <c r="AR117" s="181"/>
      <c r="AS117" s="181"/>
      <c r="AT117" s="36"/>
      <c r="AU117" s="36"/>
    </row>
    <row r="118" spans="1:47" ht="40" customHeight="1" x14ac:dyDescent="0.35">
      <c r="A118" s="204"/>
      <c r="B118" s="50">
        <v>115</v>
      </c>
      <c r="C118" s="200"/>
      <c r="D118" s="56" t="s">
        <v>182</v>
      </c>
      <c r="E118" s="57" t="s">
        <v>39</v>
      </c>
      <c r="F118" s="57" t="s">
        <v>11</v>
      </c>
      <c r="G118" s="57" t="s">
        <v>13</v>
      </c>
      <c r="H118" s="55">
        <v>2.2000000000000002</v>
      </c>
      <c r="I118" s="70">
        <v>40</v>
      </c>
      <c r="J118" s="144">
        <f t="shared" si="5"/>
        <v>20</v>
      </c>
      <c r="K118" s="145">
        <f t="shared" si="6"/>
        <v>20</v>
      </c>
      <c r="L118" s="146"/>
      <c r="M118" s="147">
        <f t="shared" si="8"/>
        <v>10</v>
      </c>
      <c r="N118" s="146"/>
      <c r="O118" s="146"/>
      <c r="P118" s="146"/>
      <c r="Q118" s="191">
        <f t="shared" si="7"/>
        <v>20</v>
      </c>
      <c r="R118" s="18" t="str">
        <f t="shared" si="9"/>
        <v>OK</v>
      </c>
      <c r="S118" s="47"/>
      <c r="T118" s="47"/>
      <c r="U118" s="47"/>
      <c r="V118" s="47"/>
      <c r="W118" s="47"/>
      <c r="X118" s="34"/>
      <c r="Y118" s="34"/>
      <c r="Z118" s="34">
        <v>20</v>
      </c>
      <c r="AA118" s="180"/>
      <c r="AB118" s="34"/>
      <c r="AC118" s="34"/>
      <c r="AD118" s="34"/>
      <c r="AE118" s="36"/>
      <c r="AF118" s="36"/>
      <c r="AG118" s="36"/>
      <c r="AH118" s="36"/>
      <c r="AI118" s="36"/>
      <c r="AJ118" s="36"/>
      <c r="AK118" s="181"/>
      <c r="AL118" s="181"/>
      <c r="AM118" s="181"/>
      <c r="AN118" s="181"/>
      <c r="AO118" s="181"/>
      <c r="AP118" s="181"/>
      <c r="AQ118" s="181"/>
      <c r="AR118" s="181"/>
      <c r="AS118" s="181"/>
      <c r="AT118" s="36"/>
      <c r="AU118" s="36"/>
    </row>
    <row r="119" spans="1:47" ht="40" customHeight="1" x14ac:dyDescent="0.35">
      <c r="A119" s="204"/>
      <c r="B119" s="50">
        <v>116</v>
      </c>
      <c r="C119" s="200"/>
      <c r="D119" s="56" t="s">
        <v>183</v>
      </c>
      <c r="E119" s="57" t="s">
        <v>39</v>
      </c>
      <c r="F119" s="57" t="s">
        <v>11</v>
      </c>
      <c r="G119" s="57" t="s">
        <v>13</v>
      </c>
      <c r="H119" s="55">
        <v>1.31</v>
      </c>
      <c r="I119" s="70">
        <v>50</v>
      </c>
      <c r="J119" s="144">
        <f t="shared" si="5"/>
        <v>50</v>
      </c>
      <c r="K119" s="145">
        <f t="shared" si="6"/>
        <v>50</v>
      </c>
      <c r="L119" s="146"/>
      <c r="M119" s="147">
        <f t="shared" si="8"/>
        <v>12</v>
      </c>
      <c r="N119" s="146"/>
      <c r="O119" s="146"/>
      <c r="P119" s="146"/>
      <c r="Q119" s="191">
        <f t="shared" si="7"/>
        <v>0</v>
      </c>
      <c r="R119" s="18" t="str">
        <f t="shared" si="9"/>
        <v>OK</v>
      </c>
      <c r="S119" s="47"/>
      <c r="T119" s="47"/>
      <c r="U119" s="47"/>
      <c r="V119" s="47"/>
      <c r="W119" s="47"/>
      <c r="X119" s="34"/>
      <c r="Y119" s="34"/>
      <c r="Z119" s="34">
        <v>30</v>
      </c>
      <c r="AA119" s="180"/>
      <c r="AB119" s="34"/>
      <c r="AC119" s="34"/>
      <c r="AD119" s="34"/>
      <c r="AE119" s="36"/>
      <c r="AF119" s="36"/>
      <c r="AG119" s="36"/>
      <c r="AH119" s="36"/>
      <c r="AI119" s="36"/>
      <c r="AJ119" s="36"/>
      <c r="AK119" s="182">
        <v>20</v>
      </c>
      <c r="AL119" s="181"/>
      <c r="AM119" s="181"/>
      <c r="AN119" s="181"/>
      <c r="AO119" s="181"/>
      <c r="AP119" s="181"/>
      <c r="AQ119" s="181"/>
      <c r="AR119" s="181"/>
      <c r="AS119" s="181"/>
      <c r="AT119" s="36"/>
      <c r="AU119" s="36"/>
    </row>
    <row r="120" spans="1:47" ht="40" customHeight="1" x14ac:dyDescent="0.35">
      <c r="A120" s="204"/>
      <c r="B120" s="50">
        <v>117</v>
      </c>
      <c r="C120" s="200"/>
      <c r="D120" s="56" t="s">
        <v>184</v>
      </c>
      <c r="E120" s="57" t="s">
        <v>39</v>
      </c>
      <c r="F120" s="57" t="s">
        <v>11</v>
      </c>
      <c r="G120" s="57" t="s">
        <v>13</v>
      </c>
      <c r="H120" s="55">
        <v>1.53</v>
      </c>
      <c r="I120" s="70">
        <v>50</v>
      </c>
      <c r="J120" s="144">
        <f t="shared" si="5"/>
        <v>50</v>
      </c>
      <c r="K120" s="145">
        <f t="shared" si="6"/>
        <v>50</v>
      </c>
      <c r="L120" s="146"/>
      <c r="M120" s="147">
        <f t="shared" si="8"/>
        <v>12</v>
      </c>
      <c r="N120" s="146"/>
      <c r="O120" s="146"/>
      <c r="P120" s="146"/>
      <c r="Q120" s="191">
        <f t="shared" si="7"/>
        <v>0</v>
      </c>
      <c r="R120" s="18" t="str">
        <f t="shared" si="9"/>
        <v>OK</v>
      </c>
      <c r="S120" s="47"/>
      <c r="T120" s="47"/>
      <c r="U120" s="47"/>
      <c r="V120" s="47"/>
      <c r="W120" s="47"/>
      <c r="X120" s="34"/>
      <c r="Y120" s="34"/>
      <c r="Z120" s="34">
        <v>30</v>
      </c>
      <c r="AA120" s="180"/>
      <c r="AB120" s="34"/>
      <c r="AC120" s="34"/>
      <c r="AD120" s="34"/>
      <c r="AE120" s="36"/>
      <c r="AF120" s="36"/>
      <c r="AG120" s="36"/>
      <c r="AH120" s="36"/>
      <c r="AI120" s="36"/>
      <c r="AJ120" s="36"/>
      <c r="AK120" s="182">
        <v>20</v>
      </c>
      <c r="AL120" s="181"/>
      <c r="AM120" s="181"/>
      <c r="AN120" s="181"/>
      <c r="AO120" s="181"/>
      <c r="AP120" s="181"/>
      <c r="AQ120" s="181"/>
      <c r="AR120" s="181"/>
      <c r="AS120" s="181"/>
      <c r="AT120" s="36"/>
      <c r="AU120" s="36"/>
    </row>
    <row r="121" spans="1:47" ht="40" customHeight="1" x14ac:dyDescent="0.35">
      <c r="A121" s="204"/>
      <c r="B121" s="50">
        <v>118</v>
      </c>
      <c r="C121" s="200"/>
      <c r="D121" s="56" t="s">
        <v>185</v>
      </c>
      <c r="E121" s="57" t="s">
        <v>39</v>
      </c>
      <c r="F121" s="57" t="s">
        <v>11</v>
      </c>
      <c r="G121" s="57" t="s">
        <v>13</v>
      </c>
      <c r="H121" s="55">
        <v>1.45</v>
      </c>
      <c r="I121" s="70">
        <v>50</v>
      </c>
      <c r="J121" s="144">
        <f t="shared" si="5"/>
        <v>50</v>
      </c>
      <c r="K121" s="145">
        <f t="shared" si="6"/>
        <v>50</v>
      </c>
      <c r="L121" s="146"/>
      <c r="M121" s="147">
        <f t="shared" si="8"/>
        <v>12</v>
      </c>
      <c r="N121" s="146"/>
      <c r="O121" s="146"/>
      <c r="P121" s="146"/>
      <c r="Q121" s="191">
        <f t="shared" si="7"/>
        <v>0</v>
      </c>
      <c r="R121" s="18" t="str">
        <f t="shared" si="9"/>
        <v>OK</v>
      </c>
      <c r="S121" s="47"/>
      <c r="T121" s="47"/>
      <c r="U121" s="47"/>
      <c r="V121" s="47"/>
      <c r="W121" s="47"/>
      <c r="X121" s="34"/>
      <c r="Y121" s="34"/>
      <c r="Z121" s="34">
        <v>30</v>
      </c>
      <c r="AA121" s="180"/>
      <c r="AB121" s="34"/>
      <c r="AC121" s="34"/>
      <c r="AD121" s="34"/>
      <c r="AE121" s="36"/>
      <c r="AF121" s="36"/>
      <c r="AG121" s="36"/>
      <c r="AH121" s="36"/>
      <c r="AI121" s="36"/>
      <c r="AJ121" s="36"/>
      <c r="AK121" s="182">
        <v>20</v>
      </c>
      <c r="AL121" s="181"/>
      <c r="AM121" s="181"/>
      <c r="AN121" s="181"/>
      <c r="AO121" s="181"/>
      <c r="AP121" s="181"/>
      <c r="AQ121" s="181"/>
      <c r="AR121" s="181"/>
      <c r="AS121" s="181"/>
      <c r="AT121" s="36"/>
      <c r="AU121" s="36"/>
    </row>
    <row r="122" spans="1:47" ht="40" customHeight="1" x14ac:dyDescent="0.35">
      <c r="A122" s="204"/>
      <c r="B122" s="50">
        <v>119</v>
      </c>
      <c r="C122" s="200"/>
      <c r="D122" s="56" t="s">
        <v>186</v>
      </c>
      <c r="E122" s="57" t="s">
        <v>39</v>
      </c>
      <c r="F122" s="57" t="s">
        <v>11</v>
      </c>
      <c r="G122" s="57" t="s">
        <v>13</v>
      </c>
      <c r="H122" s="55">
        <v>62.21</v>
      </c>
      <c r="I122" s="70">
        <v>0</v>
      </c>
      <c r="J122" s="144">
        <f t="shared" si="5"/>
        <v>0</v>
      </c>
      <c r="K122" s="145">
        <f t="shared" si="6"/>
        <v>0</v>
      </c>
      <c r="L122" s="146"/>
      <c r="M122" s="147">
        <f t="shared" si="8"/>
        <v>0</v>
      </c>
      <c r="N122" s="146"/>
      <c r="O122" s="146"/>
      <c r="P122" s="146"/>
      <c r="Q122" s="191">
        <f t="shared" si="7"/>
        <v>0</v>
      </c>
      <c r="R122" s="18" t="str">
        <f t="shared" si="9"/>
        <v>OK</v>
      </c>
      <c r="S122" s="47"/>
      <c r="T122" s="47"/>
      <c r="U122" s="47"/>
      <c r="V122" s="47"/>
      <c r="W122" s="47"/>
      <c r="X122" s="34"/>
      <c r="Y122" s="34"/>
      <c r="Z122" s="34"/>
      <c r="AA122" s="180"/>
      <c r="AB122" s="34"/>
      <c r="AC122" s="34"/>
      <c r="AD122" s="34"/>
      <c r="AE122" s="36"/>
      <c r="AF122" s="36"/>
      <c r="AG122" s="36"/>
      <c r="AH122" s="36"/>
      <c r="AI122" s="36"/>
      <c r="AJ122" s="36"/>
      <c r="AK122" s="181"/>
      <c r="AL122" s="181"/>
      <c r="AM122" s="181"/>
      <c r="AN122" s="181"/>
      <c r="AO122" s="181"/>
      <c r="AP122" s="181"/>
      <c r="AQ122" s="181"/>
      <c r="AR122" s="181"/>
      <c r="AS122" s="181"/>
      <c r="AT122" s="36"/>
      <c r="AU122" s="36"/>
    </row>
    <row r="123" spans="1:47" ht="40" customHeight="1" x14ac:dyDescent="0.35">
      <c r="A123" s="204"/>
      <c r="B123" s="50">
        <v>120</v>
      </c>
      <c r="C123" s="200"/>
      <c r="D123" s="56" t="s">
        <v>187</v>
      </c>
      <c r="E123" s="57" t="s">
        <v>39</v>
      </c>
      <c r="F123" s="57" t="s">
        <v>11</v>
      </c>
      <c r="G123" s="57" t="s">
        <v>13</v>
      </c>
      <c r="H123" s="55">
        <v>34.6</v>
      </c>
      <c r="I123" s="70">
        <v>20</v>
      </c>
      <c r="J123" s="144">
        <f t="shared" si="5"/>
        <v>10</v>
      </c>
      <c r="K123" s="145">
        <f t="shared" si="6"/>
        <v>10</v>
      </c>
      <c r="L123" s="146"/>
      <c r="M123" s="147">
        <f t="shared" si="8"/>
        <v>5</v>
      </c>
      <c r="N123" s="146"/>
      <c r="O123" s="146"/>
      <c r="P123" s="146"/>
      <c r="Q123" s="191">
        <f t="shared" si="7"/>
        <v>10</v>
      </c>
      <c r="R123" s="18" t="str">
        <f t="shared" si="9"/>
        <v>OK</v>
      </c>
      <c r="S123" s="47"/>
      <c r="T123" s="47"/>
      <c r="U123" s="47"/>
      <c r="V123" s="47"/>
      <c r="W123" s="47"/>
      <c r="X123" s="34"/>
      <c r="Y123" s="34"/>
      <c r="Z123" s="34">
        <v>10</v>
      </c>
      <c r="AA123" s="180"/>
      <c r="AB123" s="34"/>
      <c r="AC123" s="34"/>
      <c r="AD123" s="34"/>
      <c r="AE123" s="36"/>
      <c r="AF123" s="36"/>
      <c r="AG123" s="36"/>
      <c r="AH123" s="36"/>
      <c r="AI123" s="36"/>
      <c r="AJ123" s="36"/>
      <c r="AK123" s="181"/>
      <c r="AL123" s="181"/>
      <c r="AM123" s="181"/>
      <c r="AN123" s="181"/>
      <c r="AO123" s="181"/>
      <c r="AP123" s="181"/>
      <c r="AQ123" s="181"/>
      <c r="AR123" s="181"/>
      <c r="AS123" s="181"/>
      <c r="AT123" s="36"/>
      <c r="AU123" s="36"/>
    </row>
    <row r="124" spans="1:47" ht="40" customHeight="1" x14ac:dyDescent="0.35">
      <c r="A124" s="204"/>
      <c r="B124" s="50">
        <v>121</v>
      </c>
      <c r="C124" s="200"/>
      <c r="D124" s="56" t="s">
        <v>188</v>
      </c>
      <c r="E124" s="57" t="s">
        <v>189</v>
      </c>
      <c r="F124" s="57" t="s">
        <v>190</v>
      </c>
      <c r="G124" s="57" t="s">
        <v>13</v>
      </c>
      <c r="H124" s="55">
        <v>18.2</v>
      </c>
      <c r="I124" s="70">
        <v>3</v>
      </c>
      <c r="J124" s="144">
        <f t="shared" si="5"/>
        <v>3</v>
      </c>
      <c r="K124" s="145">
        <f t="shared" si="6"/>
        <v>3</v>
      </c>
      <c r="L124" s="146"/>
      <c r="M124" s="147">
        <f t="shared" si="8"/>
        <v>0</v>
      </c>
      <c r="N124" s="146"/>
      <c r="O124" s="146"/>
      <c r="P124" s="146"/>
      <c r="Q124" s="191">
        <f t="shared" si="7"/>
        <v>0</v>
      </c>
      <c r="R124" s="18" t="str">
        <f t="shared" si="9"/>
        <v>OK</v>
      </c>
      <c r="S124" s="47"/>
      <c r="T124" s="47"/>
      <c r="U124" s="47"/>
      <c r="V124" s="47"/>
      <c r="W124" s="47"/>
      <c r="X124" s="34"/>
      <c r="Y124" s="34"/>
      <c r="Z124" s="34">
        <v>2</v>
      </c>
      <c r="AA124" s="180"/>
      <c r="AB124" s="34"/>
      <c r="AC124" s="34"/>
      <c r="AD124" s="34"/>
      <c r="AE124" s="36"/>
      <c r="AF124" s="36"/>
      <c r="AG124" s="36"/>
      <c r="AH124" s="36"/>
      <c r="AI124" s="36"/>
      <c r="AJ124" s="36"/>
      <c r="AK124" s="182">
        <v>1</v>
      </c>
      <c r="AL124" s="181"/>
      <c r="AM124" s="181"/>
      <c r="AN124" s="181"/>
      <c r="AO124" s="181"/>
      <c r="AP124" s="181"/>
      <c r="AQ124" s="181"/>
      <c r="AR124" s="181"/>
      <c r="AS124" s="181"/>
      <c r="AT124" s="36"/>
      <c r="AU124" s="36"/>
    </row>
    <row r="125" spans="1:47" ht="40" customHeight="1" x14ac:dyDescent="0.35">
      <c r="A125" s="204"/>
      <c r="B125" s="50">
        <v>122</v>
      </c>
      <c r="C125" s="200"/>
      <c r="D125" s="56" t="s">
        <v>191</v>
      </c>
      <c r="E125" s="57" t="s">
        <v>189</v>
      </c>
      <c r="F125" s="57" t="s">
        <v>190</v>
      </c>
      <c r="G125" s="57" t="s">
        <v>13</v>
      </c>
      <c r="H125" s="55">
        <v>18.52</v>
      </c>
      <c r="I125" s="70">
        <v>3</v>
      </c>
      <c r="J125" s="144">
        <f t="shared" si="5"/>
        <v>3</v>
      </c>
      <c r="K125" s="145">
        <f t="shared" si="6"/>
        <v>3</v>
      </c>
      <c r="L125" s="146"/>
      <c r="M125" s="147">
        <f t="shared" si="8"/>
        <v>0</v>
      </c>
      <c r="N125" s="146"/>
      <c r="O125" s="146"/>
      <c r="P125" s="146"/>
      <c r="Q125" s="191">
        <f t="shared" si="7"/>
        <v>0</v>
      </c>
      <c r="R125" s="18" t="str">
        <f t="shared" si="9"/>
        <v>OK</v>
      </c>
      <c r="S125" s="47"/>
      <c r="T125" s="47"/>
      <c r="U125" s="47"/>
      <c r="V125" s="47"/>
      <c r="W125" s="47"/>
      <c r="X125" s="34"/>
      <c r="Y125" s="34"/>
      <c r="Z125" s="34">
        <v>2</v>
      </c>
      <c r="AA125" s="180"/>
      <c r="AB125" s="34"/>
      <c r="AC125" s="34"/>
      <c r="AD125" s="34"/>
      <c r="AE125" s="36"/>
      <c r="AF125" s="36"/>
      <c r="AG125" s="36"/>
      <c r="AH125" s="36"/>
      <c r="AI125" s="36"/>
      <c r="AJ125" s="36"/>
      <c r="AK125" s="182">
        <v>1</v>
      </c>
      <c r="AL125" s="181"/>
      <c r="AM125" s="181"/>
      <c r="AN125" s="181"/>
      <c r="AO125" s="181"/>
      <c r="AP125" s="181"/>
      <c r="AQ125" s="181"/>
      <c r="AR125" s="181"/>
      <c r="AS125" s="181"/>
      <c r="AT125" s="36"/>
      <c r="AU125" s="36"/>
    </row>
    <row r="126" spans="1:47" ht="40" customHeight="1" x14ac:dyDescent="0.35">
      <c r="A126" s="204"/>
      <c r="B126" s="50">
        <v>123</v>
      </c>
      <c r="C126" s="200"/>
      <c r="D126" s="56" t="s">
        <v>192</v>
      </c>
      <c r="E126" s="57" t="s">
        <v>39</v>
      </c>
      <c r="F126" s="57" t="s">
        <v>23</v>
      </c>
      <c r="G126" s="57" t="s">
        <v>13</v>
      </c>
      <c r="H126" s="55">
        <v>84.13</v>
      </c>
      <c r="I126" s="70">
        <v>0</v>
      </c>
      <c r="J126" s="144">
        <f t="shared" si="5"/>
        <v>0</v>
      </c>
      <c r="K126" s="145">
        <f t="shared" si="6"/>
        <v>0</v>
      </c>
      <c r="L126" s="146"/>
      <c r="M126" s="147">
        <f t="shared" si="8"/>
        <v>0</v>
      </c>
      <c r="N126" s="146"/>
      <c r="O126" s="146"/>
      <c r="P126" s="146"/>
      <c r="Q126" s="191">
        <f t="shared" si="7"/>
        <v>0</v>
      </c>
      <c r="R126" s="18" t="str">
        <f t="shared" si="9"/>
        <v>OK</v>
      </c>
      <c r="S126" s="47"/>
      <c r="T126" s="47"/>
      <c r="U126" s="47"/>
      <c r="V126" s="47"/>
      <c r="W126" s="47"/>
      <c r="X126" s="34"/>
      <c r="Y126" s="34"/>
      <c r="Z126" s="34"/>
      <c r="AA126" s="180"/>
      <c r="AB126" s="34"/>
      <c r="AC126" s="34"/>
      <c r="AD126" s="34"/>
      <c r="AE126" s="36"/>
      <c r="AF126" s="36"/>
      <c r="AG126" s="36"/>
      <c r="AH126" s="36"/>
      <c r="AI126" s="36"/>
      <c r="AJ126" s="36"/>
      <c r="AK126" s="181"/>
      <c r="AL126" s="181"/>
      <c r="AM126" s="181"/>
      <c r="AN126" s="181"/>
      <c r="AO126" s="181"/>
      <c r="AP126" s="181"/>
      <c r="AQ126" s="181"/>
      <c r="AR126" s="181"/>
      <c r="AS126" s="181"/>
      <c r="AT126" s="36"/>
      <c r="AU126" s="36"/>
    </row>
    <row r="127" spans="1:47" ht="40" customHeight="1" x14ac:dyDescent="0.35">
      <c r="A127" s="204"/>
      <c r="B127" s="50">
        <v>124</v>
      </c>
      <c r="C127" s="200"/>
      <c r="D127" s="56" t="s">
        <v>193</v>
      </c>
      <c r="E127" s="57" t="s">
        <v>194</v>
      </c>
      <c r="F127" s="57" t="s">
        <v>195</v>
      </c>
      <c r="G127" s="57" t="s">
        <v>13</v>
      </c>
      <c r="H127" s="55">
        <v>67.680000000000007</v>
      </c>
      <c r="I127" s="70">
        <v>0</v>
      </c>
      <c r="J127" s="144">
        <f t="shared" si="5"/>
        <v>0</v>
      </c>
      <c r="K127" s="145">
        <f t="shared" si="6"/>
        <v>0</v>
      </c>
      <c r="L127" s="146"/>
      <c r="M127" s="147">
        <f t="shared" si="8"/>
        <v>0</v>
      </c>
      <c r="N127" s="146"/>
      <c r="O127" s="146"/>
      <c r="P127" s="146"/>
      <c r="Q127" s="191">
        <f t="shared" si="7"/>
        <v>0</v>
      </c>
      <c r="R127" s="18" t="str">
        <f t="shared" si="9"/>
        <v>OK</v>
      </c>
      <c r="S127" s="47"/>
      <c r="T127" s="47"/>
      <c r="U127" s="47"/>
      <c r="V127" s="47"/>
      <c r="W127" s="47"/>
      <c r="X127" s="34"/>
      <c r="Y127" s="34"/>
      <c r="Z127" s="34"/>
      <c r="AA127" s="180"/>
      <c r="AB127" s="34"/>
      <c r="AC127" s="34"/>
      <c r="AD127" s="34"/>
      <c r="AE127" s="36"/>
      <c r="AF127" s="36"/>
      <c r="AG127" s="36"/>
      <c r="AH127" s="36"/>
      <c r="AI127" s="36"/>
      <c r="AJ127" s="36"/>
      <c r="AK127" s="181"/>
      <c r="AL127" s="181"/>
      <c r="AM127" s="181"/>
      <c r="AN127" s="181"/>
      <c r="AO127" s="181"/>
      <c r="AP127" s="181"/>
      <c r="AQ127" s="181"/>
      <c r="AR127" s="181"/>
      <c r="AS127" s="181"/>
      <c r="AT127" s="36"/>
      <c r="AU127" s="36"/>
    </row>
    <row r="128" spans="1:47" ht="40" customHeight="1" x14ac:dyDescent="0.35">
      <c r="A128" s="204"/>
      <c r="B128" s="50">
        <v>125</v>
      </c>
      <c r="C128" s="200"/>
      <c r="D128" s="56" t="s">
        <v>196</v>
      </c>
      <c r="E128" s="57" t="s">
        <v>39</v>
      </c>
      <c r="F128" s="57" t="s">
        <v>190</v>
      </c>
      <c r="G128" s="57" t="s">
        <v>13</v>
      </c>
      <c r="H128" s="55">
        <v>43.98</v>
      </c>
      <c r="I128" s="70">
        <v>2</v>
      </c>
      <c r="J128" s="144">
        <f t="shared" si="5"/>
        <v>2</v>
      </c>
      <c r="K128" s="145">
        <f t="shared" si="6"/>
        <v>2</v>
      </c>
      <c r="L128" s="146"/>
      <c r="M128" s="147">
        <f t="shared" si="8"/>
        <v>0</v>
      </c>
      <c r="N128" s="146"/>
      <c r="O128" s="146"/>
      <c r="P128" s="146"/>
      <c r="Q128" s="191">
        <f t="shared" si="7"/>
        <v>0</v>
      </c>
      <c r="R128" s="18" t="str">
        <f t="shared" si="9"/>
        <v>OK</v>
      </c>
      <c r="S128" s="47"/>
      <c r="T128" s="47"/>
      <c r="U128" s="47"/>
      <c r="V128" s="47"/>
      <c r="W128" s="47"/>
      <c r="X128" s="34"/>
      <c r="Y128" s="34"/>
      <c r="Z128" s="34">
        <v>2</v>
      </c>
      <c r="AA128" s="180"/>
      <c r="AB128" s="34"/>
      <c r="AC128" s="34"/>
      <c r="AD128" s="34"/>
      <c r="AE128" s="36"/>
      <c r="AF128" s="36"/>
      <c r="AG128" s="36"/>
      <c r="AH128" s="36"/>
      <c r="AI128" s="36"/>
      <c r="AJ128" s="36"/>
      <c r="AK128" s="181"/>
      <c r="AL128" s="181"/>
      <c r="AM128" s="181"/>
      <c r="AN128" s="181"/>
      <c r="AO128" s="181"/>
      <c r="AP128" s="181"/>
      <c r="AQ128" s="181"/>
      <c r="AR128" s="181"/>
      <c r="AS128" s="181"/>
      <c r="AT128" s="36"/>
      <c r="AU128" s="36"/>
    </row>
    <row r="129" spans="1:47" ht="40" customHeight="1" x14ac:dyDescent="0.35">
      <c r="A129" s="204"/>
      <c r="B129" s="50">
        <v>126</v>
      </c>
      <c r="C129" s="200"/>
      <c r="D129" s="56" t="s">
        <v>197</v>
      </c>
      <c r="E129" s="57" t="s">
        <v>198</v>
      </c>
      <c r="F129" s="57" t="s">
        <v>11</v>
      </c>
      <c r="G129" s="57" t="s">
        <v>13</v>
      </c>
      <c r="H129" s="55">
        <v>185.79</v>
      </c>
      <c r="I129" s="70">
        <v>4</v>
      </c>
      <c r="J129" s="144">
        <f t="shared" si="5"/>
        <v>4</v>
      </c>
      <c r="K129" s="145">
        <f t="shared" si="6"/>
        <v>4</v>
      </c>
      <c r="L129" s="146"/>
      <c r="M129" s="147">
        <f t="shared" si="8"/>
        <v>1</v>
      </c>
      <c r="N129" s="146"/>
      <c r="O129" s="146"/>
      <c r="P129" s="146"/>
      <c r="Q129" s="191">
        <f t="shared" si="7"/>
        <v>0</v>
      </c>
      <c r="R129" s="18" t="str">
        <f t="shared" si="9"/>
        <v>OK</v>
      </c>
      <c r="S129" s="47"/>
      <c r="T129" s="47"/>
      <c r="U129" s="47"/>
      <c r="V129" s="47"/>
      <c r="W129" s="47"/>
      <c r="X129" s="34"/>
      <c r="Y129" s="34"/>
      <c r="Z129" s="34">
        <v>1</v>
      </c>
      <c r="AA129" s="180"/>
      <c r="AB129" s="34"/>
      <c r="AC129" s="34"/>
      <c r="AD129" s="34"/>
      <c r="AE129" s="36"/>
      <c r="AF129" s="36"/>
      <c r="AG129" s="36"/>
      <c r="AH129" s="36"/>
      <c r="AI129" s="36"/>
      <c r="AJ129" s="36"/>
      <c r="AK129" s="182">
        <v>3</v>
      </c>
      <c r="AL129" s="181"/>
      <c r="AM129" s="181"/>
      <c r="AN129" s="181"/>
      <c r="AO129" s="181"/>
      <c r="AP129" s="181"/>
      <c r="AQ129" s="181"/>
      <c r="AR129" s="181"/>
      <c r="AS129" s="181"/>
      <c r="AT129" s="36"/>
      <c r="AU129" s="36"/>
    </row>
    <row r="130" spans="1:47" ht="40" customHeight="1" x14ac:dyDescent="0.35">
      <c r="A130" s="204"/>
      <c r="B130" s="50">
        <v>127</v>
      </c>
      <c r="C130" s="200"/>
      <c r="D130" s="56" t="s">
        <v>199</v>
      </c>
      <c r="E130" s="57" t="s">
        <v>198</v>
      </c>
      <c r="F130" s="57" t="s">
        <v>11</v>
      </c>
      <c r="G130" s="57" t="s">
        <v>13</v>
      </c>
      <c r="H130" s="55">
        <v>209.4</v>
      </c>
      <c r="I130" s="70">
        <v>3</v>
      </c>
      <c r="J130" s="144">
        <f t="shared" si="5"/>
        <v>3</v>
      </c>
      <c r="K130" s="145">
        <f t="shared" si="6"/>
        <v>3</v>
      </c>
      <c r="L130" s="146"/>
      <c r="M130" s="147">
        <f t="shared" si="8"/>
        <v>0</v>
      </c>
      <c r="N130" s="146"/>
      <c r="O130" s="146"/>
      <c r="P130" s="146"/>
      <c r="Q130" s="191">
        <f t="shared" si="7"/>
        <v>0</v>
      </c>
      <c r="R130" s="18" t="str">
        <f t="shared" si="9"/>
        <v>OK</v>
      </c>
      <c r="S130" s="47"/>
      <c r="T130" s="47"/>
      <c r="U130" s="47"/>
      <c r="V130" s="47"/>
      <c r="W130" s="47"/>
      <c r="X130" s="34"/>
      <c r="Y130" s="34"/>
      <c r="Z130" s="34">
        <v>1</v>
      </c>
      <c r="AA130" s="180"/>
      <c r="AB130" s="34"/>
      <c r="AC130" s="34"/>
      <c r="AD130" s="34"/>
      <c r="AE130" s="36"/>
      <c r="AF130" s="36"/>
      <c r="AG130" s="36"/>
      <c r="AH130" s="36"/>
      <c r="AI130" s="36"/>
      <c r="AJ130" s="36"/>
      <c r="AK130" s="182">
        <v>2</v>
      </c>
      <c r="AL130" s="181"/>
      <c r="AM130" s="181"/>
      <c r="AN130" s="181"/>
      <c r="AO130" s="181"/>
      <c r="AP130" s="181"/>
      <c r="AQ130" s="181"/>
      <c r="AR130" s="181"/>
      <c r="AS130" s="181"/>
      <c r="AT130" s="36"/>
      <c r="AU130" s="36"/>
    </row>
    <row r="131" spans="1:47" ht="40" customHeight="1" x14ac:dyDescent="0.35">
      <c r="A131" s="204"/>
      <c r="B131" s="50">
        <v>128</v>
      </c>
      <c r="C131" s="200"/>
      <c r="D131" s="56" t="s">
        <v>200</v>
      </c>
      <c r="E131" s="57" t="s">
        <v>201</v>
      </c>
      <c r="F131" s="57" t="s">
        <v>202</v>
      </c>
      <c r="G131" s="57" t="s">
        <v>13</v>
      </c>
      <c r="H131" s="55">
        <v>265.74</v>
      </c>
      <c r="I131" s="70">
        <v>3</v>
      </c>
      <c r="J131" s="144">
        <f t="shared" si="5"/>
        <v>3</v>
      </c>
      <c r="K131" s="145">
        <f t="shared" si="6"/>
        <v>3</v>
      </c>
      <c r="L131" s="146"/>
      <c r="M131" s="147">
        <f t="shared" si="8"/>
        <v>0</v>
      </c>
      <c r="N131" s="146"/>
      <c r="O131" s="146"/>
      <c r="P131" s="146"/>
      <c r="Q131" s="191">
        <f t="shared" si="7"/>
        <v>0</v>
      </c>
      <c r="R131" s="18" t="str">
        <f t="shared" si="9"/>
        <v>OK</v>
      </c>
      <c r="S131" s="47"/>
      <c r="T131" s="47"/>
      <c r="U131" s="47"/>
      <c r="V131" s="47"/>
      <c r="W131" s="47"/>
      <c r="X131" s="34"/>
      <c r="Y131" s="34"/>
      <c r="Z131" s="34">
        <v>1</v>
      </c>
      <c r="AA131" s="180"/>
      <c r="AB131" s="34"/>
      <c r="AC131" s="34"/>
      <c r="AD131" s="34"/>
      <c r="AE131" s="36"/>
      <c r="AF131" s="36"/>
      <c r="AG131" s="36"/>
      <c r="AH131" s="36"/>
      <c r="AI131" s="36"/>
      <c r="AJ131" s="36"/>
      <c r="AK131" s="182">
        <v>2</v>
      </c>
      <c r="AL131" s="181"/>
      <c r="AM131" s="181"/>
      <c r="AN131" s="181"/>
      <c r="AO131" s="181"/>
      <c r="AP131" s="181"/>
      <c r="AQ131" s="181"/>
      <c r="AR131" s="181"/>
      <c r="AS131" s="181"/>
      <c r="AT131" s="36"/>
      <c r="AU131" s="36"/>
    </row>
    <row r="132" spans="1:47" ht="40" customHeight="1" x14ac:dyDescent="0.35">
      <c r="A132" s="204"/>
      <c r="B132" s="50">
        <v>129</v>
      </c>
      <c r="C132" s="200"/>
      <c r="D132" s="56" t="s">
        <v>203</v>
      </c>
      <c r="E132" s="57" t="s">
        <v>39</v>
      </c>
      <c r="F132" s="57" t="s">
        <v>11</v>
      </c>
      <c r="G132" s="57" t="s">
        <v>13</v>
      </c>
      <c r="H132" s="55">
        <v>35</v>
      </c>
      <c r="I132" s="70">
        <v>8</v>
      </c>
      <c r="J132" s="144">
        <f t="shared" ref="J132:J195" si="10">IF(SUM(S132:AU132)&gt;I132+L132,I132+L132,SUM(S132:AU132))</f>
        <v>8</v>
      </c>
      <c r="K132" s="145">
        <f t="shared" ref="K132:K195" si="11">(SUM(S132:AU132))</f>
        <v>8</v>
      </c>
      <c r="L132" s="146"/>
      <c r="M132" s="147">
        <f t="shared" si="8"/>
        <v>2</v>
      </c>
      <c r="N132" s="146"/>
      <c r="O132" s="146"/>
      <c r="P132" s="146"/>
      <c r="Q132" s="191">
        <f t="shared" ref="Q132:Q195" si="12">I132-(SUM(S132:AU132))+L132</f>
        <v>0</v>
      </c>
      <c r="R132" s="18" t="str">
        <f t="shared" si="9"/>
        <v>OK</v>
      </c>
      <c r="S132" s="47"/>
      <c r="T132" s="47"/>
      <c r="U132" s="47"/>
      <c r="V132" s="47"/>
      <c r="W132" s="47"/>
      <c r="X132" s="34"/>
      <c r="Y132" s="34"/>
      <c r="Z132" s="34"/>
      <c r="AA132" s="180"/>
      <c r="AB132" s="34"/>
      <c r="AC132" s="34"/>
      <c r="AD132" s="34"/>
      <c r="AE132" s="36"/>
      <c r="AF132" s="36"/>
      <c r="AG132" s="36"/>
      <c r="AH132" s="36"/>
      <c r="AI132" s="36"/>
      <c r="AJ132" s="36"/>
      <c r="AK132" s="182">
        <v>8</v>
      </c>
      <c r="AL132" s="181"/>
      <c r="AM132" s="181"/>
      <c r="AN132" s="181"/>
      <c r="AO132" s="181"/>
      <c r="AP132" s="181"/>
      <c r="AQ132" s="181"/>
      <c r="AR132" s="181"/>
      <c r="AS132" s="181"/>
      <c r="AT132" s="36"/>
      <c r="AU132" s="36"/>
    </row>
    <row r="133" spans="1:47" ht="40" customHeight="1" x14ac:dyDescent="0.35">
      <c r="A133" s="204"/>
      <c r="B133" s="50">
        <v>130</v>
      </c>
      <c r="C133" s="199"/>
      <c r="D133" s="56" t="s">
        <v>204</v>
      </c>
      <c r="E133" s="57" t="s">
        <v>39</v>
      </c>
      <c r="F133" s="57" t="s">
        <v>23</v>
      </c>
      <c r="G133" s="57" t="s">
        <v>13</v>
      </c>
      <c r="H133" s="55">
        <v>151.36000000000001</v>
      </c>
      <c r="I133" s="70">
        <v>0</v>
      </c>
      <c r="J133" s="144">
        <f t="shared" si="10"/>
        <v>0</v>
      </c>
      <c r="K133" s="145">
        <f t="shared" si="11"/>
        <v>0</v>
      </c>
      <c r="L133" s="146"/>
      <c r="M133" s="147">
        <f t="shared" ref="M133:M196" si="13">ROUND(IF(I133*0.25-0.5&lt;0,0,I133*0.25-0.5),0)-P133-N133</f>
        <v>0</v>
      </c>
      <c r="N133" s="146"/>
      <c r="O133" s="146"/>
      <c r="P133" s="146"/>
      <c r="Q133" s="191">
        <f t="shared" si="12"/>
        <v>0</v>
      </c>
      <c r="R133" s="18" t="str">
        <f t="shared" si="9"/>
        <v>OK</v>
      </c>
      <c r="S133" s="47"/>
      <c r="T133" s="47"/>
      <c r="U133" s="47"/>
      <c r="V133" s="47"/>
      <c r="W133" s="47"/>
      <c r="X133" s="34"/>
      <c r="Y133" s="34"/>
      <c r="Z133" s="34"/>
      <c r="AA133" s="180"/>
      <c r="AB133" s="34"/>
      <c r="AC133" s="34"/>
      <c r="AD133" s="34"/>
      <c r="AE133" s="36"/>
      <c r="AF133" s="36"/>
      <c r="AG133" s="36"/>
      <c r="AH133" s="36"/>
      <c r="AI133" s="36"/>
      <c r="AJ133" s="36"/>
      <c r="AK133" s="181"/>
      <c r="AL133" s="181"/>
      <c r="AM133" s="181"/>
      <c r="AN133" s="181"/>
      <c r="AO133" s="181"/>
      <c r="AP133" s="181"/>
      <c r="AQ133" s="181"/>
      <c r="AR133" s="181"/>
      <c r="AS133" s="181"/>
      <c r="AT133" s="36"/>
      <c r="AU133" s="36"/>
    </row>
    <row r="134" spans="1:47" ht="40" customHeight="1" x14ac:dyDescent="0.35">
      <c r="A134" s="204">
        <v>7</v>
      </c>
      <c r="B134" s="50">
        <v>131</v>
      </c>
      <c r="C134" s="198" t="s">
        <v>635</v>
      </c>
      <c r="D134" s="56" t="s">
        <v>205</v>
      </c>
      <c r="E134" s="57" t="s">
        <v>206</v>
      </c>
      <c r="F134" s="57" t="s">
        <v>23</v>
      </c>
      <c r="G134" s="57" t="s">
        <v>13</v>
      </c>
      <c r="H134" s="55">
        <v>40</v>
      </c>
      <c r="I134" s="70">
        <v>0</v>
      </c>
      <c r="J134" s="144">
        <f t="shared" si="10"/>
        <v>0</v>
      </c>
      <c r="K134" s="145">
        <f t="shared" si="11"/>
        <v>0</v>
      </c>
      <c r="L134" s="146"/>
      <c r="M134" s="147">
        <f t="shared" si="13"/>
        <v>0</v>
      </c>
      <c r="N134" s="146"/>
      <c r="O134" s="146"/>
      <c r="P134" s="146"/>
      <c r="Q134" s="191">
        <f t="shared" si="12"/>
        <v>0</v>
      </c>
      <c r="R134" s="18" t="str">
        <f t="shared" si="9"/>
        <v>OK</v>
      </c>
      <c r="S134" s="47"/>
      <c r="T134" s="47"/>
      <c r="U134" s="47"/>
      <c r="V134" s="47"/>
      <c r="W134" s="47"/>
      <c r="X134" s="34"/>
      <c r="Y134" s="34"/>
      <c r="Z134" s="34"/>
      <c r="AA134" s="180"/>
      <c r="AB134" s="34"/>
      <c r="AC134" s="34"/>
      <c r="AD134" s="34"/>
      <c r="AE134" s="36"/>
      <c r="AF134" s="36"/>
      <c r="AG134" s="36"/>
      <c r="AH134" s="36"/>
      <c r="AI134" s="36"/>
      <c r="AJ134" s="36"/>
      <c r="AK134" s="181"/>
      <c r="AL134" s="181"/>
      <c r="AM134" s="181"/>
      <c r="AN134" s="181"/>
      <c r="AO134" s="181"/>
      <c r="AP134" s="181"/>
      <c r="AQ134" s="181"/>
      <c r="AR134" s="181"/>
      <c r="AS134" s="181"/>
      <c r="AT134" s="36"/>
      <c r="AU134" s="36"/>
    </row>
    <row r="135" spans="1:47" ht="40" customHeight="1" x14ac:dyDescent="0.35">
      <c r="A135" s="204"/>
      <c r="B135" s="50">
        <v>132</v>
      </c>
      <c r="C135" s="200"/>
      <c r="D135" s="56" t="s">
        <v>207</v>
      </c>
      <c r="E135" s="57" t="s">
        <v>208</v>
      </c>
      <c r="F135" s="57" t="s">
        <v>23</v>
      </c>
      <c r="G135" s="57" t="s">
        <v>13</v>
      </c>
      <c r="H135" s="55">
        <v>139.80000000000001</v>
      </c>
      <c r="I135" s="70">
        <v>0</v>
      </c>
      <c r="J135" s="144">
        <f t="shared" si="10"/>
        <v>0</v>
      </c>
      <c r="K135" s="145">
        <f t="shared" si="11"/>
        <v>0</v>
      </c>
      <c r="L135" s="146"/>
      <c r="M135" s="147">
        <f t="shared" si="13"/>
        <v>0</v>
      </c>
      <c r="N135" s="146"/>
      <c r="O135" s="146"/>
      <c r="P135" s="146"/>
      <c r="Q135" s="191">
        <f t="shared" si="12"/>
        <v>0</v>
      </c>
      <c r="R135" s="18" t="str">
        <f t="shared" si="9"/>
        <v>OK</v>
      </c>
      <c r="S135" s="47"/>
      <c r="T135" s="47"/>
      <c r="U135" s="47"/>
      <c r="V135" s="47"/>
      <c r="W135" s="47"/>
      <c r="X135" s="34"/>
      <c r="Y135" s="34"/>
      <c r="Z135" s="34"/>
      <c r="AA135" s="180"/>
      <c r="AB135" s="34"/>
      <c r="AC135" s="34"/>
      <c r="AD135" s="34"/>
      <c r="AE135" s="36"/>
      <c r="AF135" s="36"/>
      <c r="AG135" s="36"/>
      <c r="AH135" s="36"/>
      <c r="AI135" s="36"/>
      <c r="AJ135" s="36"/>
      <c r="AK135" s="181"/>
      <c r="AL135" s="181"/>
      <c r="AM135" s="181"/>
      <c r="AN135" s="181"/>
      <c r="AO135" s="181"/>
      <c r="AP135" s="181"/>
      <c r="AQ135" s="181"/>
      <c r="AR135" s="181"/>
      <c r="AS135" s="181"/>
      <c r="AT135" s="36"/>
      <c r="AU135" s="36"/>
    </row>
    <row r="136" spans="1:47" ht="40" customHeight="1" x14ac:dyDescent="0.35">
      <c r="A136" s="204"/>
      <c r="B136" s="50">
        <v>133</v>
      </c>
      <c r="C136" s="200"/>
      <c r="D136" s="56" t="s">
        <v>209</v>
      </c>
      <c r="E136" s="57" t="s">
        <v>210</v>
      </c>
      <c r="F136" s="57" t="s">
        <v>23</v>
      </c>
      <c r="G136" s="57" t="s">
        <v>13</v>
      </c>
      <c r="H136" s="55">
        <v>67.09</v>
      </c>
      <c r="I136" s="70">
        <v>0</v>
      </c>
      <c r="J136" s="144">
        <f t="shared" si="10"/>
        <v>0</v>
      </c>
      <c r="K136" s="145">
        <f t="shared" si="11"/>
        <v>0</v>
      </c>
      <c r="L136" s="146"/>
      <c r="M136" s="147">
        <f t="shared" si="13"/>
        <v>0</v>
      </c>
      <c r="N136" s="146"/>
      <c r="O136" s="146"/>
      <c r="P136" s="146"/>
      <c r="Q136" s="191">
        <f t="shared" si="12"/>
        <v>0</v>
      </c>
      <c r="R136" s="18" t="str">
        <f t="shared" si="9"/>
        <v>OK</v>
      </c>
      <c r="S136" s="47"/>
      <c r="T136" s="47"/>
      <c r="U136" s="47"/>
      <c r="V136" s="47"/>
      <c r="W136" s="47"/>
      <c r="X136" s="34"/>
      <c r="Y136" s="34"/>
      <c r="Z136" s="34"/>
      <c r="AA136" s="180"/>
      <c r="AB136" s="34"/>
      <c r="AC136" s="34"/>
      <c r="AD136" s="34"/>
      <c r="AE136" s="36"/>
      <c r="AF136" s="36"/>
      <c r="AG136" s="36"/>
      <c r="AH136" s="36"/>
      <c r="AI136" s="36"/>
      <c r="AJ136" s="36"/>
      <c r="AK136" s="181"/>
      <c r="AL136" s="181"/>
      <c r="AM136" s="181"/>
      <c r="AN136" s="181"/>
      <c r="AO136" s="181"/>
      <c r="AP136" s="181"/>
      <c r="AQ136" s="181"/>
      <c r="AR136" s="181"/>
      <c r="AS136" s="181"/>
      <c r="AT136" s="36"/>
      <c r="AU136" s="36"/>
    </row>
    <row r="137" spans="1:47" ht="40" customHeight="1" x14ac:dyDescent="0.35">
      <c r="A137" s="204"/>
      <c r="B137" s="50">
        <v>134</v>
      </c>
      <c r="C137" s="200"/>
      <c r="D137" s="56" t="s">
        <v>211</v>
      </c>
      <c r="E137" s="57" t="s">
        <v>212</v>
      </c>
      <c r="F137" s="57" t="s">
        <v>23</v>
      </c>
      <c r="G137" s="57" t="s">
        <v>13</v>
      </c>
      <c r="H137" s="55">
        <v>168</v>
      </c>
      <c r="I137" s="70">
        <v>0</v>
      </c>
      <c r="J137" s="144">
        <f t="shared" si="10"/>
        <v>0</v>
      </c>
      <c r="K137" s="145">
        <f t="shared" si="11"/>
        <v>0</v>
      </c>
      <c r="L137" s="146"/>
      <c r="M137" s="147">
        <f t="shared" si="13"/>
        <v>0</v>
      </c>
      <c r="N137" s="146"/>
      <c r="O137" s="146"/>
      <c r="P137" s="146"/>
      <c r="Q137" s="191">
        <f t="shared" si="12"/>
        <v>0</v>
      </c>
      <c r="R137" s="18" t="str">
        <f t="shared" si="9"/>
        <v>OK</v>
      </c>
      <c r="S137" s="47"/>
      <c r="T137" s="47"/>
      <c r="U137" s="47"/>
      <c r="V137" s="47"/>
      <c r="W137" s="47"/>
      <c r="X137" s="34"/>
      <c r="Y137" s="34"/>
      <c r="Z137" s="34"/>
      <c r="AA137" s="180"/>
      <c r="AB137" s="34"/>
      <c r="AC137" s="34"/>
      <c r="AD137" s="34"/>
      <c r="AE137" s="36"/>
      <c r="AF137" s="36"/>
      <c r="AG137" s="36"/>
      <c r="AH137" s="36"/>
      <c r="AI137" s="36"/>
      <c r="AJ137" s="36"/>
      <c r="AK137" s="181"/>
      <c r="AL137" s="181"/>
      <c r="AM137" s="181"/>
      <c r="AN137" s="181"/>
      <c r="AO137" s="181"/>
      <c r="AP137" s="181"/>
      <c r="AQ137" s="181"/>
      <c r="AR137" s="181"/>
      <c r="AS137" s="181"/>
      <c r="AT137" s="36"/>
      <c r="AU137" s="36"/>
    </row>
    <row r="138" spans="1:47" ht="40" customHeight="1" x14ac:dyDescent="0.35">
      <c r="A138" s="204"/>
      <c r="B138" s="50">
        <v>135</v>
      </c>
      <c r="C138" s="200"/>
      <c r="D138" s="56" t="s">
        <v>213</v>
      </c>
      <c r="E138" s="57" t="s">
        <v>214</v>
      </c>
      <c r="F138" s="57" t="s">
        <v>23</v>
      </c>
      <c r="G138" s="57" t="s">
        <v>13</v>
      </c>
      <c r="H138" s="55">
        <v>660</v>
      </c>
      <c r="I138" s="70">
        <v>2</v>
      </c>
      <c r="J138" s="144">
        <f t="shared" si="10"/>
        <v>2</v>
      </c>
      <c r="K138" s="145">
        <f t="shared" si="11"/>
        <v>2</v>
      </c>
      <c r="L138" s="146"/>
      <c r="M138" s="147">
        <f t="shared" si="13"/>
        <v>0</v>
      </c>
      <c r="N138" s="146"/>
      <c r="O138" s="146"/>
      <c r="P138" s="146"/>
      <c r="Q138" s="191">
        <f t="shared" si="12"/>
        <v>0</v>
      </c>
      <c r="R138" s="18" t="str">
        <f t="shared" si="9"/>
        <v>OK</v>
      </c>
      <c r="S138" s="47"/>
      <c r="T138" s="47"/>
      <c r="U138" s="47"/>
      <c r="V138" s="47"/>
      <c r="W138" s="47"/>
      <c r="X138" s="34"/>
      <c r="Y138" s="34"/>
      <c r="Z138" s="34"/>
      <c r="AA138" s="180"/>
      <c r="AB138" s="34"/>
      <c r="AC138" s="34">
        <v>1</v>
      </c>
      <c r="AD138" s="34"/>
      <c r="AE138" s="36"/>
      <c r="AF138" s="36"/>
      <c r="AG138" s="36"/>
      <c r="AH138" s="36"/>
      <c r="AI138" s="36">
        <v>1</v>
      </c>
      <c r="AJ138" s="36"/>
      <c r="AK138" s="181"/>
      <c r="AL138" s="181"/>
      <c r="AM138" s="181"/>
      <c r="AN138" s="181"/>
      <c r="AO138" s="181"/>
      <c r="AP138" s="181"/>
      <c r="AQ138" s="181"/>
      <c r="AR138" s="181"/>
      <c r="AS138" s="181"/>
      <c r="AT138" s="36"/>
      <c r="AU138" s="36"/>
    </row>
    <row r="139" spans="1:47" ht="40" customHeight="1" x14ac:dyDescent="0.35">
      <c r="A139" s="204"/>
      <c r="B139" s="50">
        <v>136</v>
      </c>
      <c r="C139" s="200"/>
      <c r="D139" s="56" t="s">
        <v>215</v>
      </c>
      <c r="E139" s="57" t="s">
        <v>216</v>
      </c>
      <c r="F139" s="57" t="s">
        <v>23</v>
      </c>
      <c r="G139" s="57" t="s">
        <v>13</v>
      </c>
      <c r="H139" s="55">
        <v>422</v>
      </c>
      <c r="I139" s="70">
        <v>0</v>
      </c>
      <c r="J139" s="144">
        <f t="shared" si="10"/>
        <v>0</v>
      </c>
      <c r="K139" s="145">
        <f t="shared" si="11"/>
        <v>0</v>
      </c>
      <c r="L139" s="146"/>
      <c r="M139" s="147">
        <f t="shared" si="13"/>
        <v>0</v>
      </c>
      <c r="N139" s="146"/>
      <c r="O139" s="146"/>
      <c r="P139" s="146"/>
      <c r="Q139" s="191">
        <f t="shared" si="12"/>
        <v>0</v>
      </c>
      <c r="R139" s="18" t="str">
        <f t="shared" si="9"/>
        <v>OK</v>
      </c>
      <c r="S139" s="47"/>
      <c r="T139" s="47"/>
      <c r="U139" s="47"/>
      <c r="V139" s="47"/>
      <c r="W139" s="47"/>
      <c r="X139" s="34"/>
      <c r="Y139" s="34"/>
      <c r="Z139" s="34"/>
      <c r="AA139" s="180"/>
      <c r="AB139" s="34"/>
      <c r="AC139" s="34"/>
      <c r="AD139" s="34"/>
      <c r="AE139" s="36"/>
      <c r="AF139" s="36"/>
      <c r="AG139" s="36"/>
      <c r="AH139" s="36"/>
      <c r="AI139" s="36"/>
      <c r="AJ139" s="36"/>
      <c r="AK139" s="181"/>
      <c r="AL139" s="181"/>
      <c r="AM139" s="181"/>
      <c r="AN139" s="181"/>
      <c r="AO139" s="181"/>
      <c r="AP139" s="181"/>
      <c r="AQ139" s="181"/>
      <c r="AR139" s="181"/>
      <c r="AS139" s="181"/>
      <c r="AT139" s="36"/>
      <c r="AU139" s="36"/>
    </row>
    <row r="140" spans="1:47" ht="40" customHeight="1" x14ac:dyDescent="0.35">
      <c r="A140" s="204"/>
      <c r="B140" s="50">
        <v>137</v>
      </c>
      <c r="C140" s="200"/>
      <c r="D140" s="56" t="s">
        <v>217</v>
      </c>
      <c r="E140" s="57" t="s">
        <v>218</v>
      </c>
      <c r="F140" s="57" t="s">
        <v>14</v>
      </c>
      <c r="G140" s="57" t="s">
        <v>13</v>
      </c>
      <c r="H140" s="55">
        <v>33.6</v>
      </c>
      <c r="I140" s="70">
        <v>3</v>
      </c>
      <c r="J140" s="144">
        <f t="shared" si="10"/>
        <v>3</v>
      </c>
      <c r="K140" s="145">
        <f t="shared" si="11"/>
        <v>3</v>
      </c>
      <c r="L140" s="146"/>
      <c r="M140" s="147">
        <f t="shared" si="13"/>
        <v>0</v>
      </c>
      <c r="N140" s="146"/>
      <c r="O140" s="146"/>
      <c r="P140" s="146"/>
      <c r="Q140" s="191">
        <f t="shared" si="12"/>
        <v>0</v>
      </c>
      <c r="R140" s="18" t="str">
        <f t="shared" si="9"/>
        <v>OK</v>
      </c>
      <c r="S140" s="47"/>
      <c r="T140" s="47"/>
      <c r="U140" s="47"/>
      <c r="V140" s="47"/>
      <c r="W140" s="47"/>
      <c r="X140" s="34"/>
      <c r="Y140" s="34"/>
      <c r="Z140" s="34"/>
      <c r="AA140" s="180"/>
      <c r="AB140" s="34"/>
      <c r="AC140" s="34">
        <v>2</v>
      </c>
      <c r="AD140" s="34"/>
      <c r="AE140" s="36"/>
      <c r="AF140" s="36"/>
      <c r="AG140" s="36"/>
      <c r="AH140" s="36"/>
      <c r="AI140" s="36">
        <v>1</v>
      </c>
      <c r="AJ140" s="36"/>
      <c r="AK140" s="181"/>
      <c r="AL140" s="181"/>
      <c r="AM140" s="181"/>
      <c r="AN140" s="181"/>
      <c r="AO140" s="181"/>
      <c r="AP140" s="181"/>
      <c r="AQ140" s="181"/>
      <c r="AR140" s="181"/>
      <c r="AS140" s="181"/>
      <c r="AT140" s="36"/>
      <c r="AU140" s="36"/>
    </row>
    <row r="141" spans="1:47" ht="40" customHeight="1" x14ac:dyDescent="0.35">
      <c r="A141" s="204"/>
      <c r="B141" s="50">
        <v>138</v>
      </c>
      <c r="C141" s="200"/>
      <c r="D141" s="56" t="s">
        <v>219</v>
      </c>
      <c r="E141" s="57" t="s">
        <v>220</v>
      </c>
      <c r="F141" s="57" t="s">
        <v>11</v>
      </c>
      <c r="G141" s="57" t="s">
        <v>13</v>
      </c>
      <c r="H141" s="55">
        <v>37.200000000000003</v>
      </c>
      <c r="I141" s="70">
        <v>2</v>
      </c>
      <c r="J141" s="144">
        <f t="shared" si="10"/>
        <v>2</v>
      </c>
      <c r="K141" s="145">
        <f t="shared" si="11"/>
        <v>2</v>
      </c>
      <c r="L141" s="146"/>
      <c r="M141" s="147">
        <f t="shared" si="13"/>
        <v>0</v>
      </c>
      <c r="N141" s="146"/>
      <c r="O141" s="146"/>
      <c r="P141" s="146"/>
      <c r="Q141" s="191">
        <f t="shared" si="12"/>
        <v>0</v>
      </c>
      <c r="R141" s="18" t="str">
        <f t="shared" si="9"/>
        <v>OK</v>
      </c>
      <c r="S141" s="47"/>
      <c r="T141" s="47"/>
      <c r="U141" s="47"/>
      <c r="V141" s="47"/>
      <c r="W141" s="47"/>
      <c r="X141" s="34"/>
      <c r="Y141" s="34"/>
      <c r="Z141" s="34"/>
      <c r="AA141" s="180"/>
      <c r="AB141" s="34"/>
      <c r="AC141" s="34">
        <v>1</v>
      </c>
      <c r="AD141" s="34"/>
      <c r="AE141" s="36"/>
      <c r="AF141" s="36"/>
      <c r="AG141" s="36"/>
      <c r="AH141" s="36"/>
      <c r="AI141" s="36">
        <v>1</v>
      </c>
      <c r="AJ141" s="36"/>
      <c r="AK141" s="181"/>
      <c r="AL141" s="181"/>
      <c r="AM141" s="181"/>
      <c r="AN141" s="181"/>
      <c r="AO141" s="181"/>
      <c r="AP141" s="181"/>
      <c r="AQ141" s="181"/>
      <c r="AR141" s="181"/>
      <c r="AS141" s="181"/>
      <c r="AT141" s="36"/>
      <c r="AU141" s="36"/>
    </row>
    <row r="142" spans="1:47" ht="40" customHeight="1" x14ac:dyDescent="0.35">
      <c r="A142" s="204"/>
      <c r="B142" s="50">
        <v>139</v>
      </c>
      <c r="C142" s="200"/>
      <c r="D142" s="56" t="s">
        <v>221</v>
      </c>
      <c r="E142" s="57" t="s">
        <v>222</v>
      </c>
      <c r="F142" s="57" t="s">
        <v>23</v>
      </c>
      <c r="G142" s="57" t="s">
        <v>13</v>
      </c>
      <c r="H142" s="55">
        <v>93.6</v>
      </c>
      <c r="I142" s="70">
        <v>2</v>
      </c>
      <c r="J142" s="144">
        <f t="shared" si="10"/>
        <v>0</v>
      </c>
      <c r="K142" s="145">
        <f t="shared" si="11"/>
        <v>0</v>
      </c>
      <c r="L142" s="146"/>
      <c r="M142" s="147">
        <f t="shared" si="13"/>
        <v>0</v>
      </c>
      <c r="N142" s="146"/>
      <c r="O142" s="146"/>
      <c r="P142" s="146"/>
      <c r="Q142" s="191">
        <f t="shared" si="12"/>
        <v>2</v>
      </c>
      <c r="R142" s="18" t="str">
        <f t="shared" si="9"/>
        <v>OK</v>
      </c>
      <c r="S142" s="47"/>
      <c r="T142" s="47"/>
      <c r="U142" s="47"/>
      <c r="V142" s="47"/>
      <c r="W142" s="47"/>
      <c r="X142" s="34"/>
      <c r="Y142" s="34"/>
      <c r="Z142" s="34"/>
      <c r="AA142" s="180"/>
      <c r="AB142" s="34"/>
      <c r="AC142" s="34"/>
      <c r="AD142" s="34"/>
      <c r="AE142" s="36"/>
      <c r="AF142" s="36"/>
      <c r="AG142" s="36"/>
      <c r="AH142" s="36"/>
      <c r="AI142" s="36"/>
      <c r="AJ142" s="36"/>
      <c r="AK142" s="181"/>
      <c r="AL142" s="181"/>
      <c r="AM142" s="181"/>
      <c r="AN142" s="181"/>
      <c r="AO142" s="181"/>
      <c r="AP142" s="181"/>
      <c r="AQ142" s="181"/>
      <c r="AR142" s="181"/>
      <c r="AS142" s="181"/>
      <c r="AT142" s="36"/>
      <c r="AU142" s="36"/>
    </row>
    <row r="143" spans="1:47" ht="40" customHeight="1" x14ac:dyDescent="0.35">
      <c r="A143" s="204"/>
      <c r="B143" s="50">
        <v>140</v>
      </c>
      <c r="C143" s="200"/>
      <c r="D143" s="56" t="s">
        <v>223</v>
      </c>
      <c r="E143" s="57" t="s">
        <v>224</v>
      </c>
      <c r="F143" s="57" t="s">
        <v>14</v>
      </c>
      <c r="G143" s="57" t="s">
        <v>13</v>
      </c>
      <c r="H143" s="55">
        <v>26.82</v>
      </c>
      <c r="I143" s="70">
        <v>5</v>
      </c>
      <c r="J143" s="144">
        <f t="shared" si="10"/>
        <v>2</v>
      </c>
      <c r="K143" s="145">
        <f t="shared" si="11"/>
        <v>2</v>
      </c>
      <c r="L143" s="146"/>
      <c r="M143" s="147">
        <f t="shared" si="13"/>
        <v>1</v>
      </c>
      <c r="N143" s="146"/>
      <c r="O143" s="146"/>
      <c r="P143" s="146"/>
      <c r="Q143" s="191">
        <f t="shared" si="12"/>
        <v>3</v>
      </c>
      <c r="R143" s="18" t="str">
        <f t="shared" si="9"/>
        <v>OK</v>
      </c>
      <c r="S143" s="47"/>
      <c r="T143" s="47"/>
      <c r="U143" s="47"/>
      <c r="V143" s="47"/>
      <c r="W143" s="47"/>
      <c r="X143" s="34"/>
      <c r="Y143" s="34"/>
      <c r="Z143" s="34"/>
      <c r="AA143" s="180"/>
      <c r="AB143" s="34"/>
      <c r="AC143" s="34">
        <v>2</v>
      </c>
      <c r="AD143" s="34"/>
      <c r="AE143" s="36"/>
      <c r="AF143" s="36"/>
      <c r="AG143" s="36"/>
      <c r="AH143" s="36"/>
      <c r="AI143" s="36"/>
      <c r="AJ143" s="36"/>
      <c r="AK143" s="181"/>
      <c r="AL143" s="181"/>
      <c r="AM143" s="181"/>
      <c r="AN143" s="181"/>
      <c r="AO143" s="181"/>
      <c r="AP143" s="181"/>
      <c r="AQ143" s="181"/>
      <c r="AR143" s="181"/>
      <c r="AS143" s="181"/>
      <c r="AT143" s="36"/>
      <c r="AU143" s="36"/>
    </row>
    <row r="144" spans="1:47" ht="40" customHeight="1" x14ac:dyDescent="0.35">
      <c r="A144" s="204"/>
      <c r="B144" s="50">
        <v>141</v>
      </c>
      <c r="C144" s="200"/>
      <c r="D144" s="56" t="s">
        <v>225</v>
      </c>
      <c r="E144" s="57" t="s">
        <v>226</v>
      </c>
      <c r="F144" s="57" t="s">
        <v>202</v>
      </c>
      <c r="G144" s="57" t="s">
        <v>13</v>
      </c>
      <c r="H144" s="55">
        <v>180</v>
      </c>
      <c r="I144" s="70">
        <v>2</v>
      </c>
      <c r="J144" s="144">
        <f t="shared" si="10"/>
        <v>2</v>
      </c>
      <c r="K144" s="145">
        <f t="shared" si="11"/>
        <v>2</v>
      </c>
      <c r="L144" s="146"/>
      <c r="M144" s="147">
        <f t="shared" si="13"/>
        <v>0</v>
      </c>
      <c r="N144" s="146"/>
      <c r="O144" s="146"/>
      <c r="P144" s="146"/>
      <c r="Q144" s="191">
        <f t="shared" si="12"/>
        <v>0</v>
      </c>
      <c r="R144" s="18" t="str">
        <f t="shared" si="9"/>
        <v>OK</v>
      </c>
      <c r="S144" s="47"/>
      <c r="T144" s="47"/>
      <c r="U144" s="47"/>
      <c r="V144" s="47"/>
      <c r="W144" s="47"/>
      <c r="X144" s="34"/>
      <c r="Y144" s="34"/>
      <c r="Z144" s="34"/>
      <c r="AA144" s="180"/>
      <c r="AB144" s="34"/>
      <c r="AC144" s="34">
        <v>1</v>
      </c>
      <c r="AD144" s="34"/>
      <c r="AE144" s="36"/>
      <c r="AF144" s="36"/>
      <c r="AG144" s="36"/>
      <c r="AH144" s="36"/>
      <c r="AI144" s="36">
        <v>1</v>
      </c>
      <c r="AJ144" s="36"/>
      <c r="AK144" s="181"/>
      <c r="AL144" s="181"/>
      <c r="AM144" s="181"/>
      <c r="AN144" s="181"/>
      <c r="AO144" s="181"/>
      <c r="AP144" s="181"/>
      <c r="AQ144" s="181"/>
      <c r="AR144" s="181"/>
      <c r="AS144" s="181"/>
      <c r="AT144" s="36"/>
      <c r="AU144" s="36"/>
    </row>
    <row r="145" spans="1:47" ht="40" customHeight="1" x14ac:dyDescent="0.35">
      <c r="A145" s="204"/>
      <c r="B145" s="50">
        <v>142</v>
      </c>
      <c r="C145" s="200"/>
      <c r="D145" s="56" t="s">
        <v>227</v>
      </c>
      <c r="E145" s="57" t="s">
        <v>228</v>
      </c>
      <c r="F145" s="57" t="s">
        <v>202</v>
      </c>
      <c r="G145" s="57" t="s">
        <v>13</v>
      </c>
      <c r="H145" s="55">
        <v>115.2</v>
      </c>
      <c r="I145" s="70">
        <v>2</v>
      </c>
      <c r="J145" s="144">
        <f t="shared" si="10"/>
        <v>2</v>
      </c>
      <c r="K145" s="145">
        <f t="shared" si="11"/>
        <v>2</v>
      </c>
      <c r="L145" s="146"/>
      <c r="M145" s="147">
        <f t="shared" si="13"/>
        <v>0</v>
      </c>
      <c r="N145" s="146"/>
      <c r="O145" s="146"/>
      <c r="P145" s="146"/>
      <c r="Q145" s="191">
        <f t="shared" si="12"/>
        <v>0</v>
      </c>
      <c r="R145" s="18" t="str">
        <f t="shared" si="9"/>
        <v>OK</v>
      </c>
      <c r="S145" s="47"/>
      <c r="T145" s="47"/>
      <c r="U145" s="47"/>
      <c r="V145" s="47"/>
      <c r="W145" s="47"/>
      <c r="X145" s="34"/>
      <c r="Y145" s="34"/>
      <c r="Z145" s="34"/>
      <c r="AA145" s="180"/>
      <c r="AB145" s="34"/>
      <c r="AC145" s="34">
        <v>1</v>
      </c>
      <c r="AD145" s="34"/>
      <c r="AE145" s="36"/>
      <c r="AF145" s="36"/>
      <c r="AG145" s="36"/>
      <c r="AH145" s="36"/>
      <c r="AI145" s="36">
        <v>1</v>
      </c>
      <c r="AJ145" s="36"/>
      <c r="AK145" s="181"/>
      <c r="AL145" s="181"/>
      <c r="AM145" s="181"/>
      <c r="AN145" s="181"/>
      <c r="AO145" s="181"/>
      <c r="AP145" s="181"/>
      <c r="AQ145" s="181"/>
      <c r="AR145" s="181"/>
      <c r="AS145" s="181"/>
      <c r="AT145" s="36"/>
      <c r="AU145" s="36"/>
    </row>
    <row r="146" spans="1:47" ht="40" customHeight="1" x14ac:dyDescent="0.35">
      <c r="A146" s="204"/>
      <c r="B146" s="50">
        <v>143</v>
      </c>
      <c r="C146" s="200"/>
      <c r="D146" s="56" t="s">
        <v>229</v>
      </c>
      <c r="E146" s="57" t="s">
        <v>230</v>
      </c>
      <c r="F146" s="57" t="s">
        <v>3</v>
      </c>
      <c r="G146" s="57" t="s">
        <v>13</v>
      </c>
      <c r="H146" s="55">
        <v>9</v>
      </c>
      <c r="I146" s="70">
        <v>3</v>
      </c>
      <c r="J146" s="144">
        <f t="shared" si="10"/>
        <v>3</v>
      </c>
      <c r="K146" s="145">
        <f t="shared" si="11"/>
        <v>3</v>
      </c>
      <c r="L146" s="146"/>
      <c r="M146" s="147">
        <f t="shared" si="13"/>
        <v>0</v>
      </c>
      <c r="N146" s="146"/>
      <c r="O146" s="146"/>
      <c r="P146" s="146"/>
      <c r="Q146" s="191">
        <f t="shared" si="12"/>
        <v>0</v>
      </c>
      <c r="R146" s="18" t="str">
        <f t="shared" si="9"/>
        <v>OK</v>
      </c>
      <c r="S146" s="47"/>
      <c r="T146" s="47"/>
      <c r="U146" s="47"/>
      <c r="V146" s="47"/>
      <c r="W146" s="47"/>
      <c r="X146" s="34"/>
      <c r="Y146" s="34"/>
      <c r="Z146" s="34"/>
      <c r="AA146" s="180"/>
      <c r="AB146" s="34"/>
      <c r="AC146" s="34">
        <v>2</v>
      </c>
      <c r="AD146" s="34"/>
      <c r="AE146" s="36"/>
      <c r="AF146" s="36"/>
      <c r="AG146" s="36"/>
      <c r="AH146" s="36"/>
      <c r="AI146" s="36"/>
      <c r="AJ146" s="36"/>
      <c r="AK146" s="181"/>
      <c r="AL146" s="181"/>
      <c r="AM146" s="181"/>
      <c r="AN146" s="182">
        <v>1</v>
      </c>
      <c r="AO146" s="181"/>
      <c r="AP146" s="181"/>
      <c r="AQ146" s="181"/>
      <c r="AR146" s="181"/>
      <c r="AS146" s="181"/>
      <c r="AT146" s="36"/>
      <c r="AU146" s="36"/>
    </row>
    <row r="147" spans="1:47" ht="40" customHeight="1" x14ac:dyDescent="0.35">
      <c r="A147" s="204"/>
      <c r="B147" s="50">
        <v>144</v>
      </c>
      <c r="C147" s="200"/>
      <c r="D147" s="56" t="s">
        <v>231</v>
      </c>
      <c r="E147" s="57" t="s">
        <v>232</v>
      </c>
      <c r="F147" s="57" t="s">
        <v>233</v>
      </c>
      <c r="G147" s="57" t="s">
        <v>13</v>
      </c>
      <c r="H147" s="55">
        <v>4.2</v>
      </c>
      <c r="I147" s="70">
        <v>2</v>
      </c>
      <c r="J147" s="144">
        <f t="shared" si="10"/>
        <v>2</v>
      </c>
      <c r="K147" s="145">
        <f t="shared" si="11"/>
        <v>2</v>
      </c>
      <c r="L147" s="146"/>
      <c r="M147" s="147">
        <f t="shared" si="13"/>
        <v>0</v>
      </c>
      <c r="N147" s="146"/>
      <c r="O147" s="146"/>
      <c r="P147" s="146"/>
      <c r="Q147" s="191">
        <f t="shared" si="12"/>
        <v>0</v>
      </c>
      <c r="R147" s="18" t="str">
        <f t="shared" si="9"/>
        <v>OK</v>
      </c>
      <c r="S147" s="47"/>
      <c r="T147" s="47"/>
      <c r="U147" s="47"/>
      <c r="V147" s="47"/>
      <c r="W147" s="47"/>
      <c r="X147" s="34"/>
      <c r="Y147" s="34"/>
      <c r="Z147" s="34"/>
      <c r="AA147" s="180"/>
      <c r="AB147" s="34"/>
      <c r="AC147" s="34">
        <v>2</v>
      </c>
      <c r="AD147" s="34"/>
      <c r="AE147" s="36"/>
      <c r="AF147" s="36"/>
      <c r="AG147" s="36"/>
      <c r="AH147" s="36"/>
      <c r="AI147" s="36"/>
      <c r="AJ147" s="36"/>
      <c r="AK147" s="181"/>
      <c r="AL147" s="181"/>
      <c r="AM147" s="181"/>
      <c r="AN147" s="181"/>
      <c r="AO147" s="181"/>
      <c r="AP147" s="181"/>
      <c r="AQ147" s="181"/>
      <c r="AR147" s="181"/>
      <c r="AS147" s="181"/>
      <c r="AT147" s="36"/>
      <c r="AU147" s="36"/>
    </row>
    <row r="148" spans="1:47" ht="40" customHeight="1" x14ac:dyDescent="0.35">
      <c r="A148" s="204"/>
      <c r="B148" s="50">
        <v>145</v>
      </c>
      <c r="C148" s="200"/>
      <c r="D148" s="56" t="s">
        <v>234</v>
      </c>
      <c r="E148" s="57" t="s">
        <v>235</v>
      </c>
      <c r="F148" s="57" t="s">
        <v>233</v>
      </c>
      <c r="G148" s="57" t="s">
        <v>13</v>
      </c>
      <c r="H148" s="55">
        <v>3.24</v>
      </c>
      <c r="I148" s="70">
        <v>2</v>
      </c>
      <c r="J148" s="144">
        <f t="shared" si="10"/>
        <v>1</v>
      </c>
      <c r="K148" s="145">
        <f t="shared" si="11"/>
        <v>1</v>
      </c>
      <c r="L148" s="146"/>
      <c r="M148" s="147">
        <f t="shared" si="13"/>
        <v>0</v>
      </c>
      <c r="N148" s="146"/>
      <c r="O148" s="146"/>
      <c r="P148" s="146"/>
      <c r="Q148" s="191">
        <f t="shared" si="12"/>
        <v>1</v>
      </c>
      <c r="R148" s="18" t="str">
        <f t="shared" si="9"/>
        <v>OK</v>
      </c>
      <c r="S148" s="47"/>
      <c r="T148" s="47"/>
      <c r="U148" s="47"/>
      <c r="V148" s="47"/>
      <c r="W148" s="47"/>
      <c r="X148" s="34"/>
      <c r="Y148" s="34"/>
      <c r="Z148" s="34"/>
      <c r="AA148" s="180"/>
      <c r="AB148" s="34"/>
      <c r="AC148" s="34">
        <v>1</v>
      </c>
      <c r="AD148" s="34"/>
      <c r="AE148" s="36"/>
      <c r="AF148" s="36"/>
      <c r="AG148" s="36"/>
      <c r="AH148" s="36"/>
      <c r="AI148" s="36"/>
      <c r="AJ148" s="36"/>
      <c r="AK148" s="181"/>
      <c r="AL148" s="181"/>
      <c r="AM148" s="181"/>
      <c r="AN148" s="181"/>
      <c r="AO148" s="181"/>
      <c r="AP148" s="181"/>
      <c r="AQ148" s="181"/>
      <c r="AR148" s="181"/>
      <c r="AS148" s="181"/>
      <c r="AT148" s="36"/>
      <c r="AU148" s="36"/>
    </row>
    <row r="149" spans="1:47" ht="40" customHeight="1" x14ac:dyDescent="0.35">
      <c r="A149" s="204"/>
      <c r="B149" s="50">
        <v>146</v>
      </c>
      <c r="C149" s="200"/>
      <c r="D149" s="56" t="s">
        <v>236</v>
      </c>
      <c r="E149" s="57" t="s">
        <v>237</v>
      </c>
      <c r="F149" s="57" t="s">
        <v>233</v>
      </c>
      <c r="G149" s="57" t="s">
        <v>13</v>
      </c>
      <c r="H149" s="55">
        <v>1.92</v>
      </c>
      <c r="I149" s="70">
        <v>2</v>
      </c>
      <c r="J149" s="144">
        <f t="shared" si="10"/>
        <v>1</v>
      </c>
      <c r="K149" s="145">
        <f t="shared" si="11"/>
        <v>1</v>
      </c>
      <c r="L149" s="146"/>
      <c r="M149" s="147">
        <f t="shared" si="13"/>
        <v>0</v>
      </c>
      <c r="N149" s="146"/>
      <c r="O149" s="146"/>
      <c r="P149" s="146"/>
      <c r="Q149" s="191">
        <f t="shared" si="12"/>
        <v>1</v>
      </c>
      <c r="R149" s="18" t="str">
        <f t="shared" si="9"/>
        <v>OK</v>
      </c>
      <c r="S149" s="47"/>
      <c r="T149" s="47"/>
      <c r="U149" s="47"/>
      <c r="V149" s="47"/>
      <c r="W149" s="47"/>
      <c r="X149" s="34"/>
      <c r="Y149" s="34"/>
      <c r="Z149" s="34"/>
      <c r="AA149" s="180"/>
      <c r="AB149" s="34"/>
      <c r="AC149" s="34">
        <v>1</v>
      </c>
      <c r="AD149" s="34"/>
      <c r="AE149" s="36"/>
      <c r="AF149" s="36"/>
      <c r="AG149" s="36"/>
      <c r="AH149" s="36"/>
      <c r="AI149" s="36"/>
      <c r="AJ149" s="36"/>
      <c r="AK149" s="181"/>
      <c r="AL149" s="181"/>
      <c r="AM149" s="181"/>
      <c r="AN149" s="181"/>
      <c r="AO149" s="181"/>
      <c r="AP149" s="181"/>
      <c r="AQ149" s="181"/>
      <c r="AR149" s="181"/>
      <c r="AS149" s="181"/>
      <c r="AT149" s="36"/>
      <c r="AU149" s="36"/>
    </row>
    <row r="150" spans="1:47" ht="40" customHeight="1" x14ac:dyDescent="0.35">
      <c r="A150" s="204"/>
      <c r="B150" s="50">
        <v>147</v>
      </c>
      <c r="C150" s="200"/>
      <c r="D150" s="56" t="s">
        <v>238</v>
      </c>
      <c r="E150" s="57" t="s">
        <v>239</v>
      </c>
      <c r="F150" s="57" t="s">
        <v>233</v>
      </c>
      <c r="G150" s="57" t="s">
        <v>13</v>
      </c>
      <c r="H150" s="55">
        <v>3.24</v>
      </c>
      <c r="I150" s="70">
        <v>2</v>
      </c>
      <c r="J150" s="144">
        <f t="shared" si="10"/>
        <v>2</v>
      </c>
      <c r="K150" s="145">
        <f t="shared" si="11"/>
        <v>2</v>
      </c>
      <c r="L150" s="146"/>
      <c r="M150" s="147">
        <f t="shared" si="13"/>
        <v>0</v>
      </c>
      <c r="N150" s="146"/>
      <c r="O150" s="146"/>
      <c r="P150" s="146"/>
      <c r="Q150" s="191">
        <f t="shared" si="12"/>
        <v>0</v>
      </c>
      <c r="R150" s="18" t="str">
        <f t="shared" si="9"/>
        <v>OK</v>
      </c>
      <c r="S150" s="47"/>
      <c r="T150" s="47"/>
      <c r="U150" s="47"/>
      <c r="V150" s="47"/>
      <c r="W150" s="47"/>
      <c r="X150" s="34"/>
      <c r="Y150" s="34"/>
      <c r="Z150" s="34"/>
      <c r="AA150" s="180"/>
      <c r="AB150" s="34"/>
      <c r="AC150" s="34">
        <v>2</v>
      </c>
      <c r="AD150" s="34"/>
      <c r="AE150" s="36"/>
      <c r="AF150" s="36"/>
      <c r="AG150" s="36"/>
      <c r="AH150" s="36"/>
      <c r="AI150" s="36"/>
      <c r="AJ150" s="36"/>
      <c r="AK150" s="181"/>
      <c r="AL150" s="181"/>
      <c r="AM150" s="181"/>
      <c r="AN150" s="181"/>
      <c r="AO150" s="181"/>
      <c r="AP150" s="181"/>
      <c r="AQ150" s="181"/>
      <c r="AR150" s="181"/>
      <c r="AS150" s="181"/>
      <c r="AT150" s="36"/>
      <c r="AU150" s="36"/>
    </row>
    <row r="151" spans="1:47" ht="40" customHeight="1" x14ac:dyDescent="0.35">
      <c r="A151" s="204"/>
      <c r="B151" s="50">
        <v>148</v>
      </c>
      <c r="C151" s="200"/>
      <c r="D151" s="56" t="s">
        <v>240</v>
      </c>
      <c r="E151" s="57" t="s">
        <v>241</v>
      </c>
      <c r="F151" s="57" t="s">
        <v>11</v>
      </c>
      <c r="G151" s="57" t="s">
        <v>13</v>
      </c>
      <c r="H151" s="55">
        <v>9.6</v>
      </c>
      <c r="I151" s="70">
        <v>0</v>
      </c>
      <c r="J151" s="144">
        <f t="shared" si="10"/>
        <v>0</v>
      </c>
      <c r="K151" s="145">
        <f t="shared" si="11"/>
        <v>0</v>
      </c>
      <c r="L151" s="146"/>
      <c r="M151" s="147">
        <f t="shared" si="13"/>
        <v>0</v>
      </c>
      <c r="N151" s="146"/>
      <c r="O151" s="146"/>
      <c r="P151" s="146"/>
      <c r="Q151" s="191">
        <f t="shared" si="12"/>
        <v>0</v>
      </c>
      <c r="R151" s="18" t="str">
        <f t="shared" si="9"/>
        <v>OK</v>
      </c>
      <c r="S151" s="47"/>
      <c r="T151" s="47"/>
      <c r="U151" s="47"/>
      <c r="V151" s="47"/>
      <c r="W151" s="47"/>
      <c r="X151" s="34"/>
      <c r="Y151" s="34"/>
      <c r="Z151" s="34"/>
      <c r="AA151" s="180"/>
      <c r="AB151" s="34"/>
      <c r="AC151" s="34"/>
      <c r="AD151" s="34"/>
      <c r="AE151" s="36"/>
      <c r="AF151" s="36"/>
      <c r="AG151" s="36"/>
      <c r="AH151" s="36"/>
      <c r="AI151" s="36"/>
      <c r="AJ151" s="36"/>
      <c r="AK151" s="181"/>
      <c r="AL151" s="181"/>
      <c r="AM151" s="181"/>
      <c r="AN151" s="181"/>
      <c r="AO151" s="181"/>
      <c r="AP151" s="181"/>
      <c r="AQ151" s="181"/>
      <c r="AR151" s="181"/>
      <c r="AS151" s="181"/>
      <c r="AT151" s="36"/>
      <c r="AU151" s="36"/>
    </row>
    <row r="152" spans="1:47" ht="40" customHeight="1" x14ac:dyDescent="0.35">
      <c r="A152" s="204"/>
      <c r="B152" s="50">
        <v>149</v>
      </c>
      <c r="C152" s="200"/>
      <c r="D152" s="56" t="s">
        <v>242</v>
      </c>
      <c r="E152" s="57" t="s">
        <v>243</v>
      </c>
      <c r="F152" s="57" t="s">
        <v>233</v>
      </c>
      <c r="G152" s="57" t="s">
        <v>13</v>
      </c>
      <c r="H152" s="55">
        <v>5</v>
      </c>
      <c r="I152" s="70">
        <v>2</v>
      </c>
      <c r="J152" s="144">
        <f t="shared" si="10"/>
        <v>2</v>
      </c>
      <c r="K152" s="145">
        <f t="shared" si="11"/>
        <v>2</v>
      </c>
      <c r="L152" s="146"/>
      <c r="M152" s="147">
        <f t="shared" si="13"/>
        <v>0</v>
      </c>
      <c r="N152" s="146"/>
      <c r="O152" s="146"/>
      <c r="P152" s="146"/>
      <c r="Q152" s="191">
        <f t="shared" si="12"/>
        <v>0</v>
      </c>
      <c r="R152" s="18" t="str">
        <f t="shared" si="9"/>
        <v>OK</v>
      </c>
      <c r="S152" s="47"/>
      <c r="T152" s="47"/>
      <c r="U152" s="47"/>
      <c r="V152" s="47"/>
      <c r="W152" s="47"/>
      <c r="X152" s="34"/>
      <c r="Y152" s="34"/>
      <c r="Z152" s="34"/>
      <c r="AA152" s="180"/>
      <c r="AB152" s="34"/>
      <c r="AC152" s="34">
        <v>2</v>
      </c>
      <c r="AD152" s="34"/>
      <c r="AE152" s="36"/>
      <c r="AF152" s="36"/>
      <c r="AG152" s="36"/>
      <c r="AH152" s="36"/>
      <c r="AI152" s="36"/>
      <c r="AJ152" s="36"/>
      <c r="AK152" s="181"/>
      <c r="AL152" s="181"/>
      <c r="AM152" s="181"/>
      <c r="AN152" s="181"/>
      <c r="AO152" s="181"/>
      <c r="AP152" s="181"/>
      <c r="AQ152" s="181"/>
      <c r="AR152" s="181"/>
      <c r="AS152" s="181"/>
      <c r="AT152" s="36"/>
      <c r="AU152" s="36"/>
    </row>
    <row r="153" spans="1:47" ht="40" customHeight="1" x14ac:dyDescent="0.35">
      <c r="A153" s="204"/>
      <c r="B153" s="50">
        <v>150</v>
      </c>
      <c r="C153" s="200"/>
      <c r="D153" s="56" t="s">
        <v>244</v>
      </c>
      <c r="E153" s="57" t="s">
        <v>245</v>
      </c>
      <c r="F153" s="57" t="s">
        <v>233</v>
      </c>
      <c r="G153" s="57" t="s">
        <v>13</v>
      </c>
      <c r="H153" s="55">
        <v>4.2</v>
      </c>
      <c r="I153" s="70">
        <v>2</v>
      </c>
      <c r="J153" s="144">
        <f t="shared" si="10"/>
        <v>2</v>
      </c>
      <c r="K153" s="145">
        <f t="shared" si="11"/>
        <v>2</v>
      </c>
      <c r="L153" s="146"/>
      <c r="M153" s="147">
        <f t="shared" si="13"/>
        <v>0</v>
      </c>
      <c r="N153" s="146"/>
      <c r="O153" s="146"/>
      <c r="P153" s="146"/>
      <c r="Q153" s="191">
        <f t="shared" si="12"/>
        <v>0</v>
      </c>
      <c r="R153" s="18" t="str">
        <f t="shared" si="9"/>
        <v>OK</v>
      </c>
      <c r="S153" s="47"/>
      <c r="T153" s="47"/>
      <c r="U153" s="47"/>
      <c r="V153" s="47"/>
      <c r="W153" s="47"/>
      <c r="X153" s="34"/>
      <c r="Y153" s="34"/>
      <c r="Z153" s="34"/>
      <c r="AA153" s="180"/>
      <c r="AB153" s="34"/>
      <c r="AC153" s="34">
        <v>2</v>
      </c>
      <c r="AD153" s="34"/>
      <c r="AE153" s="36"/>
      <c r="AF153" s="36"/>
      <c r="AG153" s="36"/>
      <c r="AH153" s="36"/>
      <c r="AI153" s="36"/>
      <c r="AJ153" s="36"/>
      <c r="AK153" s="181"/>
      <c r="AL153" s="181"/>
      <c r="AM153" s="181"/>
      <c r="AN153" s="181"/>
      <c r="AO153" s="181"/>
      <c r="AP153" s="181"/>
      <c r="AQ153" s="181"/>
      <c r="AR153" s="181"/>
      <c r="AS153" s="181"/>
      <c r="AT153" s="36"/>
      <c r="AU153" s="36"/>
    </row>
    <row r="154" spans="1:47" ht="40" customHeight="1" x14ac:dyDescent="0.35">
      <c r="A154" s="204"/>
      <c r="B154" s="50">
        <v>151</v>
      </c>
      <c r="C154" s="200"/>
      <c r="D154" s="56" t="s">
        <v>246</v>
      </c>
      <c r="E154" s="57" t="s">
        <v>247</v>
      </c>
      <c r="F154" s="57" t="s">
        <v>233</v>
      </c>
      <c r="G154" s="57" t="s">
        <v>13</v>
      </c>
      <c r="H154" s="55">
        <v>49.2</v>
      </c>
      <c r="I154" s="70">
        <v>2</v>
      </c>
      <c r="J154" s="144">
        <f t="shared" si="10"/>
        <v>1</v>
      </c>
      <c r="K154" s="145">
        <f t="shared" si="11"/>
        <v>1</v>
      </c>
      <c r="L154" s="146"/>
      <c r="M154" s="147">
        <f t="shared" si="13"/>
        <v>0</v>
      </c>
      <c r="N154" s="146"/>
      <c r="O154" s="146"/>
      <c r="P154" s="146"/>
      <c r="Q154" s="191">
        <f t="shared" si="12"/>
        <v>1</v>
      </c>
      <c r="R154" s="18" t="str">
        <f t="shared" si="9"/>
        <v>OK</v>
      </c>
      <c r="S154" s="47"/>
      <c r="T154" s="47"/>
      <c r="U154" s="47"/>
      <c r="V154" s="47"/>
      <c r="W154" s="47"/>
      <c r="X154" s="34"/>
      <c r="Y154" s="34"/>
      <c r="Z154" s="34"/>
      <c r="AA154" s="180"/>
      <c r="AB154" s="34"/>
      <c r="AC154" s="34">
        <v>1</v>
      </c>
      <c r="AD154" s="34"/>
      <c r="AE154" s="36"/>
      <c r="AF154" s="36"/>
      <c r="AG154" s="36"/>
      <c r="AH154" s="36"/>
      <c r="AI154" s="36"/>
      <c r="AJ154" s="36"/>
      <c r="AK154" s="181"/>
      <c r="AL154" s="181"/>
      <c r="AM154" s="181"/>
      <c r="AN154" s="181"/>
      <c r="AO154" s="181"/>
      <c r="AP154" s="181"/>
      <c r="AQ154" s="181"/>
      <c r="AR154" s="181"/>
      <c r="AS154" s="181"/>
      <c r="AT154" s="36"/>
      <c r="AU154" s="36"/>
    </row>
    <row r="155" spans="1:47" ht="40" customHeight="1" x14ac:dyDescent="0.35">
      <c r="A155" s="204"/>
      <c r="B155" s="50">
        <v>152</v>
      </c>
      <c r="C155" s="200"/>
      <c r="D155" s="56" t="s">
        <v>248</v>
      </c>
      <c r="E155" s="57" t="s">
        <v>249</v>
      </c>
      <c r="F155" s="57" t="s">
        <v>250</v>
      </c>
      <c r="G155" s="57" t="s">
        <v>12</v>
      </c>
      <c r="H155" s="55">
        <v>33.6</v>
      </c>
      <c r="I155" s="70">
        <v>10</v>
      </c>
      <c r="J155" s="144">
        <f t="shared" si="10"/>
        <v>5</v>
      </c>
      <c r="K155" s="145">
        <f t="shared" si="11"/>
        <v>5</v>
      </c>
      <c r="L155" s="146"/>
      <c r="M155" s="147">
        <f t="shared" si="13"/>
        <v>2</v>
      </c>
      <c r="N155" s="146"/>
      <c r="O155" s="146"/>
      <c r="P155" s="146"/>
      <c r="Q155" s="191">
        <f t="shared" si="12"/>
        <v>5</v>
      </c>
      <c r="R155" s="18" t="str">
        <f t="shared" si="9"/>
        <v>OK</v>
      </c>
      <c r="S155" s="47"/>
      <c r="T155" s="47"/>
      <c r="U155" s="47"/>
      <c r="V155" s="47"/>
      <c r="W155" s="47"/>
      <c r="X155" s="34"/>
      <c r="Y155" s="34"/>
      <c r="Z155" s="34"/>
      <c r="AA155" s="180"/>
      <c r="AB155" s="34"/>
      <c r="AC155" s="34">
        <v>5</v>
      </c>
      <c r="AD155" s="34"/>
      <c r="AE155" s="36"/>
      <c r="AF155" s="36"/>
      <c r="AG155" s="36"/>
      <c r="AH155" s="36"/>
      <c r="AI155" s="36"/>
      <c r="AJ155" s="36"/>
      <c r="AK155" s="181"/>
      <c r="AL155" s="181"/>
      <c r="AM155" s="181"/>
      <c r="AN155" s="181"/>
      <c r="AO155" s="181"/>
      <c r="AP155" s="181"/>
      <c r="AQ155" s="181"/>
      <c r="AR155" s="181"/>
      <c r="AS155" s="181"/>
      <c r="AT155" s="36"/>
      <c r="AU155" s="36"/>
    </row>
    <row r="156" spans="1:47" ht="40" customHeight="1" x14ac:dyDescent="0.35">
      <c r="A156" s="204"/>
      <c r="B156" s="50">
        <v>153</v>
      </c>
      <c r="C156" s="200"/>
      <c r="D156" s="56" t="s">
        <v>251</v>
      </c>
      <c r="E156" s="57" t="s">
        <v>252</v>
      </c>
      <c r="F156" s="57" t="s">
        <v>250</v>
      </c>
      <c r="G156" s="57" t="s">
        <v>12</v>
      </c>
      <c r="H156" s="55">
        <v>39.6</v>
      </c>
      <c r="I156" s="70">
        <v>8</v>
      </c>
      <c r="J156" s="144">
        <f t="shared" si="10"/>
        <v>4</v>
      </c>
      <c r="K156" s="145">
        <f t="shared" si="11"/>
        <v>4</v>
      </c>
      <c r="L156" s="146"/>
      <c r="M156" s="147">
        <f t="shared" si="13"/>
        <v>2</v>
      </c>
      <c r="N156" s="146"/>
      <c r="O156" s="146"/>
      <c r="P156" s="146"/>
      <c r="Q156" s="191">
        <f t="shared" si="12"/>
        <v>4</v>
      </c>
      <c r="R156" s="18" t="str">
        <f t="shared" si="9"/>
        <v>OK</v>
      </c>
      <c r="S156" s="47"/>
      <c r="T156" s="47"/>
      <c r="U156" s="47"/>
      <c r="V156" s="47"/>
      <c r="W156" s="47"/>
      <c r="X156" s="34"/>
      <c r="Y156" s="34"/>
      <c r="Z156" s="34"/>
      <c r="AA156" s="180"/>
      <c r="AB156" s="34"/>
      <c r="AC156" s="34">
        <v>4</v>
      </c>
      <c r="AD156" s="34"/>
      <c r="AE156" s="36"/>
      <c r="AF156" s="36"/>
      <c r="AG156" s="36"/>
      <c r="AH156" s="36"/>
      <c r="AI156" s="36"/>
      <c r="AJ156" s="36"/>
      <c r="AK156" s="181"/>
      <c r="AL156" s="181"/>
      <c r="AM156" s="181"/>
      <c r="AN156" s="181"/>
      <c r="AO156" s="181"/>
      <c r="AP156" s="181"/>
      <c r="AQ156" s="181"/>
      <c r="AR156" s="181"/>
      <c r="AS156" s="181"/>
      <c r="AT156" s="36"/>
      <c r="AU156" s="36"/>
    </row>
    <row r="157" spans="1:47" ht="40" customHeight="1" x14ac:dyDescent="0.35">
      <c r="A157" s="204"/>
      <c r="B157" s="50">
        <v>154</v>
      </c>
      <c r="C157" s="200"/>
      <c r="D157" s="56" t="s">
        <v>253</v>
      </c>
      <c r="E157" s="57" t="s">
        <v>254</v>
      </c>
      <c r="F157" s="57" t="s">
        <v>250</v>
      </c>
      <c r="G157" s="57" t="s">
        <v>12</v>
      </c>
      <c r="H157" s="55">
        <v>38.4</v>
      </c>
      <c r="I157" s="70">
        <v>5</v>
      </c>
      <c r="J157" s="144">
        <f t="shared" si="10"/>
        <v>5</v>
      </c>
      <c r="K157" s="145">
        <f t="shared" si="11"/>
        <v>5</v>
      </c>
      <c r="L157" s="146"/>
      <c r="M157" s="147">
        <f t="shared" si="13"/>
        <v>1</v>
      </c>
      <c r="N157" s="146"/>
      <c r="O157" s="146"/>
      <c r="P157" s="146"/>
      <c r="Q157" s="191">
        <f t="shared" si="12"/>
        <v>0</v>
      </c>
      <c r="R157" s="18" t="str">
        <f t="shared" si="9"/>
        <v>OK</v>
      </c>
      <c r="S157" s="47"/>
      <c r="T157" s="47"/>
      <c r="U157" s="47"/>
      <c r="V157" s="47"/>
      <c r="W157" s="47"/>
      <c r="X157" s="34"/>
      <c r="Y157" s="34"/>
      <c r="Z157" s="34"/>
      <c r="AA157" s="180"/>
      <c r="AB157" s="34"/>
      <c r="AC157" s="34">
        <v>5</v>
      </c>
      <c r="AD157" s="34"/>
      <c r="AE157" s="36"/>
      <c r="AF157" s="36"/>
      <c r="AG157" s="36"/>
      <c r="AH157" s="36"/>
      <c r="AI157" s="36"/>
      <c r="AJ157" s="36"/>
      <c r="AK157" s="181"/>
      <c r="AL157" s="181"/>
      <c r="AM157" s="181"/>
      <c r="AN157" s="181"/>
      <c r="AO157" s="181"/>
      <c r="AP157" s="181"/>
      <c r="AQ157" s="181"/>
      <c r="AR157" s="181"/>
      <c r="AS157" s="181"/>
      <c r="AT157" s="36"/>
      <c r="AU157" s="36"/>
    </row>
    <row r="158" spans="1:47" ht="40" customHeight="1" x14ac:dyDescent="0.35">
      <c r="A158" s="204"/>
      <c r="B158" s="50">
        <v>155</v>
      </c>
      <c r="C158" s="200"/>
      <c r="D158" s="56" t="s">
        <v>255</v>
      </c>
      <c r="E158" s="57" t="s">
        <v>256</v>
      </c>
      <c r="F158" s="57" t="s">
        <v>21</v>
      </c>
      <c r="G158" s="57" t="s">
        <v>12</v>
      </c>
      <c r="H158" s="55">
        <v>3.6</v>
      </c>
      <c r="I158" s="70">
        <v>21</v>
      </c>
      <c r="J158" s="144">
        <f t="shared" si="10"/>
        <v>11</v>
      </c>
      <c r="K158" s="145">
        <f t="shared" si="11"/>
        <v>11</v>
      </c>
      <c r="L158" s="146"/>
      <c r="M158" s="147">
        <f t="shared" si="13"/>
        <v>5</v>
      </c>
      <c r="N158" s="146"/>
      <c r="O158" s="146"/>
      <c r="P158" s="146"/>
      <c r="Q158" s="191">
        <f t="shared" si="12"/>
        <v>10</v>
      </c>
      <c r="R158" s="18" t="str">
        <f t="shared" si="9"/>
        <v>OK</v>
      </c>
      <c r="S158" s="47"/>
      <c r="T158" s="47"/>
      <c r="U158" s="47"/>
      <c r="V158" s="47"/>
      <c r="W158" s="47"/>
      <c r="X158" s="34"/>
      <c r="Y158" s="34"/>
      <c r="Z158" s="34"/>
      <c r="AA158" s="180"/>
      <c r="AB158" s="34"/>
      <c r="AC158" s="34">
        <v>10</v>
      </c>
      <c r="AD158" s="34"/>
      <c r="AE158" s="36"/>
      <c r="AF158" s="36"/>
      <c r="AG158" s="36"/>
      <c r="AH158" s="36"/>
      <c r="AI158" s="36">
        <v>1</v>
      </c>
      <c r="AJ158" s="36"/>
      <c r="AK158" s="181"/>
      <c r="AL158" s="181"/>
      <c r="AM158" s="181"/>
      <c r="AN158" s="181"/>
      <c r="AO158" s="181"/>
      <c r="AP158" s="181"/>
      <c r="AQ158" s="181"/>
      <c r="AR158" s="181"/>
      <c r="AS158" s="181"/>
      <c r="AT158" s="36"/>
      <c r="AU158" s="36"/>
    </row>
    <row r="159" spans="1:47" ht="40" customHeight="1" x14ac:dyDescent="0.35">
      <c r="A159" s="204"/>
      <c r="B159" s="50">
        <v>156</v>
      </c>
      <c r="C159" s="200"/>
      <c r="D159" s="56" t="s">
        <v>257</v>
      </c>
      <c r="E159" s="57" t="s">
        <v>258</v>
      </c>
      <c r="F159" s="57" t="s">
        <v>21</v>
      </c>
      <c r="G159" s="57" t="s">
        <v>12</v>
      </c>
      <c r="H159" s="55">
        <v>4.4400000000000004</v>
      </c>
      <c r="I159" s="70">
        <v>31</v>
      </c>
      <c r="J159" s="144">
        <f t="shared" si="10"/>
        <v>21</v>
      </c>
      <c r="K159" s="145">
        <f t="shared" si="11"/>
        <v>21</v>
      </c>
      <c r="L159" s="146"/>
      <c r="M159" s="147">
        <f t="shared" si="13"/>
        <v>7</v>
      </c>
      <c r="N159" s="146"/>
      <c r="O159" s="146"/>
      <c r="P159" s="146"/>
      <c r="Q159" s="191">
        <f t="shared" si="12"/>
        <v>10</v>
      </c>
      <c r="R159" s="18" t="str">
        <f t="shared" si="9"/>
        <v>OK</v>
      </c>
      <c r="S159" s="47"/>
      <c r="T159" s="47"/>
      <c r="U159" s="47"/>
      <c r="V159" s="47"/>
      <c r="W159" s="47"/>
      <c r="X159" s="34"/>
      <c r="Y159" s="34"/>
      <c r="Z159" s="34"/>
      <c r="AA159" s="180"/>
      <c r="AB159" s="34"/>
      <c r="AC159" s="34">
        <v>20</v>
      </c>
      <c r="AD159" s="34"/>
      <c r="AE159" s="36"/>
      <c r="AF159" s="36"/>
      <c r="AG159" s="36"/>
      <c r="AH159" s="36"/>
      <c r="AI159" s="36">
        <v>1</v>
      </c>
      <c r="AJ159" s="36"/>
      <c r="AK159" s="181"/>
      <c r="AL159" s="181"/>
      <c r="AM159" s="181"/>
      <c r="AN159" s="181"/>
      <c r="AO159" s="181"/>
      <c r="AP159" s="181"/>
      <c r="AQ159" s="181"/>
      <c r="AR159" s="181"/>
      <c r="AS159" s="181"/>
      <c r="AT159" s="36"/>
      <c r="AU159" s="36"/>
    </row>
    <row r="160" spans="1:47" ht="40" customHeight="1" x14ac:dyDescent="0.35">
      <c r="A160" s="204"/>
      <c r="B160" s="50">
        <v>157</v>
      </c>
      <c r="C160" s="200"/>
      <c r="D160" s="56" t="s">
        <v>259</v>
      </c>
      <c r="E160" s="57" t="s">
        <v>260</v>
      </c>
      <c r="F160" s="57" t="s">
        <v>261</v>
      </c>
      <c r="G160" s="57" t="s">
        <v>12</v>
      </c>
      <c r="H160" s="55">
        <v>13.2</v>
      </c>
      <c r="I160" s="70">
        <v>20</v>
      </c>
      <c r="J160" s="144">
        <f t="shared" si="10"/>
        <v>10</v>
      </c>
      <c r="K160" s="145">
        <f t="shared" si="11"/>
        <v>10</v>
      </c>
      <c r="L160" s="146"/>
      <c r="M160" s="147">
        <f t="shared" si="13"/>
        <v>5</v>
      </c>
      <c r="N160" s="146"/>
      <c r="O160" s="146"/>
      <c r="P160" s="146"/>
      <c r="Q160" s="191">
        <f t="shared" si="12"/>
        <v>10</v>
      </c>
      <c r="R160" s="18" t="str">
        <f t="shared" si="9"/>
        <v>OK</v>
      </c>
      <c r="S160" s="47"/>
      <c r="T160" s="47"/>
      <c r="U160" s="47"/>
      <c r="V160" s="47"/>
      <c r="W160" s="47"/>
      <c r="X160" s="34"/>
      <c r="Y160" s="34"/>
      <c r="Z160" s="34"/>
      <c r="AA160" s="180"/>
      <c r="AB160" s="34"/>
      <c r="AC160" s="34">
        <v>10</v>
      </c>
      <c r="AD160" s="34"/>
      <c r="AE160" s="36"/>
      <c r="AF160" s="36"/>
      <c r="AG160" s="36"/>
      <c r="AH160" s="36"/>
      <c r="AI160" s="36"/>
      <c r="AJ160" s="36"/>
      <c r="AK160" s="181"/>
      <c r="AL160" s="181"/>
      <c r="AM160" s="181"/>
      <c r="AN160" s="181"/>
      <c r="AO160" s="181"/>
      <c r="AP160" s="181"/>
      <c r="AQ160" s="181"/>
      <c r="AR160" s="181"/>
      <c r="AS160" s="181"/>
      <c r="AT160" s="36"/>
      <c r="AU160" s="36"/>
    </row>
    <row r="161" spans="1:47" ht="40" customHeight="1" x14ac:dyDescent="0.35">
      <c r="A161" s="204"/>
      <c r="B161" s="50">
        <v>158</v>
      </c>
      <c r="C161" s="200"/>
      <c r="D161" s="56" t="s">
        <v>262</v>
      </c>
      <c r="E161" s="57" t="s">
        <v>263</v>
      </c>
      <c r="F161" s="57" t="s">
        <v>264</v>
      </c>
      <c r="G161" s="57" t="s">
        <v>12</v>
      </c>
      <c r="H161" s="55">
        <v>6.48</v>
      </c>
      <c r="I161" s="70">
        <v>5</v>
      </c>
      <c r="J161" s="144">
        <f t="shared" si="10"/>
        <v>5</v>
      </c>
      <c r="K161" s="145">
        <f t="shared" si="11"/>
        <v>5</v>
      </c>
      <c r="L161" s="146"/>
      <c r="M161" s="147">
        <f t="shared" si="13"/>
        <v>1</v>
      </c>
      <c r="N161" s="146"/>
      <c r="O161" s="146"/>
      <c r="P161" s="146"/>
      <c r="Q161" s="191">
        <f t="shared" si="12"/>
        <v>0</v>
      </c>
      <c r="R161" s="18" t="str">
        <f t="shared" si="9"/>
        <v>OK</v>
      </c>
      <c r="S161" s="47"/>
      <c r="T161" s="47"/>
      <c r="U161" s="47"/>
      <c r="V161" s="47"/>
      <c r="W161" s="47"/>
      <c r="X161" s="34"/>
      <c r="Y161" s="34"/>
      <c r="Z161" s="34"/>
      <c r="AA161" s="180"/>
      <c r="AB161" s="34"/>
      <c r="AC161" s="34">
        <v>5</v>
      </c>
      <c r="AD161" s="34"/>
      <c r="AE161" s="36"/>
      <c r="AF161" s="36"/>
      <c r="AG161" s="36"/>
      <c r="AH161" s="36"/>
      <c r="AI161" s="36"/>
      <c r="AJ161" s="36"/>
      <c r="AK161" s="181"/>
      <c r="AL161" s="181"/>
      <c r="AM161" s="181"/>
      <c r="AN161" s="181"/>
      <c r="AO161" s="181"/>
      <c r="AP161" s="181"/>
      <c r="AQ161" s="181"/>
      <c r="AR161" s="181"/>
      <c r="AS161" s="181"/>
      <c r="AT161" s="36"/>
      <c r="AU161" s="36"/>
    </row>
    <row r="162" spans="1:47" ht="40" customHeight="1" x14ac:dyDescent="0.35">
      <c r="A162" s="204"/>
      <c r="B162" s="50">
        <v>159</v>
      </c>
      <c r="C162" s="200"/>
      <c r="D162" s="56" t="s">
        <v>265</v>
      </c>
      <c r="E162" s="57" t="s">
        <v>266</v>
      </c>
      <c r="F162" s="57" t="s">
        <v>267</v>
      </c>
      <c r="G162" s="57" t="s">
        <v>12</v>
      </c>
      <c r="H162" s="55">
        <v>7.92</v>
      </c>
      <c r="I162" s="70">
        <v>10</v>
      </c>
      <c r="J162" s="144">
        <f t="shared" si="10"/>
        <v>10</v>
      </c>
      <c r="K162" s="145">
        <f t="shared" si="11"/>
        <v>10</v>
      </c>
      <c r="L162" s="146"/>
      <c r="M162" s="147">
        <f t="shared" si="13"/>
        <v>2</v>
      </c>
      <c r="N162" s="146"/>
      <c r="O162" s="146"/>
      <c r="P162" s="146"/>
      <c r="Q162" s="191">
        <f t="shared" si="12"/>
        <v>0</v>
      </c>
      <c r="R162" s="18" t="str">
        <f t="shared" si="9"/>
        <v>OK</v>
      </c>
      <c r="S162" s="47"/>
      <c r="T162" s="47"/>
      <c r="U162" s="47"/>
      <c r="V162" s="47"/>
      <c r="W162" s="47"/>
      <c r="X162" s="34"/>
      <c r="Y162" s="34"/>
      <c r="Z162" s="34"/>
      <c r="AA162" s="180"/>
      <c r="AB162" s="34"/>
      <c r="AC162" s="34">
        <v>10</v>
      </c>
      <c r="AD162" s="34"/>
      <c r="AE162" s="36"/>
      <c r="AF162" s="36"/>
      <c r="AG162" s="36"/>
      <c r="AH162" s="36"/>
      <c r="AI162" s="36"/>
      <c r="AJ162" s="36"/>
      <c r="AK162" s="181"/>
      <c r="AL162" s="181"/>
      <c r="AM162" s="181"/>
      <c r="AN162" s="181"/>
      <c r="AO162" s="181"/>
      <c r="AP162" s="181"/>
      <c r="AQ162" s="181"/>
      <c r="AR162" s="181"/>
      <c r="AS162" s="181"/>
      <c r="AT162" s="36"/>
      <c r="AU162" s="36"/>
    </row>
    <row r="163" spans="1:47" ht="40" customHeight="1" x14ac:dyDescent="0.35">
      <c r="A163" s="204"/>
      <c r="B163" s="50">
        <v>160</v>
      </c>
      <c r="C163" s="200"/>
      <c r="D163" s="56" t="s">
        <v>268</v>
      </c>
      <c r="E163" s="57" t="s">
        <v>269</v>
      </c>
      <c r="F163" s="57" t="s">
        <v>53</v>
      </c>
      <c r="G163" s="57" t="s">
        <v>12</v>
      </c>
      <c r="H163" s="55">
        <v>28.72</v>
      </c>
      <c r="I163" s="70">
        <v>3</v>
      </c>
      <c r="J163" s="144">
        <f t="shared" si="10"/>
        <v>3</v>
      </c>
      <c r="K163" s="145">
        <f t="shared" si="11"/>
        <v>3</v>
      </c>
      <c r="L163" s="146"/>
      <c r="M163" s="147">
        <f t="shared" si="13"/>
        <v>0</v>
      </c>
      <c r="N163" s="146"/>
      <c r="O163" s="146"/>
      <c r="P163" s="146"/>
      <c r="Q163" s="191">
        <f t="shared" si="12"/>
        <v>0</v>
      </c>
      <c r="R163" s="18" t="str">
        <f t="shared" si="9"/>
        <v>OK</v>
      </c>
      <c r="S163" s="47"/>
      <c r="T163" s="47"/>
      <c r="U163" s="47"/>
      <c r="V163" s="47"/>
      <c r="W163" s="47"/>
      <c r="X163" s="34"/>
      <c r="Y163" s="34"/>
      <c r="Z163" s="34"/>
      <c r="AA163" s="180"/>
      <c r="AB163" s="34"/>
      <c r="AC163" s="34">
        <v>3</v>
      </c>
      <c r="AD163" s="34"/>
      <c r="AE163" s="36"/>
      <c r="AF163" s="36"/>
      <c r="AG163" s="36"/>
      <c r="AH163" s="36"/>
      <c r="AI163" s="36"/>
      <c r="AJ163" s="36"/>
      <c r="AK163" s="181"/>
      <c r="AL163" s="181"/>
      <c r="AM163" s="181"/>
      <c r="AN163" s="181"/>
      <c r="AO163" s="181"/>
      <c r="AP163" s="181"/>
      <c r="AQ163" s="181"/>
      <c r="AR163" s="181"/>
      <c r="AS163" s="181"/>
      <c r="AT163" s="36"/>
      <c r="AU163" s="36"/>
    </row>
    <row r="164" spans="1:47" ht="40" customHeight="1" x14ac:dyDescent="0.35">
      <c r="A164" s="204"/>
      <c r="B164" s="50">
        <v>161</v>
      </c>
      <c r="C164" s="200"/>
      <c r="D164" s="56" t="s">
        <v>270</v>
      </c>
      <c r="E164" s="57" t="s">
        <v>271</v>
      </c>
      <c r="F164" s="57" t="s">
        <v>53</v>
      </c>
      <c r="G164" s="57" t="s">
        <v>12</v>
      </c>
      <c r="H164" s="55">
        <v>17.95</v>
      </c>
      <c r="I164" s="70">
        <v>3</v>
      </c>
      <c r="J164" s="144">
        <f t="shared" si="10"/>
        <v>3</v>
      </c>
      <c r="K164" s="145">
        <f t="shared" si="11"/>
        <v>3</v>
      </c>
      <c r="L164" s="146"/>
      <c r="M164" s="147">
        <f t="shared" si="13"/>
        <v>0</v>
      </c>
      <c r="N164" s="146"/>
      <c r="O164" s="146"/>
      <c r="P164" s="146"/>
      <c r="Q164" s="191">
        <f t="shared" si="12"/>
        <v>0</v>
      </c>
      <c r="R164" s="18" t="str">
        <f t="shared" si="9"/>
        <v>OK</v>
      </c>
      <c r="S164" s="47"/>
      <c r="T164" s="47"/>
      <c r="U164" s="47"/>
      <c r="V164" s="47"/>
      <c r="W164" s="47"/>
      <c r="X164" s="34"/>
      <c r="Y164" s="34"/>
      <c r="Z164" s="34"/>
      <c r="AA164" s="180"/>
      <c r="AB164" s="34"/>
      <c r="AC164" s="34">
        <v>3</v>
      </c>
      <c r="AD164" s="34"/>
      <c r="AE164" s="36"/>
      <c r="AF164" s="36"/>
      <c r="AG164" s="36"/>
      <c r="AH164" s="36"/>
      <c r="AI164" s="36"/>
      <c r="AJ164" s="36"/>
      <c r="AK164" s="181"/>
      <c r="AL164" s="181"/>
      <c r="AM164" s="181"/>
      <c r="AN164" s="181"/>
      <c r="AO164" s="181"/>
      <c r="AP164" s="181"/>
      <c r="AQ164" s="181"/>
      <c r="AR164" s="181"/>
      <c r="AS164" s="181"/>
      <c r="AT164" s="36"/>
      <c r="AU164" s="36"/>
    </row>
    <row r="165" spans="1:47" ht="40" customHeight="1" x14ac:dyDescent="0.35">
      <c r="A165" s="204"/>
      <c r="B165" s="50">
        <v>162</v>
      </c>
      <c r="C165" s="199"/>
      <c r="D165" s="56" t="s">
        <v>272</v>
      </c>
      <c r="E165" s="57" t="s">
        <v>273</v>
      </c>
      <c r="F165" s="57" t="s">
        <v>274</v>
      </c>
      <c r="G165" s="57" t="s">
        <v>13</v>
      </c>
      <c r="H165" s="55">
        <v>160</v>
      </c>
      <c r="I165" s="70">
        <v>0</v>
      </c>
      <c r="J165" s="144">
        <f t="shared" si="10"/>
        <v>0</v>
      </c>
      <c r="K165" s="145">
        <f t="shared" si="11"/>
        <v>0</v>
      </c>
      <c r="L165" s="146"/>
      <c r="M165" s="147">
        <f t="shared" si="13"/>
        <v>0</v>
      </c>
      <c r="N165" s="146"/>
      <c r="O165" s="146"/>
      <c r="P165" s="146"/>
      <c r="Q165" s="191">
        <f t="shared" si="12"/>
        <v>0</v>
      </c>
      <c r="R165" s="18" t="str">
        <f t="shared" si="9"/>
        <v>OK</v>
      </c>
      <c r="S165" s="47"/>
      <c r="T165" s="47"/>
      <c r="U165" s="47"/>
      <c r="V165" s="47"/>
      <c r="W165" s="47"/>
      <c r="X165" s="34"/>
      <c r="Y165" s="34"/>
      <c r="Z165" s="34"/>
      <c r="AA165" s="180"/>
      <c r="AB165" s="34"/>
      <c r="AC165" s="34"/>
      <c r="AD165" s="34"/>
      <c r="AE165" s="36"/>
      <c r="AF165" s="36"/>
      <c r="AG165" s="36"/>
      <c r="AH165" s="36"/>
      <c r="AI165" s="36"/>
      <c r="AJ165" s="36"/>
      <c r="AK165" s="181"/>
      <c r="AL165" s="181"/>
      <c r="AM165" s="181"/>
      <c r="AN165" s="181"/>
      <c r="AO165" s="181"/>
      <c r="AP165" s="181"/>
      <c r="AQ165" s="181"/>
      <c r="AR165" s="181"/>
      <c r="AS165" s="181"/>
      <c r="AT165" s="36"/>
      <c r="AU165" s="36"/>
    </row>
    <row r="166" spans="1:47" ht="40" customHeight="1" x14ac:dyDescent="0.35">
      <c r="A166" s="204">
        <v>8</v>
      </c>
      <c r="B166" s="50">
        <v>163</v>
      </c>
      <c r="C166" s="198" t="s">
        <v>637</v>
      </c>
      <c r="D166" s="56" t="s">
        <v>275</v>
      </c>
      <c r="E166" s="57" t="s">
        <v>276</v>
      </c>
      <c r="F166" s="57" t="s">
        <v>11</v>
      </c>
      <c r="G166" s="57" t="s">
        <v>277</v>
      </c>
      <c r="H166" s="55">
        <v>100</v>
      </c>
      <c r="I166" s="70">
        <v>8</v>
      </c>
      <c r="J166" s="144">
        <f t="shared" si="10"/>
        <v>4</v>
      </c>
      <c r="K166" s="145">
        <f t="shared" si="11"/>
        <v>4</v>
      </c>
      <c r="L166" s="146"/>
      <c r="M166" s="147">
        <f t="shared" si="13"/>
        <v>2</v>
      </c>
      <c r="N166" s="146"/>
      <c r="O166" s="146"/>
      <c r="P166" s="146"/>
      <c r="Q166" s="191">
        <f t="shared" si="12"/>
        <v>4</v>
      </c>
      <c r="R166" s="18" t="str">
        <f t="shared" si="9"/>
        <v>OK</v>
      </c>
      <c r="S166" s="47"/>
      <c r="T166" s="47"/>
      <c r="U166" s="47"/>
      <c r="V166" s="47"/>
      <c r="W166" s="47"/>
      <c r="X166" s="34"/>
      <c r="Y166" s="34"/>
      <c r="Z166" s="34"/>
      <c r="AA166" s="180"/>
      <c r="AB166" s="34"/>
      <c r="AC166" s="34"/>
      <c r="AD166" s="34"/>
      <c r="AE166" s="36"/>
      <c r="AF166" s="36">
        <v>4</v>
      </c>
      <c r="AG166" s="36"/>
      <c r="AH166" s="36"/>
      <c r="AI166" s="36"/>
      <c r="AJ166" s="36"/>
      <c r="AK166" s="181"/>
      <c r="AL166" s="181"/>
      <c r="AM166" s="181"/>
      <c r="AN166" s="181"/>
      <c r="AO166" s="181"/>
      <c r="AP166" s="181"/>
      <c r="AQ166" s="181"/>
      <c r="AR166" s="181"/>
      <c r="AS166" s="181"/>
      <c r="AT166" s="36"/>
      <c r="AU166" s="36"/>
    </row>
    <row r="167" spans="1:47" ht="40" customHeight="1" x14ac:dyDescent="0.35">
      <c r="A167" s="204"/>
      <c r="B167" s="50">
        <v>164</v>
      </c>
      <c r="C167" s="200"/>
      <c r="D167" s="56" t="s">
        <v>278</v>
      </c>
      <c r="E167" s="57" t="s">
        <v>279</v>
      </c>
      <c r="F167" s="57" t="s">
        <v>233</v>
      </c>
      <c r="G167" s="57" t="s">
        <v>277</v>
      </c>
      <c r="H167" s="55">
        <v>22.5</v>
      </c>
      <c r="I167" s="70">
        <v>20</v>
      </c>
      <c r="J167" s="144">
        <f t="shared" si="10"/>
        <v>20</v>
      </c>
      <c r="K167" s="145">
        <f t="shared" si="11"/>
        <v>20</v>
      </c>
      <c r="L167" s="146"/>
      <c r="M167" s="147">
        <f t="shared" si="13"/>
        <v>5</v>
      </c>
      <c r="N167" s="146"/>
      <c r="O167" s="146"/>
      <c r="P167" s="146"/>
      <c r="Q167" s="191">
        <f t="shared" si="12"/>
        <v>0</v>
      </c>
      <c r="R167" s="18" t="str">
        <f t="shared" si="9"/>
        <v>OK</v>
      </c>
      <c r="S167" s="47"/>
      <c r="T167" s="47"/>
      <c r="U167" s="47"/>
      <c r="V167" s="47"/>
      <c r="W167" s="47"/>
      <c r="X167" s="34"/>
      <c r="Y167" s="34"/>
      <c r="Z167" s="34"/>
      <c r="AA167" s="180"/>
      <c r="AB167" s="34"/>
      <c r="AC167" s="34"/>
      <c r="AD167" s="34"/>
      <c r="AE167" s="36"/>
      <c r="AF167" s="36">
        <v>10</v>
      </c>
      <c r="AG167" s="36"/>
      <c r="AH167" s="36"/>
      <c r="AI167" s="36"/>
      <c r="AJ167" s="36"/>
      <c r="AK167" s="181"/>
      <c r="AL167" s="181"/>
      <c r="AM167" s="181"/>
      <c r="AN167" s="181"/>
      <c r="AO167" s="181"/>
      <c r="AP167" s="182">
        <v>10</v>
      </c>
      <c r="AQ167" s="181"/>
      <c r="AR167" s="181"/>
      <c r="AS167" s="181"/>
      <c r="AT167" s="36"/>
      <c r="AU167" s="36"/>
    </row>
    <row r="168" spans="1:47" ht="40" customHeight="1" x14ac:dyDescent="0.35">
      <c r="A168" s="204"/>
      <c r="B168" s="50">
        <v>165</v>
      </c>
      <c r="C168" s="200"/>
      <c r="D168" s="56" t="s">
        <v>280</v>
      </c>
      <c r="E168" s="57" t="s">
        <v>281</v>
      </c>
      <c r="F168" s="57" t="s">
        <v>3</v>
      </c>
      <c r="G168" s="57" t="s">
        <v>13</v>
      </c>
      <c r="H168" s="55">
        <v>178</v>
      </c>
      <c r="I168" s="70">
        <v>5</v>
      </c>
      <c r="J168" s="144">
        <f t="shared" si="10"/>
        <v>2</v>
      </c>
      <c r="K168" s="145">
        <f t="shared" si="11"/>
        <v>2</v>
      </c>
      <c r="L168" s="146"/>
      <c r="M168" s="147">
        <f t="shared" si="13"/>
        <v>1</v>
      </c>
      <c r="N168" s="146"/>
      <c r="O168" s="146"/>
      <c r="P168" s="146"/>
      <c r="Q168" s="191">
        <f t="shared" si="12"/>
        <v>3</v>
      </c>
      <c r="R168" s="18" t="str">
        <f t="shared" si="9"/>
        <v>OK</v>
      </c>
      <c r="S168" s="47"/>
      <c r="T168" s="47"/>
      <c r="U168" s="47"/>
      <c r="V168" s="47"/>
      <c r="W168" s="47"/>
      <c r="X168" s="34"/>
      <c r="Y168" s="34"/>
      <c r="Z168" s="34"/>
      <c r="AA168" s="180"/>
      <c r="AB168" s="34"/>
      <c r="AC168" s="34"/>
      <c r="AD168" s="34"/>
      <c r="AE168" s="36"/>
      <c r="AF168" s="36">
        <v>2</v>
      </c>
      <c r="AG168" s="36"/>
      <c r="AH168" s="36"/>
      <c r="AI168" s="36"/>
      <c r="AJ168" s="36"/>
      <c r="AK168" s="181"/>
      <c r="AL168" s="181"/>
      <c r="AM168" s="181"/>
      <c r="AN168" s="181"/>
      <c r="AO168" s="181"/>
      <c r="AP168" s="181"/>
      <c r="AQ168" s="181"/>
      <c r="AR168" s="181"/>
      <c r="AS168" s="181"/>
      <c r="AT168" s="36"/>
      <c r="AU168" s="36"/>
    </row>
    <row r="169" spans="1:47" ht="40" customHeight="1" x14ac:dyDescent="0.35">
      <c r="A169" s="204"/>
      <c r="B169" s="50">
        <v>166</v>
      </c>
      <c r="C169" s="200"/>
      <c r="D169" s="56" t="s">
        <v>282</v>
      </c>
      <c r="E169" s="57" t="s">
        <v>283</v>
      </c>
      <c r="F169" s="57" t="s">
        <v>233</v>
      </c>
      <c r="G169" s="57" t="s">
        <v>277</v>
      </c>
      <c r="H169" s="55">
        <v>119</v>
      </c>
      <c r="I169" s="70">
        <v>2</v>
      </c>
      <c r="J169" s="144">
        <f t="shared" si="10"/>
        <v>0</v>
      </c>
      <c r="K169" s="145">
        <f t="shared" si="11"/>
        <v>0</v>
      </c>
      <c r="L169" s="146"/>
      <c r="M169" s="147">
        <f t="shared" si="13"/>
        <v>0</v>
      </c>
      <c r="N169" s="146"/>
      <c r="O169" s="146"/>
      <c r="P169" s="146"/>
      <c r="Q169" s="191">
        <f t="shared" si="12"/>
        <v>2</v>
      </c>
      <c r="R169" s="18" t="str">
        <f t="shared" si="9"/>
        <v>OK</v>
      </c>
      <c r="S169" s="47"/>
      <c r="T169" s="47"/>
      <c r="U169" s="47"/>
      <c r="V169" s="47"/>
      <c r="W169" s="47"/>
      <c r="X169" s="34"/>
      <c r="Y169" s="34"/>
      <c r="Z169" s="34"/>
      <c r="AA169" s="180"/>
      <c r="AB169" s="34"/>
      <c r="AC169" s="34"/>
      <c r="AD169" s="34"/>
      <c r="AE169" s="36"/>
      <c r="AF169" s="36"/>
      <c r="AG169" s="36"/>
      <c r="AH169" s="36"/>
      <c r="AI169" s="36"/>
      <c r="AJ169" s="36"/>
      <c r="AK169" s="181"/>
      <c r="AL169" s="181"/>
      <c r="AM169" s="181"/>
      <c r="AN169" s="181"/>
      <c r="AO169" s="181"/>
      <c r="AP169" s="181"/>
      <c r="AQ169" s="181"/>
      <c r="AR169" s="181"/>
      <c r="AS169" s="181"/>
      <c r="AT169" s="36"/>
      <c r="AU169" s="36"/>
    </row>
    <row r="170" spans="1:47" ht="40" customHeight="1" x14ac:dyDescent="0.35">
      <c r="A170" s="204"/>
      <c r="B170" s="50">
        <v>167</v>
      </c>
      <c r="C170" s="200"/>
      <c r="D170" s="56" t="s">
        <v>284</v>
      </c>
      <c r="E170" s="57" t="s">
        <v>285</v>
      </c>
      <c r="F170" s="57" t="s">
        <v>11</v>
      </c>
      <c r="G170" s="57" t="s">
        <v>277</v>
      </c>
      <c r="H170" s="55">
        <v>119</v>
      </c>
      <c r="I170" s="70">
        <v>2</v>
      </c>
      <c r="J170" s="144">
        <f t="shared" si="10"/>
        <v>0</v>
      </c>
      <c r="K170" s="145">
        <f t="shared" si="11"/>
        <v>0</v>
      </c>
      <c r="L170" s="146"/>
      <c r="M170" s="147">
        <f t="shared" si="13"/>
        <v>0</v>
      </c>
      <c r="N170" s="146"/>
      <c r="O170" s="146"/>
      <c r="P170" s="146"/>
      <c r="Q170" s="191">
        <f t="shared" si="12"/>
        <v>2</v>
      </c>
      <c r="R170" s="18" t="str">
        <f t="shared" si="9"/>
        <v>OK</v>
      </c>
      <c r="S170" s="47"/>
      <c r="T170" s="47"/>
      <c r="U170" s="47"/>
      <c r="V170" s="47"/>
      <c r="W170" s="47"/>
      <c r="X170" s="34"/>
      <c r="Y170" s="34"/>
      <c r="Z170" s="34"/>
      <c r="AA170" s="180"/>
      <c r="AB170" s="34"/>
      <c r="AC170" s="34"/>
      <c r="AD170" s="34"/>
      <c r="AE170" s="36"/>
      <c r="AF170" s="36"/>
      <c r="AG170" s="36"/>
      <c r="AH170" s="36"/>
      <c r="AI170" s="36"/>
      <c r="AJ170" s="36"/>
      <c r="AK170" s="181"/>
      <c r="AL170" s="181"/>
      <c r="AM170" s="181"/>
      <c r="AN170" s="181"/>
      <c r="AO170" s="181"/>
      <c r="AP170" s="181"/>
      <c r="AQ170" s="181"/>
      <c r="AR170" s="181"/>
      <c r="AS170" s="181"/>
      <c r="AT170" s="36"/>
      <c r="AU170" s="36"/>
    </row>
    <row r="171" spans="1:47" ht="40" customHeight="1" x14ac:dyDescent="0.35">
      <c r="A171" s="204"/>
      <c r="B171" s="50">
        <v>168</v>
      </c>
      <c r="C171" s="200"/>
      <c r="D171" s="56" t="s">
        <v>286</v>
      </c>
      <c r="E171" s="57" t="s">
        <v>287</v>
      </c>
      <c r="F171" s="57" t="s">
        <v>11</v>
      </c>
      <c r="G171" s="57" t="s">
        <v>288</v>
      </c>
      <c r="H171" s="55">
        <v>47.2</v>
      </c>
      <c r="I171" s="70">
        <v>6</v>
      </c>
      <c r="J171" s="144">
        <f t="shared" si="10"/>
        <v>3</v>
      </c>
      <c r="K171" s="145">
        <f t="shared" si="11"/>
        <v>3</v>
      </c>
      <c r="L171" s="146"/>
      <c r="M171" s="147">
        <f t="shared" si="13"/>
        <v>1</v>
      </c>
      <c r="N171" s="146"/>
      <c r="O171" s="146"/>
      <c r="P171" s="146"/>
      <c r="Q171" s="191">
        <f t="shared" si="12"/>
        <v>3</v>
      </c>
      <c r="R171" s="18" t="str">
        <f t="shared" si="9"/>
        <v>OK</v>
      </c>
      <c r="S171" s="47"/>
      <c r="T171" s="47"/>
      <c r="U171" s="47"/>
      <c r="V171" s="47"/>
      <c r="W171" s="47"/>
      <c r="X171" s="34"/>
      <c r="Y171" s="34"/>
      <c r="Z171" s="34"/>
      <c r="AA171" s="180"/>
      <c r="AB171" s="34"/>
      <c r="AC171" s="34"/>
      <c r="AD171" s="34"/>
      <c r="AE171" s="36"/>
      <c r="AF171" s="36">
        <v>3</v>
      </c>
      <c r="AG171" s="36"/>
      <c r="AH171" s="36"/>
      <c r="AI171" s="36"/>
      <c r="AJ171" s="36"/>
      <c r="AK171" s="181"/>
      <c r="AL171" s="181"/>
      <c r="AM171" s="181"/>
      <c r="AN171" s="181"/>
      <c r="AO171" s="181"/>
      <c r="AP171" s="181"/>
      <c r="AQ171" s="181"/>
      <c r="AR171" s="181"/>
      <c r="AS171" s="181"/>
      <c r="AT171" s="36"/>
      <c r="AU171" s="36"/>
    </row>
    <row r="172" spans="1:47" ht="40" customHeight="1" x14ac:dyDescent="0.35">
      <c r="A172" s="204"/>
      <c r="B172" s="50">
        <v>169</v>
      </c>
      <c r="C172" s="199"/>
      <c r="D172" s="56" t="s">
        <v>289</v>
      </c>
      <c r="E172" s="57" t="s">
        <v>290</v>
      </c>
      <c r="F172" s="57" t="s">
        <v>11</v>
      </c>
      <c r="G172" s="57" t="s">
        <v>13</v>
      </c>
      <c r="H172" s="55">
        <v>65</v>
      </c>
      <c r="I172" s="70">
        <v>1</v>
      </c>
      <c r="J172" s="144">
        <f t="shared" si="10"/>
        <v>1</v>
      </c>
      <c r="K172" s="145">
        <f t="shared" si="11"/>
        <v>1</v>
      </c>
      <c r="L172" s="146"/>
      <c r="M172" s="147">
        <f t="shared" si="13"/>
        <v>0</v>
      </c>
      <c r="N172" s="146"/>
      <c r="O172" s="146"/>
      <c r="P172" s="146"/>
      <c r="Q172" s="191">
        <f t="shared" si="12"/>
        <v>0</v>
      </c>
      <c r="R172" s="18" t="str">
        <f t="shared" si="9"/>
        <v>OK</v>
      </c>
      <c r="S172" s="47"/>
      <c r="T172" s="47"/>
      <c r="U172" s="47"/>
      <c r="V172" s="47"/>
      <c r="W172" s="47"/>
      <c r="X172" s="34"/>
      <c r="Y172" s="34"/>
      <c r="Z172" s="34"/>
      <c r="AA172" s="180"/>
      <c r="AB172" s="34"/>
      <c r="AC172" s="34"/>
      <c r="AD172" s="34"/>
      <c r="AE172" s="36"/>
      <c r="AF172" s="36">
        <v>1</v>
      </c>
      <c r="AG172" s="36"/>
      <c r="AH172" s="36"/>
      <c r="AI172" s="36"/>
      <c r="AJ172" s="36"/>
      <c r="AK172" s="181"/>
      <c r="AL172" s="181"/>
      <c r="AM172" s="181"/>
      <c r="AN172" s="181"/>
      <c r="AO172" s="181"/>
      <c r="AP172" s="181"/>
      <c r="AQ172" s="181"/>
      <c r="AR172" s="181"/>
      <c r="AS172" s="181"/>
      <c r="AT172" s="36"/>
      <c r="AU172" s="36"/>
    </row>
    <row r="173" spans="1:47" ht="40" customHeight="1" x14ac:dyDescent="0.35">
      <c r="A173" s="204">
        <v>9</v>
      </c>
      <c r="B173" s="50">
        <v>170</v>
      </c>
      <c r="C173" s="198" t="s">
        <v>637</v>
      </c>
      <c r="D173" s="56" t="s">
        <v>291</v>
      </c>
      <c r="E173" s="57" t="s">
        <v>292</v>
      </c>
      <c r="F173" s="57" t="s">
        <v>11</v>
      </c>
      <c r="G173" s="57" t="s">
        <v>12</v>
      </c>
      <c r="H173" s="55">
        <v>50</v>
      </c>
      <c r="I173" s="70">
        <v>10</v>
      </c>
      <c r="J173" s="144">
        <f t="shared" si="10"/>
        <v>3</v>
      </c>
      <c r="K173" s="145">
        <f t="shared" si="11"/>
        <v>3</v>
      </c>
      <c r="L173" s="146"/>
      <c r="M173" s="147">
        <f t="shared" si="13"/>
        <v>2</v>
      </c>
      <c r="N173" s="146"/>
      <c r="O173" s="146"/>
      <c r="P173" s="146"/>
      <c r="Q173" s="191">
        <f t="shared" si="12"/>
        <v>7</v>
      </c>
      <c r="R173" s="18" t="str">
        <f t="shared" si="9"/>
        <v>OK</v>
      </c>
      <c r="S173" s="47"/>
      <c r="T173" s="47"/>
      <c r="U173" s="47"/>
      <c r="V173" s="47"/>
      <c r="W173" s="47"/>
      <c r="X173" s="34"/>
      <c r="Y173" s="34"/>
      <c r="Z173" s="34"/>
      <c r="AA173" s="180"/>
      <c r="AB173" s="34"/>
      <c r="AC173" s="34"/>
      <c r="AD173" s="34"/>
      <c r="AE173" s="36"/>
      <c r="AF173" s="36"/>
      <c r="AG173" s="36"/>
      <c r="AH173" s="36"/>
      <c r="AI173" s="36"/>
      <c r="AJ173" s="36"/>
      <c r="AK173" s="181"/>
      <c r="AL173" s="181"/>
      <c r="AM173" s="181"/>
      <c r="AN173" s="181"/>
      <c r="AO173" s="181"/>
      <c r="AP173" s="182">
        <v>3</v>
      </c>
      <c r="AQ173" s="181"/>
      <c r="AR173" s="181"/>
      <c r="AS173" s="181"/>
      <c r="AT173" s="36"/>
      <c r="AU173" s="36"/>
    </row>
    <row r="174" spans="1:47" ht="40" customHeight="1" x14ac:dyDescent="0.35">
      <c r="A174" s="204"/>
      <c r="B174" s="50">
        <v>171</v>
      </c>
      <c r="C174" s="200"/>
      <c r="D174" s="56" t="s">
        <v>293</v>
      </c>
      <c r="E174" s="57" t="s">
        <v>294</v>
      </c>
      <c r="F174" s="57" t="s">
        <v>233</v>
      </c>
      <c r="G174" s="57" t="s">
        <v>12</v>
      </c>
      <c r="H174" s="55">
        <v>51.94</v>
      </c>
      <c r="I174" s="70">
        <v>10</v>
      </c>
      <c r="J174" s="144">
        <f t="shared" si="10"/>
        <v>0</v>
      </c>
      <c r="K174" s="145">
        <f t="shared" si="11"/>
        <v>0</v>
      </c>
      <c r="L174" s="146"/>
      <c r="M174" s="147">
        <f t="shared" si="13"/>
        <v>2</v>
      </c>
      <c r="N174" s="146"/>
      <c r="O174" s="146"/>
      <c r="P174" s="146"/>
      <c r="Q174" s="191">
        <f t="shared" si="12"/>
        <v>10</v>
      </c>
      <c r="R174" s="18" t="str">
        <f t="shared" si="9"/>
        <v>OK</v>
      </c>
      <c r="S174" s="47"/>
      <c r="T174" s="47"/>
      <c r="U174" s="47"/>
      <c r="V174" s="47"/>
      <c r="W174" s="47"/>
      <c r="X174" s="34"/>
      <c r="Y174" s="34"/>
      <c r="Z174" s="34"/>
      <c r="AA174" s="180"/>
      <c r="AB174" s="34"/>
      <c r="AC174" s="34"/>
      <c r="AD174" s="34"/>
      <c r="AE174" s="36"/>
      <c r="AF174" s="36"/>
      <c r="AG174" s="36"/>
      <c r="AH174" s="36"/>
      <c r="AI174" s="36"/>
      <c r="AJ174" s="36"/>
      <c r="AK174" s="181"/>
      <c r="AL174" s="181"/>
      <c r="AM174" s="181"/>
      <c r="AN174" s="181"/>
      <c r="AO174" s="181"/>
      <c r="AP174" s="181"/>
      <c r="AQ174" s="181"/>
      <c r="AR174" s="181"/>
      <c r="AS174" s="181"/>
      <c r="AT174" s="36"/>
      <c r="AU174" s="36"/>
    </row>
    <row r="175" spans="1:47" ht="40" customHeight="1" x14ac:dyDescent="0.35">
      <c r="A175" s="204"/>
      <c r="B175" s="50">
        <v>172</v>
      </c>
      <c r="C175" s="200"/>
      <c r="D175" s="56" t="s">
        <v>295</v>
      </c>
      <c r="E175" s="57" t="s">
        <v>296</v>
      </c>
      <c r="F175" s="57" t="s">
        <v>11</v>
      </c>
      <c r="G175" s="57" t="s">
        <v>297</v>
      </c>
      <c r="H175" s="55">
        <v>30.89</v>
      </c>
      <c r="I175" s="70">
        <v>0</v>
      </c>
      <c r="J175" s="144">
        <f t="shared" si="10"/>
        <v>0</v>
      </c>
      <c r="K175" s="145">
        <f t="shared" si="11"/>
        <v>0</v>
      </c>
      <c r="L175" s="146"/>
      <c r="M175" s="147">
        <f t="shared" si="13"/>
        <v>0</v>
      </c>
      <c r="N175" s="146"/>
      <c r="O175" s="146"/>
      <c r="P175" s="146"/>
      <c r="Q175" s="191">
        <f t="shared" si="12"/>
        <v>0</v>
      </c>
      <c r="R175" s="18" t="str">
        <f t="shared" si="9"/>
        <v>OK</v>
      </c>
      <c r="S175" s="47"/>
      <c r="T175" s="47"/>
      <c r="U175" s="47"/>
      <c r="V175" s="47"/>
      <c r="W175" s="47"/>
      <c r="X175" s="34"/>
      <c r="Y175" s="34"/>
      <c r="Z175" s="34"/>
      <c r="AA175" s="180"/>
      <c r="AB175" s="34"/>
      <c r="AC175" s="34"/>
      <c r="AD175" s="34"/>
      <c r="AE175" s="36"/>
      <c r="AF175" s="36"/>
      <c r="AG175" s="36"/>
      <c r="AH175" s="36"/>
      <c r="AI175" s="36"/>
      <c r="AJ175" s="36"/>
      <c r="AK175" s="181"/>
      <c r="AL175" s="181"/>
      <c r="AM175" s="181"/>
      <c r="AN175" s="181"/>
      <c r="AO175" s="181"/>
      <c r="AP175" s="181"/>
      <c r="AQ175" s="181"/>
      <c r="AR175" s="181"/>
      <c r="AS175" s="181"/>
      <c r="AT175" s="36"/>
      <c r="AU175" s="36"/>
    </row>
    <row r="176" spans="1:47" ht="40" customHeight="1" x14ac:dyDescent="0.35">
      <c r="A176" s="204"/>
      <c r="B176" s="50">
        <v>173</v>
      </c>
      <c r="C176" s="200"/>
      <c r="D176" s="56" t="s">
        <v>298</v>
      </c>
      <c r="E176" s="57" t="s">
        <v>299</v>
      </c>
      <c r="F176" s="57" t="s">
        <v>233</v>
      </c>
      <c r="G176" s="57" t="s">
        <v>297</v>
      </c>
      <c r="H176" s="55">
        <v>20.9</v>
      </c>
      <c r="I176" s="70">
        <v>0</v>
      </c>
      <c r="J176" s="144">
        <f t="shared" si="10"/>
        <v>0</v>
      </c>
      <c r="K176" s="145">
        <f t="shared" si="11"/>
        <v>0</v>
      </c>
      <c r="L176" s="146"/>
      <c r="M176" s="147">
        <f t="shared" si="13"/>
        <v>0</v>
      </c>
      <c r="N176" s="146"/>
      <c r="O176" s="146"/>
      <c r="P176" s="146"/>
      <c r="Q176" s="191">
        <f t="shared" si="12"/>
        <v>0</v>
      </c>
      <c r="R176" s="18" t="str">
        <f t="shared" si="9"/>
        <v>OK</v>
      </c>
      <c r="S176" s="47"/>
      <c r="T176" s="47"/>
      <c r="U176" s="47"/>
      <c r="V176" s="47"/>
      <c r="W176" s="47"/>
      <c r="X176" s="34"/>
      <c r="Y176" s="34"/>
      <c r="Z176" s="34"/>
      <c r="AA176" s="180"/>
      <c r="AB176" s="34"/>
      <c r="AC176" s="34"/>
      <c r="AD176" s="34"/>
      <c r="AE176" s="36"/>
      <c r="AF176" s="36"/>
      <c r="AG176" s="36"/>
      <c r="AH176" s="36"/>
      <c r="AI176" s="36"/>
      <c r="AJ176" s="36"/>
      <c r="AK176" s="181"/>
      <c r="AL176" s="181"/>
      <c r="AM176" s="181"/>
      <c r="AN176" s="181"/>
      <c r="AO176" s="181"/>
      <c r="AP176" s="181"/>
      <c r="AQ176" s="181"/>
      <c r="AR176" s="181"/>
      <c r="AS176" s="181"/>
      <c r="AT176" s="36"/>
      <c r="AU176" s="36"/>
    </row>
    <row r="177" spans="1:47" ht="40" customHeight="1" x14ac:dyDescent="0.35">
      <c r="A177" s="204"/>
      <c r="B177" s="50">
        <v>174</v>
      </c>
      <c r="C177" s="200"/>
      <c r="D177" s="56" t="s">
        <v>300</v>
      </c>
      <c r="E177" s="57" t="s">
        <v>301</v>
      </c>
      <c r="F177" s="57" t="s">
        <v>233</v>
      </c>
      <c r="G177" s="57" t="s">
        <v>12</v>
      </c>
      <c r="H177" s="55">
        <v>7.63</v>
      </c>
      <c r="I177" s="70">
        <v>0</v>
      </c>
      <c r="J177" s="144">
        <f t="shared" si="10"/>
        <v>0</v>
      </c>
      <c r="K177" s="145">
        <f t="shared" si="11"/>
        <v>0</v>
      </c>
      <c r="L177" s="146"/>
      <c r="M177" s="147">
        <f t="shared" si="13"/>
        <v>0</v>
      </c>
      <c r="N177" s="146"/>
      <c r="O177" s="146"/>
      <c r="P177" s="146"/>
      <c r="Q177" s="191">
        <f t="shared" si="12"/>
        <v>0</v>
      </c>
      <c r="R177" s="18" t="str">
        <f t="shared" si="9"/>
        <v>OK</v>
      </c>
      <c r="S177" s="47"/>
      <c r="T177" s="47"/>
      <c r="U177" s="47"/>
      <c r="V177" s="47"/>
      <c r="W177" s="47"/>
      <c r="X177" s="34"/>
      <c r="Y177" s="34"/>
      <c r="Z177" s="34"/>
      <c r="AA177" s="180"/>
      <c r="AB177" s="34"/>
      <c r="AC177" s="34"/>
      <c r="AD177" s="34"/>
      <c r="AE177" s="36"/>
      <c r="AF177" s="36"/>
      <c r="AG177" s="36"/>
      <c r="AH177" s="36"/>
      <c r="AI177" s="36"/>
      <c r="AJ177" s="36"/>
      <c r="AK177" s="181"/>
      <c r="AL177" s="181"/>
      <c r="AM177" s="181"/>
      <c r="AN177" s="181"/>
      <c r="AO177" s="181"/>
      <c r="AP177" s="181"/>
      <c r="AQ177" s="181"/>
      <c r="AR177" s="181"/>
      <c r="AS177" s="181"/>
      <c r="AT177" s="36"/>
      <c r="AU177" s="36"/>
    </row>
    <row r="178" spans="1:47" ht="40" customHeight="1" x14ac:dyDescent="0.35">
      <c r="A178" s="204"/>
      <c r="B178" s="50">
        <v>175</v>
      </c>
      <c r="C178" s="200"/>
      <c r="D178" s="56" t="s">
        <v>302</v>
      </c>
      <c r="E178" s="57" t="s">
        <v>303</v>
      </c>
      <c r="F178" s="57" t="s">
        <v>11</v>
      </c>
      <c r="G178" s="57" t="s">
        <v>12</v>
      </c>
      <c r="H178" s="55">
        <v>50.87</v>
      </c>
      <c r="I178" s="70">
        <v>10</v>
      </c>
      <c r="J178" s="144">
        <f t="shared" si="10"/>
        <v>0</v>
      </c>
      <c r="K178" s="145">
        <f t="shared" si="11"/>
        <v>0</v>
      </c>
      <c r="L178" s="146"/>
      <c r="M178" s="147">
        <f t="shared" si="13"/>
        <v>2</v>
      </c>
      <c r="N178" s="146"/>
      <c r="O178" s="146"/>
      <c r="P178" s="146"/>
      <c r="Q178" s="191">
        <f t="shared" si="12"/>
        <v>10</v>
      </c>
      <c r="R178" s="18" t="str">
        <f t="shared" si="9"/>
        <v>OK</v>
      </c>
      <c r="S178" s="47"/>
      <c r="T178" s="47"/>
      <c r="U178" s="47"/>
      <c r="V178" s="47"/>
      <c r="W178" s="47"/>
      <c r="X178" s="34"/>
      <c r="Y178" s="34"/>
      <c r="Z178" s="34"/>
      <c r="AA178" s="180"/>
      <c r="AB178" s="34"/>
      <c r="AC178" s="34"/>
      <c r="AD178" s="34"/>
      <c r="AE178" s="36"/>
      <c r="AF178" s="36"/>
      <c r="AG178" s="36"/>
      <c r="AH178" s="36"/>
      <c r="AI178" s="36"/>
      <c r="AJ178" s="36"/>
      <c r="AK178" s="181"/>
      <c r="AL178" s="181"/>
      <c r="AM178" s="181"/>
      <c r="AN178" s="181"/>
      <c r="AO178" s="181"/>
      <c r="AP178" s="181"/>
      <c r="AQ178" s="181"/>
      <c r="AR178" s="181"/>
      <c r="AS178" s="181"/>
      <c r="AT178" s="36"/>
      <c r="AU178" s="36"/>
    </row>
    <row r="179" spans="1:47" ht="40" customHeight="1" x14ac:dyDescent="0.35">
      <c r="A179" s="204"/>
      <c r="B179" s="50">
        <v>176</v>
      </c>
      <c r="C179" s="199"/>
      <c r="D179" s="56" t="s">
        <v>304</v>
      </c>
      <c r="E179" s="57" t="s">
        <v>305</v>
      </c>
      <c r="F179" s="57" t="s">
        <v>11</v>
      </c>
      <c r="G179" s="57" t="s">
        <v>12</v>
      </c>
      <c r="H179" s="55">
        <v>4.78</v>
      </c>
      <c r="I179" s="70">
        <v>0</v>
      </c>
      <c r="J179" s="144">
        <f t="shared" si="10"/>
        <v>0</v>
      </c>
      <c r="K179" s="145">
        <f t="shared" si="11"/>
        <v>0</v>
      </c>
      <c r="L179" s="146"/>
      <c r="M179" s="147">
        <f t="shared" si="13"/>
        <v>0</v>
      </c>
      <c r="N179" s="146"/>
      <c r="O179" s="146"/>
      <c r="P179" s="146"/>
      <c r="Q179" s="191">
        <f t="shared" si="12"/>
        <v>0</v>
      </c>
      <c r="R179" s="18" t="str">
        <f t="shared" si="9"/>
        <v>OK</v>
      </c>
      <c r="S179" s="47"/>
      <c r="T179" s="47"/>
      <c r="U179" s="47"/>
      <c r="V179" s="47"/>
      <c r="W179" s="47"/>
      <c r="X179" s="34"/>
      <c r="Y179" s="34"/>
      <c r="Z179" s="34"/>
      <c r="AA179" s="180"/>
      <c r="AB179" s="34"/>
      <c r="AC179" s="34"/>
      <c r="AD179" s="34"/>
      <c r="AE179" s="36"/>
      <c r="AF179" s="36"/>
      <c r="AG179" s="36"/>
      <c r="AH179" s="36"/>
      <c r="AI179" s="36"/>
      <c r="AJ179" s="36"/>
      <c r="AK179" s="181"/>
      <c r="AL179" s="181"/>
      <c r="AM179" s="181"/>
      <c r="AN179" s="181"/>
      <c r="AO179" s="181"/>
      <c r="AP179" s="181"/>
      <c r="AQ179" s="181"/>
      <c r="AR179" s="181"/>
      <c r="AS179" s="181"/>
      <c r="AT179" s="36"/>
      <c r="AU179" s="36"/>
    </row>
    <row r="180" spans="1:47" ht="40" customHeight="1" x14ac:dyDescent="0.35">
      <c r="A180" s="204">
        <v>10</v>
      </c>
      <c r="B180" s="50">
        <v>177</v>
      </c>
      <c r="C180" s="198" t="s">
        <v>635</v>
      </c>
      <c r="D180" s="56" t="s">
        <v>306</v>
      </c>
      <c r="E180" s="57" t="s">
        <v>307</v>
      </c>
      <c r="F180" s="57" t="s">
        <v>11</v>
      </c>
      <c r="G180" s="57" t="s">
        <v>308</v>
      </c>
      <c r="H180" s="55">
        <v>16</v>
      </c>
      <c r="I180" s="70">
        <v>30</v>
      </c>
      <c r="J180" s="144">
        <f t="shared" si="10"/>
        <v>30</v>
      </c>
      <c r="K180" s="145">
        <f t="shared" si="11"/>
        <v>30</v>
      </c>
      <c r="L180" s="146"/>
      <c r="M180" s="147">
        <f t="shared" si="13"/>
        <v>7</v>
      </c>
      <c r="N180" s="146"/>
      <c r="O180" s="146"/>
      <c r="P180" s="146"/>
      <c r="Q180" s="191">
        <f t="shared" si="12"/>
        <v>0</v>
      </c>
      <c r="R180" s="18" t="str">
        <f t="shared" si="9"/>
        <v>OK</v>
      </c>
      <c r="S180" s="47"/>
      <c r="T180" s="47"/>
      <c r="U180" s="47"/>
      <c r="V180" s="47"/>
      <c r="W180" s="47"/>
      <c r="X180" s="34"/>
      <c r="Y180" s="34"/>
      <c r="Z180" s="34"/>
      <c r="AA180" s="180"/>
      <c r="AB180" s="34"/>
      <c r="AC180" s="34">
        <v>20</v>
      </c>
      <c r="AD180" s="34"/>
      <c r="AE180" s="36"/>
      <c r="AF180" s="36"/>
      <c r="AG180" s="36"/>
      <c r="AH180" s="36"/>
      <c r="AI180" s="36"/>
      <c r="AJ180" s="36"/>
      <c r="AK180" s="181"/>
      <c r="AL180" s="181"/>
      <c r="AM180" s="181"/>
      <c r="AN180" s="182">
        <v>10</v>
      </c>
      <c r="AO180" s="181"/>
      <c r="AP180" s="181"/>
      <c r="AQ180" s="181"/>
      <c r="AR180" s="181"/>
      <c r="AS180" s="181"/>
      <c r="AT180" s="36"/>
      <c r="AU180" s="36"/>
    </row>
    <row r="181" spans="1:47" ht="40" customHeight="1" x14ac:dyDescent="0.35">
      <c r="A181" s="204"/>
      <c r="B181" s="50">
        <v>178</v>
      </c>
      <c r="C181" s="200"/>
      <c r="D181" s="56" t="s">
        <v>309</v>
      </c>
      <c r="E181" s="57" t="s">
        <v>310</v>
      </c>
      <c r="F181" s="57" t="s">
        <v>11</v>
      </c>
      <c r="G181" s="57" t="s">
        <v>13</v>
      </c>
      <c r="H181" s="55">
        <v>15.62</v>
      </c>
      <c r="I181" s="70">
        <v>30</v>
      </c>
      <c r="J181" s="144">
        <f t="shared" si="10"/>
        <v>30</v>
      </c>
      <c r="K181" s="145">
        <f t="shared" si="11"/>
        <v>30</v>
      </c>
      <c r="L181" s="146"/>
      <c r="M181" s="147">
        <f t="shared" si="13"/>
        <v>7</v>
      </c>
      <c r="N181" s="146"/>
      <c r="O181" s="146"/>
      <c r="P181" s="146"/>
      <c r="Q181" s="191">
        <f t="shared" si="12"/>
        <v>0</v>
      </c>
      <c r="R181" s="18" t="str">
        <f t="shared" si="9"/>
        <v>OK</v>
      </c>
      <c r="S181" s="47"/>
      <c r="T181" s="47"/>
      <c r="U181" s="47"/>
      <c r="V181" s="47"/>
      <c r="W181" s="47"/>
      <c r="X181" s="34"/>
      <c r="Y181" s="34"/>
      <c r="Z181" s="34"/>
      <c r="AA181" s="180"/>
      <c r="AB181" s="34"/>
      <c r="AC181" s="34">
        <v>20</v>
      </c>
      <c r="AD181" s="34"/>
      <c r="AE181" s="36"/>
      <c r="AF181" s="36"/>
      <c r="AG181" s="36"/>
      <c r="AH181" s="36"/>
      <c r="AI181" s="36"/>
      <c r="AJ181" s="36"/>
      <c r="AK181" s="181"/>
      <c r="AL181" s="181"/>
      <c r="AM181" s="181"/>
      <c r="AN181" s="182">
        <v>10</v>
      </c>
      <c r="AO181" s="181"/>
      <c r="AP181" s="181"/>
      <c r="AQ181" s="181"/>
      <c r="AR181" s="181"/>
      <c r="AS181" s="181"/>
      <c r="AT181" s="36"/>
      <c r="AU181" s="36"/>
    </row>
    <row r="182" spans="1:47" ht="40" customHeight="1" x14ac:dyDescent="0.35">
      <c r="A182" s="204"/>
      <c r="B182" s="50">
        <v>179</v>
      </c>
      <c r="C182" s="200"/>
      <c r="D182" s="56" t="s">
        <v>311</v>
      </c>
      <c r="E182" s="57" t="s">
        <v>312</v>
      </c>
      <c r="F182" s="57" t="s">
        <v>233</v>
      </c>
      <c r="G182" s="57" t="s">
        <v>12</v>
      </c>
      <c r="H182" s="55">
        <v>4.9400000000000004</v>
      </c>
      <c r="I182" s="70">
        <v>20</v>
      </c>
      <c r="J182" s="144">
        <f t="shared" si="10"/>
        <v>20</v>
      </c>
      <c r="K182" s="145">
        <f t="shared" si="11"/>
        <v>20</v>
      </c>
      <c r="L182" s="146"/>
      <c r="M182" s="147">
        <f t="shared" si="13"/>
        <v>5</v>
      </c>
      <c r="N182" s="146"/>
      <c r="O182" s="146"/>
      <c r="P182" s="146"/>
      <c r="Q182" s="191">
        <f t="shared" si="12"/>
        <v>0</v>
      </c>
      <c r="R182" s="18" t="str">
        <f t="shared" si="9"/>
        <v>OK</v>
      </c>
      <c r="S182" s="47"/>
      <c r="T182" s="47"/>
      <c r="U182" s="47"/>
      <c r="V182" s="47"/>
      <c r="W182" s="47"/>
      <c r="X182" s="34"/>
      <c r="Y182" s="34"/>
      <c r="Z182" s="34"/>
      <c r="AA182" s="180"/>
      <c r="AB182" s="34"/>
      <c r="AC182" s="34">
        <v>10</v>
      </c>
      <c r="AD182" s="34"/>
      <c r="AE182" s="36"/>
      <c r="AF182" s="36"/>
      <c r="AG182" s="36"/>
      <c r="AH182" s="36"/>
      <c r="AI182" s="36"/>
      <c r="AJ182" s="36"/>
      <c r="AK182" s="181"/>
      <c r="AL182" s="181"/>
      <c r="AM182" s="181"/>
      <c r="AN182" s="182">
        <v>10</v>
      </c>
      <c r="AO182" s="181"/>
      <c r="AP182" s="181"/>
      <c r="AQ182" s="181"/>
      <c r="AR182" s="181"/>
      <c r="AS182" s="181"/>
      <c r="AT182" s="36"/>
      <c r="AU182" s="36"/>
    </row>
    <row r="183" spans="1:47" ht="40" customHeight="1" x14ac:dyDescent="0.35">
      <c r="A183" s="204"/>
      <c r="B183" s="50">
        <v>180</v>
      </c>
      <c r="C183" s="200"/>
      <c r="D183" s="56" t="s">
        <v>313</v>
      </c>
      <c r="E183" s="57" t="s">
        <v>314</v>
      </c>
      <c r="F183" s="57" t="s">
        <v>11</v>
      </c>
      <c r="G183" s="57" t="s">
        <v>13</v>
      </c>
      <c r="H183" s="55">
        <v>36.1</v>
      </c>
      <c r="I183" s="70">
        <v>10</v>
      </c>
      <c r="J183" s="144">
        <f t="shared" si="10"/>
        <v>3</v>
      </c>
      <c r="K183" s="145">
        <f t="shared" si="11"/>
        <v>3</v>
      </c>
      <c r="L183" s="146"/>
      <c r="M183" s="147">
        <f t="shared" si="13"/>
        <v>2</v>
      </c>
      <c r="N183" s="146"/>
      <c r="O183" s="146"/>
      <c r="P183" s="146"/>
      <c r="Q183" s="191">
        <f t="shared" si="12"/>
        <v>7</v>
      </c>
      <c r="R183" s="18" t="str">
        <f t="shared" si="9"/>
        <v>OK</v>
      </c>
      <c r="S183" s="47"/>
      <c r="T183" s="47"/>
      <c r="U183" s="47"/>
      <c r="V183" s="47"/>
      <c r="W183" s="47"/>
      <c r="X183" s="34"/>
      <c r="Y183" s="34"/>
      <c r="Z183" s="34"/>
      <c r="AA183" s="180"/>
      <c r="AB183" s="34"/>
      <c r="AC183" s="34">
        <v>3</v>
      </c>
      <c r="AD183" s="34"/>
      <c r="AE183" s="36"/>
      <c r="AF183" s="36"/>
      <c r="AG183" s="36"/>
      <c r="AH183" s="36"/>
      <c r="AI183" s="36"/>
      <c r="AJ183" s="36"/>
      <c r="AK183" s="181"/>
      <c r="AL183" s="181"/>
      <c r="AM183" s="181"/>
      <c r="AN183" s="181"/>
      <c r="AO183" s="181"/>
      <c r="AP183" s="181"/>
      <c r="AQ183" s="181"/>
      <c r="AR183" s="181"/>
      <c r="AS183" s="181"/>
      <c r="AT183" s="36"/>
      <c r="AU183" s="36"/>
    </row>
    <row r="184" spans="1:47" ht="40" customHeight="1" x14ac:dyDescent="0.35">
      <c r="A184" s="204"/>
      <c r="B184" s="50">
        <v>181</v>
      </c>
      <c r="C184" s="200"/>
      <c r="D184" s="56" t="s">
        <v>315</v>
      </c>
      <c r="E184" s="57" t="s">
        <v>316</v>
      </c>
      <c r="F184" s="57" t="s">
        <v>11</v>
      </c>
      <c r="G184" s="57" t="s">
        <v>12</v>
      </c>
      <c r="H184" s="55">
        <v>16.8</v>
      </c>
      <c r="I184" s="70">
        <v>50</v>
      </c>
      <c r="J184" s="144">
        <f t="shared" si="10"/>
        <v>2</v>
      </c>
      <c r="K184" s="145">
        <f t="shared" si="11"/>
        <v>2</v>
      </c>
      <c r="L184" s="146"/>
      <c r="M184" s="147">
        <f t="shared" si="13"/>
        <v>12</v>
      </c>
      <c r="N184" s="146"/>
      <c r="O184" s="146"/>
      <c r="P184" s="146"/>
      <c r="Q184" s="191">
        <f t="shared" si="12"/>
        <v>48</v>
      </c>
      <c r="R184" s="18" t="str">
        <f t="shared" si="9"/>
        <v>OK</v>
      </c>
      <c r="S184" s="47"/>
      <c r="T184" s="47"/>
      <c r="U184" s="47"/>
      <c r="V184" s="47"/>
      <c r="W184" s="47"/>
      <c r="X184" s="34"/>
      <c r="Y184" s="34"/>
      <c r="Z184" s="34"/>
      <c r="AA184" s="180"/>
      <c r="AB184" s="34"/>
      <c r="AC184" s="34">
        <v>2</v>
      </c>
      <c r="AD184" s="34"/>
      <c r="AE184" s="36"/>
      <c r="AF184" s="36"/>
      <c r="AG184" s="36"/>
      <c r="AH184" s="36"/>
      <c r="AI184" s="36"/>
      <c r="AJ184" s="36"/>
      <c r="AK184" s="181"/>
      <c r="AL184" s="181"/>
      <c r="AM184" s="181"/>
      <c r="AN184" s="181"/>
      <c r="AO184" s="181"/>
      <c r="AP184" s="181"/>
      <c r="AQ184" s="181"/>
      <c r="AR184" s="181"/>
      <c r="AS184" s="181"/>
      <c r="AT184" s="36"/>
      <c r="AU184" s="36"/>
    </row>
    <row r="185" spans="1:47" ht="40" customHeight="1" x14ac:dyDescent="0.35">
      <c r="A185" s="204"/>
      <c r="B185" s="50">
        <v>182</v>
      </c>
      <c r="C185" s="200"/>
      <c r="D185" s="56" t="s">
        <v>317</v>
      </c>
      <c r="E185" s="57" t="s">
        <v>318</v>
      </c>
      <c r="F185" s="57" t="s">
        <v>11</v>
      </c>
      <c r="G185" s="57" t="s">
        <v>12</v>
      </c>
      <c r="H185" s="55">
        <v>8.16</v>
      </c>
      <c r="I185" s="70">
        <v>5</v>
      </c>
      <c r="J185" s="144">
        <f t="shared" si="10"/>
        <v>2</v>
      </c>
      <c r="K185" s="145">
        <f t="shared" si="11"/>
        <v>2</v>
      </c>
      <c r="L185" s="146"/>
      <c r="M185" s="147">
        <f t="shared" si="13"/>
        <v>1</v>
      </c>
      <c r="N185" s="146"/>
      <c r="O185" s="146"/>
      <c r="P185" s="146"/>
      <c r="Q185" s="191">
        <f t="shared" si="12"/>
        <v>3</v>
      </c>
      <c r="R185" s="18" t="str">
        <f t="shared" si="9"/>
        <v>OK</v>
      </c>
      <c r="S185" s="47"/>
      <c r="T185" s="47"/>
      <c r="U185" s="47"/>
      <c r="V185" s="47"/>
      <c r="W185" s="47"/>
      <c r="X185" s="34"/>
      <c r="Y185" s="34"/>
      <c r="Z185" s="34"/>
      <c r="AA185" s="180"/>
      <c r="AB185" s="34"/>
      <c r="AC185" s="34">
        <v>2</v>
      </c>
      <c r="AD185" s="34"/>
      <c r="AE185" s="36"/>
      <c r="AF185" s="36"/>
      <c r="AG185" s="36"/>
      <c r="AH185" s="36"/>
      <c r="AI185" s="36"/>
      <c r="AJ185" s="36"/>
      <c r="AK185" s="181"/>
      <c r="AL185" s="181"/>
      <c r="AM185" s="181"/>
      <c r="AN185" s="181"/>
      <c r="AO185" s="181"/>
      <c r="AP185" s="181"/>
      <c r="AQ185" s="181"/>
      <c r="AR185" s="181"/>
      <c r="AS185" s="181"/>
      <c r="AT185" s="36"/>
      <c r="AU185" s="36"/>
    </row>
    <row r="186" spans="1:47" ht="40" customHeight="1" x14ac:dyDescent="0.35">
      <c r="A186" s="204"/>
      <c r="B186" s="50">
        <v>183</v>
      </c>
      <c r="C186" s="200"/>
      <c r="D186" s="56" t="s">
        <v>319</v>
      </c>
      <c r="E186" s="57" t="s">
        <v>320</v>
      </c>
      <c r="F186" s="57" t="s">
        <v>11</v>
      </c>
      <c r="G186" s="57" t="s">
        <v>12</v>
      </c>
      <c r="H186" s="55">
        <v>6.8</v>
      </c>
      <c r="I186" s="70">
        <v>15</v>
      </c>
      <c r="J186" s="144">
        <f t="shared" si="10"/>
        <v>5</v>
      </c>
      <c r="K186" s="145">
        <f t="shared" si="11"/>
        <v>5</v>
      </c>
      <c r="L186" s="146"/>
      <c r="M186" s="147">
        <f t="shared" si="13"/>
        <v>3</v>
      </c>
      <c r="N186" s="146"/>
      <c r="O186" s="146"/>
      <c r="P186" s="146"/>
      <c r="Q186" s="191">
        <f t="shared" si="12"/>
        <v>10</v>
      </c>
      <c r="R186" s="18" t="str">
        <f t="shared" si="9"/>
        <v>OK</v>
      </c>
      <c r="S186" s="47"/>
      <c r="T186" s="47"/>
      <c r="U186" s="47"/>
      <c r="V186" s="47"/>
      <c r="W186" s="47"/>
      <c r="X186" s="34"/>
      <c r="Y186" s="34"/>
      <c r="Z186" s="34"/>
      <c r="AA186" s="180"/>
      <c r="AB186" s="34"/>
      <c r="AC186" s="34">
        <v>5</v>
      </c>
      <c r="AD186" s="34"/>
      <c r="AE186" s="36"/>
      <c r="AF186" s="36"/>
      <c r="AG186" s="36"/>
      <c r="AH186" s="36"/>
      <c r="AI186" s="36"/>
      <c r="AJ186" s="36"/>
      <c r="AK186" s="181"/>
      <c r="AL186" s="181"/>
      <c r="AM186" s="181"/>
      <c r="AN186" s="181"/>
      <c r="AO186" s="181"/>
      <c r="AP186" s="181"/>
      <c r="AQ186" s="181"/>
      <c r="AR186" s="181"/>
      <c r="AS186" s="181"/>
      <c r="AT186" s="36"/>
      <c r="AU186" s="36"/>
    </row>
    <row r="187" spans="1:47" ht="40" customHeight="1" x14ac:dyDescent="0.35">
      <c r="A187" s="204"/>
      <c r="B187" s="50">
        <v>184</v>
      </c>
      <c r="C187" s="200"/>
      <c r="D187" s="56" t="s">
        <v>321</v>
      </c>
      <c r="E187" s="57" t="s">
        <v>322</v>
      </c>
      <c r="F187" s="57" t="s">
        <v>11</v>
      </c>
      <c r="G187" s="57" t="s">
        <v>12</v>
      </c>
      <c r="H187" s="55">
        <v>22.8</v>
      </c>
      <c r="I187" s="70">
        <v>5</v>
      </c>
      <c r="J187" s="144">
        <f t="shared" si="10"/>
        <v>0</v>
      </c>
      <c r="K187" s="145">
        <f t="shared" si="11"/>
        <v>0</v>
      </c>
      <c r="L187" s="146"/>
      <c r="M187" s="147">
        <f t="shared" si="13"/>
        <v>1</v>
      </c>
      <c r="N187" s="146"/>
      <c r="O187" s="146"/>
      <c r="P187" s="146"/>
      <c r="Q187" s="191">
        <f t="shared" si="12"/>
        <v>5</v>
      </c>
      <c r="R187" s="18" t="str">
        <f t="shared" si="9"/>
        <v>OK</v>
      </c>
      <c r="S187" s="47"/>
      <c r="T187" s="47"/>
      <c r="U187" s="47"/>
      <c r="V187" s="47"/>
      <c r="W187" s="47"/>
      <c r="X187" s="34"/>
      <c r="Y187" s="34"/>
      <c r="Z187" s="34"/>
      <c r="AA187" s="180"/>
      <c r="AB187" s="34"/>
      <c r="AC187" s="34"/>
      <c r="AD187" s="34"/>
      <c r="AE187" s="36"/>
      <c r="AF187" s="36"/>
      <c r="AG187" s="36"/>
      <c r="AH187" s="36"/>
      <c r="AI187" s="36"/>
      <c r="AJ187" s="36"/>
      <c r="AK187" s="181"/>
      <c r="AL187" s="181"/>
      <c r="AM187" s="181"/>
      <c r="AN187" s="181"/>
      <c r="AO187" s="181"/>
      <c r="AP187" s="181"/>
      <c r="AQ187" s="181"/>
      <c r="AR187" s="181"/>
      <c r="AS187" s="181"/>
      <c r="AT187" s="36"/>
      <c r="AU187" s="36"/>
    </row>
    <row r="188" spans="1:47" ht="40" customHeight="1" x14ac:dyDescent="0.35">
      <c r="A188" s="204"/>
      <c r="B188" s="50">
        <v>185</v>
      </c>
      <c r="C188" s="200"/>
      <c r="D188" s="56" t="s">
        <v>323</v>
      </c>
      <c r="E188" s="57" t="s">
        <v>324</v>
      </c>
      <c r="F188" s="57" t="s">
        <v>11</v>
      </c>
      <c r="G188" s="57" t="s">
        <v>15</v>
      </c>
      <c r="H188" s="55">
        <v>9.36</v>
      </c>
      <c r="I188" s="70">
        <v>10</v>
      </c>
      <c r="J188" s="144">
        <f t="shared" si="10"/>
        <v>5</v>
      </c>
      <c r="K188" s="145">
        <f t="shared" si="11"/>
        <v>5</v>
      </c>
      <c r="L188" s="146"/>
      <c r="M188" s="147">
        <f t="shared" si="13"/>
        <v>2</v>
      </c>
      <c r="N188" s="146"/>
      <c r="O188" s="146"/>
      <c r="P188" s="146"/>
      <c r="Q188" s="191">
        <f t="shared" si="12"/>
        <v>5</v>
      </c>
      <c r="R188" s="18" t="str">
        <f t="shared" si="9"/>
        <v>OK</v>
      </c>
      <c r="S188" s="47"/>
      <c r="T188" s="47"/>
      <c r="U188" s="47"/>
      <c r="V188" s="47"/>
      <c r="W188" s="47"/>
      <c r="X188" s="34"/>
      <c r="Y188" s="34"/>
      <c r="Z188" s="34"/>
      <c r="AA188" s="180"/>
      <c r="AB188" s="34"/>
      <c r="AC188" s="34">
        <v>5</v>
      </c>
      <c r="AD188" s="34"/>
      <c r="AE188" s="36"/>
      <c r="AF188" s="36"/>
      <c r="AG188" s="36"/>
      <c r="AH188" s="36"/>
      <c r="AI188" s="36"/>
      <c r="AJ188" s="36"/>
      <c r="AK188" s="181"/>
      <c r="AL188" s="181"/>
      <c r="AM188" s="181"/>
      <c r="AN188" s="181"/>
      <c r="AO188" s="181"/>
      <c r="AP188" s="181"/>
      <c r="AQ188" s="181"/>
      <c r="AR188" s="181"/>
      <c r="AS188" s="181"/>
      <c r="AT188" s="36"/>
      <c r="AU188" s="36"/>
    </row>
    <row r="189" spans="1:47" ht="40" customHeight="1" x14ac:dyDescent="0.35">
      <c r="A189" s="204"/>
      <c r="B189" s="50">
        <v>186</v>
      </c>
      <c r="C189" s="200"/>
      <c r="D189" s="56" t="s">
        <v>325</v>
      </c>
      <c r="E189" s="57" t="s">
        <v>326</v>
      </c>
      <c r="F189" s="57" t="s">
        <v>11</v>
      </c>
      <c r="G189" s="57" t="s">
        <v>12</v>
      </c>
      <c r="H189" s="55">
        <v>17.399999999999999</v>
      </c>
      <c r="I189" s="70">
        <v>10</v>
      </c>
      <c r="J189" s="144">
        <f t="shared" si="10"/>
        <v>5</v>
      </c>
      <c r="K189" s="145">
        <f t="shared" si="11"/>
        <v>5</v>
      </c>
      <c r="L189" s="146"/>
      <c r="M189" s="147">
        <f t="shared" si="13"/>
        <v>2</v>
      </c>
      <c r="N189" s="146"/>
      <c r="O189" s="146"/>
      <c r="P189" s="146"/>
      <c r="Q189" s="191">
        <f t="shared" si="12"/>
        <v>5</v>
      </c>
      <c r="R189" s="18" t="str">
        <f t="shared" si="9"/>
        <v>OK</v>
      </c>
      <c r="S189" s="47"/>
      <c r="T189" s="47"/>
      <c r="U189" s="47"/>
      <c r="V189" s="47"/>
      <c r="W189" s="47"/>
      <c r="X189" s="34"/>
      <c r="Y189" s="34"/>
      <c r="Z189" s="34"/>
      <c r="AA189" s="180"/>
      <c r="AB189" s="34"/>
      <c r="AC189" s="34">
        <v>5</v>
      </c>
      <c r="AD189" s="34"/>
      <c r="AE189" s="36"/>
      <c r="AF189" s="36"/>
      <c r="AG189" s="36"/>
      <c r="AH189" s="36"/>
      <c r="AI189" s="36"/>
      <c r="AJ189" s="36"/>
      <c r="AK189" s="181"/>
      <c r="AL189" s="181"/>
      <c r="AM189" s="181"/>
      <c r="AN189" s="181"/>
      <c r="AO189" s="181"/>
      <c r="AP189" s="181"/>
      <c r="AQ189" s="181"/>
      <c r="AR189" s="181"/>
      <c r="AS189" s="181"/>
      <c r="AT189" s="36"/>
      <c r="AU189" s="36"/>
    </row>
    <row r="190" spans="1:47" ht="40" customHeight="1" x14ac:dyDescent="0.35">
      <c r="A190" s="204"/>
      <c r="B190" s="50">
        <v>187</v>
      </c>
      <c r="C190" s="200"/>
      <c r="D190" s="56" t="s">
        <v>327</v>
      </c>
      <c r="E190" s="57" t="s">
        <v>328</v>
      </c>
      <c r="F190" s="57" t="s">
        <v>11</v>
      </c>
      <c r="G190" s="57" t="s">
        <v>12</v>
      </c>
      <c r="H190" s="55">
        <v>16.88</v>
      </c>
      <c r="I190" s="70">
        <v>5</v>
      </c>
      <c r="J190" s="144">
        <f t="shared" si="10"/>
        <v>5</v>
      </c>
      <c r="K190" s="145">
        <f t="shared" si="11"/>
        <v>5</v>
      </c>
      <c r="L190" s="146"/>
      <c r="M190" s="147">
        <f t="shared" si="13"/>
        <v>1</v>
      </c>
      <c r="N190" s="146"/>
      <c r="O190" s="146"/>
      <c r="P190" s="146"/>
      <c r="Q190" s="191">
        <f t="shared" si="12"/>
        <v>0</v>
      </c>
      <c r="R190" s="18" t="str">
        <f t="shared" si="9"/>
        <v>OK</v>
      </c>
      <c r="S190" s="47"/>
      <c r="T190" s="47"/>
      <c r="U190" s="47"/>
      <c r="V190" s="47"/>
      <c r="W190" s="47"/>
      <c r="X190" s="34"/>
      <c r="Y190" s="34"/>
      <c r="Z190" s="34"/>
      <c r="AA190" s="180"/>
      <c r="AB190" s="34"/>
      <c r="AC190" s="34">
        <v>5</v>
      </c>
      <c r="AD190" s="34"/>
      <c r="AE190" s="36"/>
      <c r="AF190" s="36"/>
      <c r="AG190" s="36"/>
      <c r="AH190" s="36"/>
      <c r="AI190" s="36"/>
      <c r="AJ190" s="36"/>
      <c r="AK190" s="181"/>
      <c r="AL190" s="181"/>
      <c r="AM190" s="181"/>
      <c r="AN190" s="181"/>
      <c r="AO190" s="181"/>
      <c r="AP190" s="181"/>
      <c r="AQ190" s="181"/>
      <c r="AR190" s="181"/>
      <c r="AS190" s="181"/>
      <c r="AT190" s="36"/>
      <c r="AU190" s="36"/>
    </row>
    <row r="191" spans="1:47" ht="40" customHeight="1" x14ac:dyDescent="0.35">
      <c r="A191" s="204"/>
      <c r="B191" s="50">
        <v>188</v>
      </c>
      <c r="C191" s="200"/>
      <c r="D191" s="56" t="s">
        <v>329</v>
      </c>
      <c r="E191" s="57" t="s">
        <v>330</v>
      </c>
      <c r="F191" s="57" t="s">
        <v>11</v>
      </c>
      <c r="G191" s="57" t="s">
        <v>12</v>
      </c>
      <c r="H191" s="55">
        <v>15.6</v>
      </c>
      <c r="I191" s="70">
        <v>5</v>
      </c>
      <c r="J191" s="144">
        <f t="shared" si="10"/>
        <v>5</v>
      </c>
      <c r="K191" s="145">
        <f t="shared" si="11"/>
        <v>5</v>
      </c>
      <c r="L191" s="146"/>
      <c r="M191" s="147">
        <f t="shared" si="13"/>
        <v>1</v>
      </c>
      <c r="N191" s="146"/>
      <c r="O191" s="146"/>
      <c r="P191" s="146"/>
      <c r="Q191" s="191">
        <f t="shared" si="12"/>
        <v>0</v>
      </c>
      <c r="R191" s="18" t="str">
        <f t="shared" si="9"/>
        <v>OK</v>
      </c>
      <c r="S191" s="47"/>
      <c r="T191" s="47"/>
      <c r="U191" s="47"/>
      <c r="V191" s="47"/>
      <c r="W191" s="47"/>
      <c r="X191" s="34"/>
      <c r="Y191" s="34"/>
      <c r="Z191" s="34"/>
      <c r="AA191" s="180"/>
      <c r="AB191" s="34"/>
      <c r="AC191" s="34">
        <v>2</v>
      </c>
      <c r="AD191" s="34"/>
      <c r="AE191" s="36"/>
      <c r="AF191" s="36"/>
      <c r="AG191" s="36"/>
      <c r="AH191" s="36"/>
      <c r="AI191" s="36">
        <v>3</v>
      </c>
      <c r="AJ191" s="36"/>
      <c r="AK191" s="181"/>
      <c r="AL191" s="181"/>
      <c r="AM191" s="181"/>
      <c r="AN191" s="181"/>
      <c r="AO191" s="181"/>
      <c r="AP191" s="181"/>
      <c r="AQ191" s="181"/>
      <c r="AR191" s="181"/>
      <c r="AS191" s="181"/>
      <c r="AT191" s="36"/>
      <c r="AU191" s="36"/>
    </row>
    <row r="192" spans="1:47" ht="40" customHeight="1" x14ac:dyDescent="0.35">
      <c r="A192" s="204"/>
      <c r="B192" s="50">
        <v>189</v>
      </c>
      <c r="C192" s="200"/>
      <c r="D192" s="56" t="s">
        <v>331</v>
      </c>
      <c r="E192" s="57" t="s">
        <v>332</v>
      </c>
      <c r="F192" s="57" t="s">
        <v>11</v>
      </c>
      <c r="G192" s="57" t="s">
        <v>12</v>
      </c>
      <c r="H192" s="55">
        <v>16.8</v>
      </c>
      <c r="I192" s="70">
        <v>12</v>
      </c>
      <c r="J192" s="144">
        <f t="shared" si="10"/>
        <v>9</v>
      </c>
      <c r="K192" s="145">
        <f t="shared" si="11"/>
        <v>9</v>
      </c>
      <c r="L192" s="146"/>
      <c r="M192" s="147">
        <f t="shared" si="13"/>
        <v>3</v>
      </c>
      <c r="N192" s="146"/>
      <c r="O192" s="146"/>
      <c r="P192" s="146"/>
      <c r="Q192" s="191">
        <f t="shared" si="12"/>
        <v>3</v>
      </c>
      <c r="R192" s="18" t="str">
        <f t="shared" si="9"/>
        <v>OK</v>
      </c>
      <c r="S192" s="47"/>
      <c r="T192" s="47"/>
      <c r="U192" s="47"/>
      <c r="V192" s="47"/>
      <c r="W192" s="47"/>
      <c r="X192" s="34"/>
      <c r="Y192" s="34"/>
      <c r="Z192" s="34"/>
      <c r="AA192" s="180"/>
      <c r="AB192" s="34"/>
      <c r="AC192" s="34">
        <v>2</v>
      </c>
      <c r="AD192" s="34"/>
      <c r="AE192" s="36"/>
      <c r="AF192" s="36"/>
      <c r="AG192" s="36"/>
      <c r="AH192" s="36"/>
      <c r="AI192" s="36">
        <v>2</v>
      </c>
      <c r="AJ192" s="36"/>
      <c r="AK192" s="181"/>
      <c r="AL192" s="181"/>
      <c r="AM192" s="181"/>
      <c r="AN192" s="182">
        <v>5</v>
      </c>
      <c r="AO192" s="181"/>
      <c r="AP192" s="181"/>
      <c r="AQ192" s="181"/>
      <c r="AR192" s="181"/>
      <c r="AS192" s="181"/>
      <c r="AT192" s="36"/>
      <c r="AU192" s="36"/>
    </row>
    <row r="193" spans="1:47" ht="40" customHeight="1" x14ac:dyDescent="0.35">
      <c r="A193" s="204"/>
      <c r="B193" s="50">
        <v>190</v>
      </c>
      <c r="C193" s="200"/>
      <c r="D193" s="56" t="s">
        <v>333</v>
      </c>
      <c r="E193" s="57" t="s">
        <v>334</v>
      </c>
      <c r="F193" s="57" t="s">
        <v>11</v>
      </c>
      <c r="G193" s="57" t="s">
        <v>15</v>
      </c>
      <c r="H193" s="55">
        <v>24</v>
      </c>
      <c r="I193" s="70">
        <v>10</v>
      </c>
      <c r="J193" s="144">
        <f t="shared" si="10"/>
        <v>7</v>
      </c>
      <c r="K193" s="145">
        <f t="shared" si="11"/>
        <v>7</v>
      </c>
      <c r="L193" s="146"/>
      <c r="M193" s="147">
        <f t="shared" si="13"/>
        <v>2</v>
      </c>
      <c r="N193" s="146"/>
      <c r="O193" s="146"/>
      <c r="P193" s="146"/>
      <c r="Q193" s="191">
        <f t="shared" si="12"/>
        <v>3</v>
      </c>
      <c r="R193" s="18" t="str">
        <f t="shared" si="9"/>
        <v>OK</v>
      </c>
      <c r="S193" s="47"/>
      <c r="T193" s="47"/>
      <c r="U193" s="47"/>
      <c r="V193" s="47"/>
      <c r="W193" s="47"/>
      <c r="X193" s="34"/>
      <c r="Y193" s="34"/>
      <c r="Z193" s="34"/>
      <c r="AA193" s="180"/>
      <c r="AB193" s="34"/>
      <c r="AC193" s="34">
        <v>5</v>
      </c>
      <c r="AD193" s="34"/>
      <c r="AE193" s="36"/>
      <c r="AF193" s="36"/>
      <c r="AG193" s="36"/>
      <c r="AH193" s="36"/>
      <c r="AI193" s="36"/>
      <c r="AJ193" s="36"/>
      <c r="AK193" s="181"/>
      <c r="AL193" s="181"/>
      <c r="AM193" s="181"/>
      <c r="AN193" s="182">
        <v>2</v>
      </c>
      <c r="AO193" s="181"/>
      <c r="AP193" s="181"/>
      <c r="AQ193" s="181"/>
      <c r="AR193" s="181"/>
      <c r="AS193" s="181"/>
      <c r="AT193" s="36"/>
      <c r="AU193" s="36"/>
    </row>
    <row r="194" spans="1:47" ht="40" customHeight="1" x14ac:dyDescent="0.35">
      <c r="A194" s="204"/>
      <c r="B194" s="50">
        <v>191</v>
      </c>
      <c r="C194" s="200"/>
      <c r="D194" s="56" t="s">
        <v>335</v>
      </c>
      <c r="E194" s="57" t="s">
        <v>336</v>
      </c>
      <c r="F194" s="57" t="s">
        <v>11</v>
      </c>
      <c r="G194" s="57" t="s">
        <v>15</v>
      </c>
      <c r="H194" s="55">
        <v>27.6</v>
      </c>
      <c r="I194" s="70">
        <v>0</v>
      </c>
      <c r="J194" s="144">
        <f t="shared" si="10"/>
        <v>0</v>
      </c>
      <c r="K194" s="145">
        <f t="shared" si="11"/>
        <v>0</v>
      </c>
      <c r="L194" s="146"/>
      <c r="M194" s="147">
        <f t="shared" si="13"/>
        <v>0</v>
      </c>
      <c r="N194" s="146"/>
      <c r="O194" s="146"/>
      <c r="P194" s="146"/>
      <c r="Q194" s="191">
        <f t="shared" si="12"/>
        <v>0</v>
      </c>
      <c r="R194" s="18" t="str">
        <f t="shared" si="9"/>
        <v>OK</v>
      </c>
      <c r="S194" s="47"/>
      <c r="T194" s="47"/>
      <c r="U194" s="47"/>
      <c r="V194" s="47"/>
      <c r="W194" s="47"/>
      <c r="X194" s="34"/>
      <c r="Y194" s="34"/>
      <c r="Z194" s="34"/>
      <c r="AA194" s="180"/>
      <c r="AB194" s="34"/>
      <c r="AC194" s="34"/>
      <c r="AD194" s="34"/>
      <c r="AE194" s="36"/>
      <c r="AF194" s="36"/>
      <c r="AG194" s="36"/>
      <c r="AH194" s="36"/>
      <c r="AI194" s="36"/>
      <c r="AJ194" s="36"/>
      <c r="AK194" s="181"/>
      <c r="AL194" s="181"/>
      <c r="AM194" s="181"/>
      <c r="AN194" s="181"/>
      <c r="AO194" s="181"/>
      <c r="AP194" s="181"/>
      <c r="AQ194" s="181"/>
      <c r="AR194" s="181"/>
      <c r="AS194" s="181"/>
      <c r="AT194" s="36"/>
      <c r="AU194" s="36"/>
    </row>
    <row r="195" spans="1:47" ht="40" customHeight="1" x14ac:dyDescent="0.35">
      <c r="A195" s="204"/>
      <c r="B195" s="50">
        <v>192</v>
      </c>
      <c r="C195" s="200"/>
      <c r="D195" s="56" t="s">
        <v>337</v>
      </c>
      <c r="E195" s="57" t="s">
        <v>338</v>
      </c>
      <c r="F195" s="57" t="s">
        <v>11</v>
      </c>
      <c r="G195" s="57" t="s">
        <v>24</v>
      </c>
      <c r="H195" s="55">
        <v>108</v>
      </c>
      <c r="I195" s="70">
        <v>4</v>
      </c>
      <c r="J195" s="144">
        <f t="shared" si="10"/>
        <v>0</v>
      </c>
      <c r="K195" s="145">
        <f t="shared" si="11"/>
        <v>0</v>
      </c>
      <c r="L195" s="146"/>
      <c r="M195" s="147">
        <f t="shared" si="13"/>
        <v>1</v>
      </c>
      <c r="N195" s="146"/>
      <c r="O195" s="146"/>
      <c r="P195" s="146"/>
      <c r="Q195" s="191">
        <f t="shared" si="12"/>
        <v>4</v>
      </c>
      <c r="R195" s="18" t="str">
        <f t="shared" si="9"/>
        <v>OK</v>
      </c>
      <c r="S195" s="47"/>
      <c r="T195" s="47"/>
      <c r="U195" s="47"/>
      <c r="V195" s="47"/>
      <c r="W195" s="47"/>
      <c r="X195" s="34"/>
      <c r="Y195" s="34"/>
      <c r="Z195" s="34"/>
      <c r="AA195" s="180"/>
      <c r="AB195" s="34"/>
      <c r="AC195" s="34"/>
      <c r="AD195" s="34"/>
      <c r="AE195" s="36"/>
      <c r="AF195" s="36"/>
      <c r="AG195" s="36"/>
      <c r="AH195" s="36"/>
      <c r="AI195" s="36"/>
      <c r="AJ195" s="36"/>
      <c r="AK195" s="181"/>
      <c r="AL195" s="181"/>
      <c r="AM195" s="181"/>
      <c r="AN195" s="181"/>
      <c r="AO195" s="181"/>
      <c r="AP195" s="181"/>
      <c r="AQ195" s="181"/>
      <c r="AR195" s="181"/>
      <c r="AS195" s="181"/>
      <c r="AT195" s="36"/>
      <c r="AU195" s="36"/>
    </row>
    <row r="196" spans="1:47" ht="40" customHeight="1" x14ac:dyDescent="0.35">
      <c r="A196" s="204"/>
      <c r="B196" s="50">
        <v>193</v>
      </c>
      <c r="C196" s="200"/>
      <c r="D196" s="56" t="s">
        <v>339</v>
      </c>
      <c r="E196" s="57" t="s">
        <v>340</v>
      </c>
      <c r="F196" s="57" t="s">
        <v>11</v>
      </c>
      <c r="G196" s="57" t="s">
        <v>15</v>
      </c>
      <c r="H196" s="55">
        <v>12</v>
      </c>
      <c r="I196" s="70">
        <v>5</v>
      </c>
      <c r="J196" s="144">
        <f t="shared" ref="J196:J259" si="14">IF(SUM(S196:AU196)&gt;I196+L196,I196+L196,SUM(S196:AU196))</f>
        <v>4</v>
      </c>
      <c r="K196" s="145">
        <f t="shared" ref="K196:K259" si="15">(SUM(S196:AU196))</f>
        <v>4</v>
      </c>
      <c r="L196" s="146"/>
      <c r="M196" s="147">
        <f t="shared" si="13"/>
        <v>1</v>
      </c>
      <c r="N196" s="146"/>
      <c r="O196" s="146"/>
      <c r="P196" s="146"/>
      <c r="Q196" s="191">
        <f t="shared" ref="Q196:Q259" si="16">I196-(SUM(S196:AU196))+L196</f>
        <v>1</v>
      </c>
      <c r="R196" s="18" t="str">
        <f t="shared" si="9"/>
        <v>OK</v>
      </c>
      <c r="S196" s="47"/>
      <c r="T196" s="47"/>
      <c r="U196" s="47"/>
      <c r="V196" s="47"/>
      <c r="W196" s="47"/>
      <c r="X196" s="34"/>
      <c r="Y196" s="34"/>
      <c r="Z196" s="34"/>
      <c r="AA196" s="180"/>
      <c r="AB196" s="34"/>
      <c r="AC196" s="34">
        <v>2</v>
      </c>
      <c r="AD196" s="34"/>
      <c r="AE196" s="36"/>
      <c r="AF196" s="36"/>
      <c r="AG196" s="36"/>
      <c r="AH196" s="36"/>
      <c r="AI196" s="36"/>
      <c r="AJ196" s="36"/>
      <c r="AK196" s="181"/>
      <c r="AL196" s="181"/>
      <c r="AM196" s="181"/>
      <c r="AN196" s="182">
        <v>2</v>
      </c>
      <c r="AO196" s="181"/>
      <c r="AP196" s="181"/>
      <c r="AQ196" s="181"/>
      <c r="AR196" s="181"/>
      <c r="AS196" s="181"/>
      <c r="AT196" s="36"/>
      <c r="AU196" s="36"/>
    </row>
    <row r="197" spans="1:47" ht="40" customHeight="1" x14ac:dyDescent="0.35">
      <c r="A197" s="204"/>
      <c r="B197" s="50">
        <v>194</v>
      </c>
      <c r="C197" s="199"/>
      <c r="D197" s="56" t="s">
        <v>341</v>
      </c>
      <c r="E197" s="57" t="s">
        <v>342</v>
      </c>
      <c r="F197" s="57" t="s">
        <v>11</v>
      </c>
      <c r="G197" s="57" t="s">
        <v>288</v>
      </c>
      <c r="H197" s="55">
        <v>7.8</v>
      </c>
      <c r="I197" s="70">
        <v>32</v>
      </c>
      <c r="J197" s="144">
        <f t="shared" si="14"/>
        <v>31</v>
      </c>
      <c r="K197" s="145">
        <f t="shared" si="15"/>
        <v>31</v>
      </c>
      <c r="L197" s="146"/>
      <c r="M197" s="147">
        <f t="shared" ref="M197:M260" si="17">ROUND(IF(I197*0.25-0.5&lt;0,0,I197*0.25-0.5),0)-P197-N197</f>
        <v>8</v>
      </c>
      <c r="N197" s="146"/>
      <c r="O197" s="146"/>
      <c r="P197" s="146"/>
      <c r="Q197" s="191">
        <f t="shared" si="16"/>
        <v>1</v>
      </c>
      <c r="R197" s="18" t="str">
        <f t="shared" si="9"/>
        <v>OK</v>
      </c>
      <c r="S197" s="47"/>
      <c r="T197" s="47"/>
      <c r="U197" s="47"/>
      <c r="V197" s="47"/>
      <c r="W197" s="47"/>
      <c r="X197" s="34"/>
      <c r="Y197" s="34"/>
      <c r="Z197" s="34"/>
      <c r="AA197" s="180"/>
      <c r="AB197" s="34"/>
      <c r="AC197" s="34">
        <v>20</v>
      </c>
      <c r="AD197" s="34"/>
      <c r="AE197" s="36"/>
      <c r="AF197" s="36"/>
      <c r="AG197" s="36"/>
      <c r="AH197" s="36"/>
      <c r="AI197" s="36">
        <v>1</v>
      </c>
      <c r="AJ197" s="36"/>
      <c r="AK197" s="181"/>
      <c r="AL197" s="181"/>
      <c r="AM197" s="181"/>
      <c r="AN197" s="182">
        <v>10</v>
      </c>
      <c r="AO197" s="181"/>
      <c r="AP197" s="181"/>
      <c r="AQ197" s="181"/>
      <c r="AR197" s="181"/>
      <c r="AS197" s="181"/>
      <c r="AT197" s="36"/>
      <c r="AU197" s="36"/>
    </row>
    <row r="198" spans="1:47" ht="40" customHeight="1" x14ac:dyDescent="0.35">
      <c r="A198" s="204">
        <v>11</v>
      </c>
      <c r="B198" s="50">
        <v>195</v>
      </c>
      <c r="C198" s="198" t="s">
        <v>638</v>
      </c>
      <c r="D198" s="56" t="s">
        <v>343</v>
      </c>
      <c r="E198" s="57" t="s">
        <v>344</v>
      </c>
      <c r="F198" s="57" t="s">
        <v>345</v>
      </c>
      <c r="G198" s="57" t="s">
        <v>12</v>
      </c>
      <c r="H198" s="55">
        <v>280</v>
      </c>
      <c r="I198" s="70">
        <v>10</v>
      </c>
      <c r="J198" s="144">
        <f t="shared" si="14"/>
        <v>5</v>
      </c>
      <c r="K198" s="145">
        <f t="shared" si="15"/>
        <v>5</v>
      </c>
      <c r="L198" s="146"/>
      <c r="M198" s="147">
        <f t="shared" si="17"/>
        <v>2</v>
      </c>
      <c r="N198" s="146"/>
      <c r="O198" s="146"/>
      <c r="P198" s="146"/>
      <c r="Q198" s="191">
        <f t="shared" si="16"/>
        <v>5</v>
      </c>
      <c r="R198" s="18" t="str">
        <f t="shared" si="9"/>
        <v>OK</v>
      </c>
      <c r="S198" s="47"/>
      <c r="T198" s="47"/>
      <c r="U198" s="47"/>
      <c r="V198" s="47"/>
      <c r="W198" s="47"/>
      <c r="X198" s="34"/>
      <c r="Y198" s="34"/>
      <c r="Z198" s="34"/>
      <c r="AA198" s="180"/>
      <c r="AB198" s="34"/>
      <c r="AC198" s="34"/>
      <c r="AD198" s="34"/>
      <c r="AE198" s="36"/>
      <c r="AF198" s="36"/>
      <c r="AG198" s="36"/>
      <c r="AH198" s="36"/>
      <c r="AI198" s="36"/>
      <c r="AJ198" s="36"/>
      <c r="AK198" s="181"/>
      <c r="AL198" s="181"/>
      <c r="AM198" s="181"/>
      <c r="AN198" s="181"/>
      <c r="AO198" s="181"/>
      <c r="AP198" s="181"/>
      <c r="AQ198" s="182">
        <v>5</v>
      </c>
      <c r="AR198" s="181"/>
      <c r="AS198" s="181"/>
      <c r="AT198" s="36"/>
      <c r="AU198" s="36"/>
    </row>
    <row r="199" spans="1:47" ht="40" customHeight="1" x14ac:dyDescent="0.35">
      <c r="A199" s="204"/>
      <c r="B199" s="50">
        <v>196</v>
      </c>
      <c r="C199" s="200"/>
      <c r="D199" s="56" t="s">
        <v>346</v>
      </c>
      <c r="E199" s="57" t="s">
        <v>347</v>
      </c>
      <c r="F199" s="57" t="s">
        <v>345</v>
      </c>
      <c r="G199" s="57" t="s">
        <v>12</v>
      </c>
      <c r="H199" s="55">
        <v>355</v>
      </c>
      <c r="I199" s="70">
        <v>50</v>
      </c>
      <c r="J199" s="144">
        <f t="shared" si="14"/>
        <v>45</v>
      </c>
      <c r="K199" s="145">
        <f t="shared" si="15"/>
        <v>45</v>
      </c>
      <c r="L199" s="146"/>
      <c r="M199" s="147">
        <f t="shared" si="17"/>
        <v>12</v>
      </c>
      <c r="N199" s="146"/>
      <c r="O199" s="146"/>
      <c r="P199" s="146"/>
      <c r="Q199" s="191">
        <f t="shared" si="16"/>
        <v>5</v>
      </c>
      <c r="R199" s="18" t="str">
        <f t="shared" si="9"/>
        <v>OK</v>
      </c>
      <c r="S199" s="47"/>
      <c r="T199" s="47"/>
      <c r="U199" s="47"/>
      <c r="V199" s="47"/>
      <c r="W199" s="47"/>
      <c r="X199" s="34"/>
      <c r="Y199" s="34"/>
      <c r="Z199" s="34"/>
      <c r="AA199" s="180"/>
      <c r="AB199" s="34"/>
      <c r="AC199" s="34"/>
      <c r="AD199" s="34"/>
      <c r="AE199" s="36"/>
      <c r="AF199" s="36"/>
      <c r="AG199" s="36">
        <v>10</v>
      </c>
      <c r="AH199" s="36"/>
      <c r="AI199" s="36"/>
      <c r="AJ199" s="36"/>
      <c r="AK199" s="181"/>
      <c r="AL199" s="181"/>
      <c r="AM199" s="181"/>
      <c r="AN199" s="181"/>
      <c r="AO199" s="181"/>
      <c r="AP199" s="181"/>
      <c r="AQ199" s="182">
        <v>35</v>
      </c>
      <c r="AR199" s="181"/>
      <c r="AS199" s="181"/>
      <c r="AT199" s="36"/>
      <c r="AU199" s="36"/>
    </row>
    <row r="200" spans="1:47" ht="40" customHeight="1" x14ac:dyDescent="0.35">
      <c r="A200" s="204"/>
      <c r="B200" s="50">
        <v>197</v>
      </c>
      <c r="C200" s="200"/>
      <c r="D200" s="56" t="s">
        <v>348</v>
      </c>
      <c r="E200" s="57" t="s">
        <v>347</v>
      </c>
      <c r="F200" s="57" t="s">
        <v>345</v>
      </c>
      <c r="G200" s="57" t="s">
        <v>12</v>
      </c>
      <c r="H200" s="55">
        <v>70</v>
      </c>
      <c r="I200" s="70">
        <v>30</v>
      </c>
      <c r="J200" s="144">
        <f t="shared" si="14"/>
        <v>0</v>
      </c>
      <c r="K200" s="145">
        <f t="shared" si="15"/>
        <v>0</v>
      </c>
      <c r="L200" s="146"/>
      <c r="M200" s="147">
        <f t="shared" si="17"/>
        <v>7</v>
      </c>
      <c r="N200" s="146"/>
      <c r="O200" s="146"/>
      <c r="P200" s="146"/>
      <c r="Q200" s="191">
        <f t="shared" si="16"/>
        <v>30</v>
      </c>
      <c r="R200" s="18" t="str">
        <f t="shared" si="9"/>
        <v>OK</v>
      </c>
      <c r="S200" s="47"/>
      <c r="T200" s="47"/>
      <c r="U200" s="47"/>
      <c r="V200" s="47"/>
      <c r="W200" s="47"/>
      <c r="X200" s="34"/>
      <c r="Y200" s="34"/>
      <c r="Z200" s="34"/>
      <c r="AA200" s="180"/>
      <c r="AB200" s="34"/>
      <c r="AC200" s="34"/>
      <c r="AD200" s="34"/>
      <c r="AE200" s="36"/>
      <c r="AF200" s="36"/>
      <c r="AG200" s="36"/>
      <c r="AH200" s="36"/>
      <c r="AI200" s="36"/>
      <c r="AJ200" s="36"/>
      <c r="AK200" s="181"/>
      <c r="AL200" s="181"/>
      <c r="AM200" s="181"/>
      <c r="AN200" s="181"/>
      <c r="AO200" s="181"/>
      <c r="AP200" s="181"/>
      <c r="AQ200" s="181"/>
      <c r="AR200" s="181"/>
      <c r="AS200" s="181"/>
      <c r="AT200" s="36"/>
      <c r="AU200" s="36"/>
    </row>
    <row r="201" spans="1:47" ht="40" customHeight="1" x14ac:dyDescent="0.35">
      <c r="A201" s="204"/>
      <c r="B201" s="50">
        <v>198</v>
      </c>
      <c r="C201" s="200"/>
      <c r="D201" s="56" t="s">
        <v>349</v>
      </c>
      <c r="E201" s="57" t="s">
        <v>347</v>
      </c>
      <c r="F201" s="57" t="s">
        <v>345</v>
      </c>
      <c r="G201" s="57" t="s">
        <v>12</v>
      </c>
      <c r="H201" s="55">
        <v>209.44</v>
      </c>
      <c r="I201" s="70">
        <v>20</v>
      </c>
      <c r="J201" s="144">
        <f t="shared" si="14"/>
        <v>0</v>
      </c>
      <c r="K201" s="145">
        <f t="shared" si="15"/>
        <v>0</v>
      </c>
      <c r="L201" s="146"/>
      <c r="M201" s="147">
        <f t="shared" si="17"/>
        <v>5</v>
      </c>
      <c r="N201" s="146"/>
      <c r="O201" s="146"/>
      <c r="P201" s="146"/>
      <c r="Q201" s="191">
        <f t="shared" si="16"/>
        <v>20</v>
      </c>
      <c r="R201" s="18" t="str">
        <f t="shared" si="9"/>
        <v>OK</v>
      </c>
      <c r="S201" s="47"/>
      <c r="T201" s="47"/>
      <c r="U201" s="47"/>
      <c r="V201" s="47"/>
      <c r="W201" s="47"/>
      <c r="X201" s="34"/>
      <c r="Y201" s="34"/>
      <c r="Z201" s="34"/>
      <c r="AA201" s="180"/>
      <c r="AB201" s="34"/>
      <c r="AC201" s="34"/>
      <c r="AD201" s="34"/>
      <c r="AE201" s="36"/>
      <c r="AF201" s="36"/>
      <c r="AG201" s="36"/>
      <c r="AH201" s="36"/>
      <c r="AI201" s="36"/>
      <c r="AJ201" s="36"/>
      <c r="AK201" s="181"/>
      <c r="AL201" s="181"/>
      <c r="AM201" s="181"/>
      <c r="AN201" s="181"/>
      <c r="AO201" s="181"/>
      <c r="AP201" s="181"/>
      <c r="AQ201" s="181"/>
      <c r="AR201" s="181"/>
      <c r="AS201" s="181"/>
      <c r="AT201" s="36"/>
      <c r="AU201" s="36"/>
    </row>
    <row r="202" spans="1:47" ht="40" customHeight="1" x14ac:dyDescent="0.35">
      <c r="A202" s="204"/>
      <c r="B202" s="50">
        <v>199</v>
      </c>
      <c r="C202" s="200"/>
      <c r="D202" s="56" t="s">
        <v>350</v>
      </c>
      <c r="E202" s="57" t="s">
        <v>347</v>
      </c>
      <c r="F202" s="57" t="s">
        <v>345</v>
      </c>
      <c r="G202" s="57" t="s">
        <v>12</v>
      </c>
      <c r="H202" s="55">
        <v>89</v>
      </c>
      <c r="I202" s="70">
        <v>20</v>
      </c>
      <c r="J202" s="144">
        <f t="shared" si="14"/>
        <v>0</v>
      </c>
      <c r="K202" s="145">
        <f t="shared" si="15"/>
        <v>0</v>
      </c>
      <c r="L202" s="146"/>
      <c r="M202" s="147">
        <f t="shared" si="17"/>
        <v>5</v>
      </c>
      <c r="N202" s="146"/>
      <c r="O202" s="146"/>
      <c r="P202" s="146"/>
      <c r="Q202" s="191">
        <f t="shared" si="16"/>
        <v>20</v>
      </c>
      <c r="R202" s="18" t="str">
        <f t="shared" si="9"/>
        <v>OK</v>
      </c>
      <c r="S202" s="47"/>
      <c r="T202" s="47"/>
      <c r="U202" s="47"/>
      <c r="V202" s="47"/>
      <c r="W202" s="47"/>
      <c r="X202" s="34"/>
      <c r="Y202" s="34"/>
      <c r="Z202" s="34"/>
      <c r="AA202" s="180"/>
      <c r="AB202" s="34"/>
      <c r="AC202" s="34"/>
      <c r="AD202" s="34"/>
      <c r="AE202" s="36"/>
      <c r="AF202" s="36"/>
      <c r="AG202" s="36"/>
      <c r="AH202" s="36"/>
      <c r="AI202" s="36"/>
      <c r="AJ202" s="36"/>
      <c r="AK202" s="181"/>
      <c r="AL202" s="181"/>
      <c r="AM202" s="181"/>
      <c r="AN202" s="181"/>
      <c r="AO202" s="181"/>
      <c r="AP202" s="181"/>
      <c r="AQ202" s="181"/>
      <c r="AR202" s="181"/>
      <c r="AS202" s="181"/>
      <c r="AT202" s="36"/>
      <c r="AU202" s="36"/>
    </row>
    <row r="203" spans="1:47" ht="40" customHeight="1" x14ac:dyDescent="0.35">
      <c r="A203" s="204"/>
      <c r="B203" s="50">
        <v>200</v>
      </c>
      <c r="C203" s="200"/>
      <c r="D203" s="56" t="s">
        <v>351</v>
      </c>
      <c r="E203" s="57" t="s">
        <v>347</v>
      </c>
      <c r="F203" s="57" t="s">
        <v>345</v>
      </c>
      <c r="G203" s="57" t="s">
        <v>12</v>
      </c>
      <c r="H203" s="55">
        <v>80</v>
      </c>
      <c r="I203" s="70">
        <v>20</v>
      </c>
      <c r="J203" s="144">
        <f t="shared" si="14"/>
        <v>0</v>
      </c>
      <c r="K203" s="145">
        <f t="shared" si="15"/>
        <v>0</v>
      </c>
      <c r="L203" s="146"/>
      <c r="M203" s="147">
        <f t="shared" si="17"/>
        <v>5</v>
      </c>
      <c r="N203" s="146"/>
      <c r="O203" s="146"/>
      <c r="P203" s="146"/>
      <c r="Q203" s="191">
        <f t="shared" si="16"/>
        <v>20</v>
      </c>
      <c r="R203" s="18" t="str">
        <f t="shared" si="9"/>
        <v>OK</v>
      </c>
      <c r="S203" s="47"/>
      <c r="T203" s="47"/>
      <c r="U203" s="47"/>
      <c r="V203" s="47"/>
      <c r="W203" s="47"/>
      <c r="X203" s="34"/>
      <c r="Y203" s="34"/>
      <c r="Z203" s="34"/>
      <c r="AA203" s="180"/>
      <c r="AB203" s="34"/>
      <c r="AC203" s="34"/>
      <c r="AD203" s="34"/>
      <c r="AE203" s="36"/>
      <c r="AF203" s="36"/>
      <c r="AG203" s="36"/>
      <c r="AH203" s="36"/>
      <c r="AI203" s="36"/>
      <c r="AJ203" s="36"/>
      <c r="AK203" s="181"/>
      <c r="AL203" s="181"/>
      <c r="AM203" s="181"/>
      <c r="AN203" s="181"/>
      <c r="AO203" s="181"/>
      <c r="AP203" s="181"/>
      <c r="AQ203" s="181"/>
      <c r="AR203" s="181"/>
      <c r="AS203" s="181"/>
      <c r="AT203" s="36"/>
      <c r="AU203" s="36"/>
    </row>
    <row r="204" spans="1:47" ht="40" customHeight="1" x14ac:dyDescent="0.35">
      <c r="A204" s="204"/>
      <c r="B204" s="50">
        <v>201</v>
      </c>
      <c r="C204" s="200"/>
      <c r="D204" s="56" t="s">
        <v>352</v>
      </c>
      <c r="E204" s="57" t="s">
        <v>353</v>
      </c>
      <c r="F204" s="57" t="s">
        <v>354</v>
      </c>
      <c r="G204" s="57" t="s">
        <v>12</v>
      </c>
      <c r="H204" s="55">
        <v>6</v>
      </c>
      <c r="I204" s="70">
        <v>30</v>
      </c>
      <c r="J204" s="144">
        <f t="shared" si="14"/>
        <v>0</v>
      </c>
      <c r="K204" s="145">
        <f t="shared" si="15"/>
        <v>0</v>
      </c>
      <c r="L204" s="146"/>
      <c r="M204" s="147">
        <f t="shared" si="17"/>
        <v>7</v>
      </c>
      <c r="N204" s="146"/>
      <c r="O204" s="146"/>
      <c r="P204" s="146"/>
      <c r="Q204" s="191">
        <f t="shared" si="16"/>
        <v>30</v>
      </c>
      <c r="R204" s="18" t="str">
        <f t="shared" si="9"/>
        <v>OK</v>
      </c>
      <c r="S204" s="47"/>
      <c r="T204" s="47"/>
      <c r="U204" s="47"/>
      <c r="V204" s="47"/>
      <c r="W204" s="47"/>
      <c r="X204" s="34"/>
      <c r="Y204" s="34"/>
      <c r="Z204" s="34"/>
      <c r="AA204" s="180"/>
      <c r="AB204" s="34"/>
      <c r="AC204" s="34"/>
      <c r="AD204" s="34"/>
      <c r="AE204" s="36"/>
      <c r="AF204" s="36"/>
      <c r="AG204" s="36"/>
      <c r="AH204" s="36"/>
      <c r="AI204" s="36"/>
      <c r="AJ204" s="36"/>
      <c r="AK204" s="181"/>
      <c r="AL204" s="181"/>
      <c r="AM204" s="181"/>
      <c r="AN204" s="181"/>
      <c r="AO204" s="181"/>
      <c r="AP204" s="181"/>
      <c r="AQ204" s="181"/>
      <c r="AR204" s="181"/>
      <c r="AS204" s="181"/>
      <c r="AT204" s="36"/>
      <c r="AU204" s="36"/>
    </row>
    <row r="205" spans="1:47" ht="40" customHeight="1" x14ac:dyDescent="0.35">
      <c r="A205" s="204"/>
      <c r="B205" s="50">
        <v>202</v>
      </c>
      <c r="C205" s="200"/>
      <c r="D205" s="56" t="s">
        <v>355</v>
      </c>
      <c r="E205" s="57" t="s">
        <v>356</v>
      </c>
      <c r="F205" s="57" t="s">
        <v>357</v>
      </c>
      <c r="G205" s="57" t="s">
        <v>12</v>
      </c>
      <c r="H205" s="55">
        <v>12</v>
      </c>
      <c r="I205" s="70">
        <v>8</v>
      </c>
      <c r="J205" s="144">
        <f t="shared" si="14"/>
        <v>4</v>
      </c>
      <c r="K205" s="145">
        <f t="shared" si="15"/>
        <v>4</v>
      </c>
      <c r="L205" s="146"/>
      <c r="M205" s="147">
        <f t="shared" si="17"/>
        <v>2</v>
      </c>
      <c r="N205" s="146"/>
      <c r="O205" s="146"/>
      <c r="P205" s="146"/>
      <c r="Q205" s="191">
        <f t="shared" si="16"/>
        <v>4</v>
      </c>
      <c r="R205" s="18" t="str">
        <f t="shared" si="9"/>
        <v>OK</v>
      </c>
      <c r="S205" s="47"/>
      <c r="T205" s="47"/>
      <c r="U205" s="47"/>
      <c r="V205" s="47"/>
      <c r="W205" s="47"/>
      <c r="X205" s="34"/>
      <c r="Y205" s="34"/>
      <c r="Z205" s="34"/>
      <c r="AA205" s="180"/>
      <c r="AB205" s="34"/>
      <c r="AC205" s="34"/>
      <c r="AD205" s="34"/>
      <c r="AE205" s="36"/>
      <c r="AF205" s="36"/>
      <c r="AG205" s="36"/>
      <c r="AH205" s="36"/>
      <c r="AI205" s="36"/>
      <c r="AJ205" s="36"/>
      <c r="AK205" s="181"/>
      <c r="AL205" s="181"/>
      <c r="AM205" s="181"/>
      <c r="AN205" s="181"/>
      <c r="AO205" s="181"/>
      <c r="AP205" s="181"/>
      <c r="AQ205" s="182">
        <v>4</v>
      </c>
      <c r="AR205" s="181"/>
      <c r="AS205" s="181"/>
      <c r="AT205" s="36"/>
      <c r="AU205" s="36"/>
    </row>
    <row r="206" spans="1:47" ht="40" customHeight="1" x14ac:dyDescent="0.35">
      <c r="A206" s="204"/>
      <c r="B206" s="50">
        <v>203</v>
      </c>
      <c r="C206" s="200"/>
      <c r="D206" s="56" t="s">
        <v>358</v>
      </c>
      <c r="E206" s="57" t="s">
        <v>356</v>
      </c>
      <c r="F206" s="57" t="s">
        <v>11</v>
      </c>
      <c r="G206" s="57" t="s">
        <v>12</v>
      </c>
      <c r="H206" s="55">
        <v>12</v>
      </c>
      <c r="I206" s="70">
        <v>10</v>
      </c>
      <c r="J206" s="144">
        <f t="shared" si="14"/>
        <v>4</v>
      </c>
      <c r="K206" s="145">
        <f t="shared" si="15"/>
        <v>4</v>
      </c>
      <c r="L206" s="146"/>
      <c r="M206" s="147">
        <f t="shared" si="17"/>
        <v>2</v>
      </c>
      <c r="N206" s="146"/>
      <c r="O206" s="146"/>
      <c r="P206" s="146"/>
      <c r="Q206" s="191">
        <f t="shared" si="16"/>
        <v>6</v>
      </c>
      <c r="R206" s="18" t="str">
        <f t="shared" si="9"/>
        <v>OK</v>
      </c>
      <c r="S206" s="47"/>
      <c r="T206" s="47"/>
      <c r="U206" s="47"/>
      <c r="V206" s="47"/>
      <c r="W206" s="47"/>
      <c r="X206" s="34"/>
      <c r="Y206" s="34"/>
      <c r="Z206" s="34"/>
      <c r="AA206" s="180"/>
      <c r="AB206" s="34"/>
      <c r="AC206" s="34"/>
      <c r="AD206" s="34"/>
      <c r="AE206" s="36"/>
      <c r="AF206" s="36"/>
      <c r="AG206" s="36"/>
      <c r="AH206" s="36"/>
      <c r="AI206" s="36"/>
      <c r="AJ206" s="36"/>
      <c r="AK206" s="181"/>
      <c r="AL206" s="181"/>
      <c r="AM206" s="181"/>
      <c r="AN206" s="181"/>
      <c r="AO206" s="181"/>
      <c r="AP206" s="181"/>
      <c r="AQ206" s="182">
        <v>4</v>
      </c>
      <c r="AR206" s="181"/>
      <c r="AS206" s="181"/>
      <c r="AT206" s="36"/>
      <c r="AU206" s="36"/>
    </row>
    <row r="207" spans="1:47" ht="40" customHeight="1" x14ac:dyDescent="0.35">
      <c r="A207" s="204"/>
      <c r="B207" s="50">
        <v>204</v>
      </c>
      <c r="C207" s="200"/>
      <c r="D207" s="56" t="s">
        <v>359</v>
      </c>
      <c r="E207" s="57" t="s">
        <v>356</v>
      </c>
      <c r="F207" s="57" t="s">
        <v>11</v>
      </c>
      <c r="G207" s="57" t="s">
        <v>12</v>
      </c>
      <c r="H207" s="55">
        <v>57</v>
      </c>
      <c r="I207" s="70">
        <v>2</v>
      </c>
      <c r="J207" s="144">
        <f t="shared" si="14"/>
        <v>1</v>
      </c>
      <c r="K207" s="145">
        <f t="shared" si="15"/>
        <v>1</v>
      </c>
      <c r="L207" s="146"/>
      <c r="M207" s="147">
        <f t="shared" si="17"/>
        <v>0</v>
      </c>
      <c r="N207" s="146"/>
      <c r="O207" s="146"/>
      <c r="P207" s="146"/>
      <c r="Q207" s="191">
        <f t="shared" si="16"/>
        <v>1</v>
      </c>
      <c r="R207" s="18" t="str">
        <f t="shared" si="9"/>
        <v>OK</v>
      </c>
      <c r="S207" s="47"/>
      <c r="T207" s="47"/>
      <c r="U207" s="47"/>
      <c r="V207" s="47"/>
      <c r="W207" s="47"/>
      <c r="X207" s="34"/>
      <c r="Y207" s="34"/>
      <c r="Z207" s="34"/>
      <c r="AA207" s="180"/>
      <c r="AB207" s="34"/>
      <c r="AC207" s="34"/>
      <c r="AD207" s="34"/>
      <c r="AE207" s="36"/>
      <c r="AF207" s="36"/>
      <c r="AG207" s="36"/>
      <c r="AH207" s="36"/>
      <c r="AI207" s="36"/>
      <c r="AJ207" s="36"/>
      <c r="AK207" s="181"/>
      <c r="AL207" s="181"/>
      <c r="AM207" s="181"/>
      <c r="AN207" s="181"/>
      <c r="AO207" s="181"/>
      <c r="AP207" s="181"/>
      <c r="AQ207" s="182">
        <v>1</v>
      </c>
      <c r="AR207" s="181"/>
      <c r="AS207" s="181"/>
      <c r="AT207" s="36"/>
      <c r="AU207" s="36"/>
    </row>
    <row r="208" spans="1:47" ht="40" customHeight="1" x14ac:dyDescent="0.35">
      <c r="A208" s="204"/>
      <c r="B208" s="50">
        <v>205</v>
      </c>
      <c r="C208" s="200"/>
      <c r="D208" s="56" t="s">
        <v>360</v>
      </c>
      <c r="E208" s="57" t="s">
        <v>361</v>
      </c>
      <c r="F208" s="57" t="s">
        <v>11</v>
      </c>
      <c r="G208" s="57" t="s">
        <v>12</v>
      </c>
      <c r="H208" s="55">
        <v>15</v>
      </c>
      <c r="I208" s="70">
        <v>20</v>
      </c>
      <c r="J208" s="144">
        <f t="shared" si="14"/>
        <v>10</v>
      </c>
      <c r="K208" s="145">
        <f t="shared" si="15"/>
        <v>10</v>
      </c>
      <c r="L208" s="146"/>
      <c r="M208" s="147">
        <f t="shared" si="17"/>
        <v>5</v>
      </c>
      <c r="N208" s="146"/>
      <c r="O208" s="146"/>
      <c r="P208" s="146"/>
      <c r="Q208" s="191">
        <f t="shared" si="16"/>
        <v>10</v>
      </c>
      <c r="R208" s="18" t="str">
        <f t="shared" si="9"/>
        <v>OK</v>
      </c>
      <c r="S208" s="47"/>
      <c r="T208" s="47"/>
      <c r="U208" s="47"/>
      <c r="V208" s="47"/>
      <c r="W208" s="47"/>
      <c r="X208" s="34"/>
      <c r="Y208" s="34"/>
      <c r="Z208" s="34"/>
      <c r="AA208" s="180"/>
      <c r="AB208" s="34"/>
      <c r="AC208" s="34"/>
      <c r="AD208" s="34"/>
      <c r="AE208" s="36"/>
      <c r="AF208" s="36"/>
      <c r="AG208" s="36"/>
      <c r="AH208" s="36"/>
      <c r="AI208" s="36"/>
      <c r="AJ208" s="36"/>
      <c r="AK208" s="181"/>
      <c r="AL208" s="181"/>
      <c r="AM208" s="181"/>
      <c r="AN208" s="181"/>
      <c r="AO208" s="181"/>
      <c r="AP208" s="181"/>
      <c r="AQ208" s="182">
        <v>10</v>
      </c>
      <c r="AR208" s="181"/>
      <c r="AS208" s="181"/>
      <c r="AT208" s="36"/>
      <c r="AU208" s="36"/>
    </row>
    <row r="209" spans="1:47" ht="40" customHeight="1" x14ac:dyDescent="0.35">
      <c r="A209" s="204"/>
      <c r="B209" s="50">
        <v>206</v>
      </c>
      <c r="C209" s="200"/>
      <c r="D209" s="56" t="s">
        <v>362</v>
      </c>
      <c r="E209" s="57" t="s">
        <v>347</v>
      </c>
      <c r="F209" s="57" t="s">
        <v>345</v>
      </c>
      <c r="G209" s="57" t="s">
        <v>12</v>
      </c>
      <c r="H209" s="55">
        <v>35</v>
      </c>
      <c r="I209" s="70">
        <v>20</v>
      </c>
      <c r="J209" s="144">
        <f t="shared" si="14"/>
        <v>20</v>
      </c>
      <c r="K209" s="145">
        <f t="shared" si="15"/>
        <v>20</v>
      </c>
      <c r="L209" s="146"/>
      <c r="M209" s="147">
        <f t="shared" si="17"/>
        <v>5</v>
      </c>
      <c r="N209" s="146"/>
      <c r="O209" s="146"/>
      <c r="P209" s="146"/>
      <c r="Q209" s="191">
        <f t="shared" si="16"/>
        <v>0</v>
      </c>
      <c r="R209" s="18" t="str">
        <f t="shared" si="9"/>
        <v>OK</v>
      </c>
      <c r="S209" s="47"/>
      <c r="T209" s="47"/>
      <c r="U209" s="47"/>
      <c r="V209" s="47"/>
      <c r="W209" s="47"/>
      <c r="X209" s="34"/>
      <c r="Y209" s="34"/>
      <c r="Z209" s="34"/>
      <c r="AA209" s="180"/>
      <c r="AB209" s="34"/>
      <c r="AC209" s="34"/>
      <c r="AD209" s="34"/>
      <c r="AE209" s="36"/>
      <c r="AF209" s="36"/>
      <c r="AG209" s="36"/>
      <c r="AH209" s="36"/>
      <c r="AI209" s="36"/>
      <c r="AJ209" s="36"/>
      <c r="AK209" s="181"/>
      <c r="AL209" s="181"/>
      <c r="AM209" s="181"/>
      <c r="AN209" s="181"/>
      <c r="AO209" s="181"/>
      <c r="AP209" s="181"/>
      <c r="AQ209" s="182">
        <v>20</v>
      </c>
      <c r="AR209" s="181"/>
      <c r="AS209" s="181"/>
      <c r="AT209" s="36"/>
      <c r="AU209" s="36"/>
    </row>
    <row r="210" spans="1:47" ht="40" customHeight="1" x14ac:dyDescent="0.35">
      <c r="A210" s="204"/>
      <c r="B210" s="50">
        <v>207</v>
      </c>
      <c r="C210" s="200"/>
      <c r="D210" s="56" t="s">
        <v>363</v>
      </c>
      <c r="E210" s="57" t="s">
        <v>347</v>
      </c>
      <c r="F210" s="57" t="s">
        <v>233</v>
      </c>
      <c r="G210" s="57" t="s">
        <v>12</v>
      </c>
      <c r="H210" s="55">
        <v>100</v>
      </c>
      <c r="I210" s="70">
        <v>2</v>
      </c>
      <c r="J210" s="144">
        <f t="shared" si="14"/>
        <v>0</v>
      </c>
      <c r="K210" s="145">
        <f t="shared" si="15"/>
        <v>0</v>
      </c>
      <c r="L210" s="146"/>
      <c r="M210" s="147">
        <f t="shared" si="17"/>
        <v>0</v>
      </c>
      <c r="N210" s="146"/>
      <c r="O210" s="146"/>
      <c r="P210" s="146"/>
      <c r="Q210" s="191">
        <f t="shared" si="16"/>
        <v>2</v>
      </c>
      <c r="R210" s="18" t="str">
        <f t="shared" si="9"/>
        <v>OK</v>
      </c>
      <c r="S210" s="47"/>
      <c r="T210" s="47"/>
      <c r="U210" s="47"/>
      <c r="V210" s="47"/>
      <c r="W210" s="47"/>
      <c r="X210" s="34"/>
      <c r="Y210" s="34"/>
      <c r="Z210" s="34"/>
      <c r="AA210" s="180"/>
      <c r="AB210" s="34"/>
      <c r="AC210" s="34"/>
      <c r="AD210" s="34"/>
      <c r="AE210" s="36"/>
      <c r="AF210" s="36"/>
      <c r="AG210" s="36"/>
      <c r="AH210" s="36"/>
      <c r="AI210" s="36"/>
      <c r="AJ210" s="36"/>
      <c r="AK210" s="181"/>
      <c r="AL210" s="181"/>
      <c r="AM210" s="181"/>
      <c r="AN210" s="181"/>
      <c r="AO210" s="181"/>
      <c r="AP210" s="181"/>
      <c r="AQ210" s="181"/>
      <c r="AR210" s="181"/>
      <c r="AS210" s="181"/>
      <c r="AT210" s="36"/>
      <c r="AU210" s="36"/>
    </row>
    <row r="211" spans="1:47" ht="40" customHeight="1" x14ac:dyDescent="0.35">
      <c r="A211" s="204"/>
      <c r="B211" s="50">
        <v>208</v>
      </c>
      <c r="C211" s="200"/>
      <c r="D211" s="56" t="s">
        <v>364</v>
      </c>
      <c r="E211" s="57" t="s">
        <v>365</v>
      </c>
      <c r="F211" s="57" t="s">
        <v>11</v>
      </c>
      <c r="G211" s="57" t="s">
        <v>366</v>
      </c>
      <c r="H211" s="55">
        <v>38</v>
      </c>
      <c r="I211" s="70">
        <v>6</v>
      </c>
      <c r="J211" s="144">
        <f t="shared" si="14"/>
        <v>5</v>
      </c>
      <c r="K211" s="145">
        <f t="shared" si="15"/>
        <v>5</v>
      </c>
      <c r="L211" s="146"/>
      <c r="M211" s="147">
        <f t="shared" si="17"/>
        <v>1</v>
      </c>
      <c r="N211" s="146"/>
      <c r="O211" s="146"/>
      <c r="P211" s="146"/>
      <c r="Q211" s="191">
        <f t="shared" si="16"/>
        <v>1</v>
      </c>
      <c r="R211" s="18" t="str">
        <f t="shared" si="9"/>
        <v>OK</v>
      </c>
      <c r="S211" s="47"/>
      <c r="T211" s="47"/>
      <c r="U211" s="47"/>
      <c r="V211" s="47"/>
      <c r="W211" s="47"/>
      <c r="X211" s="34"/>
      <c r="Y211" s="34"/>
      <c r="Z211" s="34"/>
      <c r="AA211" s="180"/>
      <c r="AB211" s="34"/>
      <c r="AC211" s="34"/>
      <c r="AD211" s="34"/>
      <c r="AE211" s="36"/>
      <c r="AF211" s="36"/>
      <c r="AG211" s="36">
        <v>3</v>
      </c>
      <c r="AH211" s="36"/>
      <c r="AI211" s="36"/>
      <c r="AJ211" s="36"/>
      <c r="AK211" s="181"/>
      <c r="AL211" s="181"/>
      <c r="AM211" s="181"/>
      <c r="AN211" s="181"/>
      <c r="AO211" s="181"/>
      <c r="AP211" s="181"/>
      <c r="AQ211" s="182">
        <v>2</v>
      </c>
      <c r="AR211" s="181"/>
      <c r="AS211" s="181"/>
      <c r="AT211" s="36"/>
      <c r="AU211" s="36"/>
    </row>
    <row r="212" spans="1:47" ht="40" customHeight="1" x14ac:dyDescent="0.35">
      <c r="A212" s="204"/>
      <c r="B212" s="50">
        <v>209</v>
      </c>
      <c r="C212" s="200"/>
      <c r="D212" s="56" t="s">
        <v>367</v>
      </c>
      <c r="E212" s="57" t="s">
        <v>39</v>
      </c>
      <c r="F212" s="57" t="s">
        <v>11</v>
      </c>
      <c r="G212" s="57" t="s">
        <v>12</v>
      </c>
      <c r="H212" s="55">
        <v>6.75</v>
      </c>
      <c r="I212" s="70">
        <v>2</v>
      </c>
      <c r="J212" s="144">
        <f t="shared" si="14"/>
        <v>1</v>
      </c>
      <c r="K212" s="145">
        <f t="shared" si="15"/>
        <v>1</v>
      </c>
      <c r="L212" s="146"/>
      <c r="M212" s="147">
        <f t="shared" si="17"/>
        <v>0</v>
      </c>
      <c r="N212" s="146"/>
      <c r="O212" s="146"/>
      <c r="P212" s="146"/>
      <c r="Q212" s="191">
        <f t="shared" si="16"/>
        <v>1</v>
      </c>
      <c r="R212" s="18" t="str">
        <f t="shared" si="9"/>
        <v>OK</v>
      </c>
      <c r="S212" s="47"/>
      <c r="T212" s="47"/>
      <c r="U212" s="47"/>
      <c r="V212" s="47"/>
      <c r="W212" s="47"/>
      <c r="X212" s="34"/>
      <c r="Y212" s="34"/>
      <c r="Z212" s="34"/>
      <c r="AA212" s="180"/>
      <c r="AB212" s="34"/>
      <c r="AC212" s="34"/>
      <c r="AD212" s="34"/>
      <c r="AE212" s="36"/>
      <c r="AF212" s="36"/>
      <c r="AG212" s="36">
        <v>1</v>
      </c>
      <c r="AH212" s="36"/>
      <c r="AI212" s="36"/>
      <c r="AJ212" s="36"/>
      <c r="AK212" s="181"/>
      <c r="AL212" s="181"/>
      <c r="AM212" s="181"/>
      <c r="AN212" s="181"/>
      <c r="AO212" s="181"/>
      <c r="AP212" s="181"/>
      <c r="AQ212" s="181"/>
      <c r="AR212" s="181"/>
      <c r="AS212" s="181"/>
      <c r="AT212" s="36"/>
      <c r="AU212" s="36"/>
    </row>
    <row r="213" spans="1:47" ht="40" customHeight="1" x14ac:dyDescent="0.35">
      <c r="A213" s="204"/>
      <c r="B213" s="50">
        <v>210</v>
      </c>
      <c r="C213" s="200"/>
      <c r="D213" s="56" t="s">
        <v>368</v>
      </c>
      <c r="E213" s="57" t="s">
        <v>369</v>
      </c>
      <c r="F213" s="57" t="s">
        <v>11</v>
      </c>
      <c r="G213" s="57" t="s">
        <v>13</v>
      </c>
      <c r="H213" s="55">
        <v>8.8000000000000007</v>
      </c>
      <c r="I213" s="70">
        <v>10</v>
      </c>
      <c r="J213" s="144">
        <f t="shared" si="14"/>
        <v>10</v>
      </c>
      <c r="K213" s="145">
        <f t="shared" si="15"/>
        <v>10</v>
      </c>
      <c r="L213" s="146"/>
      <c r="M213" s="147">
        <f t="shared" si="17"/>
        <v>2</v>
      </c>
      <c r="N213" s="146"/>
      <c r="O213" s="146"/>
      <c r="P213" s="146"/>
      <c r="Q213" s="191">
        <f t="shared" si="16"/>
        <v>0</v>
      </c>
      <c r="R213" s="18" t="str">
        <f t="shared" si="9"/>
        <v>OK</v>
      </c>
      <c r="S213" s="47"/>
      <c r="T213" s="47"/>
      <c r="U213" s="47"/>
      <c r="V213" s="47"/>
      <c r="W213" s="47"/>
      <c r="X213" s="34"/>
      <c r="Y213" s="34"/>
      <c r="Z213" s="34"/>
      <c r="AA213" s="180"/>
      <c r="AB213" s="34"/>
      <c r="AC213" s="34"/>
      <c r="AD213" s="34"/>
      <c r="AE213" s="36"/>
      <c r="AF213" s="36"/>
      <c r="AG213" s="36">
        <v>5</v>
      </c>
      <c r="AH213" s="36"/>
      <c r="AI213" s="36"/>
      <c r="AJ213" s="36"/>
      <c r="AK213" s="181"/>
      <c r="AL213" s="181"/>
      <c r="AM213" s="181"/>
      <c r="AN213" s="181"/>
      <c r="AO213" s="181"/>
      <c r="AP213" s="181"/>
      <c r="AQ213" s="182">
        <v>5</v>
      </c>
      <c r="AR213" s="181"/>
      <c r="AS213" s="181"/>
      <c r="AT213" s="36"/>
      <c r="AU213" s="36"/>
    </row>
    <row r="214" spans="1:47" ht="40" customHeight="1" x14ac:dyDescent="0.35">
      <c r="A214" s="204"/>
      <c r="B214" s="50">
        <v>211</v>
      </c>
      <c r="C214" s="200"/>
      <c r="D214" s="56" t="s">
        <v>370</v>
      </c>
      <c r="E214" s="57" t="s">
        <v>371</v>
      </c>
      <c r="F214" s="57" t="s">
        <v>11</v>
      </c>
      <c r="G214" s="57" t="s">
        <v>12</v>
      </c>
      <c r="H214" s="55">
        <v>1.96</v>
      </c>
      <c r="I214" s="70">
        <v>0</v>
      </c>
      <c r="J214" s="144">
        <f t="shared" si="14"/>
        <v>0</v>
      </c>
      <c r="K214" s="145">
        <f t="shared" si="15"/>
        <v>0</v>
      </c>
      <c r="L214" s="146"/>
      <c r="M214" s="147">
        <f t="shared" si="17"/>
        <v>0</v>
      </c>
      <c r="N214" s="146"/>
      <c r="O214" s="146"/>
      <c r="P214" s="146"/>
      <c r="Q214" s="191">
        <f t="shared" si="16"/>
        <v>0</v>
      </c>
      <c r="R214" s="18" t="str">
        <f t="shared" si="9"/>
        <v>OK</v>
      </c>
      <c r="S214" s="47"/>
      <c r="T214" s="47"/>
      <c r="U214" s="47"/>
      <c r="V214" s="47"/>
      <c r="W214" s="47"/>
      <c r="X214" s="34"/>
      <c r="Y214" s="34"/>
      <c r="Z214" s="34"/>
      <c r="AA214" s="180"/>
      <c r="AB214" s="34"/>
      <c r="AC214" s="34"/>
      <c r="AD214" s="34"/>
      <c r="AE214" s="36"/>
      <c r="AF214" s="36"/>
      <c r="AG214" s="36"/>
      <c r="AH214" s="36"/>
      <c r="AI214" s="36"/>
      <c r="AJ214" s="36"/>
      <c r="AK214" s="181"/>
      <c r="AL214" s="181"/>
      <c r="AM214" s="181"/>
      <c r="AN214" s="181"/>
      <c r="AO214" s="181"/>
      <c r="AP214" s="181"/>
      <c r="AQ214" s="181"/>
      <c r="AR214" s="181"/>
      <c r="AS214" s="181"/>
      <c r="AT214" s="36"/>
      <c r="AU214" s="36"/>
    </row>
    <row r="215" spans="1:47" ht="40" customHeight="1" x14ac:dyDescent="0.35">
      <c r="A215" s="204"/>
      <c r="B215" s="50">
        <v>212</v>
      </c>
      <c r="C215" s="200"/>
      <c r="D215" s="56" t="s">
        <v>372</v>
      </c>
      <c r="E215" s="57" t="s">
        <v>369</v>
      </c>
      <c r="F215" s="57" t="s">
        <v>11</v>
      </c>
      <c r="G215" s="57" t="s">
        <v>12</v>
      </c>
      <c r="H215" s="55">
        <v>3.29</v>
      </c>
      <c r="I215" s="70">
        <v>0</v>
      </c>
      <c r="J215" s="144">
        <f t="shared" si="14"/>
        <v>0</v>
      </c>
      <c r="K215" s="145">
        <f t="shared" si="15"/>
        <v>0</v>
      </c>
      <c r="L215" s="146"/>
      <c r="M215" s="147">
        <f t="shared" si="17"/>
        <v>0</v>
      </c>
      <c r="N215" s="146"/>
      <c r="O215" s="146"/>
      <c r="P215" s="146"/>
      <c r="Q215" s="191">
        <f t="shared" si="16"/>
        <v>0</v>
      </c>
      <c r="R215" s="18" t="str">
        <f t="shared" si="9"/>
        <v>OK</v>
      </c>
      <c r="S215" s="47"/>
      <c r="T215" s="47"/>
      <c r="U215" s="47"/>
      <c r="V215" s="47"/>
      <c r="W215" s="47"/>
      <c r="X215" s="34"/>
      <c r="Y215" s="34"/>
      <c r="Z215" s="34"/>
      <c r="AA215" s="180"/>
      <c r="AB215" s="34"/>
      <c r="AC215" s="34"/>
      <c r="AD215" s="34"/>
      <c r="AE215" s="36"/>
      <c r="AF215" s="36"/>
      <c r="AG215" s="36"/>
      <c r="AH215" s="36"/>
      <c r="AI215" s="36"/>
      <c r="AJ215" s="36"/>
      <c r="AK215" s="181"/>
      <c r="AL215" s="181"/>
      <c r="AM215" s="181"/>
      <c r="AN215" s="181"/>
      <c r="AO215" s="181"/>
      <c r="AP215" s="181"/>
      <c r="AQ215" s="181"/>
      <c r="AR215" s="181"/>
      <c r="AS215" s="181"/>
      <c r="AT215" s="36"/>
      <c r="AU215" s="36"/>
    </row>
    <row r="216" spans="1:47" ht="40" customHeight="1" x14ac:dyDescent="0.35">
      <c r="A216" s="204"/>
      <c r="B216" s="50">
        <v>213</v>
      </c>
      <c r="C216" s="200"/>
      <c r="D216" s="56" t="s">
        <v>373</v>
      </c>
      <c r="E216" s="57" t="s">
        <v>369</v>
      </c>
      <c r="F216" s="57" t="s">
        <v>11</v>
      </c>
      <c r="G216" s="57" t="s">
        <v>12</v>
      </c>
      <c r="H216" s="55">
        <v>14.95</v>
      </c>
      <c r="I216" s="70">
        <v>0</v>
      </c>
      <c r="J216" s="144">
        <f t="shared" si="14"/>
        <v>0</v>
      </c>
      <c r="K216" s="145">
        <f t="shared" si="15"/>
        <v>0</v>
      </c>
      <c r="L216" s="146"/>
      <c r="M216" s="147">
        <f t="shared" si="17"/>
        <v>0</v>
      </c>
      <c r="N216" s="146"/>
      <c r="O216" s="146"/>
      <c r="P216" s="146"/>
      <c r="Q216" s="191">
        <f t="shared" si="16"/>
        <v>0</v>
      </c>
      <c r="R216" s="18" t="str">
        <f t="shared" si="9"/>
        <v>OK</v>
      </c>
      <c r="S216" s="47"/>
      <c r="T216" s="47"/>
      <c r="U216" s="47"/>
      <c r="V216" s="47"/>
      <c r="W216" s="47"/>
      <c r="X216" s="34"/>
      <c r="Y216" s="34"/>
      <c r="Z216" s="34"/>
      <c r="AA216" s="180"/>
      <c r="AB216" s="34"/>
      <c r="AC216" s="34"/>
      <c r="AD216" s="34"/>
      <c r="AE216" s="36"/>
      <c r="AF216" s="36"/>
      <c r="AG216" s="36"/>
      <c r="AH216" s="36"/>
      <c r="AI216" s="36"/>
      <c r="AJ216" s="36"/>
      <c r="AK216" s="181"/>
      <c r="AL216" s="181"/>
      <c r="AM216" s="181"/>
      <c r="AN216" s="181"/>
      <c r="AO216" s="181"/>
      <c r="AP216" s="181"/>
      <c r="AQ216" s="181"/>
      <c r="AR216" s="181"/>
      <c r="AS216" s="181"/>
      <c r="AT216" s="36"/>
      <c r="AU216" s="36"/>
    </row>
    <row r="217" spans="1:47" ht="40" customHeight="1" x14ac:dyDescent="0.35">
      <c r="A217" s="204"/>
      <c r="B217" s="50">
        <v>214</v>
      </c>
      <c r="C217" s="200"/>
      <c r="D217" s="56" t="s">
        <v>374</v>
      </c>
      <c r="E217" s="57" t="s">
        <v>369</v>
      </c>
      <c r="F217" s="57" t="s">
        <v>11</v>
      </c>
      <c r="G217" s="57" t="s">
        <v>12</v>
      </c>
      <c r="H217" s="55">
        <v>5.44</v>
      </c>
      <c r="I217" s="70">
        <v>15</v>
      </c>
      <c r="J217" s="144">
        <f t="shared" si="14"/>
        <v>15</v>
      </c>
      <c r="K217" s="145">
        <f t="shared" si="15"/>
        <v>15</v>
      </c>
      <c r="L217" s="146"/>
      <c r="M217" s="147">
        <f t="shared" si="17"/>
        <v>3</v>
      </c>
      <c r="N217" s="146"/>
      <c r="O217" s="146"/>
      <c r="P217" s="146"/>
      <c r="Q217" s="191">
        <f t="shared" si="16"/>
        <v>0</v>
      </c>
      <c r="R217" s="18" t="str">
        <f t="shared" si="9"/>
        <v>OK</v>
      </c>
      <c r="S217" s="47"/>
      <c r="T217" s="47"/>
      <c r="U217" s="47"/>
      <c r="V217" s="47"/>
      <c r="W217" s="47"/>
      <c r="X217" s="34"/>
      <c r="Y217" s="34"/>
      <c r="Z217" s="34"/>
      <c r="AA217" s="180"/>
      <c r="AB217" s="34"/>
      <c r="AC217" s="34"/>
      <c r="AD217" s="34"/>
      <c r="AE217" s="36"/>
      <c r="AF217" s="36"/>
      <c r="AG217" s="36">
        <v>15</v>
      </c>
      <c r="AH217" s="36"/>
      <c r="AI217" s="36"/>
      <c r="AJ217" s="36"/>
      <c r="AK217" s="181"/>
      <c r="AL217" s="181"/>
      <c r="AM217" s="181"/>
      <c r="AN217" s="181"/>
      <c r="AO217" s="181"/>
      <c r="AP217" s="181"/>
      <c r="AQ217" s="181"/>
      <c r="AR217" s="181"/>
      <c r="AS217" s="181"/>
      <c r="AT217" s="36"/>
      <c r="AU217" s="36"/>
    </row>
    <row r="218" spans="1:47" ht="40" customHeight="1" x14ac:dyDescent="0.35">
      <c r="A218" s="204"/>
      <c r="B218" s="50">
        <v>215</v>
      </c>
      <c r="C218" s="200"/>
      <c r="D218" s="56" t="s">
        <v>375</v>
      </c>
      <c r="E218" s="57" t="s">
        <v>369</v>
      </c>
      <c r="F218" s="57" t="s">
        <v>11</v>
      </c>
      <c r="G218" s="57" t="s">
        <v>12</v>
      </c>
      <c r="H218" s="55">
        <v>20</v>
      </c>
      <c r="I218" s="70">
        <v>20</v>
      </c>
      <c r="J218" s="144">
        <f t="shared" si="14"/>
        <v>20</v>
      </c>
      <c r="K218" s="145">
        <f t="shared" si="15"/>
        <v>20</v>
      </c>
      <c r="L218" s="146"/>
      <c r="M218" s="147">
        <f t="shared" si="17"/>
        <v>5</v>
      </c>
      <c r="N218" s="146"/>
      <c r="O218" s="146"/>
      <c r="P218" s="146"/>
      <c r="Q218" s="191">
        <f t="shared" si="16"/>
        <v>0</v>
      </c>
      <c r="R218" s="18" t="str">
        <f t="shared" si="9"/>
        <v>OK</v>
      </c>
      <c r="S218" s="47"/>
      <c r="T218" s="47"/>
      <c r="U218" s="47"/>
      <c r="V218" s="47"/>
      <c r="W218" s="47"/>
      <c r="X218" s="34"/>
      <c r="Y218" s="34"/>
      <c r="Z218" s="34"/>
      <c r="AA218" s="180"/>
      <c r="AB218" s="34"/>
      <c r="AC218" s="34"/>
      <c r="AD218" s="34"/>
      <c r="AE218" s="36"/>
      <c r="AF218" s="36"/>
      <c r="AG218" s="36">
        <v>15</v>
      </c>
      <c r="AH218" s="36"/>
      <c r="AI218" s="36"/>
      <c r="AJ218" s="36"/>
      <c r="AK218" s="181"/>
      <c r="AL218" s="181"/>
      <c r="AM218" s="181"/>
      <c r="AN218" s="181"/>
      <c r="AO218" s="181"/>
      <c r="AP218" s="181"/>
      <c r="AQ218" s="182">
        <v>5</v>
      </c>
      <c r="AR218" s="181"/>
      <c r="AS218" s="181"/>
      <c r="AT218" s="36"/>
      <c r="AU218" s="36"/>
    </row>
    <row r="219" spans="1:47" ht="40" customHeight="1" x14ac:dyDescent="0.35">
      <c r="A219" s="204"/>
      <c r="B219" s="50">
        <v>216</v>
      </c>
      <c r="C219" s="200"/>
      <c r="D219" s="56" t="s">
        <v>376</v>
      </c>
      <c r="E219" s="57" t="s">
        <v>369</v>
      </c>
      <c r="F219" s="57" t="s">
        <v>233</v>
      </c>
      <c r="G219" s="57" t="s">
        <v>12</v>
      </c>
      <c r="H219" s="55">
        <v>5.9</v>
      </c>
      <c r="I219" s="70">
        <v>10</v>
      </c>
      <c r="J219" s="144">
        <f t="shared" si="14"/>
        <v>10</v>
      </c>
      <c r="K219" s="145">
        <f t="shared" si="15"/>
        <v>10</v>
      </c>
      <c r="L219" s="146"/>
      <c r="M219" s="147">
        <f t="shared" si="17"/>
        <v>2</v>
      </c>
      <c r="N219" s="146"/>
      <c r="O219" s="146"/>
      <c r="P219" s="146"/>
      <c r="Q219" s="191">
        <f t="shared" si="16"/>
        <v>0</v>
      </c>
      <c r="R219" s="18" t="str">
        <f t="shared" si="9"/>
        <v>OK</v>
      </c>
      <c r="S219" s="47"/>
      <c r="T219" s="47"/>
      <c r="U219" s="47"/>
      <c r="V219" s="47"/>
      <c r="W219" s="47"/>
      <c r="X219" s="34"/>
      <c r="Y219" s="34"/>
      <c r="Z219" s="34"/>
      <c r="AA219" s="180"/>
      <c r="AB219" s="34"/>
      <c r="AC219" s="34"/>
      <c r="AD219" s="34"/>
      <c r="AE219" s="36"/>
      <c r="AF219" s="36"/>
      <c r="AG219" s="36">
        <v>5</v>
      </c>
      <c r="AH219" s="36"/>
      <c r="AI219" s="36"/>
      <c r="AJ219" s="36"/>
      <c r="AK219" s="181"/>
      <c r="AL219" s="181"/>
      <c r="AM219" s="181"/>
      <c r="AN219" s="181"/>
      <c r="AO219" s="181"/>
      <c r="AP219" s="181"/>
      <c r="AQ219" s="182">
        <v>5</v>
      </c>
      <c r="AR219" s="181"/>
      <c r="AS219" s="181"/>
      <c r="AT219" s="36"/>
      <c r="AU219" s="36"/>
    </row>
    <row r="220" spans="1:47" ht="40" customHeight="1" x14ac:dyDescent="0.35">
      <c r="A220" s="204"/>
      <c r="B220" s="50">
        <v>217</v>
      </c>
      <c r="C220" s="200"/>
      <c r="D220" s="56" t="s">
        <v>377</v>
      </c>
      <c r="E220" s="57" t="s">
        <v>371</v>
      </c>
      <c r="F220" s="57" t="s">
        <v>11</v>
      </c>
      <c r="G220" s="57" t="s">
        <v>12</v>
      </c>
      <c r="H220" s="55">
        <v>5.68</v>
      </c>
      <c r="I220" s="70">
        <v>25</v>
      </c>
      <c r="J220" s="144">
        <f t="shared" si="14"/>
        <v>25</v>
      </c>
      <c r="K220" s="145">
        <f t="shared" si="15"/>
        <v>25</v>
      </c>
      <c r="L220" s="146"/>
      <c r="M220" s="147">
        <f t="shared" si="17"/>
        <v>6</v>
      </c>
      <c r="N220" s="146"/>
      <c r="O220" s="146"/>
      <c r="P220" s="146"/>
      <c r="Q220" s="191">
        <f t="shared" si="16"/>
        <v>0</v>
      </c>
      <c r="R220" s="18" t="str">
        <f t="shared" si="9"/>
        <v>OK</v>
      </c>
      <c r="S220" s="47"/>
      <c r="T220" s="47"/>
      <c r="U220" s="47"/>
      <c r="V220" s="47"/>
      <c r="W220" s="47"/>
      <c r="X220" s="34"/>
      <c r="Y220" s="34"/>
      <c r="Z220" s="34"/>
      <c r="AA220" s="180"/>
      <c r="AB220" s="34"/>
      <c r="AC220" s="34"/>
      <c r="AD220" s="34"/>
      <c r="AE220" s="36"/>
      <c r="AF220" s="36"/>
      <c r="AG220" s="36">
        <v>10</v>
      </c>
      <c r="AH220" s="36"/>
      <c r="AI220" s="36"/>
      <c r="AJ220" s="36"/>
      <c r="AK220" s="181"/>
      <c r="AL220" s="181"/>
      <c r="AM220" s="181"/>
      <c r="AN220" s="181"/>
      <c r="AO220" s="181"/>
      <c r="AP220" s="181"/>
      <c r="AQ220" s="182">
        <v>15</v>
      </c>
      <c r="AR220" s="181"/>
      <c r="AS220" s="181"/>
      <c r="AT220" s="36"/>
      <c r="AU220" s="36"/>
    </row>
    <row r="221" spans="1:47" ht="40" customHeight="1" x14ac:dyDescent="0.35">
      <c r="A221" s="204"/>
      <c r="B221" s="50">
        <v>218</v>
      </c>
      <c r="C221" s="200"/>
      <c r="D221" s="56" t="s">
        <v>378</v>
      </c>
      <c r="E221" s="57" t="s">
        <v>371</v>
      </c>
      <c r="F221" s="57" t="s">
        <v>11</v>
      </c>
      <c r="G221" s="57" t="s">
        <v>12</v>
      </c>
      <c r="H221" s="55">
        <v>9.57</v>
      </c>
      <c r="I221" s="70">
        <v>36</v>
      </c>
      <c r="J221" s="144">
        <f t="shared" si="14"/>
        <v>30</v>
      </c>
      <c r="K221" s="145">
        <f t="shared" si="15"/>
        <v>30</v>
      </c>
      <c r="L221" s="146"/>
      <c r="M221" s="147">
        <f t="shared" si="17"/>
        <v>9</v>
      </c>
      <c r="N221" s="146"/>
      <c r="O221" s="146"/>
      <c r="P221" s="146"/>
      <c r="Q221" s="191">
        <f t="shared" si="16"/>
        <v>6</v>
      </c>
      <c r="R221" s="18" t="str">
        <f t="shared" si="9"/>
        <v>OK</v>
      </c>
      <c r="S221" s="47"/>
      <c r="T221" s="47"/>
      <c r="U221" s="47"/>
      <c r="V221" s="47"/>
      <c r="W221" s="47"/>
      <c r="X221" s="34"/>
      <c r="Y221" s="34"/>
      <c r="Z221" s="34"/>
      <c r="AA221" s="180"/>
      <c r="AB221" s="34"/>
      <c r="AC221" s="34"/>
      <c r="AD221" s="34"/>
      <c r="AE221" s="36"/>
      <c r="AF221" s="36"/>
      <c r="AG221" s="36">
        <v>10</v>
      </c>
      <c r="AH221" s="36"/>
      <c r="AI221" s="36"/>
      <c r="AJ221" s="36"/>
      <c r="AK221" s="181"/>
      <c r="AL221" s="181"/>
      <c r="AM221" s="181"/>
      <c r="AN221" s="181"/>
      <c r="AO221" s="181"/>
      <c r="AP221" s="181"/>
      <c r="AQ221" s="182">
        <v>20</v>
      </c>
      <c r="AR221" s="181"/>
      <c r="AS221" s="181"/>
      <c r="AT221" s="36"/>
      <c r="AU221" s="36"/>
    </row>
    <row r="222" spans="1:47" ht="40" customHeight="1" x14ac:dyDescent="0.35">
      <c r="A222" s="204"/>
      <c r="B222" s="50">
        <v>219</v>
      </c>
      <c r="C222" s="200"/>
      <c r="D222" s="56" t="s">
        <v>379</v>
      </c>
      <c r="E222" s="57" t="s">
        <v>371</v>
      </c>
      <c r="F222" s="57" t="s">
        <v>11</v>
      </c>
      <c r="G222" s="57" t="s">
        <v>12</v>
      </c>
      <c r="H222" s="55">
        <v>23.13</v>
      </c>
      <c r="I222" s="70">
        <v>1</v>
      </c>
      <c r="J222" s="144">
        <f t="shared" si="14"/>
        <v>1</v>
      </c>
      <c r="K222" s="145">
        <f t="shared" si="15"/>
        <v>1</v>
      </c>
      <c r="L222" s="146"/>
      <c r="M222" s="147">
        <f t="shared" si="17"/>
        <v>0</v>
      </c>
      <c r="N222" s="146"/>
      <c r="O222" s="146"/>
      <c r="P222" s="146"/>
      <c r="Q222" s="191">
        <f t="shared" si="16"/>
        <v>0</v>
      </c>
      <c r="R222" s="18" t="str">
        <f t="shared" si="9"/>
        <v>OK</v>
      </c>
      <c r="S222" s="47"/>
      <c r="T222" s="47"/>
      <c r="U222" s="47"/>
      <c r="V222" s="47"/>
      <c r="W222" s="47"/>
      <c r="X222" s="34"/>
      <c r="Y222" s="34"/>
      <c r="Z222" s="34"/>
      <c r="AA222" s="180"/>
      <c r="AB222" s="34"/>
      <c r="AC222" s="34"/>
      <c r="AD222" s="34"/>
      <c r="AE222" s="36"/>
      <c r="AF222" s="36"/>
      <c r="AG222" s="36">
        <v>1</v>
      </c>
      <c r="AH222" s="36"/>
      <c r="AI222" s="36"/>
      <c r="AJ222" s="36"/>
      <c r="AK222" s="181"/>
      <c r="AL222" s="181"/>
      <c r="AM222" s="181"/>
      <c r="AN222" s="181"/>
      <c r="AO222" s="181"/>
      <c r="AP222" s="181"/>
      <c r="AQ222" s="181"/>
      <c r="AR222" s="181"/>
      <c r="AS222" s="181"/>
      <c r="AT222" s="36"/>
      <c r="AU222" s="36"/>
    </row>
    <row r="223" spans="1:47" ht="40" customHeight="1" x14ac:dyDescent="0.35">
      <c r="A223" s="204"/>
      <c r="B223" s="50">
        <v>220</v>
      </c>
      <c r="C223" s="199"/>
      <c r="D223" s="56" t="s">
        <v>380</v>
      </c>
      <c r="E223" s="57" t="s">
        <v>371</v>
      </c>
      <c r="F223" s="57" t="s">
        <v>233</v>
      </c>
      <c r="G223" s="57" t="s">
        <v>12</v>
      </c>
      <c r="H223" s="55">
        <v>6.6</v>
      </c>
      <c r="I223" s="70">
        <v>5</v>
      </c>
      <c r="J223" s="144">
        <f t="shared" si="14"/>
        <v>5</v>
      </c>
      <c r="K223" s="145">
        <f t="shared" si="15"/>
        <v>5</v>
      </c>
      <c r="L223" s="146"/>
      <c r="M223" s="147">
        <f t="shared" si="17"/>
        <v>1</v>
      </c>
      <c r="N223" s="146"/>
      <c r="O223" s="146"/>
      <c r="P223" s="146"/>
      <c r="Q223" s="191">
        <f t="shared" si="16"/>
        <v>0</v>
      </c>
      <c r="R223" s="18" t="str">
        <f t="shared" si="9"/>
        <v>OK</v>
      </c>
      <c r="S223" s="34"/>
      <c r="T223" s="47"/>
      <c r="U223" s="47"/>
      <c r="V223" s="47"/>
      <c r="W223" s="47"/>
      <c r="X223" s="34"/>
      <c r="Y223" s="34"/>
      <c r="Z223" s="34"/>
      <c r="AA223" s="180"/>
      <c r="AB223" s="34"/>
      <c r="AC223" s="34"/>
      <c r="AD223" s="34"/>
      <c r="AE223" s="36"/>
      <c r="AF223" s="36"/>
      <c r="AG223" s="36">
        <v>2</v>
      </c>
      <c r="AH223" s="36"/>
      <c r="AI223" s="36"/>
      <c r="AJ223" s="36"/>
      <c r="AK223" s="181"/>
      <c r="AL223" s="181"/>
      <c r="AM223" s="181"/>
      <c r="AN223" s="181"/>
      <c r="AO223" s="181"/>
      <c r="AP223" s="181"/>
      <c r="AQ223" s="182">
        <v>3</v>
      </c>
      <c r="AR223" s="181"/>
      <c r="AS223" s="181"/>
      <c r="AT223" s="36"/>
      <c r="AU223" s="36"/>
    </row>
    <row r="224" spans="1:47" ht="40" customHeight="1" x14ac:dyDescent="0.35">
      <c r="A224" s="204">
        <v>12</v>
      </c>
      <c r="B224" s="50">
        <v>221</v>
      </c>
      <c r="C224" s="198" t="s">
        <v>638</v>
      </c>
      <c r="D224" s="56" t="s">
        <v>381</v>
      </c>
      <c r="E224" s="57" t="s">
        <v>382</v>
      </c>
      <c r="F224" s="57" t="s">
        <v>233</v>
      </c>
      <c r="G224" s="57" t="s">
        <v>12</v>
      </c>
      <c r="H224" s="55">
        <v>490</v>
      </c>
      <c r="I224" s="70">
        <v>8</v>
      </c>
      <c r="J224" s="144">
        <f t="shared" si="14"/>
        <v>8</v>
      </c>
      <c r="K224" s="145">
        <f t="shared" si="15"/>
        <v>8</v>
      </c>
      <c r="L224" s="146"/>
      <c r="M224" s="147">
        <f t="shared" si="17"/>
        <v>2</v>
      </c>
      <c r="N224" s="146"/>
      <c r="O224" s="146"/>
      <c r="P224" s="146"/>
      <c r="Q224" s="191">
        <f t="shared" si="16"/>
        <v>0</v>
      </c>
      <c r="R224" s="18" t="str">
        <f t="shared" si="9"/>
        <v>OK</v>
      </c>
      <c r="S224" s="47"/>
      <c r="T224" s="47"/>
      <c r="U224" s="47"/>
      <c r="V224" s="47"/>
      <c r="W224" s="47"/>
      <c r="X224" s="34"/>
      <c r="Y224" s="34"/>
      <c r="Z224" s="34"/>
      <c r="AA224" s="180"/>
      <c r="AB224" s="34"/>
      <c r="AC224" s="34"/>
      <c r="AD224" s="34"/>
      <c r="AE224" s="36"/>
      <c r="AF224" s="36"/>
      <c r="AG224" s="36">
        <v>8</v>
      </c>
      <c r="AH224" s="36"/>
      <c r="AI224" s="36"/>
      <c r="AJ224" s="36"/>
      <c r="AK224" s="181"/>
      <c r="AL224" s="181"/>
      <c r="AM224" s="181"/>
      <c r="AN224" s="181"/>
      <c r="AO224" s="181"/>
      <c r="AP224" s="181"/>
      <c r="AQ224" s="181"/>
      <c r="AR224" s="181"/>
      <c r="AS224" s="181"/>
      <c r="AT224" s="36"/>
      <c r="AU224" s="36"/>
    </row>
    <row r="225" spans="1:47" ht="40" customHeight="1" x14ac:dyDescent="0.35">
      <c r="A225" s="204"/>
      <c r="B225" s="50">
        <v>222</v>
      </c>
      <c r="C225" s="200"/>
      <c r="D225" s="56" t="s">
        <v>383</v>
      </c>
      <c r="E225" s="57" t="s">
        <v>347</v>
      </c>
      <c r="F225" s="57" t="s">
        <v>384</v>
      </c>
      <c r="G225" s="57" t="s">
        <v>12</v>
      </c>
      <c r="H225" s="55">
        <v>160</v>
      </c>
      <c r="I225" s="70">
        <v>5</v>
      </c>
      <c r="J225" s="144">
        <f t="shared" si="14"/>
        <v>5</v>
      </c>
      <c r="K225" s="145">
        <f t="shared" si="15"/>
        <v>5</v>
      </c>
      <c r="L225" s="146"/>
      <c r="M225" s="147">
        <f t="shared" si="17"/>
        <v>1</v>
      </c>
      <c r="N225" s="146"/>
      <c r="O225" s="146"/>
      <c r="P225" s="146"/>
      <c r="Q225" s="191">
        <f t="shared" si="16"/>
        <v>0</v>
      </c>
      <c r="R225" s="18" t="str">
        <f t="shared" si="9"/>
        <v>OK</v>
      </c>
      <c r="S225" s="47"/>
      <c r="T225" s="47"/>
      <c r="U225" s="47"/>
      <c r="V225" s="47"/>
      <c r="W225" s="47"/>
      <c r="X225" s="34"/>
      <c r="Y225" s="34"/>
      <c r="Z225" s="34"/>
      <c r="AA225" s="180"/>
      <c r="AB225" s="34"/>
      <c r="AC225" s="34"/>
      <c r="AD225" s="34"/>
      <c r="AE225" s="36"/>
      <c r="AF225" s="36"/>
      <c r="AG225" s="36">
        <v>2</v>
      </c>
      <c r="AH225" s="36"/>
      <c r="AI225" s="36"/>
      <c r="AJ225" s="36"/>
      <c r="AK225" s="181"/>
      <c r="AL225" s="181"/>
      <c r="AM225" s="181"/>
      <c r="AN225" s="181"/>
      <c r="AO225" s="181"/>
      <c r="AP225" s="181"/>
      <c r="AQ225" s="182">
        <v>3</v>
      </c>
      <c r="AR225" s="181"/>
      <c r="AS225" s="181"/>
      <c r="AT225" s="36"/>
      <c r="AU225" s="36"/>
    </row>
    <row r="226" spans="1:47" ht="40" customHeight="1" x14ac:dyDescent="0.35">
      <c r="A226" s="204"/>
      <c r="B226" s="50">
        <v>223</v>
      </c>
      <c r="C226" s="200"/>
      <c r="D226" s="56" t="s">
        <v>385</v>
      </c>
      <c r="E226" s="57" t="s">
        <v>386</v>
      </c>
      <c r="F226" s="57" t="s">
        <v>387</v>
      </c>
      <c r="G226" s="57" t="s">
        <v>12</v>
      </c>
      <c r="H226" s="55">
        <v>46.4</v>
      </c>
      <c r="I226" s="70">
        <v>5</v>
      </c>
      <c r="J226" s="144">
        <f t="shared" si="14"/>
        <v>0</v>
      </c>
      <c r="K226" s="145">
        <f t="shared" si="15"/>
        <v>0</v>
      </c>
      <c r="L226" s="146"/>
      <c r="M226" s="147">
        <f t="shared" si="17"/>
        <v>1</v>
      </c>
      <c r="N226" s="146"/>
      <c r="O226" s="146"/>
      <c r="P226" s="146"/>
      <c r="Q226" s="191">
        <f t="shared" si="16"/>
        <v>5</v>
      </c>
      <c r="R226" s="18" t="str">
        <f t="shared" si="9"/>
        <v>OK</v>
      </c>
      <c r="S226" s="47"/>
      <c r="T226" s="47"/>
      <c r="U226" s="47"/>
      <c r="V226" s="47"/>
      <c r="W226" s="47"/>
      <c r="X226" s="34"/>
      <c r="Y226" s="34"/>
      <c r="Z226" s="34"/>
      <c r="AA226" s="180"/>
      <c r="AB226" s="34"/>
      <c r="AC226" s="34"/>
      <c r="AD226" s="34"/>
      <c r="AE226" s="36"/>
      <c r="AF226" s="36"/>
      <c r="AG226" s="36"/>
      <c r="AH226" s="36"/>
      <c r="AI226" s="36"/>
      <c r="AJ226" s="36"/>
      <c r="AK226" s="181"/>
      <c r="AL226" s="181"/>
      <c r="AM226" s="181"/>
      <c r="AN226" s="181"/>
      <c r="AO226" s="181"/>
      <c r="AP226" s="181"/>
      <c r="AQ226" s="181"/>
      <c r="AR226" s="181"/>
      <c r="AS226" s="181"/>
      <c r="AT226" s="36"/>
      <c r="AU226" s="36"/>
    </row>
    <row r="227" spans="1:47" ht="40" customHeight="1" x14ac:dyDescent="0.35">
      <c r="A227" s="204"/>
      <c r="B227" s="50">
        <v>224</v>
      </c>
      <c r="C227" s="200"/>
      <c r="D227" s="56" t="s">
        <v>388</v>
      </c>
      <c r="E227" s="57" t="s">
        <v>386</v>
      </c>
      <c r="F227" s="57" t="s">
        <v>387</v>
      </c>
      <c r="G227" s="57" t="s">
        <v>12</v>
      </c>
      <c r="H227" s="55">
        <v>60</v>
      </c>
      <c r="I227" s="70">
        <v>5</v>
      </c>
      <c r="J227" s="144">
        <f t="shared" si="14"/>
        <v>0</v>
      </c>
      <c r="K227" s="145">
        <f t="shared" si="15"/>
        <v>0</v>
      </c>
      <c r="L227" s="146"/>
      <c r="M227" s="147">
        <f t="shared" si="17"/>
        <v>1</v>
      </c>
      <c r="N227" s="146"/>
      <c r="O227" s="146"/>
      <c r="P227" s="146"/>
      <c r="Q227" s="191">
        <f t="shared" si="16"/>
        <v>5</v>
      </c>
      <c r="R227" s="18" t="str">
        <f t="shared" si="9"/>
        <v>OK</v>
      </c>
      <c r="S227" s="47"/>
      <c r="T227" s="47"/>
      <c r="U227" s="47"/>
      <c r="V227" s="47"/>
      <c r="W227" s="47"/>
      <c r="X227" s="34"/>
      <c r="Y227" s="34"/>
      <c r="Z227" s="34"/>
      <c r="AA227" s="180"/>
      <c r="AB227" s="34"/>
      <c r="AC227" s="34"/>
      <c r="AD227" s="34"/>
      <c r="AE227" s="36"/>
      <c r="AF227" s="36"/>
      <c r="AG227" s="36"/>
      <c r="AH227" s="36"/>
      <c r="AI227" s="36"/>
      <c r="AJ227" s="36"/>
      <c r="AK227" s="181"/>
      <c r="AL227" s="181"/>
      <c r="AM227" s="181"/>
      <c r="AN227" s="181"/>
      <c r="AO227" s="181"/>
      <c r="AP227" s="181"/>
      <c r="AQ227" s="181"/>
      <c r="AR227" s="181"/>
      <c r="AS227" s="181"/>
      <c r="AT227" s="36"/>
      <c r="AU227" s="36"/>
    </row>
    <row r="228" spans="1:47" ht="40" customHeight="1" x14ac:dyDescent="0.35">
      <c r="A228" s="204"/>
      <c r="B228" s="50">
        <v>225</v>
      </c>
      <c r="C228" s="199"/>
      <c r="D228" s="56" t="s">
        <v>389</v>
      </c>
      <c r="E228" s="57" t="s">
        <v>344</v>
      </c>
      <c r="F228" s="57" t="s">
        <v>345</v>
      </c>
      <c r="G228" s="57" t="s">
        <v>12</v>
      </c>
      <c r="H228" s="55">
        <v>297</v>
      </c>
      <c r="I228" s="70">
        <v>20</v>
      </c>
      <c r="J228" s="144">
        <f t="shared" si="14"/>
        <v>0</v>
      </c>
      <c r="K228" s="145">
        <f t="shared" si="15"/>
        <v>0</v>
      </c>
      <c r="L228" s="146"/>
      <c r="M228" s="147">
        <f t="shared" si="17"/>
        <v>5</v>
      </c>
      <c r="N228" s="146"/>
      <c r="O228" s="146"/>
      <c r="P228" s="146"/>
      <c r="Q228" s="191">
        <f t="shared" si="16"/>
        <v>20</v>
      </c>
      <c r="R228" s="18" t="str">
        <f t="shared" si="9"/>
        <v>OK</v>
      </c>
      <c r="S228" s="47"/>
      <c r="T228" s="47"/>
      <c r="U228" s="47"/>
      <c r="V228" s="47"/>
      <c r="W228" s="47"/>
      <c r="X228" s="34"/>
      <c r="Y228" s="34"/>
      <c r="Z228" s="34"/>
      <c r="AA228" s="180"/>
      <c r="AB228" s="34"/>
      <c r="AC228" s="34"/>
      <c r="AD228" s="34"/>
      <c r="AE228" s="36"/>
      <c r="AF228" s="36"/>
      <c r="AG228" s="36"/>
      <c r="AH228" s="36"/>
      <c r="AI228" s="36"/>
      <c r="AJ228" s="36"/>
      <c r="AK228" s="181"/>
      <c r="AL228" s="181"/>
      <c r="AM228" s="181"/>
      <c r="AN228" s="181"/>
      <c r="AO228" s="181"/>
      <c r="AP228" s="181"/>
      <c r="AQ228" s="181"/>
      <c r="AR228" s="181"/>
      <c r="AS228" s="181"/>
      <c r="AT228" s="36"/>
      <c r="AU228" s="36"/>
    </row>
    <row r="229" spans="1:47" ht="40" customHeight="1" x14ac:dyDescent="0.35">
      <c r="A229" s="204">
        <v>14</v>
      </c>
      <c r="B229" s="50">
        <v>236</v>
      </c>
      <c r="C229" s="198" t="s">
        <v>635</v>
      </c>
      <c r="D229" s="56" t="s">
        <v>390</v>
      </c>
      <c r="E229" s="57" t="s">
        <v>391</v>
      </c>
      <c r="F229" s="57" t="s">
        <v>11</v>
      </c>
      <c r="G229" s="57" t="s">
        <v>13</v>
      </c>
      <c r="H229" s="55">
        <v>8.4</v>
      </c>
      <c r="I229" s="70">
        <v>0</v>
      </c>
      <c r="J229" s="144">
        <f t="shared" si="14"/>
        <v>0</v>
      </c>
      <c r="K229" s="145">
        <f t="shared" si="15"/>
        <v>0</v>
      </c>
      <c r="L229" s="146"/>
      <c r="M229" s="147">
        <f t="shared" si="17"/>
        <v>0</v>
      </c>
      <c r="N229" s="146"/>
      <c r="O229" s="146"/>
      <c r="P229" s="146"/>
      <c r="Q229" s="191">
        <f t="shared" si="16"/>
        <v>0</v>
      </c>
      <c r="R229" s="18" t="str">
        <f t="shared" si="9"/>
        <v>OK</v>
      </c>
      <c r="S229" s="47"/>
      <c r="T229" s="47"/>
      <c r="U229" s="47"/>
      <c r="V229" s="47"/>
      <c r="W229" s="47"/>
      <c r="X229" s="34"/>
      <c r="Y229" s="34"/>
      <c r="Z229" s="34"/>
      <c r="AA229" s="180"/>
      <c r="AB229" s="34"/>
      <c r="AC229" s="34"/>
      <c r="AD229" s="34"/>
      <c r="AE229" s="36"/>
      <c r="AF229" s="36"/>
      <c r="AG229" s="36"/>
      <c r="AH229" s="36"/>
      <c r="AI229" s="36"/>
      <c r="AJ229" s="36"/>
      <c r="AK229" s="181"/>
      <c r="AL229" s="181"/>
      <c r="AM229" s="181"/>
      <c r="AN229" s="181"/>
      <c r="AO229" s="181"/>
      <c r="AP229" s="181"/>
      <c r="AQ229" s="181"/>
      <c r="AR229" s="181"/>
      <c r="AS229" s="181"/>
      <c r="AT229" s="36"/>
      <c r="AU229" s="36"/>
    </row>
    <row r="230" spans="1:47" ht="40" customHeight="1" x14ac:dyDescent="0.35">
      <c r="A230" s="204"/>
      <c r="B230" s="50">
        <v>237</v>
      </c>
      <c r="C230" s="200"/>
      <c r="D230" s="56" t="s">
        <v>392</v>
      </c>
      <c r="E230" s="57" t="s">
        <v>393</v>
      </c>
      <c r="F230" s="57" t="s">
        <v>233</v>
      </c>
      <c r="G230" s="57" t="s">
        <v>13</v>
      </c>
      <c r="H230" s="55">
        <v>16.39</v>
      </c>
      <c r="I230" s="70">
        <v>0</v>
      </c>
      <c r="J230" s="144">
        <f t="shared" si="14"/>
        <v>0</v>
      </c>
      <c r="K230" s="145">
        <f t="shared" si="15"/>
        <v>0</v>
      </c>
      <c r="L230" s="146"/>
      <c r="M230" s="147">
        <f t="shared" si="17"/>
        <v>0</v>
      </c>
      <c r="N230" s="146"/>
      <c r="O230" s="146"/>
      <c r="P230" s="146"/>
      <c r="Q230" s="191">
        <f t="shared" si="16"/>
        <v>0</v>
      </c>
      <c r="R230" s="18" t="str">
        <f t="shared" si="9"/>
        <v>OK</v>
      </c>
      <c r="S230" s="47"/>
      <c r="T230" s="47"/>
      <c r="U230" s="47"/>
      <c r="V230" s="47"/>
      <c r="W230" s="47"/>
      <c r="X230" s="34"/>
      <c r="Y230" s="34"/>
      <c r="Z230" s="34"/>
      <c r="AA230" s="180"/>
      <c r="AB230" s="34"/>
      <c r="AC230" s="34"/>
      <c r="AD230" s="34"/>
      <c r="AE230" s="36"/>
      <c r="AF230" s="36"/>
      <c r="AG230" s="36"/>
      <c r="AH230" s="36"/>
      <c r="AI230" s="36"/>
      <c r="AJ230" s="36"/>
      <c r="AK230" s="181"/>
      <c r="AL230" s="181"/>
      <c r="AM230" s="181"/>
      <c r="AN230" s="181"/>
      <c r="AO230" s="181"/>
      <c r="AP230" s="181"/>
      <c r="AQ230" s="181"/>
      <c r="AR230" s="181"/>
      <c r="AS230" s="181"/>
      <c r="AT230" s="36"/>
      <c r="AU230" s="36"/>
    </row>
    <row r="231" spans="1:47" ht="40" customHeight="1" x14ac:dyDescent="0.35">
      <c r="A231" s="204"/>
      <c r="B231" s="50">
        <v>238</v>
      </c>
      <c r="C231" s="200"/>
      <c r="D231" s="56" t="s">
        <v>394</v>
      </c>
      <c r="E231" s="57" t="s">
        <v>395</v>
      </c>
      <c r="F231" s="57" t="s">
        <v>396</v>
      </c>
      <c r="G231" s="57" t="s">
        <v>13</v>
      </c>
      <c r="H231" s="55">
        <v>13.69</v>
      </c>
      <c r="I231" s="70">
        <v>1</v>
      </c>
      <c r="J231" s="144">
        <f t="shared" si="14"/>
        <v>1</v>
      </c>
      <c r="K231" s="145">
        <f t="shared" si="15"/>
        <v>1</v>
      </c>
      <c r="L231" s="146"/>
      <c r="M231" s="147">
        <f t="shared" si="17"/>
        <v>0</v>
      </c>
      <c r="N231" s="146"/>
      <c r="O231" s="146"/>
      <c r="P231" s="146"/>
      <c r="Q231" s="191">
        <f t="shared" si="16"/>
        <v>0</v>
      </c>
      <c r="R231" s="18" t="str">
        <f t="shared" si="9"/>
        <v>OK</v>
      </c>
      <c r="S231" s="47"/>
      <c r="T231" s="47"/>
      <c r="U231" s="47"/>
      <c r="V231" s="47"/>
      <c r="W231" s="47"/>
      <c r="X231" s="34"/>
      <c r="Y231" s="34"/>
      <c r="Z231" s="34"/>
      <c r="AA231" s="180"/>
      <c r="AB231" s="34"/>
      <c r="AC231" s="34"/>
      <c r="AD231" s="34">
        <v>1</v>
      </c>
      <c r="AE231" s="36"/>
      <c r="AF231" s="36"/>
      <c r="AG231" s="36"/>
      <c r="AH231" s="36"/>
      <c r="AI231" s="36"/>
      <c r="AJ231" s="36"/>
      <c r="AK231" s="181"/>
      <c r="AL231" s="181"/>
      <c r="AM231" s="181"/>
      <c r="AN231" s="181"/>
      <c r="AO231" s="181"/>
      <c r="AP231" s="181"/>
      <c r="AQ231" s="181"/>
      <c r="AR231" s="181"/>
      <c r="AS231" s="181"/>
      <c r="AT231" s="36"/>
      <c r="AU231" s="36"/>
    </row>
    <row r="232" spans="1:47" ht="40" customHeight="1" x14ac:dyDescent="0.35">
      <c r="A232" s="204"/>
      <c r="B232" s="50">
        <v>239</v>
      </c>
      <c r="C232" s="200"/>
      <c r="D232" s="56" t="s">
        <v>397</v>
      </c>
      <c r="E232" s="57" t="s">
        <v>398</v>
      </c>
      <c r="F232" s="57" t="s">
        <v>11</v>
      </c>
      <c r="G232" s="57" t="s">
        <v>15</v>
      </c>
      <c r="H232" s="55">
        <v>12</v>
      </c>
      <c r="I232" s="70">
        <v>10</v>
      </c>
      <c r="J232" s="144">
        <f t="shared" si="14"/>
        <v>10</v>
      </c>
      <c r="K232" s="145">
        <f t="shared" si="15"/>
        <v>10</v>
      </c>
      <c r="L232" s="146"/>
      <c r="M232" s="147">
        <f t="shared" si="17"/>
        <v>2</v>
      </c>
      <c r="N232" s="146"/>
      <c r="O232" s="146"/>
      <c r="P232" s="146"/>
      <c r="Q232" s="191">
        <f t="shared" si="16"/>
        <v>0</v>
      </c>
      <c r="R232" s="18" t="str">
        <f t="shared" si="9"/>
        <v>OK</v>
      </c>
      <c r="S232" s="47"/>
      <c r="T232" s="47"/>
      <c r="U232" s="47"/>
      <c r="V232" s="47"/>
      <c r="W232" s="47"/>
      <c r="X232" s="34"/>
      <c r="Y232" s="34"/>
      <c r="Z232" s="34"/>
      <c r="AA232" s="180"/>
      <c r="AB232" s="34"/>
      <c r="AC232" s="34"/>
      <c r="AD232" s="34">
        <v>5</v>
      </c>
      <c r="AE232" s="36"/>
      <c r="AF232" s="36"/>
      <c r="AG232" s="36"/>
      <c r="AH232" s="36"/>
      <c r="AI232" s="36"/>
      <c r="AJ232" s="36"/>
      <c r="AK232" s="181"/>
      <c r="AL232" s="181"/>
      <c r="AM232" s="181"/>
      <c r="AN232" s="182">
        <v>5</v>
      </c>
      <c r="AO232" s="181"/>
      <c r="AP232" s="181"/>
      <c r="AQ232" s="181"/>
      <c r="AR232" s="181"/>
      <c r="AS232" s="181"/>
      <c r="AT232" s="36"/>
      <c r="AU232" s="36"/>
    </row>
    <row r="233" spans="1:47" ht="40" customHeight="1" x14ac:dyDescent="0.35">
      <c r="A233" s="204"/>
      <c r="B233" s="50">
        <v>240</v>
      </c>
      <c r="C233" s="200"/>
      <c r="D233" s="56" t="s">
        <v>399</v>
      </c>
      <c r="E233" s="57" t="s">
        <v>400</v>
      </c>
      <c r="F233" s="57" t="s">
        <v>11</v>
      </c>
      <c r="G233" s="57" t="s">
        <v>15</v>
      </c>
      <c r="H233" s="55">
        <v>8.83</v>
      </c>
      <c r="I233" s="70">
        <v>5</v>
      </c>
      <c r="J233" s="144">
        <f t="shared" si="14"/>
        <v>5</v>
      </c>
      <c r="K233" s="145">
        <f t="shared" si="15"/>
        <v>5</v>
      </c>
      <c r="L233" s="146"/>
      <c r="M233" s="147">
        <f t="shared" si="17"/>
        <v>1</v>
      </c>
      <c r="N233" s="146"/>
      <c r="O233" s="146"/>
      <c r="P233" s="146"/>
      <c r="Q233" s="191">
        <f t="shared" si="16"/>
        <v>0</v>
      </c>
      <c r="R233" s="18" t="str">
        <f t="shared" si="9"/>
        <v>OK</v>
      </c>
      <c r="S233" s="47"/>
      <c r="T233" s="47"/>
      <c r="U233" s="47"/>
      <c r="V233" s="47"/>
      <c r="W233" s="47"/>
      <c r="X233" s="34"/>
      <c r="Y233" s="34"/>
      <c r="Z233" s="34"/>
      <c r="AA233" s="180"/>
      <c r="AB233" s="34"/>
      <c r="AC233" s="34"/>
      <c r="AD233" s="34">
        <v>5</v>
      </c>
      <c r="AE233" s="36"/>
      <c r="AF233" s="36"/>
      <c r="AG233" s="36"/>
      <c r="AH233" s="36"/>
      <c r="AI233" s="36"/>
      <c r="AJ233" s="36"/>
      <c r="AK233" s="181"/>
      <c r="AL233" s="181"/>
      <c r="AM233" s="181"/>
      <c r="AN233" s="181"/>
      <c r="AO233" s="181"/>
      <c r="AP233" s="181"/>
      <c r="AQ233" s="181"/>
      <c r="AR233" s="181"/>
      <c r="AS233" s="181"/>
      <c r="AT233" s="36"/>
      <c r="AU233" s="36"/>
    </row>
    <row r="234" spans="1:47" ht="40" customHeight="1" x14ac:dyDescent="0.35">
      <c r="A234" s="204"/>
      <c r="B234" s="50">
        <v>241</v>
      </c>
      <c r="C234" s="200"/>
      <c r="D234" s="56" t="s">
        <v>401</v>
      </c>
      <c r="E234" s="57" t="s">
        <v>402</v>
      </c>
      <c r="F234" s="57" t="s">
        <v>11</v>
      </c>
      <c r="G234" s="57" t="s">
        <v>15</v>
      </c>
      <c r="H234" s="55">
        <v>28.68</v>
      </c>
      <c r="I234" s="70">
        <v>5</v>
      </c>
      <c r="J234" s="144">
        <f t="shared" si="14"/>
        <v>4</v>
      </c>
      <c r="K234" s="145">
        <f t="shared" si="15"/>
        <v>4</v>
      </c>
      <c r="L234" s="146"/>
      <c r="M234" s="147">
        <f t="shared" si="17"/>
        <v>1</v>
      </c>
      <c r="N234" s="146"/>
      <c r="O234" s="146"/>
      <c r="P234" s="146"/>
      <c r="Q234" s="191">
        <f t="shared" si="16"/>
        <v>1</v>
      </c>
      <c r="R234" s="18" t="str">
        <f t="shared" si="9"/>
        <v>OK</v>
      </c>
      <c r="S234" s="47"/>
      <c r="T234" s="47"/>
      <c r="U234" s="47"/>
      <c r="V234" s="47"/>
      <c r="W234" s="47"/>
      <c r="X234" s="34"/>
      <c r="Y234" s="34"/>
      <c r="Z234" s="34"/>
      <c r="AA234" s="180"/>
      <c r="AB234" s="34"/>
      <c r="AC234" s="34"/>
      <c r="AD234" s="34">
        <v>2</v>
      </c>
      <c r="AE234" s="36"/>
      <c r="AF234" s="36"/>
      <c r="AG234" s="36"/>
      <c r="AH234" s="36"/>
      <c r="AI234" s="36"/>
      <c r="AJ234" s="36"/>
      <c r="AK234" s="181"/>
      <c r="AL234" s="181"/>
      <c r="AM234" s="181"/>
      <c r="AN234" s="182">
        <v>2</v>
      </c>
      <c r="AO234" s="181"/>
      <c r="AP234" s="181"/>
      <c r="AQ234" s="181"/>
      <c r="AR234" s="181"/>
      <c r="AS234" s="181"/>
      <c r="AT234" s="36"/>
      <c r="AU234" s="36"/>
    </row>
    <row r="235" spans="1:47" ht="40" customHeight="1" x14ac:dyDescent="0.35">
      <c r="A235" s="204"/>
      <c r="B235" s="50">
        <v>242</v>
      </c>
      <c r="C235" s="200"/>
      <c r="D235" s="56" t="s">
        <v>403</v>
      </c>
      <c r="E235" s="57" t="s">
        <v>404</v>
      </c>
      <c r="F235" s="57" t="s">
        <v>11</v>
      </c>
      <c r="G235" s="57" t="s">
        <v>15</v>
      </c>
      <c r="H235" s="55">
        <v>46.34</v>
      </c>
      <c r="I235" s="70">
        <v>3</v>
      </c>
      <c r="J235" s="144">
        <f t="shared" si="14"/>
        <v>3</v>
      </c>
      <c r="K235" s="145">
        <f t="shared" si="15"/>
        <v>3</v>
      </c>
      <c r="L235" s="146"/>
      <c r="M235" s="147">
        <f t="shared" si="17"/>
        <v>0</v>
      </c>
      <c r="N235" s="146"/>
      <c r="O235" s="146"/>
      <c r="P235" s="146"/>
      <c r="Q235" s="191">
        <f t="shared" si="16"/>
        <v>0</v>
      </c>
      <c r="R235" s="18" t="str">
        <f t="shared" si="9"/>
        <v>OK</v>
      </c>
      <c r="S235" s="47"/>
      <c r="T235" s="47"/>
      <c r="U235" s="47"/>
      <c r="V235" s="47"/>
      <c r="W235" s="47"/>
      <c r="X235" s="34"/>
      <c r="Y235" s="34"/>
      <c r="Z235" s="34"/>
      <c r="AA235" s="180"/>
      <c r="AB235" s="34"/>
      <c r="AC235" s="34"/>
      <c r="AD235" s="34">
        <v>1</v>
      </c>
      <c r="AE235" s="36"/>
      <c r="AF235" s="36"/>
      <c r="AG235" s="36"/>
      <c r="AH235" s="36"/>
      <c r="AI235" s="36"/>
      <c r="AJ235" s="36"/>
      <c r="AK235" s="181"/>
      <c r="AL235" s="181"/>
      <c r="AM235" s="181"/>
      <c r="AN235" s="182">
        <v>2</v>
      </c>
      <c r="AO235" s="181"/>
      <c r="AP235" s="181"/>
      <c r="AQ235" s="181"/>
      <c r="AR235" s="181"/>
      <c r="AS235" s="181"/>
      <c r="AT235" s="36"/>
      <c r="AU235" s="36"/>
    </row>
    <row r="236" spans="1:47" ht="40" customHeight="1" x14ac:dyDescent="0.35">
      <c r="A236" s="204"/>
      <c r="B236" s="50">
        <v>243</v>
      </c>
      <c r="C236" s="200"/>
      <c r="D236" s="56" t="s">
        <v>405</v>
      </c>
      <c r="E236" s="57" t="s">
        <v>406</v>
      </c>
      <c r="F236" s="57" t="s">
        <v>11</v>
      </c>
      <c r="G236" s="57" t="s">
        <v>13</v>
      </c>
      <c r="H236" s="55">
        <v>39.6</v>
      </c>
      <c r="I236" s="70">
        <v>2</v>
      </c>
      <c r="J236" s="144">
        <f t="shared" si="14"/>
        <v>2</v>
      </c>
      <c r="K236" s="145">
        <f t="shared" si="15"/>
        <v>2</v>
      </c>
      <c r="L236" s="146"/>
      <c r="M236" s="147">
        <f t="shared" si="17"/>
        <v>0</v>
      </c>
      <c r="N236" s="146"/>
      <c r="O236" s="146"/>
      <c r="P236" s="146"/>
      <c r="Q236" s="191">
        <f t="shared" si="16"/>
        <v>0</v>
      </c>
      <c r="R236" s="18" t="str">
        <f t="shared" si="9"/>
        <v>OK</v>
      </c>
      <c r="S236" s="47"/>
      <c r="T236" s="47"/>
      <c r="U236" s="47"/>
      <c r="V236" s="47"/>
      <c r="W236" s="47"/>
      <c r="X236" s="34"/>
      <c r="Y236" s="34"/>
      <c r="Z236" s="34"/>
      <c r="AA236" s="180"/>
      <c r="AB236" s="34"/>
      <c r="AC236" s="34"/>
      <c r="AD236" s="34">
        <v>2</v>
      </c>
      <c r="AE236" s="36"/>
      <c r="AF236" s="36"/>
      <c r="AG236" s="36"/>
      <c r="AH236" s="36"/>
      <c r="AI236" s="36"/>
      <c r="AJ236" s="36"/>
      <c r="AK236" s="181"/>
      <c r="AL236" s="181"/>
      <c r="AM236" s="181"/>
      <c r="AN236" s="181"/>
      <c r="AO236" s="181"/>
      <c r="AP236" s="181"/>
      <c r="AQ236" s="181"/>
      <c r="AR236" s="181"/>
      <c r="AS236" s="181"/>
      <c r="AT236" s="36"/>
      <c r="AU236" s="36"/>
    </row>
    <row r="237" spans="1:47" ht="40" customHeight="1" x14ac:dyDescent="0.35">
      <c r="A237" s="204"/>
      <c r="B237" s="50">
        <v>244</v>
      </c>
      <c r="C237" s="200"/>
      <c r="D237" s="56" t="s">
        <v>407</v>
      </c>
      <c r="E237" s="57" t="s">
        <v>408</v>
      </c>
      <c r="F237" s="57" t="s">
        <v>11</v>
      </c>
      <c r="G237" s="57" t="s">
        <v>13</v>
      </c>
      <c r="H237" s="55">
        <v>70.8</v>
      </c>
      <c r="I237" s="70">
        <v>3</v>
      </c>
      <c r="J237" s="144">
        <f t="shared" si="14"/>
        <v>3</v>
      </c>
      <c r="K237" s="145">
        <f t="shared" si="15"/>
        <v>3</v>
      </c>
      <c r="L237" s="146"/>
      <c r="M237" s="147">
        <f t="shared" si="17"/>
        <v>0</v>
      </c>
      <c r="N237" s="146"/>
      <c r="O237" s="146"/>
      <c r="P237" s="146"/>
      <c r="Q237" s="191">
        <f t="shared" si="16"/>
        <v>0</v>
      </c>
      <c r="R237" s="18" t="str">
        <f t="shared" si="9"/>
        <v>OK</v>
      </c>
      <c r="S237" s="47"/>
      <c r="T237" s="47"/>
      <c r="U237" s="47"/>
      <c r="V237" s="47"/>
      <c r="W237" s="47"/>
      <c r="X237" s="34"/>
      <c r="Y237" s="34"/>
      <c r="Z237" s="34"/>
      <c r="AA237" s="180"/>
      <c r="AB237" s="34"/>
      <c r="AC237" s="34"/>
      <c r="AD237" s="34">
        <v>1</v>
      </c>
      <c r="AE237" s="36"/>
      <c r="AF237" s="36"/>
      <c r="AG237" s="36"/>
      <c r="AH237" s="36"/>
      <c r="AI237" s="36">
        <v>2</v>
      </c>
      <c r="AJ237" s="36"/>
      <c r="AK237" s="181"/>
      <c r="AL237" s="181"/>
      <c r="AM237" s="181"/>
      <c r="AN237" s="181"/>
      <c r="AO237" s="181"/>
      <c r="AP237" s="181"/>
      <c r="AQ237" s="181"/>
      <c r="AR237" s="181"/>
      <c r="AS237" s="181"/>
      <c r="AT237" s="36"/>
      <c r="AU237" s="36"/>
    </row>
    <row r="238" spans="1:47" ht="40" customHeight="1" x14ac:dyDescent="0.35">
      <c r="A238" s="204"/>
      <c r="B238" s="50">
        <v>245</v>
      </c>
      <c r="C238" s="200"/>
      <c r="D238" s="56" t="s">
        <v>409</v>
      </c>
      <c r="E238" s="57" t="s">
        <v>410</v>
      </c>
      <c r="F238" s="57" t="s">
        <v>11</v>
      </c>
      <c r="G238" s="57" t="s">
        <v>13</v>
      </c>
      <c r="H238" s="55">
        <v>28.8</v>
      </c>
      <c r="I238" s="70">
        <v>3</v>
      </c>
      <c r="J238" s="144">
        <f t="shared" si="14"/>
        <v>1</v>
      </c>
      <c r="K238" s="145">
        <f t="shared" si="15"/>
        <v>1</v>
      </c>
      <c r="L238" s="146"/>
      <c r="M238" s="147">
        <f t="shared" si="17"/>
        <v>0</v>
      </c>
      <c r="N238" s="146"/>
      <c r="O238" s="146"/>
      <c r="P238" s="146"/>
      <c r="Q238" s="191">
        <f t="shared" si="16"/>
        <v>2</v>
      </c>
      <c r="R238" s="18" t="str">
        <f t="shared" si="9"/>
        <v>OK</v>
      </c>
      <c r="S238" s="47"/>
      <c r="T238" s="47"/>
      <c r="U238" s="47"/>
      <c r="V238" s="47"/>
      <c r="W238" s="47"/>
      <c r="X238" s="34"/>
      <c r="Y238" s="34"/>
      <c r="Z238" s="34"/>
      <c r="AA238" s="180"/>
      <c r="AB238" s="34"/>
      <c r="AC238" s="34"/>
      <c r="AD238" s="34">
        <v>1</v>
      </c>
      <c r="AE238" s="36"/>
      <c r="AF238" s="36"/>
      <c r="AG238" s="36"/>
      <c r="AH238" s="36"/>
      <c r="AI238" s="36"/>
      <c r="AJ238" s="36"/>
      <c r="AK238" s="181"/>
      <c r="AL238" s="181"/>
      <c r="AM238" s="181"/>
      <c r="AN238" s="181"/>
      <c r="AO238" s="181"/>
      <c r="AP238" s="181"/>
      <c r="AQ238" s="181"/>
      <c r="AR238" s="181"/>
      <c r="AS238" s="181"/>
      <c r="AT238" s="36"/>
      <c r="AU238" s="36"/>
    </row>
    <row r="239" spans="1:47" ht="40" customHeight="1" x14ac:dyDescent="0.35">
      <c r="A239" s="204"/>
      <c r="B239" s="50">
        <v>246</v>
      </c>
      <c r="C239" s="200"/>
      <c r="D239" s="56" t="s">
        <v>411</v>
      </c>
      <c r="E239" s="57" t="s">
        <v>412</v>
      </c>
      <c r="F239" s="57" t="s">
        <v>11</v>
      </c>
      <c r="G239" s="57" t="s">
        <v>13</v>
      </c>
      <c r="H239" s="55">
        <v>10.33</v>
      </c>
      <c r="I239" s="70">
        <v>2</v>
      </c>
      <c r="J239" s="144">
        <f t="shared" si="14"/>
        <v>2</v>
      </c>
      <c r="K239" s="145">
        <f t="shared" si="15"/>
        <v>2</v>
      </c>
      <c r="L239" s="146"/>
      <c r="M239" s="147">
        <f t="shared" si="17"/>
        <v>0</v>
      </c>
      <c r="N239" s="146"/>
      <c r="O239" s="146"/>
      <c r="P239" s="146"/>
      <c r="Q239" s="191">
        <f t="shared" si="16"/>
        <v>0</v>
      </c>
      <c r="R239" s="18" t="str">
        <f t="shared" si="9"/>
        <v>OK</v>
      </c>
      <c r="S239" s="47"/>
      <c r="T239" s="47"/>
      <c r="U239" s="47"/>
      <c r="V239" s="47"/>
      <c r="W239" s="47"/>
      <c r="X239" s="34"/>
      <c r="Y239" s="34"/>
      <c r="Z239" s="34"/>
      <c r="AA239" s="180"/>
      <c r="AB239" s="34"/>
      <c r="AC239" s="34"/>
      <c r="AD239" s="34">
        <v>2</v>
      </c>
      <c r="AE239" s="36"/>
      <c r="AF239" s="36"/>
      <c r="AG239" s="36"/>
      <c r="AH239" s="36"/>
      <c r="AI239" s="36"/>
      <c r="AJ239" s="36"/>
      <c r="AK239" s="181"/>
      <c r="AL239" s="181"/>
      <c r="AM239" s="181"/>
      <c r="AN239" s="181"/>
      <c r="AO239" s="181"/>
      <c r="AP239" s="181"/>
      <c r="AQ239" s="181"/>
      <c r="AR239" s="181"/>
      <c r="AS239" s="181"/>
      <c r="AT239" s="36"/>
      <c r="AU239" s="36"/>
    </row>
    <row r="240" spans="1:47" ht="40" customHeight="1" x14ac:dyDescent="0.35">
      <c r="A240" s="204"/>
      <c r="B240" s="50">
        <v>247</v>
      </c>
      <c r="C240" s="200"/>
      <c r="D240" s="56" t="s">
        <v>413</v>
      </c>
      <c r="E240" s="57" t="s">
        <v>414</v>
      </c>
      <c r="F240" s="57" t="s">
        <v>11</v>
      </c>
      <c r="G240" s="57" t="s">
        <v>13</v>
      </c>
      <c r="H240" s="55">
        <v>22.8</v>
      </c>
      <c r="I240" s="70">
        <v>5</v>
      </c>
      <c r="J240" s="144">
        <f t="shared" si="14"/>
        <v>5</v>
      </c>
      <c r="K240" s="145">
        <f t="shared" si="15"/>
        <v>5</v>
      </c>
      <c r="L240" s="146"/>
      <c r="M240" s="147">
        <f t="shared" si="17"/>
        <v>1</v>
      </c>
      <c r="N240" s="146"/>
      <c r="O240" s="146"/>
      <c r="P240" s="146"/>
      <c r="Q240" s="191">
        <f t="shared" si="16"/>
        <v>0</v>
      </c>
      <c r="R240" s="18" t="str">
        <f t="shared" si="9"/>
        <v>OK</v>
      </c>
      <c r="S240" s="47"/>
      <c r="T240" s="47"/>
      <c r="U240" s="47"/>
      <c r="V240" s="47"/>
      <c r="W240" s="47"/>
      <c r="X240" s="34"/>
      <c r="Y240" s="34"/>
      <c r="Z240" s="34"/>
      <c r="AA240" s="180"/>
      <c r="AB240" s="34"/>
      <c r="AC240" s="34"/>
      <c r="AD240" s="34">
        <v>5</v>
      </c>
      <c r="AE240" s="36"/>
      <c r="AF240" s="36"/>
      <c r="AG240" s="36"/>
      <c r="AH240" s="36"/>
      <c r="AI240" s="36"/>
      <c r="AJ240" s="36"/>
      <c r="AK240" s="181"/>
      <c r="AL240" s="181"/>
      <c r="AM240" s="181"/>
      <c r="AN240" s="181"/>
      <c r="AO240" s="181"/>
      <c r="AP240" s="181"/>
      <c r="AQ240" s="181"/>
      <c r="AR240" s="181"/>
      <c r="AS240" s="181"/>
      <c r="AT240" s="36"/>
      <c r="AU240" s="36"/>
    </row>
    <row r="241" spans="1:47" ht="40" customHeight="1" x14ac:dyDescent="0.35">
      <c r="A241" s="204"/>
      <c r="B241" s="50">
        <v>248</v>
      </c>
      <c r="C241" s="200"/>
      <c r="D241" s="56" t="s">
        <v>415</v>
      </c>
      <c r="E241" s="57" t="s">
        <v>416</v>
      </c>
      <c r="F241" s="57" t="s">
        <v>11</v>
      </c>
      <c r="G241" s="57" t="s">
        <v>13</v>
      </c>
      <c r="H241" s="55">
        <v>31.14</v>
      </c>
      <c r="I241" s="70">
        <v>1</v>
      </c>
      <c r="J241" s="144">
        <f t="shared" si="14"/>
        <v>1</v>
      </c>
      <c r="K241" s="145">
        <f t="shared" si="15"/>
        <v>1</v>
      </c>
      <c r="L241" s="146"/>
      <c r="M241" s="147">
        <f t="shared" si="17"/>
        <v>0</v>
      </c>
      <c r="N241" s="146"/>
      <c r="O241" s="146"/>
      <c r="P241" s="146"/>
      <c r="Q241" s="191">
        <f t="shared" si="16"/>
        <v>0</v>
      </c>
      <c r="R241" s="18" t="str">
        <f t="shared" si="9"/>
        <v>OK</v>
      </c>
      <c r="S241" s="47"/>
      <c r="T241" s="47"/>
      <c r="U241" s="47"/>
      <c r="V241" s="47"/>
      <c r="W241" s="47"/>
      <c r="X241" s="34"/>
      <c r="Y241" s="34"/>
      <c r="Z241" s="34"/>
      <c r="AA241" s="180"/>
      <c r="AB241" s="34"/>
      <c r="AC241" s="34"/>
      <c r="AD241" s="34">
        <v>1</v>
      </c>
      <c r="AE241" s="36"/>
      <c r="AF241" s="36"/>
      <c r="AG241" s="36"/>
      <c r="AH241" s="36"/>
      <c r="AI241" s="36"/>
      <c r="AJ241" s="36"/>
      <c r="AK241" s="181"/>
      <c r="AL241" s="181"/>
      <c r="AM241" s="181"/>
      <c r="AN241" s="181"/>
      <c r="AO241" s="181"/>
      <c r="AP241" s="181"/>
      <c r="AQ241" s="181"/>
      <c r="AR241" s="181"/>
      <c r="AS241" s="181"/>
      <c r="AT241" s="36"/>
      <c r="AU241" s="36"/>
    </row>
    <row r="242" spans="1:47" ht="40" customHeight="1" x14ac:dyDescent="0.35">
      <c r="A242" s="204"/>
      <c r="B242" s="50">
        <v>249</v>
      </c>
      <c r="C242" s="200"/>
      <c r="D242" s="56" t="s">
        <v>417</v>
      </c>
      <c r="E242" s="57" t="s">
        <v>418</v>
      </c>
      <c r="F242" s="57" t="s">
        <v>419</v>
      </c>
      <c r="G242" s="57" t="s">
        <v>15</v>
      </c>
      <c r="H242" s="55">
        <v>2.23</v>
      </c>
      <c r="I242" s="70">
        <v>10</v>
      </c>
      <c r="J242" s="144">
        <f t="shared" si="14"/>
        <v>10</v>
      </c>
      <c r="K242" s="145">
        <f t="shared" si="15"/>
        <v>10</v>
      </c>
      <c r="L242" s="146"/>
      <c r="M242" s="147">
        <f t="shared" si="17"/>
        <v>2</v>
      </c>
      <c r="N242" s="146"/>
      <c r="O242" s="146"/>
      <c r="P242" s="146"/>
      <c r="Q242" s="191">
        <f t="shared" si="16"/>
        <v>0</v>
      </c>
      <c r="R242" s="18" t="str">
        <f t="shared" si="9"/>
        <v>OK</v>
      </c>
      <c r="S242" s="47"/>
      <c r="T242" s="47"/>
      <c r="U242" s="47"/>
      <c r="V242" s="47"/>
      <c r="W242" s="47"/>
      <c r="X242" s="34"/>
      <c r="Y242" s="34"/>
      <c r="Z242" s="34"/>
      <c r="AA242" s="180"/>
      <c r="AB242" s="34"/>
      <c r="AC242" s="34"/>
      <c r="AD242" s="34">
        <v>10</v>
      </c>
      <c r="AE242" s="36"/>
      <c r="AF242" s="36"/>
      <c r="AG242" s="36"/>
      <c r="AH242" s="36"/>
      <c r="AI242" s="36"/>
      <c r="AJ242" s="36"/>
      <c r="AK242" s="181"/>
      <c r="AL242" s="181"/>
      <c r="AM242" s="181"/>
      <c r="AN242" s="181"/>
      <c r="AO242" s="181"/>
      <c r="AP242" s="181"/>
      <c r="AQ242" s="181"/>
      <c r="AR242" s="181"/>
      <c r="AS242" s="181"/>
      <c r="AT242" s="36"/>
      <c r="AU242" s="36"/>
    </row>
    <row r="243" spans="1:47" ht="40" customHeight="1" x14ac:dyDescent="0.35">
      <c r="A243" s="204"/>
      <c r="B243" s="50">
        <v>250</v>
      </c>
      <c r="C243" s="200"/>
      <c r="D243" s="56" t="s">
        <v>420</v>
      </c>
      <c r="E243" s="57" t="s">
        <v>421</v>
      </c>
      <c r="F243" s="57" t="s">
        <v>11</v>
      </c>
      <c r="G243" s="57" t="s">
        <v>13</v>
      </c>
      <c r="H243" s="55">
        <v>73.400000000000006</v>
      </c>
      <c r="I243" s="70">
        <v>1</v>
      </c>
      <c r="J243" s="144">
        <f t="shared" si="14"/>
        <v>1</v>
      </c>
      <c r="K243" s="145">
        <f t="shared" si="15"/>
        <v>1</v>
      </c>
      <c r="L243" s="146"/>
      <c r="M243" s="147">
        <f t="shared" si="17"/>
        <v>0</v>
      </c>
      <c r="N243" s="146"/>
      <c r="O243" s="146"/>
      <c r="P243" s="146"/>
      <c r="Q243" s="191">
        <f t="shared" si="16"/>
        <v>0</v>
      </c>
      <c r="R243" s="18" t="str">
        <f t="shared" si="9"/>
        <v>OK</v>
      </c>
      <c r="S243" s="47"/>
      <c r="T243" s="47"/>
      <c r="U243" s="47"/>
      <c r="V243" s="47"/>
      <c r="W243" s="47"/>
      <c r="X243" s="34"/>
      <c r="Y243" s="34"/>
      <c r="Z243" s="34"/>
      <c r="AA243" s="180"/>
      <c r="AB243" s="34"/>
      <c r="AC243" s="34"/>
      <c r="AD243" s="34">
        <v>1</v>
      </c>
      <c r="AE243" s="36"/>
      <c r="AF243" s="36"/>
      <c r="AG243" s="36"/>
      <c r="AH243" s="36"/>
      <c r="AI243" s="36"/>
      <c r="AJ243" s="36"/>
      <c r="AK243" s="181"/>
      <c r="AL243" s="181"/>
      <c r="AM243" s="181"/>
      <c r="AN243" s="181"/>
      <c r="AO243" s="181"/>
      <c r="AP243" s="181"/>
      <c r="AQ243" s="181"/>
      <c r="AR243" s="181"/>
      <c r="AS243" s="181"/>
      <c r="AT243" s="36"/>
      <c r="AU243" s="36"/>
    </row>
    <row r="244" spans="1:47" ht="40" customHeight="1" x14ac:dyDescent="0.35">
      <c r="A244" s="204"/>
      <c r="B244" s="50">
        <v>251</v>
      </c>
      <c r="C244" s="200"/>
      <c r="D244" s="56" t="s">
        <v>422</v>
      </c>
      <c r="E244" s="57" t="s">
        <v>423</v>
      </c>
      <c r="F244" s="57" t="s">
        <v>11</v>
      </c>
      <c r="G244" s="57" t="s">
        <v>13</v>
      </c>
      <c r="H244" s="55">
        <v>35.68</v>
      </c>
      <c r="I244" s="70">
        <v>1</v>
      </c>
      <c r="J244" s="144">
        <f t="shared" si="14"/>
        <v>1</v>
      </c>
      <c r="K244" s="145">
        <f t="shared" si="15"/>
        <v>1</v>
      </c>
      <c r="L244" s="146"/>
      <c r="M244" s="147">
        <f t="shared" si="17"/>
        <v>0</v>
      </c>
      <c r="N244" s="146"/>
      <c r="O244" s="146"/>
      <c r="P244" s="146"/>
      <c r="Q244" s="191">
        <f t="shared" si="16"/>
        <v>0</v>
      </c>
      <c r="R244" s="18" t="str">
        <f t="shared" si="9"/>
        <v>OK</v>
      </c>
      <c r="S244" s="47"/>
      <c r="T244" s="47"/>
      <c r="U244" s="47"/>
      <c r="V244" s="47"/>
      <c r="W244" s="47"/>
      <c r="X244" s="34"/>
      <c r="Y244" s="34"/>
      <c r="Z244" s="34"/>
      <c r="AA244" s="180"/>
      <c r="AB244" s="34"/>
      <c r="AC244" s="34"/>
      <c r="AD244" s="34">
        <v>1</v>
      </c>
      <c r="AE244" s="36"/>
      <c r="AF244" s="36"/>
      <c r="AG244" s="36"/>
      <c r="AH244" s="36"/>
      <c r="AI244" s="36"/>
      <c r="AJ244" s="36"/>
      <c r="AK244" s="181"/>
      <c r="AL244" s="181"/>
      <c r="AM244" s="181"/>
      <c r="AN244" s="181"/>
      <c r="AO244" s="181"/>
      <c r="AP244" s="181"/>
      <c r="AQ244" s="181"/>
      <c r="AR244" s="181"/>
      <c r="AS244" s="181"/>
      <c r="AT244" s="36"/>
      <c r="AU244" s="36"/>
    </row>
    <row r="245" spans="1:47" ht="40" customHeight="1" x14ac:dyDescent="0.35">
      <c r="A245" s="204"/>
      <c r="B245" s="50">
        <v>252</v>
      </c>
      <c r="C245" s="200"/>
      <c r="D245" s="56" t="s">
        <v>424</v>
      </c>
      <c r="E245" s="57" t="s">
        <v>425</v>
      </c>
      <c r="F245" s="57" t="s">
        <v>11</v>
      </c>
      <c r="G245" s="57" t="s">
        <v>13</v>
      </c>
      <c r="H245" s="55">
        <v>100.8</v>
      </c>
      <c r="I245" s="70">
        <v>1</v>
      </c>
      <c r="J245" s="144">
        <f t="shared" si="14"/>
        <v>1</v>
      </c>
      <c r="K245" s="145">
        <f t="shared" si="15"/>
        <v>1</v>
      </c>
      <c r="L245" s="146"/>
      <c r="M245" s="147">
        <f t="shared" si="17"/>
        <v>0</v>
      </c>
      <c r="N245" s="146"/>
      <c r="O245" s="146"/>
      <c r="P245" s="146"/>
      <c r="Q245" s="191">
        <f t="shared" si="16"/>
        <v>0</v>
      </c>
      <c r="R245" s="18" t="str">
        <f t="shared" si="9"/>
        <v>OK</v>
      </c>
      <c r="S245" s="47"/>
      <c r="T245" s="47"/>
      <c r="U245" s="47"/>
      <c r="V245" s="47"/>
      <c r="W245" s="47"/>
      <c r="X245" s="34"/>
      <c r="Y245" s="34"/>
      <c r="Z245" s="34"/>
      <c r="AA245" s="180"/>
      <c r="AB245" s="34"/>
      <c r="AC245" s="34"/>
      <c r="AD245" s="34">
        <v>1</v>
      </c>
      <c r="AE245" s="36"/>
      <c r="AF245" s="36"/>
      <c r="AG245" s="36"/>
      <c r="AH245" s="36"/>
      <c r="AI245" s="36"/>
      <c r="AJ245" s="36"/>
      <c r="AK245" s="181"/>
      <c r="AL245" s="181"/>
      <c r="AM245" s="181"/>
      <c r="AN245" s="181"/>
      <c r="AO245" s="181"/>
      <c r="AP245" s="181"/>
      <c r="AQ245" s="181"/>
      <c r="AR245" s="181"/>
      <c r="AS245" s="181"/>
      <c r="AT245" s="36"/>
      <c r="AU245" s="36"/>
    </row>
    <row r="246" spans="1:47" ht="40" customHeight="1" x14ac:dyDescent="0.35">
      <c r="A246" s="204"/>
      <c r="B246" s="50">
        <v>253</v>
      </c>
      <c r="C246" s="200"/>
      <c r="D246" s="56" t="s">
        <v>426</v>
      </c>
      <c r="E246" s="57" t="s">
        <v>427</v>
      </c>
      <c r="F246" s="57" t="s">
        <v>11</v>
      </c>
      <c r="G246" s="57" t="s">
        <v>13</v>
      </c>
      <c r="H246" s="55">
        <v>47.9</v>
      </c>
      <c r="I246" s="70">
        <v>1</v>
      </c>
      <c r="J246" s="144">
        <f t="shared" si="14"/>
        <v>1</v>
      </c>
      <c r="K246" s="145">
        <f t="shared" si="15"/>
        <v>1</v>
      </c>
      <c r="L246" s="146"/>
      <c r="M246" s="147">
        <f t="shared" si="17"/>
        <v>0</v>
      </c>
      <c r="N246" s="146"/>
      <c r="O246" s="146"/>
      <c r="P246" s="146"/>
      <c r="Q246" s="191">
        <f t="shared" si="16"/>
        <v>0</v>
      </c>
      <c r="R246" s="18" t="str">
        <f t="shared" si="9"/>
        <v>OK</v>
      </c>
      <c r="S246" s="47"/>
      <c r="T246" s="47"/>
      <c r="U246" s="47"/>
      <c r="V246" s="47"/>
      <c r="W246" s="47"/>
      <c r="X246" s="34"/>
      <c r="Y246" s="34"/>
      <c r="Z246" s="34"/>
      <c r="AA246" s="180"/>
      <c r="AB246" s="34"/>
      <c r="AC246" s="34"/>
      <c r="AD246" s="34">
        <v>1</v>
      </c>
      <c r="AE246" s="36"/>
      <c r="AF246" s="36"/>
      <c r="AG246" s="36"/>
      <c r="AH246" s="36"/>
      <c r="AI246" s="36"/>
      <c r="AJ246" s="36"/>
      <c r="AK246" s="181"/>
      <c r="AL246" s="181"/>
      <c r="AM246" s="181"/>
      <c r="AN246" s="181"/>
      <c r="AO246" s="181"/>
      <c r="AP246" s="181"/>
      <c r="AQ246" s="181"/>
      <c r="AR246" s="181"/>
      <c r="AS246" s="181"/>
      <c r="AT246" s="36"/>
      <c r="AU246" s="36"/>
    </row>
    <row r="247" spans="1:47" ht="40" customHeight="1" x14ac:dyDescent="0.35">
      <c r="A247" s="204"/>
      <c r="B247" s="50">
        <v>254</v>
      </c>
      <c r="C247" s="200"/>
      <c r="D247" s="56" t="s">
        <v>428</v>
      </c>
      <c r="E247" s="57" t="s">
        <v>429</v>
      </c>
      <c r="F247" s="57" t="s">
        <v>11</v>
      </c>
      <c r="G247" s="57" t="s">
        <v>13</v>
      </c>
      <c r="H247" s="55">
        <v>13.2</v>
      </c>
      <c r="I247" s="70">
        <v>1</v>
      </c>
      <c r="J247" s="144">
        <f t="shared" si="14"/>
        <v>1</v>
      </c>
      <c r="K247" s="145">
        <f t="shared" si="15"/>
        <v>1</v>
      </c>
      <c r="L247" s="146"/>
      <c r="M247" s="147">
        <f t="shared" si="17"/>
        <v>0</v>
      </c>
      <c r="N247" s="146"/>
      <c r="O247" s="146"/>
      <c r="P247" s="146"/>
      <c r="Q247" s="191">
        <f t="shared" si="16"/>
        <v>0</v>
      </c>
      <c r="R247" s="18" t="str">
        <f t="shared" si="9"/>
        <v>OK</v>
      </c>
      <c r="S247" s="47"/>
      <c r="T247" s="47"/>
      <c r="U247" s="47"/>
      <c r="V247" s="47"/>
      <c r="W247" s="47"/>
      <c r="X247" s="34"/>
      <c r="Y247" s="34"/>
      <c r="Z247" s="34"/>
      <c r="AA247" s="180"/>
      <c r="AB247" s="34"/>
      <c r="AC247" s="34"/>
      <c r="AD247" s="34">
        <v>1</v>
      </c>
      <c r="AE247" s="36"/>
      <c r="AF247" s="36"/>
      <c r="AG247" s="36"/>
      <c r="AH247" s="36"/>
      <c r="AI247" s="36"/>
      <c r="AJ247" s="36"/>
      <c r="AK247" s="181"/>
      <c r="AL247" s="181"/>
      <c r="AM247" s="181"/>
      <c r="AN247" s="181"/>
      <c r="AO247" s="181"/>
      <c r="AP247" s="181"/>
      <c r="AQ247" s="181"/>
      <c r="AR247" s="181"/>
      <c r="AS247" s="181"/>
      <c r="AT247" s="36"/>
      <c r="AU247" s="36"/>
    </row>
    <row r="248" spans="1:47" ht="40" customHeight="1" x14ac:dyDescent="0.35">
      <c r="A248" s="204"/>
      <c r="B248" s="50">
        <v>255</v>
      </c>
      <c r="C248" s="200"/>
      <c r="D248" s="56" t="s">
        <v>430</v>
      </c>
      <c r="E248" s="57" t="s">
        <v>431</v>
      </c>
      <c r="F248" s="57" t="s">
        <v>11</v>
      </c>
      <c r="G248" s="57" t="s">
        <v>13</v>
      </c>
      <c r="H248" s="55">
        <v>149.9</v>
      </c>
      <c r="I248" s="70">
        <v>1</v>
      </c>
      <c r="J248" s="144">
        <f t="shared" si="14"/>
        <v>1</v>
      </c>
      <c r="K248" s="145">
        <f t="shared" si="15"/>
        <v>1</v>
      </c>
      <c r="L248" s="146"/>
      <c r="M248" s="147">
        <f t="shared" si="17"/>
        <v>0</v>
      </c>
      <c r="N248" s="146"/>
      <c r="O248" s="146"/>
      <c r="P248" s="146"/>
      <c r="Q248" s="191">
        <f t="shared" si="16"/>
        <v>0</v>
      </c>
      <c r="R248" s="18" t="str">
        <f t="shared" si="9"/>
        <v>OK</v>
      </c>
      <c r="S248" s="47"/>
      <c r="T248" s="47"/>
      <c r="U248" s="47"/>
      <c r="V248" s="47"/>
      <c r="W248" s="47"/>
      <c r="X248" s="34"/>
      <c r="Y248" s="34"/>
      <c r="Z248" s="34"/>
      <c r="AA248" s="180"/>
      <c r="AB248" s="34"/>
      <c r="AC248" s="34"/>
      <c r="AD248" s="34">
        <v>1</v>
      </c>
      <c r="AE248" s="36"/>
      <c r="AF248" s="36"/>
      <c r="AG248" s="36"/>
      <c r="AH248" s="36"/>
      <c r="AI248" s="36"/>
      <c r="AJ248" s="36"/>
      <c r="AK248" s="181"/>
      <c r="AL248" s="181"/>
      <c r="AM248" s="181"/>
      <c r="AN248" s="181"/>
      <c r="AO248" s="181"/>
      <c r="AP248" s="181"/>
      <c r="AQ248" s="181"/>
      <c r="AR248" s="181"/>
      <c r="AS248" s="181"/>
      <c r="AT248" s="36"/>
      <c r="AU248" s="36"/>
    </row>
    <row r="249" spans="1:47" ht="40" customHeight="1" x14ac:dyDescent="0.35">
      <c r="A249" s="204"/>
      <c r="B249" s="50">
        <v>256</v>
      </c>
      <c r="C249" s="200"/>
      <c r="D249" s="56" t="s">
        <v>432</v>
      </c>
      <c r="E249" s="57" t="s">
        <v>433</v>
      </c>
      <c r="F249" s="57" t="s">
        <v>11</v>
      </c>
      <c r="G249" s="57" t="s">
        <v>13</v>
      </c>
      <c r="H249" s="55">
        <v>36.19</v>
      </c>
      <c r="I249" s="70">
        <v>2</v>
      </c>
      <c r="J249" s="144">
        <f t="shared" si="14"/>
        <v>1</v>
      </c>
      <c r="K249" s="145">
        <f t="shared" si="15"/>
        <v>1</v>
      </c>
      <c r="L249" s="146"/>
      <c r="M249" s="147">
        <f t="shared" si="17"/>
        <v>0</v>
      </c>
      <c r="N249" s="146"/>
      <c r="O249" s="146"/>
      <c r="P249" s="146"/>
      <c r="Q249" s="191">
        <f t="shared" si="16"/>
        <v>1</v>
      </c>
      <c r="R249" s="18" t="str">
        <f t="shared" si="9"/>
        <v>OK</v>
      </c>
      <c r="S249" s="47"/>
      <c r="T249" s="47"/>
      <c r="U249" s="47"/>
      <c r="V249" s="47"/>
      <c r="W249" s="47"/>
      <c r="X249" s="34"/>
      <c r="Y249" s="34"/>
      <c r="Z249" s="34"/>
      <c r="AA249" s="180"/>
      <c r="AB249" s="34"/>
      <c r="AC249" s="34"/>
      <c r="AD249" s="34">
        <v>1</v>
      </c>
      <c r="AE249" s="36"/>
      <c r="AF249" s="36"/>
      <c r="AG249" s="36"/>
      <c r="AH249" s="36"/>
      <c r="AI249" s="36"/>
      <c r="AJ249" s="36"/>
      <c r="AK249" s="181"/>
      <c r="AL249" s="181"/>
      <c r="AM249" s="181"/>
      <c r="AN249" s="181"/>
      <c r="AO249" s="181"/>
      <c r="AP249" s="181"/>
      <c r="AQ249" s="181"/>
      <c r="AR249" s="181"/>
      <c r="AS249" s="181"/>
      <c r="AT249" s="36"/>
      <c r="AU249" s="36"/>
    </row>
    <row r="250" spans="1:47" ht="40" customHeight="1" x14ac:dyDescent="0.35">
      <c r="A250" s="204"/>
      <c r="B250" s="50">
        <v>257</v>
      </c>
      <c r="C250" s="200"/>
      <c r="D250" s="56" t="s">
        <v>434</v>
      </c>
      <c r="E250" s="57" t="s">
        <v>435</v>
      </c>
      <c r="F250" s="57" t="s">
        <v>11</v>
      </c>
      <c r="G250" s="57" t="s">
        <v>13</v>
      </c>
      <c r="H250" s="55">
        <v>28.39</v>
      </c>
      <c r="I250" s="70">
        <v>1</v>
      </c>
      <c r="J250" s="144">
        <f t="shared" si="14"/>
        <v>1</v>
      </c>
      <c r="K250" s="145">
        <f t="shared" si="15"/>
        <v>1</v>
      </c>
      <c r="L250" s="146"/>
      <c r="M250" s="147">
        <f t="shared" si="17"/>
        <v>0</v>
      </c>
      <c r="N250" s="146"/>
      <c r="O250" s="146"/>
      <c r="P250" s="146"/>
      <c r="Q250" s="191">
        <f t="shared" si="16"/>
        <v>0</v>
      </c>
      <c r="R250" s="18" t="str">
        <f t="shared" si="9"/>
        <v>OK</v>
      </c>
      <c r="S250" s="47"/>
      <c r="T250" s="47"/>
      <c r="U250" s="47"/>
      <c r="V250" s="47"/>
      <c r="W250" s="47"/>
      <c r="X250" s="34"/>
      <c r="Y250" s="34"/>
      <c r="Z250" s="34"/>
      <c r="AA250" s="180"/>
      <c r="AB250" s="34"/>
      <c r="AC250" s="34"/>
      <c r="AD250" s="34">
        <v>1</v>
      </c>
      <c r="AE250" s="36"/>
      <c r="AF250" s="36"/>
      <c r="AG250" s="36"/>
      <c r="AH250" s="36"/>
      <c r="AI250" s="36"/>
      <c r="AJ250" s="36"/>
      <c r="AK250" s="181"/>
      <c r="AL250" s="181"/>
      <c r="AM250" s="181"/>
      <c r="AN250" s="181"/>
      <c r="AO250" s="181"/>
      <c r="AP250" s="181"/>
      <c r="AQ250" s="181"/>
      <c r="AR250" s="181"/>
      <c r="AS250" s="181"/>
      <c r="AT250" s="36"/>
      <c r="AU250" s="36"/>
    </row>
    <row r="251" spans="1:47" ht="40" customHeight="1" x14ac:dyDescent="0.35">
      <c r="A251" s="204"/>
      <c r="B251" s="50">
        <v>258</v>
      </c>
      <c r="C251" s="200"/>
      <c r="D251" s="56" t="s">
        <v>436</v>
      </c>
      <c r="E251" s="57" t="s">
        <v>437</v>
      </c>
      <c r="F251" s="57" t="s">
        <v>11</v>
      </c>
      <c r="G251" s="57" t="s">
        <v>15</v>
      </c>
      <c r="H251" s="55">
        <v>1.94</v>
      </c>
      <c r="I251" s="70">
        <v>12</v>
      </c>
      <c r="J251" s="144">
        <f t="shared" si="14"/>
        <v>8</v>
      </c>
      <c r="K251" s="145">
        <f t="shared" si="15"/>
        <v>8</v>
      </c>
      <c r="L251" s="146"/>
      <c r="M251" s="147">
        <f t="shared" si="17"/>
        <v>3</v>
      </c>
      <c r="N251" s="146"/>
      <c r="O251" s="146"/>
      <c r="P251" s="146"/>
      <c r="Q251" s="191">
        <f t="shared" si="16"/>
        <v>4</v>
      </c>
      <c r="R251" s="18" t="str">
        <f t="shared" si="9"/>
        <v>OK</v>
      </c>
      <c r="S251" s="47"/>
      <c r="T251" s="47"/>
      <c r="U251" s="47"/>
      <c r="V251" s="47"/>
      <c r="W251" s="47"/>
      <c r="X251" s="34"/>
      <c r="Y251" s="34"/>
      <c r="Z251" s="34"/>
      <c r="AA251" s="180"/>
      <c r="AB251" s="34"/>
      <c r="AC251" s="34"/>
      <c r="AD251" s="34">
        <v>8</v>
      </c>
      <c r="AE251" s="36"/>
      <c r="AF251" s="36"/>
      <c r="AG251" s="36"/>
      <c r="AH251" s="36"/>
      <c r="AI251" s="36"/>
      <c r="AJ251" s="36"/>
      <c r="AK251" s="181"/>
      <c r="AL251" s="181"/>
      <c r="AM251" s="181"/>
      <c r="AN251" s="181"/>
      <c r="AO251" s="181"/>
      <c r="AP251" s="181"/>
      <c r="AQ251" s="181"/>
      <c r="AR251" s="181"/>
      <c r="AS251" s="181"/>
      <c r="AT251" s="36"/>
      <c r="AU251" s="36"/>
    </row>
    <row r="252" spans="1:47" ht="40" customHeight="1" x14ac:dyDescent="0.35">
      <c r="A252" s="204"/>
      <c r="B252" s="50">
        <v>259</v>
      </c>
      <c r="C252" s="200"/>
      <c r="D252" s="56" t="s">
        <v>438</v>
      </c>
      <c r="E252" s="57" t="s">
        <v>439</v>
      </c>
      <c r="F252" s="57" t="s">
        <v>11</v>
      </c>
      <c r="G252" s="57" t="s">
        <v>13</v>
      </c>
      <c r="H252" s="55">
        <v>11.04</v>
      </c>
      <c r="I252" s="70">
        <v>0</v>
      </c>
      <c r="J252" s="144">
        <f t="shared" si="14"/>
        <v>0</v>
      </c>
      <c r="K252" s="145">
        <f t="shared" si="15"/>
        <v>0</v>
      </c>
      <c r="L252" s="146"/>
      <c r="M252" s="147">
        <f t="shared" si="17"/>
        <v>0</v>
      </c>
      <c r="N252" s="146"/>
      <c r="O252" s="146"/>
      <c r="P252" s="146"/>
      <c r="Q252" s="191">
        <f t="shared" si="16"/>
        <v>0</v>
      </c>
      <c r="R252" s="18" t="str">
        <f t="shared" si="9"/>
        <v>OK</v>
      </c>
      <c r="S252" s="47"/>
      <c r="T252" s="47"/>
      <c r="U252" s="47"/>
      <c r="V252" s="47"/>
      <c r="W252" s="47"/>
      <c r="X252" s="34"/>
      <c r="Y252" s="34"/>
      <c r="Z252" s="34"/>
      <c r="AA252" s="180"/>
      <c r="AB252" s="34"/>
      <c r="AC252" s="34"/>
      <c r="AD252" s="34"/>
      <c r="AE252" s="36"/>
      <c r="AF252" s="36"/>
      <c r="AG252" s="36"/>
      <c r="AH252" s="36"/>
      <c r="AI252" s="36"/>
      <c r="AJ252" s="36"/>
      <c r="AK252" s="181"/>
      <c r="AL252" s="181"/>
      <c r="AM252" s="181"/>
      <c r="AN252" s="181"/>
      <c r="AO252" s="181"/>
      <c r="AP252" s="181"/>
      <c r="AQ252" s="181"/>
      <c r="AR252" s="181"/>
      <c r="AS252" s="181"/>
      <c r="AT252" s="36"/>
      <c r="AU252" s="36"/>
    </row>
    <row r="253" spans="1:47" ht="40" customHeight="1" x14ac:dyDescent="0.35">
      <c r="A253" s="204"/>
      <c r="B253" s="50">
        <v>260</v>
      </c>
      <c r="C253" s="200"/>
      <c r="D253" s="56" t="s">
        <v>440</v>
      </c>
      <c r="E253" s="57" t="s">
        <v>441</v>
      </c>
      <c r="F253" s="57" t="s">
        <v>11</v>
      </c>
      <c r="G253" s="57" t="s">
        <v>13</v>
      </c>
      <c r="H253" s="55">
        <v>31.2</v>
      </c>
      <c r="I253" s="70">
        <v>0</v>
      </c>
      <c r="J253" s="144">
        <f t="shared" si="14"/>
        <v>0</v>
      </c>
      <c r="K253" s="145">
        <f t="shared" si="15"/>
        <v>0</v>
      </c>
      <c r="L253" s="146"/>
      <c r="M253" s="147">
        <f t="shared" si="17"/>
        <v>0</v>
      </c>
      <c r="N253" s="146"/>
      <c r="O253" s="146"/>
      <c r="P253" s="146"/>
      <c r="Q253" s="191">
        <f t="shared" si="16"/>
        <v>0</v>
      </c>
      <c r="R253" s="18" t="str">
        <f t="shared" si="9"/>
        <v>OK</v>
      </c>
      <c r="S253" s="47"/>
      <c r="T253" s="47"/>
      <c r="U253" s="47"/>
      <c r="V253" s="47"/>
      <c r="W253" s="47"/>
      <c r="X253" s="34"/>
      <c r="Y253" s="34"/>
      <c r="Z253" s="34"/>
      <c r="AA253" s="180"/>
      <c r="AB253" s="34"/>
      <c r="AC253" s="34"/>
      <c r="AD253" s="34"/>
      <c r="AE253" s="36"/>
      <c r="AF253" s="36"/>
      <c r="AG253" s="36"/>
      <c r="AH253" s="36"/>
      <c r="AI253" s="36"/>
      <c r="AJ253" s="36"/>
      <c r="AK253" s="181"/>
      <c r="AL253" s="181"/>
      <c r="AM253" s="181"/>
      <c r="AN253" s="181"/>
      <c r="AO253" s="181"/>
      <c r="AP253" s="181"/>
      <c r="AQ253" s="181"/>
      <c r="AR253" s="181"/>
      <c r="AS253" s="181"/>
      <c r="AT253" s="36"/>
      <c r="AU253" s="36"/>
    </row>
    <row r="254" spans="1:47" ht="40" customHeight="1" x14ac:dyDescent="0.35">
      <c r="A254" s="204"/>
      <c r="B254" s="50">
        <v>261</v>
      </c>
      <c r="C254" s="200"/>
      <c r="D254" s="56" t="s">
        <v>442</v>
      </c>
      <c r="E254" s="57" t="s">
        <v>443</v>
      </c>
      <c r="F254" s="57" t="s">
        <v>11</v>
      </c>
      <c r="G254" s="57" t="s">
        <v>13</v>
      </c>
      <c r="H254" s="55">
        <v>66.17</v>
      </c>
      <c r="I254" s="70">
        <v>1</v>
      </c>
      <c r="J254" s="144">
        <f t="shared" si="14"/>
        <v>1</v>
      </c>
      <c r="K254" s="145">
        <f t="shared" si="15"/>
        <v>1</v>
      </c>
      <c r="L254" s="146"/>
      <c r="M254" s="147">
        <f t="shared" si="17"/>
        <v>0</v>
      </c>
      <c r="N254" s="146"/>
      <c r="O254" s="146"/>
      <c r="P254" s="146"/>
      <c r="Q254" s="191">
        <f t="shared" si="16"/>
        <v>0</v>
      </c>
      <c r="R254" s="18" t="str">
        <f t="shared" si="9"/>
        <v>OK</v>
      </c>
      <c r="S254" s="47"/>
      <c r="T254" s="47"/>
      <c r="U254" s="47"/>
      <c r="V254" s="47"/>
      <c r="W254" s="47"/>
      <c r="X254" s="34"/>
      <c r="Y254" s="34"/>
      <c r="Z254" s="34"/>
      <c r="AA254" s="180"/>
      <c r="AB254" s="34"/>
      <c r="AC254" s="34"/>
      <c r="AD254" s="34">
        <v>1</v>
      </c>
      <c r="AE254" s="36"/>
      <c r="AF254" s="36"/>
      <c r="AG254" s="36"/>
      <c r="AH254" s="36"/>
      <c r="AI254" s="36"/>
      <c r="AJ254" s="36"/>
      <c r="AK254" s="181"/>
      <c r="AL254" s="181"/>
      <c r="AM254" s="181"/>
      <c r="AN254" s="181"/>
      <c r="AO254" s="181"/>
      <c r="AP254" s="181"/>
      <c r="AQ254" s="181"/>
      <c r="AR254" s="181"/>
      <c r="AS254" s="181"/>
      <c r="AT254" s="36"/>
      <c r="AU254" s="36"/>
    </row>
    <row r="255" spans="1:47" ht="40" customHeight="1" x14ac:dyDescent="0.35">
      <c r="A255" s="204"/>
      <c r="B255" s="50">
        <v>262</v>
      </c>
      <c r="C255" s="200"/>
      <c r="D255" s="56" t="s">
        <v>444</v>
      </c>
      <c r="E255" s="57" t="s">
        <v>445</v>
      </c>
      <c r="F255" s="57" t="s">
        <v>11</v>
      </c>
      <c r="G255" s="57" t="s">
        <v>13</v>
      </c>
      <c r="H255" s="55">
        <v>70.38</v>
      </c>
      <c r="I255" s="70">
        <v>1</v>
      </c>
      <c r="J255" s="144">
        <f t="shared" si="14"/>
        <v>1</v>
      </c>
      <c r="K255" s="145">
        <f t="shared" si="15"/>
        <v>1</v>
      </c>
      <c r="L255" s="146"/>
      <c r="M255" s="147">
        <f t="shared" si="17"/>
        <v>0</v>
      </c>
      <c r="N255" s="146"/>
      <c r="O255" s="146"/>
      <c r="P255" s="146"/>
      <c r="Q255" s="191">
        <f t="shared" si="16"/>
        <v>0</v>
      </c>
      <c r="R255" s="18" t="str">
        <f t="shared" si="9"/>
        <v>OK</v>
      </c>
      <c r="S255" s="47"/>
      <c r="T255" s="47"/>
      <c r="U255" s="47"/>
      <c r="V255" s="47"/>
      <c r="W255" s="47"/>
      <c r="X255" s="34"/>
      <c r="Y255" s="34"/>
      <c r="Z255" s="34"/>
      <c r="AA255" s="180"/>
      <c r="AB255" s="34"/>
      <c r="AC255" s="34"/>
      <c r="AD255" s="34">
        <v>1</v>
      </c>
      <c r="AE255" s="36"/>
      <c r="AF255" s="36"/>
      <c r="AG255" s="36"/>
      <c r="AH255" s="36"/>
      <c r="AI255" s="36"/>
      <c r="AJ255" s="36"/>
      <c r="AK255" s="181"/>
      <c r="AL255" s="181"/>
      <c r="AM255" s="181"/>
      <c r="AN255" s="181"/>
      <c r="AO255" s="181"/>
      <c r="AP255" s="181"/>
      <c r="AQ255" s="181"/>
      <c r="AR255" s="181"/>
      <c r="AS255" s="181"/>
      <c r="AT255" s="36"/>
      <c r="AU255" s="36"/>
    </row>
    <row r="256" spans="1:47" ht="40" customHeight="1" x14ac:dyDescent="0.35">
      <c r="A256" s="204"/>
      <c r="B256" s="50">
        <v>263</v>
      </c>
      <c r="C256" s="200"/>
      <c r="D256" s="56" t="s">
        <v>446</v>
      </c>
      <c r="E256" s="57" t="s">
        <v>447</v>
      </c>
      <c r="F256" s="57" t="s">
        <v>11</v>
      </c>
      <c r="G256" s="57" t="s">
        <v>13</v>
      </c>
      <c r="H256" s="55">
        <v>34.799999999999997</v>
      </c>
      <c r="I256" s="70">
        <v>1</v>
      </c>
      <c r="J256" s="144">
        <f t="shared" si="14"/>
        <v>1</v>
      </c>
      <c r="K256" s="145">
        <f t="shared" si="15"/>
        <v>1</v>
      </c>
      <c r="L256" s="146"/>
      <c r="M256" s="147">
        <f t="shared" si="17"/>
        <v>0</v>
      </c>
      <c r="N256" s="146"/>
      <c r="O256" s="146"/>
      <c r="P256" s="146"/>
      <c r="Q256" s="191">
        <f t="shared" si="16"/>
        <v>0</v>
      </c>
      <c r="R256" s="18" t="str">
        <f t="shared" si="9"/>
        <v>OK</v>
      </c>
      <c r="S256" s="47"/>
      <c r="T256" s="47"/>
      <c r="U256" s="47"/>
      <c r="V256" s="47"/>
      <c r="W256" s="47"/>
      <c r="X256" s="34"/>
      <c r="Y256" s="34"/>
      <c r="Z256" s="34"/>
      <c r="AA256" s="180"/>
      <c r="AB256" s="34"/>
      <c r="AC256" s="34"/>
      <c r="AD256" s="34">
        <v>1</v>
      </c>
      <c r="AE256" s="36"/>
      <c r="AF256" s="36"/>
      <c r="AG256" s="36"/>
      <c r="AH256" s="36"/>
      <c r="AI256" s="36"/>
      <c r="AJ256" s="36"/>
      <c r="AK256" s="181"/>
      <c r="AL256" s="181"/>
      <c r="AM256" s="181"/>
      <c r="AN256" s="181"/>
      <c r="AO256" s="181"/>
      <c r="AP256" s="181"/>
      <c r="AQ256" s="181"/>
      <c r="AR256" s="181"/>
      <c r="AS256" s="181"/>
      <c r="AT256" s="36"/>
      <c r="AU256" s="36"/>
    </row>
    <row r="257" spans="1:47" ht="40" customHeight="1" x14ac:dyDescent="0.35">
      <c r="A257" s="204"/>
      <c r="B257" s="50">
        <v>264</v>
      </c>
      <c r="C257" s="200"/>
      <c r="D257" s="56" t="s">
        <v>448</v>
      </c>
      <c r="E257" s="57" t="s">
        <v>449</v>
      </c>
      <c r="F257" s="57" t="s">
        <v>11</v>
      </c>
      <c r="G257" s="57" t="s">
        <v>13</v>
      </c>
      <c r="H257" s="55">
        <v>162.38999999999999</v>
      </c>
      <c r="I257" s="70">
        <v>1</v>
      </c>
      <c r="J257" s="144">
        <f t="shared" si="14"/>
        <v>1</v>
      </c>
      <c r="K257" s="145">
        <f t="shared" si="15"/>
        <v>1</v>
      </c>
      <c r="L257" s="146"/>
      <c r="M257" s="147">
        <f t="shared" si="17"/>
        <v>0</v>
      </c>
      <c r="N257" s="146"/>
      <c r="O257" s="146"/>
      <c r="P257" s="146"/>
      <c r="Q257" s="191">
        <f t="shared" si="16"/>
        <v>0</v>
      </c>
      <c r="R257" s="18" t="str">
        <f t="shared" si="9"/>
        <v>OK</v>
      </c>
      <c r="S257" s="47"/>
      <c r="T257" s="47"/>
      <c r="U257" s="47"/>
      <c r="V257" s="47"/>
      <c r="W257" s="47"/>
      <c r="X257" s="34"/>
      <c r="Y257" s="34"/>
      <c r="Z257" s="34"/>
      <c r="AA257" s="180"/>
      <c r="AB257" s="34"/>
      <c r="AC257" s="34"/>
      <c r="AD257" s="34">
        <v>1</v>
      </c>
      <c r="AE257" s="36"/>
      <c r="AF257" s="36"/>
      <c r="AG257" s="36"/>
      <c r="AH257" s="36"/>
      <c r="AI257" s="36"/>
      <c r="AJ257" s="36"/>
      <c r="AK257" s="181"/>
      <c r="AL257" s="181"/>
      <c r="AM257" s="181"/>
      <c r="AN257" s="181"/>
      <c r="AO257" s="181"/>
      <c r="AP257" s="181"/>
      <c r="AQ257" s="181"/>
      <c r="AR257" s="181"/>
      <c r="AS257" s="181"/>
      <c r="AT257" s="36"/>
      <c r="AU257" s="36"/>
    </row>
    <row r="258" spans="1:47" ht="40" customHeight="1" x14ac:dyDescent="0.35">
      <c r="A258" s="204"/>
      <c r="B258" s="50">
        <v>265</v>
      </c>
      <c r="C258" s="200"/>
      <c r="D258" s="56" t="s">
        <v>450</v>
      </c>
      <c r="E258" s="57" t="s">
        <v>451</v>
      </c>
      <c r="F258" s="57" t="s">
        <v>11</v>
      </c>
      <c r="G258" s="57" t="s">
        <v>13</v>
      </c>
      <c r="H258" s="55">
        <v>37.200000000000003</v>
      </c>
      <c r="I258" s="70">
        <v>5</v>
      </c>
      <c r="J258" s="144">
        <f t="shared" si="14"/>
        <v>5</v>
      </c>
      <c r="K258" s="145">
        <f t="shared" si="15"/>
        <v>5</v>
      </c>
      <c r="L258" s="146"/>
      <c r="M258" s="147">
        <f t="shared" si="17"/>
        <v>1</v>
      </c>
      <c r="N258" s="146"/>
      <c r="O258" s="146"/>
      <c r="P258" s="146"/>
      <c r="Q258" s="191">
        <f t="shared" si="16"/>
        <v>0</v>
      </c>
      <c r="R258" s="18" t="str">
        <f t="shared" si="9"/>
        <v>OK</v>
      </c>
      <c r="S258" s="47"/>
      <c r="T258" s="47"/>
      <c r="U258" s="47"/>
      <c r="V258" s="47"/>
      <c r="W258" s="47"/>
      <c r="X258" s="34"/>
      <c r="Y258" s="34">
        <v>2</v>
      </c>
      <c r="Z258" s="34"/>
      <c r="AA258" s="180"/>
      <c r="AB258" s="34"/>
      <c r="AC258" s="34"/>
      <c r="AD258" s="34">
        <v>3</v>
      </c>
      <c r="AE258" s="36"/>
      <c r="AF258" s="36"/>
      <c r="AG258" s="36"/>
      <c r="AH258" s="36"/>
      <c r="AI258" s="36"/>
      <c r="AJ258" s="36"/>
      <c r="AK258" s="181"/>
      <c r="AL258" s="181"/>
      <c r="AM258" s="181"/>
      <c r="AN258" s="181"/>
      <c r="AO258" s="181"/>
      <c r="AP258" s="181"/>
      <c r="AQ258" s="181"/>
      <c r="AR258" s="181"/>
      <c r="AS258" s="181"/>
      <c r="AT258" s="36"/>
      <c r="AU258" s="36"/>
    </row>
    <row r="259" spans="1:47" ht="40" customHeight="1" x14ac:dyDescent="0.35">
      <c r="A259" s="204"/>
      <c r="B259" s="50">
        <v>266</v>
      </c>
      <c r="C259" s="200"/>
      <c r="D259" s="56" t="s">
        <v>452</v>
      </c>
      <c r="E259" s="57" t="s">
        <v>453</v>
      </c>
      <c r="F259" s="57" t="s">
        <v>11</v>
      </c>
      <c r="G259" s="57" t="s">
        <v>13</v>
      </c>
      <c r="H259" s="55">
        <v>18</v>
      </c>
      <c r="I259" s="70">
        <v>2</v>
      </c>
      <c r="J259" s="144">
        <f t="shared" si="14"/>
        <v>2</v>
      </c>
      <c r="K259" s="145">
        <f t="shared" si="15"/>
        <v>2</v>
      </c>
      <c r="L259" s="146"/>
      <c r="M259" s="147">
        <f t="shared" si="17"/>
        <v>0</v>
      </c>
      <c r="N259" s="146"/>
      <c r="O259" s="146"/>
      <c r="P259" s="146"/>
      <c r="Q259" s="191">
        <f t="shared" si="16"/>
        <v>0</v>
      </c>
      <c r="R259" s="18" t="str">
        <f t="shared" si="9"/>
        <v>OK</v>
      </c>
      <c r="S259" s="47"/>
      <c r="T259" s="47"/>
      <c r="U259" s="47"/>
      <c r="V259" s="47"/>
      <c r="W259" s="47"/>
      <c r="X259" s="34"/>
      <c r="Y259" s="34"/>
      <c r="Z259" s="34"/>
      <c r="AA259" s="180"/>
      <c r="AB259" s="34"/>
      <c r="AC259" s="34"/>
      <c r="AD259" s="34">
        <v>2</v>
      </c>
      <c r="AE259" s="36"/>
      <c r="AF259" s="36"/>
      <c r="AG259" s="36"/>
      <c r="AH259" s="36"/>
      <c r="AI259" s="36"/>
      <c r="AJ259" s="36"/>
      <c r="AK259" s="181"/>
      <c r="AL259" s="181"/>
      <c r="AM259" s="181"/>
      <c r="AN259" s="181"/>
      <c r="AO259" s="181"/>
      <c r="AP259" s="181"/>
      <c r="AQ259" s="181"/>
      <c r="AR259" s="181"/>
      <c r="AS259" s="181"/>
      <c r="AT259" s="36"/>
      <c r="AU259" s="36"/>
    </row>
    <row r="260" spans="1:47" ht="40" customHeight="1" x14ac:dyDescent="0.35">
      <c r="A260" s="204"/>
      <c r="B260" s="50">
        <v>267</v>
      </c>
      <c r="C260" s="200"/>
      <c r="D260" s="56" t="s">
        <v>454</v>
      </c>
      <c r="E260" s="57" t="s">
        <v>455</v>
      </c>
      <c r="F260" s="57" t="s">
        <v>11</v>
      </c>
      <c r="G260" s="57" t="s">
        <v>13</v>
      </c>
      <c r="H260" s="55">
        <v>26.4</v>
      </c>
      <c r="I260" s="70">
        <v>3</v>
      </c>
      <c r="J260" s="144">
        <f t="shared" ref="J260:J323" si="18">IF(SUM(S260:AU260)&gt;I260+L260,I260+L260,SUM(S260:AU260))</f>
        <v>3</v>
      </c>
      <c r="K260" s="145">
        <f t="shared" ref="K260:K323" si="19">(SUM(S260:AU260))</f>
        <v>3</v>
      </c>
      <c r="L260" s="146"/>
      <c r="M260" s="147">
        <f t="shared" si="17"/>
        <v>0</v>
      </c>
      <c r="N260" s="146"/>
      <c r="O260" s="146"/>
      <c r="P260" s="146"/>
      <c r="Q260" s="191">
        <f t="shared" ref="Q260:Q323" si="20">I260-(SUM(S260:AU260))+L260</f>
        <v>0</v>
      </c>
      <c r="R260" s="18" t="str">
        <f t="shared" si="9"/>
        <v>OK</v>
      </c>
      <c r="S260" s="47"/>
      <c r="T260" s="47"/>
      <c r="U260" s="47"/>
      <c r="V260" s="47"/>
      <c r="W260" s="47"/>
      <c r="X260" s="34"/>
      <c r="Y260" s="34">
        <v>2</v>
      </c>
      <c r="Z260" s="34"/>
      <c r="AA260" s="180"/>
      <c r="AB260" s="34"/>
      <c r="AC260" s="34"/>
      <c r="AD260" s="34">
        <v>1</v>
      </c>
      <c r="AE260" s="36"/>
      <c r="AF260" s="36"/>
      <c r="AG260" s="36"/>
      <c r="AH260" s="36"/>
      <c r="AI260" s="36"/>
      <c r="AJ260" s="36"/>
      <c r="AK260" s="181"/>
      <c r="AL260" s="181"/>
      <c r="AM260" s="181"/>
      <c r="AN260" s="181"/>
      <c r="AO260" s="181"/>
      <c r="AP260" s="181"/>
      <c r="AQ260" s="181"/>
      <c r="AR260" s="181"/>
      <c r="AS260" s="181"/>
      <c r="AT260" s="36"/>
      <c r="AU260" s="36"/>
    </row>
    <row r="261" spans="1:47" ht="40" customHeight="1" x14ac:dyDescent="0.35">
      <c r="A261" s="204"/>
      <c r="B261" s="50">
        <v>268</v>
      </c>
      <c r="C261" s="200"/>
      <c r="D261" s="56" t="s">
        <v>456</v>
      </c>
      <c r="E261" s="57" t="s">
        <v>457</v>
      </c>
      <c r="F261" s="57" t="s">
        <v>233</v>
      </c>
      <c r="G261" s="57" t="s">
        <v>13</v>
      </c>
      <c r="H261" s="55">
        <v>95</v>
      </c>
      <c r="I261" s="70">
        <v>0</v>
      </c>
      <c r="J261" s="144">
        <f t="shared" si="18"/>
        <v>0</v>
      </c>
      <c r="K261" s="145">
        <f t="shared" si="19"/>
        <v>0</v>
      </c>
      <c r="L261" s="146"/>
      <c r="M261" s="147">
        <f t="shared" ref="M261:M324" si="21">ROUND(IF(I261*0.25-0.5&lt;0,0,I261*0.25-0.5),0)-P261-N261</f>
        <v>0</v>
      </c>
      <c r="N261" s="146"/>
      <c r="O261" s="146"/>
      <c r="P261" s="146"/>
      <c r="Q261" s="191">
        <f t="shared" si="20"/>
        <v>0</v>
      </c>
      <c r="R261" s="18" t="str">
        <f t="shared" si="9"/>
        <v>OK</v>
      </c>
      <c r="S261" s="47"/>
      <c r="T261" s="47"/>
      <c r="U261" s="47"/>
      <c r="V261" s="47"/>
      <c r="W261" s="47"/>
      <c r="X261" s="34"/>
      <c r="Y261" s="34"/>
      <c r="Z261" s="34"/>
      <c r="AA261" s="180"/>
      <c r="AB261" s="34"/>
      <c r="AC261" s="34"/>
      <c r="AD261" s="34"/>
      <c r="AE261" s="36"/>
      <c r="AF261" s="36"/>
      <c r="AG261" s="36"/>
      <c r="AH261" s="36"/>
      <c r="AI261" s="36"/>
      <c r="AJ261" s="36"/>
      <c r="AK261" s="181"/>
      <c r="AL261" s="181"/>
      <c r="AM261" s="181"/>
      <c r="AN261" s="181"/>
      <c r="AO261" s="181"/>
      <c r="AP261" s="181"/>
      <c r="AQ261" s="181"/>
      <c r="AR261" s="181"/>
      <c r="AS261" s="181"/>
      <c r="AT261" s="36"/>
      <c r="AU261" s="36"/>
    </row>
    <row r="262" spans="1:47" ht="40" customHeight="1" x14ac:dyDescent="0.35">
      <c r="A262" s="204"/>
      <c r="B262" s="50">
        <v>269</v>
      </c>
      <c r="C262" s="200"/>
      <c r="D262" s="56" t="s">
        <v>458</v>
      </c>
      <c r="E262" s="57" t="s">
        <v>459</v>
      </c>
      <c r="F262" s="57" t="s">
        <v>11</v>
      </c>
      <c r="G262" s="57" t="s">
        <v>13</v>
      </c>
      <c r="H262" s="55">
        <v>124.84</v>
      </c>
      <c r="I262" s="70">
        <v>1</v>
      </c>
      <c r="J262" s="144">
        <f t="shared" si="18"/>
        <v>1</v>
      </c>
      <c r="K262" s="145">
        <f t="shared" si="19"/>
        <v>1</v>
      </c>
      <c r="L262" s="146"/>
      <c r="M262" s="147">
        <f t="shared" si="21"/>
        <v>0</v>
      </c>
      <c r="N262" s="146"/>
      <c r="O262" s="146"/>
      <c r="P262" s="146"/>
      <c r="Q262" s="191">
        <f t="shared" si="20"/>
        <v>0</v>
      </c>
      <c r="R262" s="18" t="str">
        <f t="shared" si="9"/>
        <v>OK</v>
      </c>
      <c r="S262" s="47"/>
      <c r="T262" s="47"/>
      <c r="U262" s="47"/>
      <c r="V262" s="47"/>
      <c r="W262" s="47"/>
      <c r="X262" s="34"/>
      <c r="Y262" s="34"/>
      <c r="Z262" s="34"/>
      <c r="AA262" s="180"/>
      <c r="AB262" s="34"/>
      <c r="AC262" s="34"/>
      <c r="AD262" s="34">
        <v>1</v>
      </c>
      <c r="AE262" s="36"/>
      <c r="AF262" s="36"/>
      <c r="AG262" s="36"/>
      <c r="AH262" s="36"/>
      <c r="AI262" s="36"/>
      <c r="AJ262" s="36"/>
      <c r="AK262" s="181"/>
      <c r="AL262" s="181"/>
      <c r="AM262" s="181"/>
      <c r="AN262" s="181"/>
      <c r="AO262" s="181"/>
      <c r="AP262" s="181"/>
      <c r="AQ262" s="181"/>
      <c r="AR262" s="181"/>
      <c r="AS262" s="181"/>
      <c r="AT262" s="36"/>
      <c r="AU262" s="36"/>
    </row>
    <row r="263" spans="1:47" ht="40" customHeight="1" x14ac:dyDescent="0.35">
      <c r="A263" s="204"/>
      <c r="B263" s="50">
        <v>270</v>
      </c>
      <c r="C263" s="199"/>
      <c r="D263" s="56" t="s">
        <v>460</v>
      </c>
      <c r="E263" s="57" t="s">
        <v>461</v>
      </c>
      <c r="F263" s="57" t="s">
        <v>11</v>
      </c>
      <c r="G263" s="57" t="s">
        <v>13</v>
      </c>
      <c r="H263" s="55">
        <v>32.18</v>
      </c>
      <c r="I263" s="70">
        <v>1</v>
      </c>
      <c r="J263" s="144">
        <f t="shared" si="18"/>
        <v>1</v>
      </c>
      <c r="K263" s="145">
        <f t="shared" si="19"/>
        <v>1</v>
      </c>
      <c r="L263" s="146"/>
      <c r="M263" s="147">
        <f t="shared" si="21"/>
        <v>0</v>
      </c>
      <c r="N263" s="146"/>
      <c r="O263" s="146"/>
      <c r="P263" s="146"/>
      <c r="Q263" s="191">
        <f t="shared" si="20"/>
        <v>0</v>
      </c>
      <c r="R263" s="18" t="str">
        <f t="shared" si="9"/>
        <v>OK</v>
      </c>
      <c r="S263" s="47"/>
      <c r="T263" s="47"/>
      <c r="U263" s="47"/>
      <c r="V263" s="47"/>
      <c r="W263" s="47"/>
      <c r="X263" s="34"/>
      <c r="Y263" s="34"/>
      <c r="Z263" s="34"/>
      <c r="AA263" s="180"/>
      <c r="AB263" s="34"/>
      <c r="AC263" s="34"/>
      <c r="AD263" s="34">
        <v>1</v>
      </c>
      <c r="AE263" s="36"/>
      <c r="AF263" s="36"/>
      <c r="AG263" s="36"/>
      <c r="AH263" s="36"/>
      <c r="AI263" s="36"/>
      <c r="AJ263" s="36"/>
      <c r="AK263" s="181"/>
      <c r="AL263" s="181"/>
      <c r="AM263" s="181"/>
      <c r="AN263" s="181"/>
      <c r="AO263" s="181"/>
      <c r="AP263" s="181"/>
      <c r="AQ263" s="181"/>
      <c r="AR263" s="181"/>
      <c r="AS263" s="181"/>
      <c r="AT263" s="36"/>
      <c r="AU263" s="36"/>
    </row>
    <row r="264" spans="1:47" ht="40" customHeight="1" x14ac:dyDescent="0.35">
      <c r="A264" s="50">
        <v>15</v>
      </c>
      <c r="B264" s="50">
        <v>271</v>
      </c>
      <c r="C264" s="66" t="s">
        <v>637</v>
      </c>
      <c r="D264" s="56" t="s">
        <v>462</v>
      </c>
      <c r="E264" s="57" t="s">
        <v>463</v>
      </c>
      <c r="F264" s="57" t="s">
        <v>11</v>
      </c>
      <c r="G264" s="57" t="s">
        <v>297</v>
      </c>
      <c r="H264" s="55">
        <v>134.69</v>
      </c>
      <c r="I264" s="70">
        <v>5</v>
      </c>
      <c r="J264" s="144">
        <f t="shared" si="18"/>
        <v>5</v>
      </c>
      <c r="K264" s="145">
        <f t="shared" si="19"/>
        <v>5</v>
      </c>
      <c r="L264" s="146"/>
      <c r="M264" s="147">
        <f t="shared" si="21"/>
        <v>1</v>
      </c>
      <c r="N264" s="146"/>
      <c r="O264" s="146"/>
      <c r="P264" s="146"/>
      <c r="Q264" s="191">
        <f t="shared" si="20"/>
        <v>0</v>
      </c>
      <c r="R264" s="18" t="str">
        <f t="shared" si="9"/>
        <v>OK</v>
      </c>
      <c r="S264" s="47"/>
      <c r="T264" s="47"/>
      <c r="U264" s="47"/>
      <c r="V264" s="47"/>
      <c r="W264" s="47"/>
      <c r="X264" s="34"/>
      <c r="Y264" s="34"/>
      <c r="Z264" s="34"/>
      <c r="AA264" s="180"/>
      <c r="AB264" s="34"/>
      <c r="AC264" s="34"/>
      <c r="AD264" s="34"/>
      <c r="AE264" s="36"/>
      <c r="AF264" s="36"/>
      <c r="AG264" s="36"/>
      <c r="AH264" s="36"/>
      <c r="AI264" s="36"/>
      <c r="AJ264" s="36"/>
      <c r="AK264" s="181"/>
      <c r="AL264" s="181"/>
      <c r="AM264" s="181"/>
      <c r="AN264" s="181"/>
      <c r="AO264" s="181"/>
      <c r="AP264" s="182">
        <v>5</v>
      </c>
      <c r="AQ264" s="181"/>
      <c r="AR264" s="181"/>
      <c r="AS264" s="181"/>
      <c r="AT264" s="36"/>
      <c r="AU264" s="36"/>
    </row>
    <row r="265" spans="1:47" ht="40" customHeight="1" x14ac:dyDescent="0.35">
      <c r="A265" s="204">
        <v>16</v>
      </c>
      <c r="B265" s="50">
        <v>272</v>
      </c>
      <c r="C265" s="198" t="s">
        <v>634</v>
      </c>
      <c r="D265" s="56" t="s">
        <v>464</v>
      </c>
      <c r="E265" s="57" t="s">
        <v>465</v>
      </c>
      <c r="F265" s="57" t="s">
        <v>11</v>
      </c>
      <c r="G265" s="57" t="s">
        <v>25</v>
      </c>
      <c r="H265" s="55">
        <v>545.74</v>
      </c>
      <c r="I265" s="70">
        <v>2</v>
      </c>
      <c r="J265" s="144">
        <f t="shared" si="18"/>
        <v>2</v>
      </c>
      <c r="K265" s="145">
        <f t="shared" si="19"/>
        <v>2</v>
      </c>
      <c r="L265" s="146"/>
      <c r="M265" s="147">
        <f t="shared" si="21"/>
        <v>0</v>
      </c>
      <c r="N265" s="146"/>
      <c r="O265" s="146"/>
      <c r="P265" s="146"/>
      <c r="Q265" s="191">
        <f t="shared" si="20"/>
        <v>0</v>
      </c>
      <c r="R265" s="18" t="str">
        <f t="shared" si="9"/>
        <v>OK</v>
      </c>
      <c r="S265" s="47">
        <v>2</v>
      </c>
      <c r="T265" s="47"/>
      <c r="U265" s="47"/>
      <c r="V265" s="47"/>
      <c r="W265" s="47"/>
      <c r="X265" s="34"/>
      <c r="Y265" s="34"/>
      <c r="Z265" s="34"/>
      <c r="AA265" s="180"/>
      <c r="AB265" s="34"/>
      <c r="AC265" s="34"/>
      <c r="AD265" s="34"/>
      <c r="AE265" s="36"/>
      <c r="AF265" s="36"/>
      <c r="AG265" s="36"/>
      <c r="AH265" s="36"/>
      <c r="AI265" s="36"/>
      <c r="AJ265" s="36"/>
      <c r="AK265" s="181"/>
      <c r="AL265" s="181"/>
      <c r="AM265" s="181"/>
      <c r="AN265" s="181"/>
      <c r="AO265" s="181"/>
      <c r="AP265" s="181"/>
      <c r="AQ265" s="181"/>
      <c r="AR265" s="181"/>
      <c r="AS265" s="181"/>
      <c r="AT265" s="36"/>
      <c r="AU265" s="36"/>
    </row>
    <row r="266" spans="1:47" ht="40" customHeight="1" x14ac:dyDescent="0.35">
      <c r="A266" s="204"/>
      <c r="B266" s="50">
        <v>273</v>
      </c>
      <c r="C266" s="200"/>
      <c r="D266" s="56" t="s">
        <v>466</v>
      </c>
      <c r="E266" s="57" t="s">
        <v>39</v>
      </c>
      <c r="F266" s="57" t="s">
        <v>11</v>
      </c>
      <c r="G266" s="57" t="s">
        <v>467</v>
      </c>
      <c r="H266" s="55">
        <v>423.86</v>
      </c>
      <c r="I266" s="70">
        <v>1</v>
      </c>
      <c r="J266" s="144">
        <f t="shared" si="18"/>
        <v>1</v>
      </c>
      <c r="K266" s="145">
        <f t="shared" si="19"/>
        <v>1</v>
      </c>
      <c r="L266" s="146"/>
      <c r="M266" s="147">
        <f t="shared" si="21"/>
        <v>0</v>
      </c>
      <c r="N266" s="146"/>
      <c r="O266" s="146"/>
      <c r="P266" s="146"/>
      <c r="Q266" s="191">
        <f t="shared" si="20"/>
        <v>0</v>
      </c>
      <c r="R266" s="18" t="str">
        <f t="shared" si="9"/>
        <v>OK</v>
      </c>
      <c r="S266" s="47"/>
      <c r="T266" s="47"/>
      <c r="U266" s="47"/>
      <c r="V266" s="47"/>
      <c r="W266" s="47"/>
      <c r="X266" s="34"/>
      <c r="Y266" s="34"/>
      <c r="Z266" s="34"/>
      <c r="AA266" s="180"/>
      <c r="AB266" s="34"/>
      <c r="AC266" s="34"/>
      <c r="AD266" s="34"/>
      <c r="AE266" s="36"/>
      <c r="AF266" s="36"/>
      <c r="AG266" s="36"/>
      <c r="AH266" s="36"/>
      <c r="AI266" s="36"/>
      <c r="AJ266" s="36"/>
      <c r="AK266" s="181"/>
      <c r="AL266" s="181"/>
      <c r="AM266" s="181"/>
      <c r="AN266" s="181"/>
      <c r="AO266" s="181"/>
      <c r="AP266" s="181"/>
      <c r="AQ266" s="181"/>
      <c r="AR266" s="182">
        <v>1</v>
      </c>
      <c r="AS266" s="181"/>
      <c r="AT266" s="36"/>
      <c r="AU266" s="36"/>
    </row>
    <row r="267" spans="1:47" ht="40" customHeight="1" x14ac:dyDescent="0.35">
      <c r="A267" s="204"/>
      <c r="B267" s="50">
        <v>274</v>
      </c>
      <c r="C267" s="200"/>
      <c r="D267" s="56" t="s">
        <v>468</v>
      </c>
      <c r="E267" s="57" t="s">
        <v>39</v>
      </c>
      <c r="F267" s="57" t="s">
        <v>11</v>
      </c>
      <c r="G267" s="57" t="s">
        <v>25</v>
      </c>
      <c r="H267" s="55">
        <v>576.80999999999995</v>
      </c>
      <c r="I267" s="70">
        <v>2</v>
      </c>
      <c r="J267" s="144">
        <f t="shared" si="18"/>
        <v>2</v>
      </c>
      <c r="K267" s="145">
        <f t="shared" si="19"/>
        <v>2</v>
      </c>
      <c r="L267" s="146"/>
      <c r="M267" s="147">
        <f t="shared" si="21"/>
        <v>0</v>
      </c>
      <c r="N267" s="146"/>
      <c r="O267" s="146"/>
      <c r="P267" s="146"/>
      <c r="Q267" s="191">
        <f t="shared" si="20"/>
        <v>0</v>
      </c>
      <c r="R267" s="18" t="str">
        <f t="shared" si="9"/>
        <v>OK</v>
      </c>
      <c r="S267" s="47">
        <v>2</v>
      </c>
      <c r="T267" s="47"/>
      <c r="U267" s="47"/>
      <c r="V267" s="47"/>
      <c r="W267" s="47"/>
      <c r="X267" s="34"/>
      <c r="Y267" s="34"/>
      <c r="Z267" s="34"/>
      <c r="AA267" s="180"/>
      <c r="AB267" s="34"/>
      <c r="AC267" s="34"/>
      <c r="AD267" s="34"/>
      <c r="AE267" s="36"/>
      <c r="AF267" s="36"/>
      <c r="AG267" s="36"/>
      <c r="AH267" s="36"/>
      <c r="AI267" s="36"/>
      <c r="AJ267" s="36"/>
      <c r="AK267" s="181"/>
      <c r="AL267" s="181"/>
      <c r="AM267" s="181"/>
      <c r="AN267" s="181"/>
      <c r="AO267" s="181"/>
      <c r="AP267" s="181"/>
      <c r="AQ267" s="181"/>
      <c r="AR267" s="181"/>
      <c r="AS267" s="181"/>
      <c r="AT267" s="36"/>
      <c r="AU267" s="36"/>
    </row>
    <row r="268" spans="1:47" ht="40" customHeight="1" x14ac:dyDescent="0.35">
      <c r="A268" s="204"/>
      <c r="B268" s="50">
        <v>275</v>
      </c>
      <c r="C268" s="200"/>
      <c r="D268" s="56" t="s">
        <v>469</v>
      </c>
      <c r="E268" s="57" t="s">
        <v>39</v>
      </c>
      <c r="F268" s="57" t="s">
        <v>11</v>
      </c>
      <c r="G268" s="57" t="s">
        <v>25</v>
      </c>
      <c r="H268" s="55">
        <v>741.45</v>
      </c>
      <c r="I268" s="70">
        <v>1</v>
      </c>
      <c r="J268" s="144">
        <f t="shared" si="18"/>
        <v>1</v>
      </c>
      <c r="K268" s="145">
        <f t="shared" si="19"/>
        <v>1</v>
      </c>
      <c r="L268" s="146"/>
      <c r="M268" s="147">
        <f t="shared" si="21"/>
        <v>0</v>
      </c>
      <c r="N268" s="146"/>
      <c r="O268" s="146"/>
      <c r="P268" s="146"/>
      <c r="Q268" s="191">
        <f t="shared" si="20"/>
        <v>0</v>
      </c>
      <c r="R268" s="18" t="str">
        <f t="shared" si="9"/>
        <v>OK</v>
      </c>
      <c r="S268" s="47">
        <v>1</v>
      </c>
      <c r="T268" s="47"/>
      <c r="U268" s="47"/>
      <c r="V268" s="47"/>
      <c r="W268" s="47"/>
      <c r="X268" s="34"/>
      <c r="Y268" s="34"/>
      <c r="Z268" s="34"/>
      <c r="AA268" s="180"/>
      <c r="AB268" s="34"/>
      <c r="AC268" s="34"/>
      <c r="AD268" s="34"/>
      <c r="AE268" s="36"/>
      <c r="AF268" s="36"/>
      <c r="AG268" s="36"/>
      <c r="AH268" s="36"/>
      <c r="AI268" s="36"/>
      <c r="AJ268" s="36"/>
      <c r="AK268" s="181"/>
      <c r="AL268" s="181"/>
      <c r="AM268" s="181"/>
      <c r="AN268" s="181"/>
      <c r="AO268" s="181"/>
      <c r="AP268" s="181"/>
      <c r="AQ268" s="181"/>
      <c r="AR268" s="181"/>
      <c r="AS268" s="181"/>
      <c r="AT268" s="36"/>
      <c r="AU268" s="36"/>
    </row>
    <row r="269" spans="1:47" ht="40" customHeight="1" x14ac:dyDescent="0.35">
      <c r="A269" s="204"/>
      <c r="B269" s="50">
        <v>276</v>
      </c>
      <c r="C269" s="200"/>
      <c r="D269" s="56" t="s">
        <v>470</v>
      </c>
      <c r="E269" s="57" t="s">
        <v>465</v>
      </c>
      <c r="F269" s="57" t="s">
        <v>11</v>
      </c>
      <c r="G269" s="57" t="s">
        <v>25</v>
      </c>
      <c r="H269" s="55">
        <v>717.17</v>
      </c>
      <c r="I269" s="70">
        <v>0</v>
      </c>
      <c r="J269" s="144">
        <f t="shared" si="18"/>
        <v>0</v>
      </c>
      <c r="K269" s="145">
        <f t="shared" si="19"/>
        <v>0</v>
      </c>
      <c r="L269" s="146"/>
      <c r="M269" s="147">
        <f t="shared" si="21"/>
        <v>0</v>
      </c>
      <c r="N269" s="146"/>
      <c r="O269" s="146"/>
      <c r="P269" s="146"/>
      <c r="Q269" s="191">
        <f t="shared" si="20"/>
        <v>0</v>
      </c>
      <c r="R269" s="18" t="str">
        <f t="shared" si="9"/>
        <v>OK</v>
      </c>
      <c r="S269" s="47"/>
      <c r="T269" s="47"/>
      <c r="U269" s="47"/>
      <c r="V269" s="47"/>
      <c r="W269" s="47"/>
      <c r="X269" s="34"/>
      <c r="Y269" s="34"/>
      <c r="Z269" s="34"/>
      <c r="AA269" s="180"/>
      <c r="AB269" s="34"/>
      <c r="AC269" s="34"/>
      <c r="AD269" s="34"/>
      <c r="AE269" s="36"/>
      <c r="AF269" s="36"/>
      <c r="AG269" s="36"/>
      <c r="AH269" s="36"/>
      <c r="AI269" s="36"/>
      <c r="AJ269" s="36"/>
      <c r="AK269" s="181"/>
      <c r="AL269" s="181"/>
      <c r="AM269" s="181"/>
      <c r="AN269" s="181"/>
      <c r="AO269" s="181"/>
      <c r="AP269" s="181"/>
      <c r="AQ269" s="181"/>
      <c r="AR269" s="181"/>
      <c r="AS269" s="181"/>
      <c r="AT269" s="36"/>
      <c r="AU269" s="36"/>
    </row>
    <row r="270" spans="1:47" ht="40" customHeight="1" x14ac:dyDescent="0.35">
      <c r="A270" s="204"/>
      <c r="B270" s="50">
        <v>277</v>
      </c>
      <c r="C270" s="200"/>
      <c r="D270" s="56" t="s">
        <v>471</v>
      </c>
      <c r="E270" s="57" t="s">
        <v>39</v>
      </c>
      <c r="F270" s="57" t="s">
        <v>11</v>
      </c>
      <c r="G270" s="57" t="s">
        <v>472</v>
      </c>
      <c r="H270" s="55">
        <v>426.17</v>
      </c>
      <c r="I270" s="70">
        <v>0</v>
      </c>
      <c r="J270" s="144">
        <f t="shared" si="18"/>
        <v>0</v>
      </c>
      <c r="K270" s="145">
        <f t="shared" si="19"/>
        <v>0</v>
      </c>
      <c r="L270" s="146"/>
      <c r="M270" s="147">
        <f t="shared" si="21"/>
        <v>0</v>
      </c>
      <c r="N270" s="146"/>
      <c r="O270" s="146"/>
      <c r="P270" s="146"/>
      <c r="Q270" s="191">
        <f t="shared" si="20"/>
        <v>0</v>
      </c>
      <c r="R270" s="18" t="str">
        <f t="shared" si="9"/>
        <v>OK</v>
      </c>
      <c r="S270" s="47"/>
      <c r="T270" s="47"/>
      <c r="U270" s="47"/>
      <c r="V270" s="47"/>
      <c r="W270" s="47"/>
      <c r="X270" s="34"/>
      <c r="Y270" s="34"/>
      <c r="Z270" s="34"/>
      <c r="AA270" s="180"/>
      <c r="AB270" s="34"/>
      <c r="AC270" s="34"/>
      <c r="AD270" s="34"/>
      <c r="AE270" s="36"/>
      <c r="AF270" s="36"/>
      <c r="AG270" s="36"/>
      <c r="AH270" s="36"/>
      <c r="AI270" s="36"/>
      <c r="AJ270" s="36"/>
      <c r="AK270" s="181"/>
      <c r="AL270" s="181"/>
      <c r="AM270" s="181"/>
      <c r="AN270" s="181"/>
      <c r="AO270" s="181"/>
      <c r="AP270" s="181"/>
      <c r="AQ270" s="181"/>
      <c r="AR270" s="181"/>
      <c r="AS270" s="181"/>
      <c r="AT270" s="36"/>
      <c r="AU270" s="36"/>
    </row>
    <row r="271" spans="1:47" ht="40" customHeight="1" x14ac:dyDescent="0.35">
      <c r="A271" s="204"/>
      <c r="B271" s="50">
        <v>278</v>
      </c>
      <c r="C271" s="200"/>
      <c r="D271" s="56" t="s">
        <v>473</v>
      </c>
      <c r="E271" s="57" t="s">
        <v>474</v>
      </c>
      <c r="F271" s="57" t="s">
        <v>11</v>
      </c>
      <c r="G271" s="57" t="s">
        <v>472</v>
      </c>
      <c r="H271" s="55">
        <v>284.66000000000003</v>
      </c>
      <c r="I271" s="70">
        <v>2</v>
      </c>
      <c r="J271" s="144">
        <f t="shared" si="18"/>
        <v>2</v>
      </c>
      <c r="K271" s="145">
        <f t="shared" si="19"/>
        <v>2</v>
      </c>
      <c r="L271" s="146"/>
      <c r="M271" s="147">
        <f t="shared" si="21"/>
        <v>0</v>
      </c>
      <c r="N271" s="146"/>
      <c r="O271" s="146"/>
      <c r="P271" s="146"/>
      <c r="Q271" s="191">
        <f t="shared" si="20"/>
        <v>0</v>
      </c>
      <c r="R271" s="18" t="str">
        <f t="shared" si="9"/>
        <v>OK</v>
      </c>
      <c r="S271" s="47"/>
      <c r="T271" s="47"/>
      <c r="U271" s="47"/>
      <c r="V271" s="47"/>
      <c r="W271" s="47"/>
      <c r="X271" s="34"/>
      <c r="Y271" s="34"/>
      <c r="Z271" s="34"/>
      <c r="AA271" s="184">
        <v>1</v>
      </c>
      <c r="AB271" s="34"/>
      <c r="AC271" s="34"/>
      <c r="AD271" s="34"/>
      <c r="AE271" s="36"/>
      <c r="AF271" s="36"/>
      <c r="AG271" s="36"/>
      <c r="AH271" s="36"/>
      <c r="AI271" s="36"/>
      <c r="AJ271" s="36">
        <v>1</v>
      </c>
      <c r="AK271" s="181"/>
      <c r="AL271" s="181"/>
      <c r="AM271" s="181"/>
      <c r="AN271" s="181"/>
      <c r="AO271" s="181"/>
      <c r="AP271" s="181"/>
      <c r="AQ271" s="181"/>
      <c r="AR271" s="181"/>
      <c r="AS271" s="181"/>
      <c r="AT271" s="36"/>
      <c r="AU271" s="36"/>
    </row>
    <row r="272" spans="1:47" ht="40" customHeight="1" x14ac:dyDescent="0.35">
      <c r="A272" s="204"/>
      <c r="B272" s="50">
        <v>279</v>
      </c>
      <c r="C272" s="200"/>
      <c r="D272" s="56" t="s">
        <v>475</v>
      </c>
      <c r="E272" s="57" t="s">
        <v>476</v>
      </c>
      <c r="F272" s="57" t="s">
        <v>11</v>
      </c>
      <c r="G272" s="57" t="s">
        <v>25</v>
      </c>
      <c r="H272" s="55">
        <v>611.96</v>
      </c>
      <c r="I272" s="70">
        <v>0</v>
      </c>
      <c r="J272" s="144">
        <f t="shared" si="18"/>
        <v>0</v>
      </c>
      <c r="K272" s="145">
        <f t="shared" si="19"/>
        <v>0</v>
      </c>
      <c r="L272" s="146"/>
      <c r="M272" s="147">
        <f t="shared" si="21"/>
        <v>0</v>
      </c>
      <c r="N272" s="146"/>
      <c r="O272" s="146"/>
      <c r="P272" s="146"/>
      <c r="Q272" s="191">
        <f t="shared" si="20"/>
        <v>0</v>
      </c>
      <c r="R272" s="18" t="str">
        <f t="shared" si="9"/>
        <v>OK</v>
      </c>
      <c r="S272" s="47"/>
      <c r="T272" s="47"/>
      <c r="U272" s="47"/>
      <c r="V272" s="47"/>
      <c r="W272" s="47"/>
      <c r="X272" s="34"/>
      <c r="Y272" s="34"/>
      <c r="Z272" s="34"/>
      <c r="AA272" s="180"/>
      <c r="AB272" s="34"/>
      <c r="AC272" s="34"/>
      <c r="AD272" s="34"/>
      <c r="AE272" s="36"/>
      <c r="AF272" s="36"/>
      <c r="AG272" s="36"/>
      <c r="AH272" s="36"/>
      <c r="AI272" s="36"/>
      <c r="AJ272" s="36"/>
      <c r="AK272" s="181"/>
      <c r="AL272" s="181"/>
      <c r="AM272" s="181"/>
      <c r="AN272" s="181"/>
      <c r="AO272" s="181"/>
      <c r="AP272" s="181"/>
      <c r="AQ272" s="181"/>
      <c r="AR272" s="181"/>
      <c r="AS272" s="181"/>
      <c r="AT272" s="36"/>
      <c r="AU272" s="36"/>
    </row>
    <row r="273" spans="1:47" ht="40" customHeight="1" x14ac:dyDescent="0.35">
      <c r="A273" s="204"/>
      <c r="B273" s="50">
        <v>280</v>
      </c>
      <c r="C273" s="200"/>
      <c r="D273" s="56" t="s">
        <v>477</v>
      </c>
      <c r="E273" s="57" t="s">
        <v>189</v>
      </c>
      <c r="F273" s="57" t="s">
        <v>11</v>
      </c>
      <c r="G273" s="57" t="s">
        <v>25</v>
      </c>
      <c r="H273" s="55">
        <v>2394.2800000000002</v>
      </c>
      <c r="I273" s="70">
        <v>0</v>
      </c>
      <c r="J273" s="144">
        <f t="shared" si="18"/>
        <v>0</v>
      </c>
      <c r="K273" s="145">
        <f t="shared" si="19"/>
        <v>0</v>
      </c>
      <c r="L273" s="146"/>
      <c r="M273" s="147">
        <f t="shared" si="21"/>
        <v>0</v>
      </c>
      <c r="N273" s="146"/>
      <c r="O273" s="146"/>
      <c r="P273" s="146"/>
      <c r="Q273" s="191">
        <f t="shared" si="20"/>
        <v>0</v>
      </c>
      <c r="R273" s="18" t="str">
        <f t="shared" si="9"/>
        <v>OK</v>
      </c>
      <c r="S273" s="47"/>
      <c r="T273" s="47"/>
      <c r="U273" s="47"/>
      <c r="V273" s="47"/>
      <c r="W273" s="47"/>
      <c r="X273" s="34"/>
      <c r="Y273" s="34"/>
      <c r="Z273" s="34"/>
      <c r="AA273" s="180"/>
      <c r="AB273" s="34"/>
      <c r="AC273" s="34"/>
      <c r="AD273" s="34"/>
      <c r="AE273" s="36"/>
      <c r="AF273" s="36"/>
      <c r="AG273" s="36"/>
      <c r="AH273" s="36"/>
      <c r="AI273" s="36"/>
      <c r="AJ273" s="36"/>
      <c r="AK273" s="181"/>
      <c r="AL273" s="181"/>
      <c r="AM273" s="181"/>
      <c r="AN273" s="181"/>
      <c r="AO273" s="181"/>
      <c r="AP273" s="181"/>
      <c r="AQ273" s="181"/>
      <c r="AR273" s="181"/>
      <c r="AS273" s="181"/>
      <c r="AT273" s="36"/>
      <c r="AU273" s="36"/>
    </row>
    <row r="274" spans="1:47" ht="40" customHeight="1" x14ac:dyDescent="0.35">
      <c r="A274" s="204"/>
      <c r="B274" s="50">
        <v>281</v>
      </c>
      <c r="C274" s="200"/>
      <c r="D274" s="56" t="s">
        <v>478</v>
      </c>
      <c r="E274" s="57" t="s">
        <v>465</v>
      </c>
      <c r="F274" s="57" t="s">
        <v>11</v>
      </c>
      <c r="G274" s="57" t="s">
        <v>25</v>
      </c>
      <c r="H274" s="55">
        <v>781</v>
      </c>
      <c r="I274" s="70">
        <v>1</v>
      </c>
      <c r="J274" s="144">
        <f t="shared" si="18"/>
        <v>1</v>
      </c>
      <c r="K274" s="145">
        <f t="shared" si="19"/>
        <v>1</v>
      </c>
      <c r="L274" s="146"/>
      <c r="M274" s="147">
        <f t="shared" si="21"/>
        <v>0</v>
      </c>
      <c r="N274" s="146"/>
      <c r="O274" s="146"/>
      <c r="P274" s="146"/>
      <c r="Q274" s="191">
        <f t="shared" si="20"/>
        <v>0</v>
      </c>
      <c r="R274" s="18" t="str">
        <f t="shared" si="9"/>
        <v>OK</v>
      </c>
      <c r="S274" s="47"/>
      <c r="T274" s="47"/>
      <c r="U274" s="47"/>
      <c r="V274" s="47"/>
      <c r="W274" s="47"/>
      <c r="X274" s="34"/>
      <c r="Y274" s="34"/>
      <c r="Z274" s="34"/>
      <c r="AA274" s="180"/>
      <c r="AB274" s="34"/>
      <c r="AC274" s="34"/>
      <c r="AD274" s="34"/>
      <c r="AE274" s="36"/>
      <c r="AF274" s="36"/>
      <c r="AG274" s="36"/>
      <c r="AH274" s="36"/>
      <c r="AI274" s="36"/>
      <c r="AJ274" s="36"/>
      <c r="AK274" s="181"/>
      <c r="AL274" s="190">
        <v>1</v>
      </c>
      <c r="AM274" s="181"/>
      <c r="AN274" s="181"/>
      <c r="AO274" s="181"/>
      <c r="AP274" s="181"/>
      <c r="AQ274" s="181"/>
      <c r="AR274" s="181"/>
      <c r="AS274" s="181"/>
      <c r="AT274" s="36"/>
      <c r="AU274" s="36"/>
    </row>
    <row r="275" spans="1:47" ht="40" customHeight="1" x14ac:dyDescent="0.35">
      <c r="A275" s="204"/>
      <c r="B275" s="50">
        <v>282</v>
      </c>
      <c r="C275" s="200"/>
      <c r="D275" s="56" t="s">
        <v>479</v>
      </c>
      <c r="E275" s="57" t="s">
        <v>198</v>
      </c>
      <c r="F275" s="57" t="s">
        <v>11</v>
      </c>
      <c r="G275" s="57" t="s">
        <v>25</v>
      </c>
      <c r="H275" s="55">
        <v>859.26</v>
      </c>
      <c r="I275" s="70">
        <v>3</v>
      </c>
      <c r="J275" s="144">
        <f t="shared" si="18"/>
        <v>1</v>
      </c>
      <c r="K275" s="145">
        <f t="shared" si="19"/>
        <v>1</v>
      </c>
      <c r="L275" s="146"/>
      <c r="M275" s="147">
        <f t="shared" si="21"/>
        <v>0</v>
      </c>
      <c r="N275" s="146"/>
      <c r="O275" s="146"/>
      <c r="P275" s="146"/>
      <c r="Q275" s="191">
        <f t="shared" si="20"/>
        <v>2</v>
      </c>
      <c r="R275" s="18" t="str">
        <f t="shared" si="9"/>
        <v>OK</v>
      </c>
      <c r="S275" s="47"/>
      <c r="T275" s="47"/>
      <c r="U275" s="47"/>
      <c r="V275" s="47"/>
      <c r="W275" s="47"/>
      <c r="X275" s="34"/>
      <c r="Y275" s="34"/>
      <c r="Z275" s="34"/>
      <c r="AA275" s="180"/>
      <c r="AB275" s="34"/>
      <c r="AC275" s="34"/>
      <c r="AD275" s="34"/>
      <c r="AE275" s="36"/>
      <c r="AF275" s="36"/>
      <c r="AG275" s="36"/>
      <c r="AH275" s="36"/>
      <c r="AI275" s="36"/>
      <c r="AJ275" s="36">
        <v>1</v>
      </c>
      <c r="AK275" s="181"/>
      <c r="AL275" s="181"/>
      <c r="AM275" s="181"/>
      <c r="AN275" s="181"/>
      <c r="AO275" s="181"/>
      <c r="AP275" s="181"/>
      <c r="AQ275" s="181"/>
      <c r="AR275" s="181"/>
      <c r="AS275" s="181"/>
      <c r="AT275" s="36"/>
      <c r="AU275" s="36"/>
    </row>
    <row r="276" spans="1:47" ht="40" customHeight="1" x14ac:dyDescent="0.35">
      <c r="A276" s="204"/>
      <c r="B276" s="50">
        <v>283</v>
      </c>
      <c r="C276" s="200"/>
      <c r="D276" s="56" t="s">
        <v>480</v>
      </c>
      <c r="E276" s="57" t="s">
        <v>39</v>
      </c>
      <c r="F276" s="57" t="s">
        <v>11</v>
      </c>
      <c r="G276" s="57" t="s">
        <v>25</v>
      </c>
      <c r="H276" s="55">
        <v>266.14999999999998</v>
      </c>
      <c r="I276" s="70">
        <v>2</v>
      </c>
      <c r="J276" s="144">
        <f t="shared" si="18"/>
        <v>1</v>
      </c>
      <c r="K276" s="145">
        <f t="shared" si="19"/>
        <v>1</v>
      </c>
      <c r="L276" s="146"/>
      <c r="M276" s="147">
        <f t="shared" si="21"/>
        <v>0</v>
      </c>
      <c r="N276" s="146"/>
      <c r="O276" s="146"/>
      <c r="P276" s="146"/>
      <c r="Q276" s="191">
        <f t="shared" si="20"/>
        <v>1</v>
      </c>
      <c r="R276" s="18" t="str">
        <f t="shared" si="9"/>
        <v>OK</v>
      </c>
      <c r="S276" s="47"/>
      <c r="T276" s="47"/>
      <c r="U276" s="47"/>
      <c r="V276" s="47"/>
      <c r="W276" s="47"/>
      <c r="X276" s="34"/>
      <c r="Y276" s="34"/>
      <c r="Z276" s="34"/>
      <c r="AA276" s="180"/>
      <c r="AB276" s="34"/>
      <c r="AC276" s="34"/>
      <c r="AD276" s="34"/>
      <c r="AE276" s="36"/>
      <c r="AF276" s="36"/>
      <c r="AG276" s="36"/>
      <c r="AH276" s="36"/>
      <c r="AI276" s="36"/>
      <c r="AJ276" s="36">
        <v>1</v>
      </c>
      <c r="AK276" s="181"/>
      <c r="AL276" s="181"/>
      <c r="AM276" s="181"/>
      <c r="AN276" s="181"/>
      <c r="AO276" s="181"/>
      <c r="AP276" s="181"/>
      <c r="AQ276" s="181"/>
      <c r="AR276" s="181"/>
      <c r="AS276" s="181"/>
      <c r="AT276" s="36"/>
      <c r="AU276" s="36"/>
    </row>
    <row r="277" spans="1:47" ht="40" customHeight="1" x14ac:dyDescent="0.35">
      <c r="A277" s="204"/>
      <c r="B277" s="50">
        <v>284</v>
      </c>
      <c r="C277" s="200"/>
      <c r="D277" s="56" t="s">
        <v>27</v>
      </c>
      <c r="E277" s="57" t="s">
        <v>198</v>
      </c>
      <c r="F277" s="57" t="s">
        <v>11</v>
      </c>
      <c r="G277" s="57" t="s">
        <v>25</v>
      </c>
      <c r="H277" s="55">
        <v>299.06</v>
      </c>
      <c r="I277" s="70">
        <v>1</v>
      </c>
      <c r="J277" s="144">
        <f t="shared" si="18"/>
        <v>1</v>
      </c>
      <c r="K277" s="145">
        <f t="shared" si="19"/>
        <v>1</v>
      </c>
      <c r="L277" s="146"/>
      <c r="M277" s="147">
        <f t="shared" si="21"/>
        <v>0</v>
      </c>
      <c r="N277" s="146"/>
      <c r="O277" s="146"/>
      <c r="P277" s="146"/>
      <c r="Q277" s="191">
        <f t="shared" si="20"/>
        <v>0</v>
      </c>
      <c r="R277" s="18" t="str">
        <f t="shared" si="9"/>
        <v>OK</v>
      </c>
      <c r="S277" s="47"/>
      <c r="T277" s="47"/>
      <c r="U277" s="47"/>
      <c r="V277" s="47"/>
      <c r="W277" s="47"/>
      <c r="X277" s="34"/>
      <c r="Y277" s="34"/>
      <c r="Z277" s="34"/>
      <c r="AA277" s="180"/>
      <c r="AB277" s="34"/>
      <c r="AC277" s="34"/>
      <c r="AD277" s="34"/>
      <c r="AE277" s="36"/>
      <c r="AF277" s="36"/>
      <c r="AG277" s="36"/>
      <c r="AH277" s="36"/>
      <c r="AI277" s="36"/>
      <c r="AJ277" s="36"/>
      <c r="AK277" s="181"/>
      <c r="AL277" s="190">
        <v>1</v>
      </c>
      <c r="AM277" s="181"/>
      <c r="AN277" s="181"/>
      <c r="AO277" s="181"/>
      <c r="AP277" s="181"/>
      <c r="AQ277" s="181"/>
      <c r="AR277" s="181"/>
      <c r="AS277" s="181"/>
      <c r="AT277" s="36"/>
      <c r="AU277" s="36"/>
    </row>
    <row r="278" spans="1:47" ht="40" customHeight="1" x14ac:dyDescent="0.35">
      <c r="A278" s="204"/>
      <c r="B278" s="50">
        <v>285</v>
      </c>
      <c r="C278" s="200"/>
      <c r="D278" s="56" t="s">
        <v>481</v>
      </c>
      <c r="E278" s="57" t="s">
        <v>482</v>
      </c>
      <c r="F278" s="57" t="s">
        <v>11</v>
      </c>
      <c r="G278" s="57" t="s">
        <v>25</v>
      </c>
      <c r="H278" s="55">
        <v>614.84</v>
      </c>
      <c r="I278" s="70">
        <v>0</v>
      </c>
      <c r="J278" s="144">
        <f t="shared" si="18"/>
        <v>0</v>
      </c>
      <c r="K278" s="145">
        <f t="shared" si="19"/>
        <v>0</v>
      </c>
      <c r="L278" s="146"/>
      <c r="M278" s="147">
        <f t="shared" si="21"/>
        <v>0</v>
      </c>
      <c r="N278" s="146"/>
      <c r="O278" s="146"/>
      <c r="P278" s="146"/>
      <c r="Q278" s="191">
        <f t="shared" si="20"/>
        <v>0</v>
      </c>
      <c r="R278" s="18" t="str">
        <f t="shared" si="9"/>
        <v>OK</v>
      </c>
      <c r="S278" s="47"/>
      <c r="T278" s="47"/>
      <c r="U278" s="47"/>
      <c r="V278" s="47"/>
      <c r="W278" s="47"/>
      <c r="X278" s="34"/>
      <c r="Y278" s="34"/>
      <c r="Z278" s="34"/>
      <c r="AA278" s="180"/>
      <c r="AB278" s="34"/>
      <c r="AC278" s="34"/>
      <c r="AD278" s="34"/>
      <c r="AE278" s="36"/>
      <c r="AF278" s="36"/>
      <c r="AG278" s="36"/>
      <c r="AH278" s="36"/>
      <c r="AI278" s="36"/>
      <c r="AJ278" s="36"/>
      <c r="AK278" s="181"/>
      <c r="AL278" s="181"/>
      <c r="AM278" s="181"/>
      <c r="AN278" s="181"/>
      <c r="AO278" s="181"/>
      <c r="AP278" s="181"/>
      <c r="AQ278" s="181"/>
      <c r="AR278" s="181"/>
      <c r="AS278" s="181"/>
      <c r="AT278" s="36"/>
      <c r="AU278" s="36"/>
    </row>
    <row r="279" spans="1:47" ht="40" customHeight="1" x14ac:dyDescent="0.35">
      <c r="A279" s="204"/>
      <c r="B279" s="50">
        <v>286</v>
      </c>
      <c r="C279" s="200"/>
      <c r="D279" s="56" t="s">
        <v>483</v>
      </c>
      <c r="E279" s="57" t="s">
        <v>39</v>
      </c>
      <c r="F279" s="57" t="s">
        <v>484</v>
      </c>
      <c r="G279" s="57" t="s">
        <v>25</v>
      </c>
      <c r="H279" s="55">
        <v>463.76</v>
      </c>
      <c r="I279" s="70">
        <v>0</v>
      </c>
      <c r="J279" s="144">
        <f t="shared" si="18"/>
        <v>0</v>
      </c>
      <c r="K279" s="145">
        <f t="shared" si="19"/>
        <v>0</v>
      </c>
      <c r="L279" s="146"/>
      <c r="M279" s="147">
        <f t="shared" si="21"/>
        <v>0</v>
      </c>
      <c r="N279" s="146"/>
      <c r="O279" s="146"/>
      <c r="P279" s="146"/>
      <c r="Q279" s="191">
        <f t="shared" si="20"/>
        <v>0</v>
      </c>
      <c r="R279" s="18" t="str">
        <f t="shared" si="9"/>
        <v>OK</v>
      </c>
      <c r="S279" s="47"/>
      <c r="T279" s="47"/>
      <c r="U279" s="47"/>
      <c r="V279" s="47"/>
      <c r="W279" s="47"/>
      <c r="X279" s="34"/>
      <c r="Y279" s="34"/>
      <c r="Z279" s="34"/>
      <c r="AA279" s="180"/>
      <c r="AB279" s="34"/>
      <c r="AC279" s="34"/>
      <c r="AD279" s="34"/>
      <c r="AE279" s="36"/>
      <c r="AF279" s="36"/>
      <c r="AG279" s="36"/>
      <c r="AH279" s="36"/>
      <c r="AI279" s="36"/>
      <c r="AJ279" s="36"/>
      <c r="AK279" s="181"/>
      <c r="AL279" s="181"/>
      <c r="AM279" s="181"/>
      <c r="AN279" s="181"/>
      <c r="AO279" s="181"/>
      <c r="AP279" s="181"/>
      <c r="AQ279" s="181"/>
      <c r="AR279" s="181"/>
      <c r="AS279" s="181"/>
      <c r="AT279" s="36"/>
      <c r="AU279" s="36"/>
    </row>
    <row r="280" spans="1:47" ht="40" customHeight="1" x14ac:dyDescent="0.35">
      <c r="A280" s="204"/>
      <c r="B280" s="50">
        <v>287</v>
      </c>
      <c r="C280" s="199"/>
      <c r="D280" s="56" t="s">
        <v>485</v>
      </c>
      <c r="E280" s="57" t="s">
        <v>198</v>
      </c>
      <c r="F280" s="57" t="s">
        <v>11</v>
      </c>
      <c r="G280" s="57" t="s">
        <v>25</v>
      </c>
      <c r="H280" s="55">
        <v>429</v>
      </c>
      <c r="I280" s="70">
        <v>1</v>
      </c>
      <c r="J280" s="144">
        <f t="shared" si="18"/>
        <v>1</v>
      </c>
      <c r="K280" s="145">
        <f t="shared" si="19"/>
        <v>1</v>
      </c>
      <c r="L280" s="146"/>
      <c r="M280" s="147">
        <f t="shared" si="21"/>
        <v>0</v>
      </c>
      <c r="N280" s="146"/>
      <c r="O280" s="146"/>
      <c r="P280" s="146"/>
      <c r="Q280" s="191">
        <f t="shared" si="20"/>
        <v>0</v>
      </c>
      <c r="R280" s="18" t="str">
        <f t="shared" si="9"/>
        <v>OK</v>
      </c>
      <c r="S280" s="47"/>
      <c r="T280" s="47"/>
      <c r="U280" s="47"/>
      <c r="V280" s="47"/>
      <c r="W280" s="47"/>
      <c r="X280" s="34"/>
      <c r="Y280" s="34"/>
      <c r="Z280" s="34"/>
      <c r="AA280" s="180"/>
      <c r="AB280" s="34"/>
      <c r="AC280" s="34"/>
      <c r="AD280" s="34"/>
      <c r="AE280" s="36"/>
      <c r="AF280" s="36"/>
      <c r="AG280" s="36"/>
      <c r="AH280" s="36"/>
      <c r="AI280" s="36"/>
      <c r="AJ280" s="36"/>
      <c r="AK280" s="181"/>
      <c r="AL280" s="190">
        <v>1</v>
      </c>
      <c r="AM280" s="181"/>
      <c r="AN280" s="181"/>
      <c r="AO280" s="181"/>
      <c r="AP280" s="181"/>
      <c r="AQ280" s="181"/>
      <c r="AR280" s="181"/>
      <c r="AS280" s="181"/>
      <c r="AT280" s="36"/>
      <c r="AU280" s="36"/>
    </row>
    <row r="281" spans="1:47" ht="40" customHeight="1" x14ac:dyDescent="0.35">
      <c r="A281" s="204">
        <v>17</v>
      </c>
      <c r="B281" s="50">
        <v>288</v>
      </c>
      <c r="C281" s="198" t="s">
        <v>638</v>
      </c>
      <c r="D281" s="56" t="s">
        <v>486</v>
      </c>
      <c r="E281" s="57" t="s">
        <v>487</v>
      </c>
      <c r="F281" s="57" t="s">
        <v>250</v>
      </c>
      <c r="G281" s="57" t="s">
        <v>12</v>
      </c>
      <c r="H281" s="55">
        <v>3.43</v>
      </c>
      <c r="I281" s="70">
        <v>100</v>
      </c>
      <c r="J281" s="144">
        <f t="shared" si="18"/>
        <v>0</v>
      </c>
      <c r="K281" s="145">
        <f t="shared" si="19"/>
        <v>0</v>
      </c>
      <c r="L281" s="146"/>
      <c r="M281" s="147">
        <f t="shared" si="21"/>
        <v>25</v>
      </c>
      <c r="N281" s="146"/>
      <c r="O281" s="146"/>
      <c r="P281" s="146"/>
      <c r="Q281" s="191">
        <f t="shared" si="20"/>
        <v>100</v>
      </c>
      <c r="R281" s="18" t="str">
        <f t="shared" si="9"/>
        <v>OK</v>
      </c>
      <c r="S281" s="47"/>
      <c r="T281" s="47"/>
      <c r="U281" s="47"/>
      <c r="V281" s="47"/>
      <c r="W281" s="47"/>
      <c r="X281" s="34"/>
      <c r="Y281" s="34"/>
      <c r="Z281" s="34"/>
      <c r="AA281" s="180"/>
      <c r="AB281" s="34"/>
      <c r="AC281" s="34"/>
      <c r="AD281" s="34"/>
      <c r="AE281" s="36"/>
      <c r="AF281" s="36"/>
      <c r="AG281" s="36"/>
      <c r="AH281" s="36"/>
      <c r="AI281" s="36"/>
      <c r="AJ281" s="36"/>
      <c r="AK281" s="181"/>
      <c r="AL281" s="181"/>
      <c r="AM281" s="181"/>
      <c r="AN281" s="181"/>
      <c r="AO281" s="181"/>
      <c r="AP281" s="181"/>
      <c r="AQ281" s="181"/>
      <c r="AR281" s="181"/>
      <c r="AS281" s="181"/>
      <c r="AT281" s="36"/>
      <c r="AU281" s="36"/>
    </row>
    <row r="282" spans="1:47" ht="40" customHeight="1" x14ac:dyDescent="0.35">
      <c r="A282" s="204"/>
      <c r="B282" s="50">
        <v>289</v>
      </c>
      <c r="C282" s="200"/>
      <c r="D282" s="56" t="s">
        <v>488</v>
      </c>
      <c r="E282" s="57" t="s">
        <v>489</v>
      </c>
      <c r="F282" s="57" t="s">
        <v>490</v>
      </c>
      <c r="G282" s="57" t="s">
        <v>12</v>
      </c>
      <c r="H282" s="55">
        <v>19.34</v>
      </c>
      <c r="I282" s="70">
        <v>1000</v>
      </c>
      <c r="J282" s="144">
        <f t="shared" si="18"/>
        <v>500</v>
      </c>
      <c r="K282" s="145">
        <f t="shared" si="19"/>
        <v>500</v>
      </c>
      <c r="L282" s="146"/>
      <c r="M282" s="147">
        <f t="shared" si="21"/>
        <v>250</v>
      </c>
      <c r="N282" s="146"/>
      <c r="O282" s="146"/>
      <c r="P282" s="146"/>
      <c r="Q282" s="191">
        <f t="shared" si="20"/>
        <v>500</v>
      </c>
      <c r="R282" s="18" t="str">
        <f t="shared" si="9"/>
        <v>OK</v>
      </c>
      <c r="S282" s="47"/>
      <c r="T282" s="47"/>
      <c r="U282" s="47"/>
      <c r="V282" s="47"/>
      <c r="W282" s="47"/>
      <c r="X282" s="34"/>
      <c r="Y282" s="34"/>
      <c r="Z282" s="34"/>
      <c r="AA282" s="180"/>
      <c r="AB282" s="34"/>
      <c r="AC282" s="34"/>
      <c r="AD282" s="34"/>
      <c r="AE282" s="36"/>
      <c r="AF282" s="36"/>
      <c r="AG282" s="36">
        <v>500</v>
      </c>
      <c r="AH282" s="36"/>
      <c r="AI282" s="36"/>
      <c r="AJ282" s="36"/>
      <c r="AK282" s="181"/>
      <c r="AL282" s="181"/>
      <c r="AM282" s="181"/>
      <c r="AN282" s="181"/>
      <c r="AO282" s="181"/>
      <c r="AP282" s="181"/>
      <c r="AQ282" s="181"/>
      <c r="AR282" s="181"/>
      <c r="AS282" s="181"/>
      <c r="AT282" s="36"/>
      <c r="AU282" s="36"/>
    </row>
    <row r="283" spans="1:47" ht="40" customHeight="1" x14ac:dyDescent="0.35">
      <c r="A283" s="204"/>
      <c r="B283" s="50">
        <v>290</v>
      </c>
      <c r="C283" s="200"/>
      <c r="D283" s="56" t="s">
        <v>491</v>
      </c>
      <c r="E283" s="57" t="s">
        <v>489</v>
      </c>
      <c r="F283" s="57" t="s">
        <v>492</v>
      </c>
      <c r="G283" s="57" t="s">
        <v>12</v>
      </c>
      <c r="H283" s="55">
        <v>51.92</v>
      </c>
      <c r="I283" s="70">
        <v>70</v>
      </c>
      <c r="J283" s="144">
        <f t="shared" si="18"/>
        <v>0</v>
      </c>
      <c r="K283" s="145">
        <f t="shared" si="19"/>
        <v>0</v>
      </c>
      <c r="L283" s="146"/>
      <c r="M283" s="147">
        <f t="shared" si="21"/>
        <v>17</v>
      </c>
      <c r="N283" s="146"/>
      <c r="O283" s="146"/>
      <c r="P283" s="146"/>
      <c r="Q283" s="191">
        <f t="shared" si="20"/>
        <v>70</v>
      </c>
      <c r="R283" s="18" t="str">
        <f t="shared" si="9"/>
        <v>OK</v>
      </c>
      <c r="S283" s="47"/>
      <c r="T283" s="47"/>
      <c r="U283" s="47"/>
      <c r="V283" s="47"/>
      <c r="W283" s="47"/>
      <c r="X283" s="34"/>
      <c r="Y283" s="34"/>
      <c r="Z283" s="34"/>
      <c r="AA283" s="180"/>
      <c r="AB283" s="34"/>
      <c r="AC283" s="34"/>
      <c r="AD283" s="34"/>
      <c r="AE283" s="36"/>
      <c r="AF283" s="36"/>
      <c r="AG283" s="36"/>
      <c r="AH283" s="36"/>
      <c r="AI283" s="36"/>
      <c r="AJ283" s="36"/>
      <c r="AK283" s="181"/>
      <c r="AL283" s="181"/>
      <c r="AM283" s="181"/>
      <c r="AN283" s="181"/>
      <c r="AO283" s="181"/>
      <c r="AP283" s="181"/>
      <c r="AQ283" s="181"/>
      <c r="AR283" s="181"/>
      <c r="AS283" s="181"/>
      <c r="AT283" s="36"/>
      <c r="AU283" s="36"/>
    </row>
    <row r="284" spans="1:47" ht="40" customHeight="1" x14ac:dyDescent="0.35">
      <c r="A284" s="204"/>
      <c r="B284" s="50">
        <v>291</v>
      </c>
      <c r="C284" s="200"/>
      <c r="D284" s="56" t="s">
        <v>493</v>
      </c>
      <c r="E284" s="57" t="s">
        <v>494</v>
      </c>
      <c r="F284" s="57" t="s">
        <v>11</v>
      </c>
      <c r="G284" s="57" t="s">
        <v>13</v>
      </c>
      <c r="H284" s="55">
        <v>10.31</v>
      </c>
      <c r="I284" s="70">
        <v>10</v>
      </c>
      <c r="J284" s="144">
        <f t="shared" si="18"/>
        <v>1</v>
      </c>
      <c r="K284" s="145">
        <f t="shared" si="19"/>
        <v>1</v>
      </c>
      <c r="L284" s="146"/>
      <c r="M284" s="147">
        <f t="shared" si="21"/>
        <v>2</v>
      </c>
      <c r="N284" s="146"/>
      <c r="O284" s="146"/>
      <c r="P284" s="146"/>
      <c r="Q284" s="191">
        <f t="shared" si="20"/>
        <v>9</v>
      </c>
      <c r="R284" s="18" t="str">
        <f t="shared" si="9"/>
        <v>OK</v>
      </c>
      <c r="S284" s="47"/>
      <c r="T284" s="47"/>
      <c r="U284" s="47"/>
      <c r="V284" s="47"/>
      <c r="W284" s="47"/>
      <c r="X284" s="34"/>
      <c r="Y284" s="34"/>
      <c r="Z284" s="34"/>
      <c r="AA284" s="180"/>
      <c r="AB284" s="34"/>
      <c r="AC284" s="34"/>
      <c r="AD284" s="34"/>
      <c r="AE284" s="36"/>
      <c r="AF284" s="36"/>
      <c r="AG284" s="36">
        <v>1</v>
      </c>
      <c r="AH284" s="36"/>
      <c r="AI284" s="36"/>
      <c r="AJ284" s="36"/>
      <c r="AK284" s="181"/>
      <c r="AL284" s="181"/>
      <c r="AM284" s="181"/>
      <c r="AN284" s="181"/>
      <c r="AO284" s="181"/>
      <c r="AP284" s="181"/>
      <c r="AQ284" s="181"/>
      <c r="AR284" s="181"/>
      <c r="AS284" s="181"/>
      <c r="AT284" s="36"/>
      <c r="AU284" s="36"/>
    </row>
    <row r="285" spans="1:47" ht="40" customHeight="1" x14ac:dyDescent="0.35">
      <c r="A285" s="204"/>
      <c r="B285" s="50">
        <v>292</v>
      </c>
      <c r="C285" s="200"/>
      <c r="D285" s="56" t="s">
        <v>495</v>
      </c>
      <c r="E285" s="57" t="s">
        <v>494</v>
      </c>
      <c r="F285" s="57" t="s">
        <v>11</v>
      </c>
      <c r="G285" s="57" t="s">
        <v>12</v>
      </c>
      <c r="H285" s="55">
        <v>9.93</v>
      </c>
      <c r="I285" s="70">
        <v>50</v>
      </c>
      <c r="J285" s="144">
        <f t="shared" si="18"/>
        <v>10</v>
      </c>
      <c r="K285" s="145">
        <f t="shared" si="19"/>
        <v>10</v>
      </c>
      <c r="L285" s="146"/>
      <c r="M285" s="147">
        <f t="shared" si="21"/>
        <v>12</v>
      </c>
      <c r="N285" s="146"/>
      <c r="O285" s="146"/>
      <c r="P285" s="146"/>
      <c r="Q285" s="191">
        <f t="shared" si="20"/>
        <v>40</v>
      </c>
      <c r="R285" s="18" t="str">
        <f t="shared" si="9"/>
        <v>OK</v>
      </c>
      <c r="S285" s="47"/>
      <c r="T285" s="47"/>
      <c r="U285" s="47"/>
      <c r="V285" s="47"/>
      <c r="W285" s="47"/>
      <c r="X285" s="34"/>
      <c r="Y285" s="34"/>
      <c r="Z285" s="34"/>
      <c r="AA285" s="180"/>
      <c r="AB285" s="34"/>
      <c r="AC285" s="34"/>
      <c r="AD285" s="34"/>
      <c r="AE285" s="36"/>
      <c r="AF285" s="36"/>
      <c r="AG285" s="36">
        <v>10</v>
      </c>
      <c r="AH285" s="36"/>
      <c r="AI285" s="36"/>
      <c r="AJ285" s="36"/>
      <c r="AK285" s="181"/>
      <c r="AL285" s="181"/>
      <c r="AM285" s="181"/>
      <c r="AN285" s="181"/>
      <c r="AO285" s="181"/>
      <c r="AP285" s="181"/>
      <c r="AQ285" s="181"/>
      <c r="AR285" s="181"/>
      <c r="AS285" s="181"/>
      <c r="AT285" s="36"/>
      <c r="AU285" s="36"/>
    </row>
    <row r="286" spans="1:47" ht="40" customHeight="1" x14ac:dyDescent="0.35">
      <c r="A286" s="204"/>
      <c r="B286" s="50">
        <v>293</v>
      </c>
      <c r="C286" s="200"/>
      <c r="D286" s="56" t="s">
        <v>496</v>
      </c>
      <c r="E286" s="57" t="s">
        <v>494</v>
      </c>
      <c r="F286" s="57" t="s">
        <v>11</v>
      </c>
      <c r="G286" s="57" t="s">
        <v>13</v>
      </c>
      <c r="H286" s="55">
        <v>8.67</v>
      </c>
      <c r="I286" s="70">
        <v>50</v>
      </c>
      <c r="J286" s="144">
        <f t="shared" si="18"/>
        <v>10</v>
      </c>
      <c r="K286" s="145">
        <f t="shared" si="19"/>
        <v>10</v>
      </c>
      <c r="L286" s="146"/>
      <c r="M286" s="147">
        <f t="shared" si="21"/>
        <v>12</v>
      </c>
      <c r="N286" s="146"/>
      <c r="O286" s="146"/>
      <c r="P286" s="146"/>
      <c r="Q286" s="191">
        <f t="shared" si="20"/>
        <v>40</v>
      </c>
      <c r="R286" s="18" t="str">
        <f t="shared" si="9"/>
        <v>OK</v>
      </c>
      <c r="S286" s="47"/>
      <c r="T286" s="47"/>
      <c r="U286" s="47"/>
      <c r="V286" s="47"/>
      <c r="W286" s="47"/>
      <c r="X286" s="34"/>
      <c r="Y286" s="34"/>
      <c r="Z286" s="34"/>
      <c r="AA286" s="180"/>
      <c r="AB286" s="34"/>
      <c r="AC286" s="34"/>
      <c r="AD286" s="34"/>
      <c r="AE286" s="36"/>
      <c r="AF286" s="36"/>
      <c r="AG286" s="36">
        <v>10</v>
      </c>
      <c r="AH286" s="36"/>
      <c r="AI286" s="36"/>
      <c r="AJ286" s="36"/>
      <c r="AK286" s="181"/>
      <c r="AL286" s="181"/>
      <c r="AM286" s="181"/>
      <c r="AN286" s="181"/>
      <c r="AO286" s="181"/>
      <c r="AP286" s="181"/>
      <c r="AQ286" s="181"/>
      <c r="AR286" s="181"/>
      <c r="AS286" s="181"/>
      <c r="AT286" s="36"/>
      <c r="AU286" s="36"/>
    </row>
    <row r="287" spans="1:47" ht="40" customHeight="1" x14ac:dyDescent="0.35">
      <c r="A287" s="204"/>
      <c r="B287" s="50">
        <v>294</v>
      </c>
      <c r="C287" s="200"/>
      <c r="D287" s="56" t="s">
        <v>497</v>
      </c>
      <c r="E287" s="57" t="s">
        <v>494</v>
      </c>
      <c r="F287" s="57" t="s">
        <v>11</v>
      </c>
      <c r="G287" s="57" t="s">
        <v>13</v>
      </c>
      <c r="H287" s="55">
        <v>10.83</v>
      </c>
      <c r="I287" s="70">
        <v>20</v>
      </c>
      <c r="J287" s="144">
        <f t="shared" si="18"/>
        <v>10</v>
      </c>
      <c r="K287" s="145">
        <f t="shared" si="19"/>
        <v>10</v>
      </c>
      <c r="L287" s="146"/>
      <c r="M287" s="147">
        <f t="shared" si="21"/>
        <v>5</v>
      </c>
      <c r="N287" s="146"/>
      <c r="O287" s="146"/>
      <c r="P287" s="146"/>
      <c r="Q287" s="191">
        <f t="shared" si="20"/>
        <v>10</v>
      </c>
      <c r="R287" s="18" t="str">
        <f t="shared" si="9"/>
        <v>OK</v>
      </c>
      <c r="S287" s="47"/>
      <c r="T287" s="47"/>
      <c r="U287" s="47"/>
      <c r="V287" s="47"/>
      <c r="W287" s="47"/>
      <c r="X287" s="34"/>
      <c r="Y287" s="34"/>
      <c r="Z287" s="34"/>
      <c r="AA287" s="180"/>
      <c r="AB287" s="34"/>
      <c r="AC287" s="34"/>
      <c r="AD287" s="34"/>
      <c r="AE287" s="36"/>
      <c r="AF287" s="36"/>
      <c r="AG287" s="36">
        <v>10</v>
      </c>
      <c r="AH287" s="36"/>
      <c r="AI287" s="36"/>
      <c r="AJ287" s="36"/>
      <c r="AK287" s="181"/>
      <c r="AL287" s="181"/>
      <c r="AM287" s="181"/>
      <c r="AN287" s="181"/>
      <c r="AO287" s="181"/>
      <c r="AP287" s="181"/>
      <c r="AQ287" s="181"/>
      <c r="AR287" s="181"/>
      <c r="AS287" s="181"/>
      <c r="AT287" s="36"/>
      <c r="AU287" s="36"/>
    </row>
    <row r="288" spans="1:47" ht="40" customHeight="1" x14ac:dyDescent="0.35">
      <c r="A288" s="204"/>
      <c r="B288" s="50">
        <v>295</v>
      </c>
      <c r="C288" s="200"/>
      <c r="D288" s="56" t="s">
        <v>498</v>
      </c>
      <c r="E288" s="57" t="s">
        <v>494</v>
      </c>
      <c r="F288" s="57" t="s">
        <v>11</v>
      </c>
      <c r="G288" s="57" t="s">
        <v>13</v>
      </c>
      <c r="H288" s="55">
        <v>10.96</v>
      </c>
      <c r="I288" s="70">
        <v>20</v>
      </c>
      <c r="J288" s="144">
        <f t="shared" si="18"/>
        <v>10</v>
      </c>
      <c r="K288" s="145">
        <f t="shared" si="19"/>
        <v>10</v>
      </c>
      <c r="L288" s="146"/>
      <c r="M288" s="147">
        <f t="shared" si="21"/>
        <v>5</v>
      </c>
      <c r="N288" s="146"/>
      <c r="O288" s="146"/>
      <c r="P288" s="146"/>
      <c r="Q288" s="191">
        <f t="shared" si="20"/>
        <v>10</v>
      </c>
      <c r="R288" s="18" t="str">
        <f t="shared" si="9"/>
        <v>OK</v>
      </c>
      <c r="S288" s="47"/>
      <c r="T288" s="47"/>
      <c r="U288" s="47"/>
      <c r="V288" s="47"/>
      <c r="W288" s="47"/>
      <c r="X288" s="34"/>
      <c r="Y288" s="34"/>
      <c r="Z288" s="34"/>
      <c r="AA288" s="180"/>
      <c r="AB288" s="34"/>
      <c r="AC288" s="34"/>
      <c r="AD288" s="34"/>
      <c r="AE288" s="36"/>
      <c r="AF288" s="36"/>
      <c r="AG288" s="36">
        <v>10</v>
      </c>
      <c r="AH288" s="36"/>
      <c r="AI288" s="36"/>
      <c r="AJ288" s="36"/>
      <c r="AK288" s="181"/>
      <c r="AL288" s="181"/>
      <c r="AM288" s="181"/>
      <c r="AN288" s="181"/>
      <c r="AO288" s="181"/>
      <c r="AP288" s="181"/>
      <c r="AQ288" s="181"/>
      <c r="AR288" s="181"/>
      <c r="AS288" s="181"/>
      <c r="AT288" s="36"/>
      <c r="AU288" s="36"/>
    </row>
    <row r="289" spans="1:47" ht="40" customHeight="1" x14ac:dyDescent="0.35">
      <c r="A289" s="204"/>
      <c r="B289" s="50">
        <v>296</v>
      </c>
      <c r="C289" s="199"/>
      <c r="D289" s="56" t="s">
        <v>499</v>
      </c>
      <c r="E289" s="57" t="s">
        <v>500</v>
      </c>
      <c r="F289" s="57" t="s">
        <v>492</v>
      </c>
      <c r="G289" s="57" t="s">
        <v>12</v>
      </c>
      <c r="H289" s="55">
        <v>58.04</v>
      </c>
      <c r="I289" s="70">
        <v>0</v>
      </c>
      <c r="J289" s="144">
        <f t="shared" si="18"/>
        <v>0</v>
      </c>
      <c r="K289" s="145">
        <f t="shared" si="19"/>
        <v>0</v>
      </c>
      <c r="L289" s="146"/>
      <c r="M289" s="147">
        <f t="shared" si="21"/>
        <v>0</v>
      </c>
      <c r="N289" s="146"/>
      <c r="O289" s="146"/>
      <c r="P289" s="146"/>
      <c r="Q289" s="191">
        <f t="shared" si="20"/>
        <v>0</v>
      </c>
      <c r="R289" s="18" t="str">
        <f t="shared" si="9"/>
        <v>OK</v>
      </c>
      <c r="S289" s="47"/>
      <c r="T289" s="47"/>
      <c r="U289" s="47"/>
      <c r="V289" s="47"/>
      <c r="W289" s="47"/>
      <c r="X289" s="34"/>
      <c r="Y289" s="34"/>
      <c r="Z289" s="34"/>
      <c r="AA289" s="180"/>
      <c r="AB289" s="34"/>
      <c r="AC289" s="34"/>
      <c r="AD289" s="34"/>
      <c r="AE289" s="36"/>
      <c r="AF289" s="36"/>
      <c r="AG289" s="36"/>
      <c r="AH289" s="36"/>
      <c r="AI289" s="36"/>
      <c r="AJ289" s="36"/>
      <c r="AK289" s="181"/>
      <c r="AL289" s="181"/>
      <c r="AM289" s="181"/>
      <c r="AN289" s="181"/>
      <c r="AO289" s="181"/>
      <c r="AP289" s="181"/>
      <c r="AQ289" s="181"/>
      <c r="AR289" s="181"/>
      <c r="AS289" s="181"/>
      <c r="AT289" s="36"/>
      <c r="AU289" s="36"/>
    </row>
    <row r="290" spans="1:47" ht="40" customHeight="1" x14ac:dyDescent="0.35">
      <c r="A290" s="65">
        <v>18</v>
      </c>
      <c r="B290" s="50">
        <v>297</v>
      </c>
      <c r="C290" s="66" t="s">
        <v>639</v>
      </c>
      <c r="D290" s="56" t="s">
        <v>501</v>
      </c>
      <c r="E290" s="57" t="s">
        <v>502</v>
      </c>
      <c r="F290" s="57" t="s">
        <v>202</v>
      </c>
      <c r="G290" s="57" t="s">
        <v>12</v>
      </c>
      <c r="H290" s="55">
        <v>78.11</v>
      </c>
      <c r="I290" s="70">
        <v>0</v>
      </c>
      <c r="J290" s="144">
        <f t="shared" si="18"/>
        <v>0</v>
      </c>
      <c r="K290" s="145">
        <f t="shared" si="19"/>
        <v>0</v>
      </c>
      <c r="L290" s="146"/>
      <c r="M290" s="147">
        <f t="shared" si="21"/>
        <v>0</v>
      </c>
      <c r="N290" s="146"/>
      <c r="O290" s="146"/>
      <c r="P290" s="146"/>
      <c r="Q290" s="191">
        <f t="shared" si="20"/>
        <v>0</v>
      </c>
      <c r="R290" s="18" t="str">
        <f t="shared" si="9"/>
        <v>OK</v>
      </c>
      <c r="S290" s="47"/>
      <c r="T290" s="47"/>
      <c r="U290" s="47"/>
      <c r="V290" s="47"/>
      <c r="W290" s="47"/>
      <c r="X290" s="34"/>
      <c r="Y290" s="34"/>
      <c r="Z290" s="34"/>
      <c r="AA290" s="180"/>
      <c r="AB290" s="34"/>
      <c r="AC290" s="34"/>
      <c r="AD290" s="34"/>
      <c r="AE290" s="36"/>
      <c r="AF290" s="36"/>
      <c r="AG290" s="36"/>
      <c r="AH290" s="36"/>
      <c r="AI290" s="36"/>
      <c r="AJ290" s="36"/>
      <c r="AK290" s="181"/>
      <c r="AL290" s="181"/>
      <c r="AM290" s="181"/>
      <c r="AN290" s="181"/>
      <c r="AO290" s="181"/>
      <c r="AP290" s="181"/>
      <c r="AQ290" s="181"/>
      <c r="AR290" s="181"/>
      <c r="AS290" s="181"/>
      <c r="AT290" s="36"/>
      <c r="AU290" s="36"/>
    </row>
    <row r="291" spans="1:47" ht="40" customHeight="1" x14ac:dyDescent="0.35">
      <c r="A291" s="65">
        <v>19</v>
      </c>
      <c r="B291" s="50">
        <v>298</v>
      </c>
      <c r="C291" s="66" t="s">
        <v>637</v>
      </c>
      <c r="D291" s="56" t="s">
        <v>503</v>
      </c>
      <c r="E291" s="57" t="s">
        <v>504</v>
      </c>
      <c r="F291" s="57" t="s">
        <v>11</v>
      </c>
      <c r="G291" s="57" t="s">
        <v>12</v>
      </c>
      <c r="H291" s="55">
        <v>444.28</v>
      </c>
      <c r="I291" s="70">
        <v>2</v>
      </c>
      <c r="J291" s="144">
        <f t="shared" si="18"/>
        <v>2</v>
      </c>
      <c r="K291" s="145">
        <f t="shared" si="19"/>
        <v>2</v>
      </c>
      <c r="L291" s="146"/>
      <c r="M291" s="147">
        <f t="shared" si="21"/>
        <v>0</v>
      </c>
      <c r="N291" s="146"/>
      <c r="O291" s="146"/>
      <c r="P291" s="146"/>
      <c r="Q291" s="191">
        <f t="shared" si="20"/>
        <v>0</v>
      </c>
      <c r="R291" s="18" t="str">
        <f t="shared" si="9"/>
        <v>OK</v>
      </c>
      <c r="S291" s="47"/>
      <c r="T291" s="47"/>
      <c r="U291" s="47"/>
      <c r="V291" s="47"/>
      <c r="W291" s="47"/>
      <c r="X291" s="34"/>
      <c r="Y291" s="34"/>
      <c r="Z291" s="34"/>
      <c r="AA291" s="180"/>
      <c r="AB291" s="34"/>
      <c r="AC291" s="34"/>
      <c r="AD291" s="34"/>
      <c r="AE291" s="36"/>
      <c r="AF291" s="36"/>
      <c r="AG291" s="36"/>
      <c r="AH291" s="36"/>
      <c r="AI291" s="36"/>
      <c r="AJ291" s="36"/>
      <c r="AK291" s="181"/>
      <c r="AL291" s="181"/>
      <c r="AM291" s="181"/>
      <c r="AN291" s="181"/>
      <c r="AO291" s="181"/>
      <c r="AP291" s="182">
        <v>2</v>
      </c>
      <c r="AQ291" s="181"/>
      <c r="AR291" s="181"/>
      <c r="AS291" s="181"/>
      <c r="AT291" s="36"/>
      <c r="AU291" s="36"/>
    </row>
    <row r="292" spans="1:47" ht="40" customHeight="1" x14ac:dyDescent="0.35">
      <c r="A292" s="65">
        <v>20</v>
      </c>
      <c r="B292" s="50">
        <v>299</v>
      </c>
      <c r="C292" s="66" t="s">
        <v>637</v>
      </c>
      <c r="D292" s="56" t="s">
        <v>505</v>
      </c>
      <c r="E292" s="57" t="s">
        <v>506</v>
      </c>
      <c r="F292" s="57" t="s">
        <v>11</v>
      </c>
      <c r="G292" s="57" t="s">
        <v>507</v>
      </c>
      <c r="H292" s="55">
        <v>980</v>
      </c>
      <c r="I292" s="70">
        <v>4</v>
      </c>
      <c r="J292" s="144">
        <f t="shared" si="18"/>
        <v>4</v>
      </c>
      <c r="K292" s="145">
        <f t="shared" si="19"/>
        <v>4</v>
      </c>
      <c r="L292" s="146"/>
      <c r="M292" s="147">
        <f t="shared" si="21"/>
        <v>1</v>
      </c>
      <c r="N292" s="146"/>
      <c r="O292" s="146"/>
      <c r="P292" s="146"/>
      <c r="Q292" s="191">
        <f t="shared" si="20"/>
        <v>0</v>
      </c>
      <c r="R292" s="18" t="str">
        <f t="shared" si="9"/>
        <v>OK</v>
      </c>
      <c r="S292" s="47"/>
      <c r="T292" s="47">
        <v>4</v>
      </c>
      <c r="U292" s="47"/>
      <c r="V292" s="47"/>
      <c r="W292" s="47"/>
      <c r="X292" s="34"/>
      <c r="Y292" s="34"/>
      <c r="Z292" s="34"/>
      <c r="AA292" s="180"/>
      <c r="AB292" s="34"/>
      <c r="AC292" s="34"/>
      <c r="AD292" s="34"/>
      <c r="AE292" s="36"/>
      <c r="AF292" s="36"/>
      <c r="AG292" s="36"/>
      <c r="AH292" s="36"/>
      <c r="AI292" s="36"/>
      <c r="AJ292" s="36"/>
      <c r="AK292" s="181"/>
      <c r="AL292" s="181"/>
      <c r="AM292" s="181"/>
      <c r="AN292" s="181"/>
      <c r="AO292" s="181"/>
      <c r="AP292" s="181"/>
      <c r="AQ292" s="181"/>
      <c r="AR292" s="181"/>
      <c r="AS292" s="181"/>
      <c r="AT292" s="36"/>
      <c r="AU292" s="36"/>
    </row>
    <row r="293" spans="1:47" ht="40" customHeight="1" x14ac:dyDescent="0.35">
      <c r="A293" s="65">
        <v>21</v>
      </c>
      <c r="B293" s="50">
        <v>300</v>
      </c>
      <c r="C293" s="66" t="s">
        <v>640</v>
      </c>
      <c r="D293" s="56" t="s">
        <v>508</v>
      </c>
      <c r="E293" s="57" t="s">
        <v>509</v>
      </c>
      <c r="F293" s="57" t="s">
        <v>11</v>
      </c>
      <c r="G293" s="57" t="s">
        <v>15</v>
      </c>
      <c r="H293" s="55">
        <v>224.28</v>
      </c>
      <c r="I293" s="70">
        <v>0</v>
      </c>
      <c r="J293" s="144">
        <f t="shared" si="18"/>
        <v>0</v>
      </c>
      <c r="K293" s="145">
        <f t="shared" si="19"/>
        <v>0</v>
      </c>
      <c r="L293" s="146"/>
      <c r="M293" s="147">
        <f t="shared" si="21"/>
        <v>0</v>
      </c>
      <c r="N293" s="146"/>
      <c r="O293" s="146"/>
      <c r="P293" s="146"/>
      <c r="Q293" s="191">
        <f t="shared" si="20"/>
        <v>0</v>
      </c>
      <c r="R293" s="18" t="str">
        <f t="shared" si="9"/>
        <v>OK</v>
      </c>
      <c r="S293" s="47"/>
      <c r="T293" s="47"/>
      <c r="U293" s="47"/>
      <c r="V293" s="47"/>
      <c r="W293" s="47"/>
      <c r="X293" s="34"/>
      <c r="Y293" s="34"/>
      <c r="Z293" s="34"/>
      <c r="AA293" s="180"/>
      <c r="AB293" s="34"/>
      <c r="AC293" s="34"/>
      <c r="AD293" s="34"/>
      <c r="AE293" s="36"/>
      <c r="AF293" s="36"/>
      <c r="AG293" s="36"/>
      <c r="AH293" s="36"/>
      <c r="AI293" s="36"/>
      <c r="AJ293" s="36"/>
      <c r="AK293" s="181"/>
      <c r="AL293" s="181"/>
      <c r="AM293" s="181"/>
      <c r="AN293" s="181"/>
      <c r="AO293" s="181"/>
      <c r="AP293" s="181"/>
      <c r="AQ293" s="181"/>
      <c r="AR293" s="181"/>
      <c r="AS293" s="181"/>
      <c r="AT293" s="36"/>
      <c r="AU293" s="36"/>
    </row>
    <row r="294" spans="1:47" ht="40" customHeight="1" x14ac:dyDescent="0.35">
      <c r="A294" s="65">
        <v>23</v>
      </c>
      <c r="B294" s="50">
        <v>308</v>
      </c>
      <c r="C294" s="66" t="s">
        <v>635</v>
      </c>
      <c r="D294" s="56" t="s">
        <v>510</v>
      </c>
      <c r="E294" s="57" t="s">
        <v>511</v>
      </c>
      <c r="F294" s="57" t="s">
        <v>11</v>
      </c>
      <c r="G294" s="57" t="s">
        <v>512</v>
      </c>
      <c r="H294" s="55">
        <v>464.16</v>
      </c>
      <c r="I294" s="70">
        <v>6</v>
      </c>
      <c r="J294" s="144">
        <f t="shared" si="18"/>
        <v>6</v>
      </c>
      <c r="K294" s="145">
        <f t="shared" si="19"/>
        <v>6</v>
      </c>
      <c r="L294" s="146"/>
      <c r="M294" s="147">
        <f t="shared" si="21"/>
        <v>1</v>
      </c>
      <c r="N294" s="146"/>
      <c r="O294" s="146"/>
      <c r="P294" s="146"/>
      <c r="Q294" s="191">
        <f t="shared" si="20"/>
        <v>0</v>
      </c>
      <c r="R294" s="18" t="str">
        <f t="shared" si="9"/>
        <v>OK</v>
      </c>
      <c r="S294" s="47"/>
      <c r="T294" s="47"/>
      <c r="U294" s="47">
        <v>6</v>
      </c>
      <c r="V294" s="47"/>
      <c r="W294" s="47"/>
      <c r="X294" s="34"/>
      <c r="Y294" s="34"/>
      <c r="Z294" s="34"/>
      <c r="AA294" s="180"/>
      <c r="AB294" s="34"/>
      <c r="AC294" s="34"/>
      <c r="AD294" s="34"/>
      <c r="AE294" s="36"/>
      <c r="AF294" s="36"/>
      <c r="AG294" s="36"/>
      <c r="AH294" s="36"/>
      <c r="AI294" s="36"/>
      <c r="AJ294" s="36"/>
      <c r="AK294" s="181"/>
      <c r="AL294" s="181"/>
      <c r="AM294" s="181"/>
      <c r="AN294" s="181"/>
      <c r="AO294" s="181"/>
      <c r="AP294" s="181"/>
      <c r="AQ294" s="181"/>
      <c r="AR294" s="181"/>
      <c r="AS294" s="181"/>
      <c r="AT294" s="36"/>
      <c r="AU294" s="36"/>
    </row>
    <row r="295" spans="1:47" ht="40" customHeight="1" x14ac:dyDescent="0.35">
      <c r="A295" s="204">
        <v>24</v>
      </c>
      <c r="B295" s="50">
        <v>309</v>
      </c>
      <c r="C295" s="198" t="s">
        <v>634</v>
      </c>
      <c r="D295" s="56" t="s">
        <v>513</v>
      </c>
      <c r="E295" s="57" t="s">
        <v>39</v>
      </c>
      <c r="F295" s="57" t="s">
        <v>11</v>
      </c>
      <c r="G295" s="57" t="s">
        <v>13</v>
      </c>
      <c r="H295" s="55">
        <v>14.61</v>
      </c>
      <c r="I295" s="70">
        <v>5</v>
      </c>
      <c r="J295" s="144">
        <f t="shared" si="18"/>
        <v>5</v>
      </c>
      <c r="K295" s="145">
        <f t="shared" si="19"/>
        <v>5</v>
      </c>
      <c r="L295" s="146"/>
      <c r="M295" s="147">
        <f t="shared" si="21"/>
        <v>1</v>
      </c>
      <c r="N295" s="146"/>
      <c r="O295" s="146"/>
      <c r="P295" s="146"/>
      <c r="Q295" s="191">
        <f t="shared" si="20"/>
        <v>0</v>
      </c>
      <c r="R295" s="18" t="str">
        <f t="shared" ref="R295:R358" si="22">IF(Q295&lt;0,"ATENÇÃO","OK")</f>
        <v>OK</v>
      </c>
      <c r="S295" s="47"/>
      <c r="T295" s="47"/>
      <c r="U295" s="47"/>
      <c r="V295" s="47"/>
      <c r="W295" s="47"/>
      <c r="X295" s="34">
        <v>5</v>
      </c>
      <c r="Y295" s="34"/>
      <c r="Z295" s="34"/>
      <c r="AA295" s="180"/>
      <c r="AB295" s="34"/>
      <c r="AC295" s="34"/>
      <c r="AD295" s="34"/>
      <c r="AE295" s="36"/>
      <c r="AF295" s="36"/>
      <c r="AG295" s="36"/>
      <c r="AH295" s="36"/>
      <c r="AI295" s="36"/>
      <c r="AJ295" s="36"/>
      <c r="AK295" s="181"/>
      <c r="AL295" s="181"/>
      <c r="AM295" s="181"/>
      <c r="AN295" s="181"/>
      <c r="AO295" s="181"/>
      <c r="AP295" s="181"/>
      <c r="AQ295" s="181"/>
      <c r="AR295" s="181"/>
      <c r="AS295" s="181"/>
      <c r="AT295" s="36"/>
      <c r="AU295" s="36"/>
    </row>
    <row r="296" spans="1:47" ht="40" customHeight="1" x14ac:dyDescent="0.35">
      <c r="A296" s="204"/>
      <c r="B296" s="50">
        <v>310</v>
      </c>
      <c r="C296" s="200"/>
      <c r="D296" s="56" t="s">
        <v>514</v>
      </c>
      <c r="E296" s="57" t="s">
        <v>39</v>
      </c>
      <c r="F296" s="57" t="s">
        <v>11</v>
      </c>
      <c r="G296" s="57" t="s">
        <v>13</v>
      </c>
      <c r="H296" s="55">
        <v>70.709999999999994</v>
      </c>
      <c r="I296" s="70">
        <v>15</v>
      </c>
      <c r="J296" s="144">
        <f t="shared" si="18"/>
        <v>11</v>
      </c>
      <c r="K296" s="145">
        <f t="shared" si="19"/>
        <v>11</v>
      </c>
      <c r="L296" s="146"/>
      <c r="M296" s="147">
        <f t="shared" si="21"/>
        <v>3</v>
      </c>
      <c r="N296" s="146"/>
      <c r="O296" s="146"/>
      <c r="P296" s="146"/>
      <c r="Q296" s="191">
        <f t="shared" si="20"/>
        <v>4</v>
      </c>
      <c r="R296" s="18" t="str">
        <f t="shared" si="22"/>
        <v>OK</v>
      </c>
      <c r="S296" s="47"/>
      <c r="T296" s="47"/>
      <c r="U296" s="47"/>
      <c r="V296" s="47"/>
      <c r="W296" s="47">
        <v>5</v>
      </c>
      <c r="X296" s="34">
        <v>2</v>
      </c>
      <c r="Y296" s="34"/>
      <c r="Z296" s="34"/>
      <c r="AA296" s="180"/>
      <c r="AB296" s="34"/>
      <c r="AC296" s="34"/>
      <c r="AD296" s="34"/>
      <c r="AE296" s="36"/>
      <c r="AF296" s="36"/>
      <c r="AG296" s="36"/>
      <c r="AH296" s="36"/>
      <c r="AI296" s="36"/>
      <c r="AJ296" s="36">
        <v>1</v>
      </c>
      <c r="AK296" s="181"/>
      <c r="AL296" s="181"/>
      <c r="AM296" s="181"/>
      <c r="AN296" s="181"/>
      <c r="AO296" s="181"/>
      <c r="AP296" s="181"/>
      <c r="AQ296" s="181"/>
      <c r="AR296" s="182">
        <v>3</v>
      </c>
      <c r="AS296" s="181"/>
      <c r="AT296" s="36"/>
      <c r="AU296" s="36"/>
    </row>
    <row r="297" spans="1:47" ht="40" customHeight="1" x14ac:dyDescent="0.35">
      <c r="A297" s="204"/>
      <c r="B297" s="50">
        <v>311</v>
      </c>
      <c r="C297" s="200"/>
      <c r="D297" s="56" t="s">
        <v>515</v>
      </c>
      <c r="E297" s="57" t="s">
        <v>39</v>
      </c>
      <c r="F297" s="57" t="s">
        <v>11</v>
      </c>
      <c r="G297" s="57" t="s">
        <v>13</v>
      </c>
      <c r="H297" s="55">
        <v>139.68</v>
      </c>
      <c r="I297" s="70">
        <v>5</v>
      </c>
      <c r="J297" s="144">
        <f t="shared" si="18"/>
        <v>5</v>
      </c>
      <c r="K297" s="145">
        <f t="shared" si="19"/>
        <v>5</v>
      </c>
      <c r="L297" s="146"/>
      <c r="M297" s="147">
        <f t="shared" si="21"/>
        <v>1</v>
      </c>
      <c r="N297" s="146"/>
      <c r="O297" s="146"/>
      <c r="P297" s="146"/>
      <c r="Q297" s="191">
        <f t="shared" si="20"/>
        <v>0</v>
      </c>
      <c r="R297" s="18" t="str">
        <f t="shared" si="22"/>
        <v>OK</v>
      </c>
      <c r="S297" s="47"/>
      <c r="T297" s="47"/>
      <c r="U297" s="47"/>
      <c r="V297" s="47"/>
      <c r="W297" s="47">
        <v>5</v>
      </c>
      <c r="X297" s="34"/>
      <c r="Y297" s="34"/>
      <c r="Z297" s="34"/>
      <c r="AA297" s="180"/>
      <c r="AB297" s="34"/>
      <c r="AC297" s="34"/>
      <c r="AD297" s="34"/>
      <c r="AE297" s="36"/>
      <c r="AF297" s="36"/>
      <c r="AG297" s="36"/>
      <c r="AH297" s="36"/>
      <c r="AI297" s="36"/>
      <c r="AJ297" s="36"/>
      <c r="AK297" s="181"/>
      <c r="AL297" s="181"/>
      <c r="AM297" s="181"/>
      <c r="AN297" s="181"/>
      <c r="AO297" s="181"/>
      <c r="AP297" s="181"/>
      <c r="AQ297" s="181"/>
      <c r="AR297" s="181"/>
      <c r="AS297" s="181"/>
      <c r="AT297" s="36"/>
      <c r="AU297" s="36"/>
    </row>
    <row r="298" spans="1:47" ht="40" customHeight="1" x14ac:dyDescent="0.35">
      <c r="A298" s="204"/>
      <c r="B298" s="50">
        <v>312</v>
      </c>
      <c r="C298" s="200"/>
      <c r="D298" s="56" t="s">
        <v>516</v>
      </c>
      <c r="E298" s="57" t="s">
        <v>39</v>
      </c>
      <c r="F298" s="57" t="s">
        <v>11</v>
      </c>
      <c r="G298" s="57" t="s">
        <v>13</v>
      </c>
      <c r="H298" s="55">
        <v>40.78</v>
      </c>
      <c r="I298" s="70">
        <v>11</v>
      </c>
      <c r="J298" s="144">
        <f t="shared" si="18"/>
        <v>6</v>
      </c>
      <c r="K298" s="145">
        <f t="shared" si="19"/>
        <v>6</v>
      </c>
      <c r="L298" s="146"/>
      <c r="M298" s="147">
        <f t="shared" si="21"/>
        <v>2</v>
      </c>
      <c r="N298" s="146"/>
      <c r="O298" s="146"/>
      <c r="P298" s="146"/>
      <c r="Q298" s="191">
        <f t="shared" si="20"/>
        <v>5</v>
      </c>
      <c r="R298" s="18" t="str">
        <f t="shared" si="22"/>
        <v>OK</v>
      </c>
      <c r="S298" s="47"/>
      <c r="T298" s="47"/>
      <c r="U298" s="47"/>
      <c r="V298" s="47"/>
      <c r="W298" s="47"/>
      <c r="X298" s="34">
        <v>5</v>
      </c>
      <c r="Y298" s="34"/>
      <c r="Z298" s="34"/>
      <c r="AA298" s="180"/>
      <c r="AB298" s="34"/>
      <c r="AC298" s="34"/>
      <c r="AD298" s="34"/>
      <c r="AE298" s="36"/>
      <c r="AF298" s="36"/>
      <c r="AG298" s="36"/>
      <c r="AH298" s="36"/>
      <c r="AI298" s="36"/>
      <c r="AJ298" s="36">
        <v>1</v>
      </c>
      <c r="AK298" s="181"/>
      <c r="AL298" s="181"/>
      <c r="AM298" s="181"/>
      <c r="AN298" s="181"/>
      <c r="AO298" s="181"/>
      <c r="AP298" s="181"/>
      <c r="AQ298" s="181"/>
      <c r="AR298" s="181"/>
      <c r="AS298" s="181"/>
      <c r="AT298" s="36"/>
      <c r="AU298" s="36"/>
    </row>
    <row r="299" spans="1:47" ht="40" customHeight="1" x14ac:dyDescent="0.35">
      <c r="A299" s="204"/>
      <c r="B299" s="50">
        <v>313</v>
      </c>
      <c r="C299" s="200"/>
      <c r="D299" s="56" t="s">
        <v>517</v>
      </c>
      <c r="E299" s="57" t="s">
        <v>39</v>
      </c>
      <c r="F299" s="57" t="s">
        <v>11</v>
      </c>
      <c r="G299" s="57" t="s">
        <v>13</v>
      </c>
      <c r="H299" s="55">
        <v>1140.3800000000001</v>
      </c>
      <c r="I299" s="70">
        <v>0</v>
      </c>
      <c r="J299" s="144">
        <f t="shared" si="18"/>
        <v>0</v>
      </c>
      <c r="K299" s="145">
        <f t="shared" si="19"/>
        <v>0</v>
      </c>
      <c r="L299" s="146"/>
      <c r="M299" s="147">
        <f t="shared" si="21"/>
        <v>0</v>
      </c>
      <c r="N299" s="146"/>
      <c r="O299" s="146"/>
      <c r="P299" s="146"/>
      <c r="Q299" s="191">
        <f t="shared" si="20"/>
        <v>0</v>
      </c>
      <c r="R299" s="18" t="str">
        <f t="shared" si="22"/>
        <v>OK</v>
      </c>
      <c r="S299" s="47"/>
      <c r="T299" s="47"/>
      <c r="U299" s="47"/>
      <c r="V299" s="47"/>
      <c r="W299" s="47"/>
      <c r="X299" s="34"/>
      <c r="Y299" s="34"/>
      <c r="Z299" s="34"/>
      <c r="AA299" s="180"/>
      <c r="AB299" s="34"/>
      <c r="AC299" s="34"/>
      <c r="AD299" s="34"/>
      <c r="AE299" s="36"/>
      <c r="AF299" s="36"/>
      <c r="AG299" s="36"/>
      <c r="AH299" s="36"/>
      <c r="AI299" s="36"/>
      <c r="AJ299" s="36"/>
      <c r="AK299" s="181"/>
      <c r="AL299" s="181"/>
      <c r="AM299" s="181"/>
      <c r="AN299" s="181"/>
      <c r="AO299" s="181"/>
      <c r="AP299" s="181"/>
      <c r="AQ299" s="181"/>
      <c r="AR299" s="181"/>
      <c r="AS299" s="181"/>
      <c r="AT299" s="36"/>
      <c r="AU299" s="36"/>
    </row>
    <row r="300" spans="1:47" ht="40" customHeight="1" x14ac:dyDescent="0.35">
      <c r="A300" s="204"/>
      <c r="B300" s="50">
        <v>314</v>
      </c>
      <c r="C300" s="200"/>
      <c r="D300" s="56" t="s">
        <v>518</v>
      </c>
      <c r="E300" s="57" t="s">
        <v>39</v>
      </c>
      <c r="F300" s="57" t="s">
        <v>11</v>
      </c>
      <c r="G300" s="57" t="s">
        <v>519</v>
      </c>
      <c r="H300" s="55">
        <v>586</v>
      </c>
      <c r="I300" s="70">
        <v>17</v>
      </c>
      <c r="J300" s="144">
        <f t="shared" si="18"/>
        <v>17</v>
      </c>
      <c r="K300" s="145">
        <f t="shared" si="19"/>
        <v>17</v>
      </c>
      <c r="L300" s="146"/>
      <c r="M300" s="147">
        <f t="shared" si="21"/>
        <v>4</v>
      </c>
      <c r="N300" s="146"/>
      <c r="O300" s="146"/>
      <c r="P300" s="146"/>
      <c r="Q300" s="191">
        <f t="shared" si="20"/>
        <v>0</v>
      </c>
      <c r="R300" s="18" t="str">
        <f t="shared" si="22"/>
        <v>OK</v>
      </c>
      <c r="S300" s="47">
        <v>17</v>
      </c>
      <c r="T300" s="47"/>
      <c r="U300" s="47"/>
      <c r="V300" s="47"/>
      <c r="W300" s="47"/>
      <c r="X300" s="34"/>
      <c r="Y300" s="34"/>
      <c r="Z300" s="34"/>
      <c r="AA300" s="180"/>
      <c r="AB300" s="34"/>
      <c r="AC300" s="34"/>
      <c r="AD300" s="34"/>
      <c r="AE300" s="36"/>
      <c r="AF300" s="36"/>
      <c r="AG300" s="36"/>
      <c r="AH300" s="36"/>
      <c r="AI300" s="36"/>
      <c r="AJ300" s="36"/>
      <c r="AK300" s="181"/>
      <c r="AL300" s="181"/>
      <c r="AM300" s="181"/>
      <c r="AN300" s="181"/>
      <c r="AO300" s="181"/>
      <c r="AP300" s="181"/>
      <c r="AQ300" s="181"/>
      <c r="AR300" s="181"/>
      <c r="AS300" s="181"/>
      <c r="AT300" s="36"/>
      <c r="AU300" s="36"/>
    </row>
    <row r="301" spans="1:47" ht="40" customHeight="1" x14ac:dyDescent="0.35">
      <c r="A301" s="204"/>
      <c r="B301" s="50">
        <v>315</v>
      </c>
      <c r="C301" s="199"/>
      <c r="D301" s="56" t="s">
        <v>520</v>
      </c>
      <c r="E301" s="57" t="s">
        <v>39</v>
      </c>
      <c r="F301" s="57" t="s">
        <v>11</v>
      </c>
      <c r="G301" s="57" t="s">
        <v>13</v>
      </c>
      <c r="H301" s="55">
        <v>297.02</v>
      </c>
      <c r="I301" s="70">
        <v>1</v>
      </c>
      <c r="J301" s="144">
        <f t="shared" si="18"/>
        <v>1</v>
      </c>
      <c r="K301" s="145">
        <f t="shared" si="19"/>
        <v>1</v>
      </c>
      <c r="L301" s="146"/>
      <c r="M301" s="147">
        <f t="shared" si="21"/>
        <v>0</v>
      </c>
      <c r="N301" s="146"/>
      <c r="O301" s="146"/>
      <c r="P301" s="146"/>
      <c r="Q301" s="191">
        <f t="shared" si="20"/>
        <v>0</v>
      </c>
      <c r="R301" s="18" t="str">
        <f t="shared" si="22"/>
        <v>OK</v>
      </c>
      <c r="S301" s="47">
        <v>1</v>
      </c>
      <c r="T301" s="47"/>
      <c r="U301" s="47"/>
      <c r="V301" s="47"/>
      <c r="W301" s="47"/>
      <c r="X301" s="34"/>
      <c r="Y301" s="34"/>
      <c r="Z301" s="34"/>
      <c r="AA301" s="180"/>
      <c r="AB301" s="34"/>
      <c r="AC301" s="34"/>
      <c r="AD301" s="34"/>
      <c r="AE301" s="36"/>
      <c r="AF301" s="36"/>
      <c r="AG301" s="36"/>
      <c r="AH301" s="36"/>
      <c r="AI301" s="36"/>
      <c r="AJ301" s="36"/>
      <c r="AK301" s="181"/>
      <c r="AL301" s="181"/>
      <c r="AM301" s="181"/>
      <c r="AN301" s="181"/>
      <c r="AO301" s="181"/>
      <c r="AP301" s="181"/>
      <c r="AQ301" s="181"/>
      <c r="AR301" s="181"/>
      <c r="AS301" s="181"/>
      <c r="AT301" s="36"/>
      <c r="AU301" s="36"/>
    </row>
    <row r="302" spans="1:47" ht="40" customHeight="1" x14ac:dyDescent="0.35">
      <c r="A302" s="204">
        <v>25</v>
      </c>
      <c r="B302" s="50">
        <v>316</v>
      </c>
      <c r="C302" s="198" t="s">
        <v>634</v>
      </c>
      <c r="D302" s="56" t="s">
        <v>521</v>
      </c>
      <c r="E302" s="57" t="s">
        <v>522</v>
      </c>
      <c r="F302" s="57" t="s">
        <v>11</v>
      </c>
      <c r="G302" s="57" t="s">
        <v>467</v>
      </c>
      <c r="H302" s="55">
        <v>492.16</v>
      </c>
      <c r="I302" s="70">
        <v>2</v>
      </c>
      <c r="J302" s="144">
        <f t="shared" si="18"/>
        <v>2</v>
      </c>
      <c r="K302" s="145">
        <f t="shared" si="19"/>
        <v>2</v>
      </c>
      <c r="L302" s="146"/>
      <c r="M302" s="147">
        <f t="shared" si="21"/>
        <v>0</v>
      </c>
      <c r="N302" s="146"/>
      <c r="O302" s="146"/>
      <c r="P302" s="146"/>
      <c r="Q302" s="191">
        <f t="shared" si="20"/>
        <v>0</v>
      </c>
      <c r="R302" s="18" t="str">
        <f t="shared" si="22"/>
        <v>OK</v>
      </c>
      <c r="S302" s="47"/>
      <c r="T302" s="47"/>
      <c r="U302" s="47"/>
      <c r="V302" s="47"/>
      <c r="W302" s="47"/>
      <c r="X302" s="34"/>
      <c r="Y302" s="34"/>
      <c r="Z302" s="34"/>
      <c r="AA302" s="184">
        <v>2</v>
      </c>
      <c r="AB302" s="34"/>
      <c r="AC302" s="34"/>
      <c r="AD302" s="34"/>
      <c r="AE302" s="36"/>
      <c r="AF302" s="36"/>
      <c r="AG302" s="36"/>
      <c r="AH302" s="36"/>
      <c r="AI302" s="36"/>
      <c r="AJ302" s="36"/>
      <c r="AK302" s="181"/>
      <c r="AL302" s="181"/>
      <c r="AM302" s="181"/>
      <c r="AN302" s="181"/>
      <c r="AO302" s="181"/>
      <c r="AP302" s="181"/>
      <c r="AQ302" s="181"/>
      <c r="AR302" s="181"/>
      <c r="AS302" s="181"/>
      <c r="AT302" s="36"/>
      <c r="AU302" s="36"/>
    </row>
    <row r="303" spans="1:47" ht="40" customHeight="1" x14ac:dyDescent="0.35">
      <c r="A303" s="204"/>
      <c r="B303" s="50">
        <v>317</v>
      </c>
      <c r="C303" s="199"/>
      <c r="D303" s="56" t="s">
        <v>523</v>
      </c>
      <c r="E303" s="57" t="s">
        <v>524</v>
      </c>
      <c r="F303" s="57" t="s">
        <v>11</v>
      </c>
      <c r="G303" s="57" t="s">
        <v>467</v>
      </c>
      <c r="H303" s="55">
        <v>228.03</v>
      </c>
      <c r="I303" s="70">
        <v>2</v>
      </c>
      <c r="J303" s="144">
        <f t="shared" si="18"/>
        <v>2</v>
      </c>
      <c r="K303" s="145">
        <f t="shared" si="19"/>
        <v>2</v>
      </c>
      <c r="L303" s="146"/>
      <c r="M303" s="147">
        <f t="shared" si="21"/>
        <v>0</v>
      </c>
      <c r="N303" s="146"/>
      <c r="O303" s="146"/>
      <c r="P303" s="146"/>
      <c r="Q303" s="191">
        <f t="shared" si="20"/>
        <v>0</v>
      </c>
      <c r="R303" s="18" t="str">
        <f t="shared" si="22"/>
        <v>OK</v>
      </c>
      <c r="S303" s="47"/>
      <c r="T303" s="47"/>
      <c r="U303" s="47"/>
      <c r="V303" s="47"/>
      <c r="W303" s="47"/>
      <c r="X303" s="34"/>
      <c r="Y303" s="34"/>
      <c r="Z303" s="34"/>
      <c r="AA303" s="184">
        <v>2</v>
      </c>
      <c r="AB303" s="34"/>
      <c r="AC303" s="34"/>
      <c r="AD303" s="34"/>
      <c r="AE303" s="36"/>
      <c r="AF303" s="36"/>
      <c r="AG303" s="36"/>
      <c r="AH303" s="36"/>
      <c r="AI303" s="36"/>
      <c r="AJ303" s="36"/>
      <c r="AK303" s="181"/>
      <c r="AL303" s="181"/>
      <c r="AM303" s="181"/>
      <c r="AN303" s="181"/>
      <c r="AO303" s="181"/>
      <c r="AP303" s="181"/>
      <c r="AQ303" s="181"/>
      <c r="AR303" s="181"/>
      <c r="AS303" s="181"/>
      <c r="AT303" s="36"/>
      <c r="AU303" s="36"/>
    </row>
    <row r="304" spans="1:47" ht="40" customHeight="1" x14ac:dyDescent="0.35">
      <c r="A304" s="204">
        <v>26</v>
      </c>
      <c r="B304" s="50">
        <v>318</v>
      </c>
      <c r="C304" s="198" t="s">
        <v>634</v>
      </c>
      <c r="D304" s="56" t="s">
        <v>525</v>
      </c>
      <c r="E304" s="57" t="s">
        <v>526</v>
      </c>
      <c r="F304" s="57" t="s">
        <v>11</v>
      </c>
      <c r="G304" s="57" t="s">
        <v>297</v>
      </c>
      <c r="H304" s="55">
        <v>70.58</v>
      </c>
      <c r="I304" s="70">
        <v>1</v>
      </c>
      <c r="J304" s="144">
        <f t="shared" si="18"/>
        <v>1</v>
      </c>
      <c r="K304" s="145">
        <f t="shared" si="19"/>
        <v>1</v>
      </c>
      <c r="L304" s="146">
        <v>3</v>
      </c>
      <c r="M304" s="147">
        <f t="shared" si="21"/>
        <v>0</v>
      </c>
      <c r="N304" s="146"/>
      <c r="O304" s="146"/>
      <c r="P304" s="146"/>
      <c r="Q304" s="191">
        <f t="shared" si="20"/>
        <v>3</v>
      </c>
      <c r="R304" s="18" t="str">
        <f t="shared" si="22"/>
        <v>OK</v>
      </c>
      <c r="S304" s="47"/>
      <c r="T304" s="47"/>
      <c r="U304" s="47"/>
      <c r="V304" s="47"/>
      <c r="W304" s="47"/>
      <c r="X304" s="34"/>
      <c r="Y304" s="34"/>
      <c r="Z304" s="34"/>
      <c r="AA304" s="180"/>
      <c r="AB304" s="34"/>
      <c r="AC304" s="34"/>
      <c r="AD304" s="34"/>
      <c r="AE304" s="36"/>
      <c r="AF304" s="36"/>
      <c r="AG304" s="36"/>
      <c r="AH304" s="36"/>
      <c r="AI304" s="36"/>
      <c r="AJ304" s="36"/>
      <c r="AK304" s="181"/>
      <c r="AL304" s="181"/>
      <c r="AM304" s="190">
        <v>1</v>
      </c>
      <c r="AN304" s="181"/>
      <c r="AO304" s="181"/>
      <c r="AP304" s="181"/>
      <c r="AQ304" s="181"/>
      <c r="AR304" s="181"/>
      <c r="AS304" s="181"/>
      <c r="AT304" s="36"/>
      <c r="AU304" s="36"/>
    </row>
    <row r="305" spans="1:47" ht="40" customHeight="1" x14ac:dyDescent="0.35">
      <c r="A305" s="204"/>
      <c r="B305" s="50">
        <v>319</v>
      </c>
      <c r="C305" s="200"/>
      <c r="D305" s="56" t="s">
        <v>527</v>
      </c>
      <c r="E305" s="57" t="s">
        <v>528</v>
      </c>
      <c r="F305" s="57" t="s">
        <v>11</v>
      </c>
      <c r="G305" s="57" t="s">
        <v>297</v>
      </c>
      <c r="H305" s="55">
        <v>78.95</v>
      </c>
      <c r="I305" s="70">
        <v>5</v>
      </c>
      <c r="J305" s="144">
        <f t="shared" si="18"/>
        <v>5</v>
      </c>
      <c r="K305" s="145">
        <f t="shared" si="19"/>
        <v>5</v>
      </c>
      <c r="L305" s="146">
        <v>4</v>
      </c>
      <c r="M305" s="147">
        <f t="shared" si="21"/>
        <v>1</v>
      </c>
      <c r="N305" s="146"/>
      <c r="O305" s="146"/>
      <c r="P305" s="146"/>
      <c r="Q305" s="191">
        <f t="shared" si="20"/>
        <v>4</v>
      </c>
      <c r="R305" s="18" t="str">
        <f t="shared" si="22"/>
        <v>OK</v>
      </c>
      <c r="S305" s="47"/>
      <c r="T305" s="47"/>
      <c r="U305" s="47"/>
      <c r="V305" s="47"/>
      <c r="W305" s="47"/>
      <c r="X305" s="34"/>
      <c r="Y305" s="34"/>
      <c r="Z305" s="34"/>
      <c r="AA305" s="180"/>
      <c r="AB305" s="34"/>
      <c r="AC305" s="34"/>
      <c r="AD305" s="34"/>
      <c r="AE305" s="36"/>
      <c r="AF305" s="36"/>
      <c r="AG305" s="36"/>
      <c r="AH305" s="36"/>
      <c r="AI305" s="36"/>
      <c r="AJ305" s="36"/>
      <c r="AK305" s="181"/>
      <c r="AL305" s="181"/>
      <c r="AM305" s="190">
        <v>5</v>
      </c>
      <c r="AN305" s="181"/>
      <c r="AO305" s="181"/>
      <c r="AP305" s="181"/>
      <c r="AQ305" s="181"/>
      <c r="AR305" s="181"/>
      <c r="AS305" s="181"/>
      <c r="AT305" s="36"/>
      <c r="AU305" s="36"/>
    </row>
    <row r="306" spans="1:47" ht="40" customHeight="1" x14ac:dyDescent="0.35">
      <c r="A306" s="204"/>
      <c r="B306" s="50">
        <v>320</v>
      </c>
      <c r="C306" s="199"/>
      <c r="D306" s="56" t="s">
        <v>529</v>
      </c>
      <c r="E306" s="57" t="s">
        <v>528</v>
      </c>
      <c r="F306" s="57" t="s">
        <v>11</v>
      </c>
      <c r="G306" s="57" t="s">
        <v>297</v>
      </c>
      <c r="H306" s="55">
        <v>105.42</v>
      </c>
      <c r="I306" s="70">
        <v>3</v>
      </c>
      <c r="J306" s="144">
        <f t="shared" si="18"/>
        <v>3</v>
      </c>
      <c r="K306" s="145">
        <f t="shared" si="19"/>
        <v>3</v>
      </c>
      <c r="L306" s="146"/>
      <c r="M306" s="147">
        <f t="shared" si="21"/>
        <v>0</v>
      </c>
      <c r="N306" s="146"/>
      <c r="O306" s="146"/>
      <c r="P306" s="146"/>
      <c r="Q306" s="191">
        <f t="shared" si="20"/>
        <v>0</v>
      </c>
      <c r="R306" s="18" t="str">
        <f t="shared" si="22"/>
        <v>OK</v>
      </c>
      <c r="S306" s="47"/>
      <c r="T306" s="47"/>
      <c r="U306" s="47"/>
      <c r="V306" s="47"/>
      <c r="W306" s="47"/>
      <c r="X306" s="34"/>
      <c r="Y306" s="34"/>
      <c r="Z306" s="34"/>
      <c r="AA306" s="180"/>
      <c r="AB306" s="34"/>
      <c r="AC306" s="34"/>
      <c r="AD306" s="34"/>
      <c r="AE306" s="36"/>
      <c r="AF306" s="36"/>
      <c r="AG306" s="36"/>
      <c r="AH306" s="36"/>
      <c r="AI306" s="36"/>
      <c r="AJ306" s="36"/>
      <c r="AK306" s="181"/>
      <c r="AL306" s="181"/>
      <c r="AM306" s="190">
        <v>3</v>
      </c>
      <c r="AN306" s="181"/>
      <c r="AO306" s="181"/>
      <c r="AP306" s="181"/>
      <c r="AQ306" s="181"/>
      <c r="AR306" s="181"/>
      <c r="AS306" s="181"/>
      <c r="AT306" s="36"/>
      <c r="AU306" s="36"/>
    </row>
    <row r="307" spans="1:47" ht="40" customHeight="1" x14ac:dyDescent="0.35">
      <c r="A307" s="204">
        <v>27</v>
      </c>
      <c r="B307" s="50">
        <v>321</v>
      </c>
      <c r="C307" s="198" t="s">
        <v>641</v>
      </c>
      <c r="D307" s="56" t="s">
        <v>530</v>
      </c>
      <c r="E307" s="57" t="s">
        <v>531</v>
      </c>
      <c r="F307" s="57" t="s">
        <v>11</v>
      </c>
      <c r="G307" s="57" t="s">
        <v>12</v>
      </c>
      <c r="H307" s="55">
        <v>14.07</v>
      </c>
      <c r="I307" s="70">
        <v>20</v>
      </c>
      <c r="J307" s="144">
        <f t="shared" si="18"/>
        <v>0</v>
      </c>
      <c r="K307" s="145">
        <f t="shared" si="19"/>
        <v>0</v>
      </c>
      <c r="L307" s="146"/>
      <c r="M307" s="147">
        <f t="shared" si="21"/>
        <v>5</v>
      </c>
      <c r="N307" s="146"/>
      <c r="O307" s="146"/>
      <c r="P307" s="146"/>
      <c r="Q307" s="191">
        <f t="shared" si="20"/>
        <v>20</v>
      </c>
      <c r="R307" s="18" t="str">
        <f t="shared" si="22"/>
        <v>OK</v>
      </c>
      <c r="S307" s="47"/>
      <c r="T307" s="47"/>
      <c r="U307" s="47"/>
      <c r="V307" s="47"/>
      <c r="W307" s="47"/>
      <c r="X307" s="34"/>
      <c r="Y307" s="34"/>
      <c r="Z307" s="34"/>
      <c r="AA307" s="180"/>
      <c r="AB307" s="34"/>
      <c r="AC307" s="34"/>
      <c r="AD307" s="34"/>
      <c r="AE307" s="36"/>
      <c r="AF307" s="36"/>
      <c r="AG307" s="36"/>
      <c r="AH307" s="36"/>
      <c r="AI307" s="36"/>
      <c r="AJ307" s="36"/>
      <c r="AK307" s="181"/>
      <c r="AL307" s="181"/>
      <c r="AM307" s="181"/>
      <c r="AN307" s="181"/>
      <c r="AO307" s="181"/>
      <c r="AP307" s="181"/>
      <c r="AQ307" s="181"/>
      <c r="AR307" s="181"/>
      <c r="AS307" s="181"/>
      <c r="AT307" s="36"/>
      <c r="AU307" s="36"/>
    </row>
    <row r="308" spans="1:47" ht="40" customHeight="1" x14ac:dyDescent="0.35">
      <c r="A308" s="204"/>
      <c r="B308" s="50">
        <v>322</v>
      </c>
      <c r="C308" s="199"/>
      <c r="D308" s="56" t="s">
        <v>532</v>
      </c>
      <c r="E308" s="57" t="s">
        <v>533</v>
      </c>
      <c r="F308" s="57" t="s">
        <v>11</v>
      </c>
      <c r="G308" s="57" t="s">
        <v>12</v>
      </c>
      <c r="H308" s="55">
        <v>14.07</v>
      </c>
      <c r="I308" s="70">
        <v>20</v>
      </c>
      <c r="J308" s="144">
        <f t="shared" si="18"/>
        <v>0</v>
      </c>
      <c r="K308" s="145">
        <f t="shared" si="19"/>
        <v>0</v>
      </c>
      <c r="L308" s="146"/>
      <c r="M308" s="147">
        <f t="shared" si="21"/>
        <v>5</v>
      </c>
      <c r="N308" s="146"/>
      <c r="O308" s="146"/>
      <c r="P308" s="146"/>
      <c r="Q308" s="191">
        <f t="shared" si="20"/>
        <v>20</v>
      </c>
      <c r="R308" s="18" t="str">
        <f t="shared" si="22"/>
        <v>OK</v>
      </c>
      <c r="S308" s="47"/>
      <c r="T308" s="47"/>
      <c r="U308" s="47"/>
      <c r="V308" s="47"/>
      <c r="W308" s="47"/>
      <c r="X308" s="34"/>
      <c r="Y308" s="34"/>
      <c r="Z308" s="34"/>
      <c r="AA308" s="180"/>
      <c r="AB308" s="34"/>
      <c r="AC308" s="34"/>
      <c r="AD308" s="34"/>
      <c r="AE308" s="36"/>
      <c r="AF308" s="36"/>
      <c r="AG308" s="36"/>
      <c r="AH308" s="36"/>
      <c r="AI308" s="36"/>
      <c r="AJ308" s="36"/>
      <c r="AK308" s="181"/>
      <c r="AL308" s="181"/>
      <c r="AM308" s="181"/>
      <c r="AN308" s="181"/>
      <c r="AO308" s="181"/>
      <c r="AP308" s="181"/>
      <c r="AQ308" s="181"/>
      <c r="AR308" s="181"/>
      <c r="AS308" s="181"/>
      <c r="AT308" s="36"/>
      <c r="AU308" s="36"/>
    </row>
    <row r="309" spans="1:47" ht="40" customHeight="1" x14ac:dyDescent="0.35">
      <c r="A309" s="204">
        <v>28</v>
      </c>
      <c r="B309" s="50">
        <v>323</v>
      </c>
      <c r="C309" s="198" t="s">
        <v>641</v>
      </c>
      <c r="D309" s="56" t="s">
        <v>534</v>
      </c>
      <c r="E309" s="57" t="s">
        <v>535</v>
      </c>
      <c r="F309" s="57" t="s">
        <v>11</v>
      </c>
      <c r="G309" s="57" t="s">
        <v>536</v>
      </c>
      <c r="H309" s="55">
        <v>265.33</v>
      </c>
      <c r="I309" s="70">
        <v>0</v>
      </c>
      <c r="J309" s="144">
        <f t="shared" si="18"/>
        <v>0</v>
      </c>
      <c r="K309" s="145">
        <f t="shared" si="19"/>
        <v>0</v>
      </c>
      <c r="L309" s="146"/>
      <c r="M309" s="147">
        <f t="shared" si="21"/>
        <v>0</v>
      </c>
      <c r="N309" s="146"/>
      <c r="O309" s="146"/>
      <c r="P309" s="146"/>
      <c r="Q309" s="191">
        <f t="shared" si="20"/>
        <v>0</v>
      </c>
      <c r="R309" s="18" t="str">
        <f t="shared" si="22"/>
        <v>OK</v>
      </c>
      <c r="S309" s="47"/>
      <c r="T309" s="47"/>
      <c r="U309" s="47"/>
      <c r="V309" s="47"/>
      <c r="W309" s="47"/>
      <c r="X309" s="34"/>
      <c r="Y309" s="34"/>
      <c r="Z309" s="34"/>
      <c r="AA309" s="180"/>
      <c r="AB309" s="34"/>
      <c r="AC309" s="34"/>
      <c r="AD309" s="34"/>
      <c r="AE309" s="36"/>
      <c r="AF309" s="36"/>
      <c r="AG309" s="36"/>
      <c r="AH309" s="36"/>
      <c r="AI309" s="36"/>
      <c r="AJ309" s="36"/>
      <c r="AK309" s="181"/>
      <c r="AL309" s="181"/>
      <c r="AM309" s="181"/>
      <c r="AN309" s="181"/>
      <c r="AO309" s="181"/>
      <c r="AP309" s="181"/>
      <c r="AQ309" s="181"/>
      <c r="AR309" s="181"/>
      <c r="AS309" s="181"/>
      <c r="AT309" s="36"/>
      <c r="AU309" s="36"/>
    </row>
    <row r="310" spans="1:47" ht="40" customHeight="1" x14ac:dyDescent="0.35">
      <c r="A310" s="204"/>
      <c r="B310" s="50">
        <v>324</v>
      </c>
      <c r="C310" s="200"/>
      <c r="D310" s="56" t="s">
        <v>537</v>
      </c>
      <c r="E310" s="57" t="s">
        <v>538</v>
      </c>
      <c r="F310" s="57" t="s">
        <v>11</v>
      </c>
      <c r="G310" s="57" t="s">
        <v>536</v>
      </c>
      <c r="H310" s="55">
        <v>7.57</v>
      </c>
      <c r="I310" s="70">
        <v>50</v>
      </c>
      <c r="J310" s="144">
        <f t="shared" si="18"/>
        <v>0</v>
      </c>
      <c r="K310" s="145">
        <f t="shared" si="19"/>
        <v>0</v>
      </c>
      <c r="L310" s="146"/>
      <c r="M310" s="147">
        <f t="shared" si="21"/>
        <v>12</v>
      </c>
      <c r="N310" s="146"/>
      <c r="O310" s="146"/>
      <c r="P310" s="146"/>
      <c r="Q310" s="191">
        <f t="shared" si="20"/>
        <v>50</v>
      </c>
      <c r="R310" s="18" t="str">
        <f t="shared" si="22"/>
        <v>OK</v>
      </c>
      <c r="S310" s="47"/>
      <c r="T310" s="47"/>
      <c r="U310" s="47"/>
      <c r="V310" s="47"/>
      <c r="W310" s="47"/>
      <c r="X310" s="34"/>
      <c r="Y310" s="34"/>
      <c r="Z310" s="34"/>
      <c r="AA310" s="180"/>
      <c r="AB310" s="34"/>
      <c r="AC310" s="34"/>
      <c r="AD310" s="34"/>
      <c r="AE310" s="36"/>
      <c r="AF310" s="36"/>
      <c r="AG310" s="36"/>
      <c r="AH310" s="36"/>
      <c r="AI310" s="36"/>
      <c r="AJ310" s="36"/>
      <c r="AK310" s="181"/>
      <c r="AL310" s="181"/>
      <c r="AM310" s="181"/>
      <c r="AN310" s="181"/>
      <c r="AO310" s="181"/>
      <c r="AP310" s="181"/>
      <c r="AQ310" s="181"/>
      <c r="AR310" s="181"/>
      <c r="AS310" s="181"/>
      <c r="AT310" s="36"/>
      <c r="AU310" s="36"/>
    </row>
    <row r="311" spans="1:47" ht="40" customHeight="1" x14ac:dyDescent="0.35">
      <c r="A311" s="204"/>
      <c r="B311" s="50">
        <v>325</v>
      </c>
      <c r="C311" s="199"/>
      <c r="D311" s="56" t="s">
        <v>539</v>
      </c>
      <c r="E311" s="57" t="s">
        <v>538</v>
      </c>
      <c r="F311" s="57" t="s">
        <v>11</v>
      </c>
      <c r="G311" s="57" t="s">
        <v>536</v>
      </c>
      <c r="H311" s="55">
        <v>7.56</v>
      </c>
      <c r="I311" s="70">
        <v>50</v>
      </c>
      <c r="J311" s="144">
        <f t="shared" si="18"/>
        <v>0</v>
      </c>
      <c r="K311" s="145">
        <f t="shared" si="19"/>
        <v>0</v>
      </c>
      <c r="L311" s="146"/>
      <c r="M311" s="147">
        <f t="shared" si="21"/>
        <v>12</v>
      </c>
      <c r="N311" s="146"/>
      <c r="O311" s="146"/>
      <c r="P311" s="146"/>
      <c r="Q311" s="191">
        <f t="shared" si="20"/>
        <v>50</v>
      </c>
      <c r="R311" s="18" t="str">
        <f t="shared" si="22"/>
        <v>OK</v>
      </c>
      <c r="S311" s="47"/>
      <c r="T311" s="47"/>
      <c r="U311" s="47"/>
      <c r="V311" s="47"/>
      <c r="W311" s="47"/>
      <c r="X311" s="34"/>
      <c r="Y311" s="34"/>
      <c r="Z311" s="34"/>
      <c r="AA311" s="180"/>
      <c r="AB311" s="34"/>
      <c r="AC311" s="34"/>
      <c r="AD311" s="34"/>
      <c r="AE311" s="36"/>
      <c r="AF311" s="36"/>
      <c r="AG311" s="36"/>
      <c r="AH311" s="36"/>
      <c r="AI311" s="36"/>
      <c r="AJ311" s="36"/>
      <c r="AK311" s="181"/>
      <c r="AL311" s="181"/>
      <c r="AM311" s="181"/>
      <c r="AN311" s="181"/>
      <c r="AO311" s="181"/>
      <c r="AP311" s="181"/>
      <c r="AQ311" s="181"/>
      <c r="AR311" s="181"/>
      <c r="AS311" s="181"/>
      <c r="AT311" s="36"/>
      <c r="AU311" s="36"/>
    </row>
    <row r="312" spans="1:47" ht="40" customHeight="1" x14ac:dyDescent="0.35">
      <c r="A312" s="204">
        <v>29</v>
      </c>
      <c r="B312" s="50">
        <v>326</v>
      </c>
      <c r="C312" s="198" t="s">
        <v>642</v>
      </c>
      <c r="D312" s="56" t="s">
        <v>540</v>
      </c>
      <c r="E312" s="57" t="s">
        <v>541</v>
      </c>
      <c r="F312" s="57" t="s">
        <v>11</v>
      </c>
      <c r="G312" s="57" t="s">
        <v>536</v>
      </c>
      <c r="H312" s="55">
        <v>111.53</v>
      </c>
      <c r="I312" s="70">
        <v>1</v>
      </c>
      <c r="J312" s="144">
        <f t="shared" si="18"/>
        <v>1</v>
      </c>
      <c r="K312" s="145">
        <f t="shared" si="19"/>
        <v>1</v>
      </c>
      <c r="L312" s="146"/>
      <c r="M312" s="147">
        <f t="shared" si="21"/>
        <v>0</v>
      </c>
      <c r="N312" s="146"/>
      <c r="O312" s="146"/>
      <c r="P312" s="146"/>
      <c r="Q312" s="191">
        <f t="shared" si="20"/>
        <v>0</v>
      </c>
      <c r="R312" s="18" t="str">
        <f t="shared" si="22"/>
        <v>OK</v>
      </c>
      <c r="S312" s="47"/>
      <c r="T312" s="47"/>
      <c r="U312" s="47"/>
      <c r="V312" s="47"/>
      <c r="W312" s="47"/>
      <c r="X312" s="34"/>
      <c r="Y312" s="34"/>
      <c r="Z312" s="34"/>
      <c r="AA312" s="180"/>
      <c r="AB312" s="34"/>
      <c r="AC312" s="34"/>
      <c r="AD312" s="34"/>
      <c r="AE312" s="36">
        <v>1</v>
      </c>
      <c r="AF312" s="36"/>
      <c r="AG312" s="36"/>
      <c r="AH312" s="36"/>
      <c r="AI312" s="36"/>
      <c r="AJ312" s="36"/>
      <c r="AK312" s="181"/>
      <c r="AL312" s="181"/>
      <c r="AM312" s="181"/>
      <c r="AN312" s="181"/>
      <c r="AO312" s="181"/>
      <c r="AP312" s="181"/>
      <c r="AQ312" s="181"/>
      <c r="AR312" s="181"/>
      <c r="AS312" s="181"/>
      <c r="AT312" s="36"/>
      <c r="AU312" s="36"/>
    </row>
    <row r="313" spans="1:47" ht="40" customHeight="1" x14ac:dyDescent="0.35">
      <c r="A313" s="204"/>
      <c r="B313" s="50">
        <v>327</v>
      </c>
      <c r="C313" s="199"/>
      <c r="D313" s="56" t="s">
        <v>542</v>
      </c>
      <c r="E313" s="57" t="s">
        <v>541</v>
      </c>
      <c r="F313" s="57" t="s">
        <v>11</v>
      </c>
      <c r="G313" s="57" t="s">
        <v>536</v>
      </c>
      <c r="H313" s="55">
        <v>111.53</v>
      </c>
      <c r="I313" s="70">
        <v>2</v>
      </c>
      <c r="J313" s="144">
        <f t="shared" si="18"/>
        <v>2</v>
      </c>
      <c r="K313" s="145">
        <f t="shared" si="19"/>
        <v>2</v>
      </c>
      <c r="L313" s="146"/>
      <c r="M313" s="147">
        <f t="shared" si="21"/>
        <v>0</v>
      </c>
      <c r="N313" s="146"/>
      <c r="O313" s="146"/>
      <c r="P313" s="146"/>
      <c r="Q313" s="191">
        <f t="shared" si="20"/>
        <v>0</v>
      </c>
      <c r="R313" s="18" t="str">
        <f t="shared" si="22"/>
        <v>OK</v>
      </c>
      <c r="S313" s="47"/>
      <c r="T313" s="47"/>
      <c r="U313" s="47"/>
      <c r="V313" s="47"/>
      <c r="W313" s="47"/>
      <c r="X313" s="34"/>
      <c r="Y313" s="34"/>
      <c r="Z313" s="34"/>
      <c r="AA313" s="180"/>
      <c r="AB313" s="34"/>
      <c r="AC313" s="34"/>
      <c r="AD313" s="34"/>
      <c r="AE313" s="36">
        <v>2</v>
      </c>
      <c r="AF313" s="36"/>
      <c r="AG313" s="36"/>
      <c r="AH313" s="36"/>
      <c r="AI313" s="36"/>
      <c r="AJ313" s="36"/>
      <c r="AK313" s="181"/>
      <c r="AL313" s="181"/>
      <c r="AM313" s="181"/>
      <c r="AN313" s="181"/>
      <c r="AO313" s="181"/>
      <c r="AP313" s="181"/>
      <c r="AQ313" s="181"/>
      <c r="AR313" s="181"/>
      <c r="AS313" s="181"/>
      <c r="AT313" s="36"/>
      <c r="AU313" s="36"/>
    </row>
    <row r="314" spans="1:47" ht="40" customHeight="1" x14ac:dyDescent="0.35">
      <c r="A314" s="204">
        <v>30</v>
      </c>
      <c r="B314" s="50">
        <v>328</v>
      </c>
      <c r="C314" s="198" t="s">
        <v>635</v>
      </c>
      <c r="D314" s="56" t="s">
        <v>543</v>
      </c>
      <c r="E314" s="57" t="s">
        <v>544</v>
      </c>
      <c r="F314" s="57" t="s">
        <v>11</v>
      </c>
      <c r="G314" s="57" t="s">
        <v>13</v>
      </c>
      <c r="H314" s="55">
        <v>39.6</v>
      </c>
      <c r="I314" s="70">
        <v>10</v>
      </c>
      <c r="J314" s="144">
        <f t="shared" si="18"/>
        <v>10</v>
      </c>
      <c r="K314" s="145">
        <f t="shared" si="19"/>
        <v>10</v>
      </c>
      <c r="L314" s="146"/>
      <c r="M314" s="147">
        <f t="shared" si="21"/>
        <v>2</v>
      </c>
      <c r="N314" s="146"/>
      <c r="O314" s="146"/>
      <c r="P314" s="146"/>
      <c r="Q314" s="191">
        <f t="shared" si="20"/>
        <v>0</v>
      </c>
      <c r="R314" s="18" t="str">
        <f t="shared" si="22"/>
        <v>OK</v>
      </c>
      <c r="S314" s="47"/>
      <c r="T314" s="47"/>
      <c r="U314" s="47"/>
      <c r="V314" s="47">
        <v>10</v>
      </c>
      <c r="W314" s="47"/>
      <c r="X314" s="34"/>
      <c r="Y314" s="34"/>
      <c r="Z314" s="34"/>
      <c r="AA314" s="180"/>
      <c r="AB314" s="34"/>
      <c r="AC314" s="34"/>
      <c r="AD314" s="34"/>
      <c r="AE314" s="36"/>
      <c r="AF314" s="36"/>
      <c r="AG314" s="36"/>
      <c r="AH314" s="36"/>
      <c r="AI314" s="36"/>
      <c r="AJ314" s="36"/>
      <c r="AK314" s="181"/>
      <c r="AL314" s="181"/>
      <c r="AM314" s="181"/>
      <c r="AN314" s="181"/>
      <c r="AO314" s="181"/>
      <c r="AP314" s="181"/>
      <c r="AQ314" s="181"/>
      <c r="AR314" s="181"/>
      <c r="AS314" s="181"/>
      <c r="AT314" s="36"/>
      <c r="AU314" s="36"/>
    </row>
    <row r="315" spans="1:47" ht="40" customHeight="1" x14ac:dyDescent="0.35">
      <c r="A315" s="204"/>
      <c r="B315" s="50">
        <v>329</v>
      </c>
      <c r="C315" s="200"/>
      <c r="D315" s="56" t="s">
        <v>545</v>
      </c>
      <c r="E315" s="57" t="s">
        <v>546</v>
      </c>
      <c r="F315" s="57" t="s">
        <v>233</v>
      </c>
      <c r="G315" s="57" t="s">
        <v>13</v>
      </c>
      <c r="H315" s="55">
        <v>88.26</v>
      </c>
      <c r="I315" s="70">
        <v>7</v>
      </c>
      <c r="J315" s="144">
        <f t="shared" si="18"/>
        <v>5</v>
      </c>
      <c r="K315" s="145">
        <f t="shared" si="19"/>
        <v>5</v>
      </c>
      <c r="L315" s="146"/>
      <c r="M315" s="147">
        <f t="shared" si="21"/>
        <v>1</v>
      </c>
      <c r="N315" s="146"/>
      <c r="O315" s="146"/>
      <c r="P315" s="146"/>
      <c r="Q315" s="191">
        <f t="shared" si="20"/>
        <v>2</v>
      </c>
      <c r="R315" s="18" t="str">
        <f t="shared" si="22"/>
        <v>OK</v>
      </c>
      <c r="S315" s="47"/>
      <c r="T315" s="47"/>
      <c r="U315" s="47"/>
      <c r="V315" s="47"/>
      <c r="W315" s="47"/>
      <c r="X315" s="34"/>
      <c r="Y315" s="34">
        <v>5</v>
      </c>
      <c r="Z315" s="34"/>
      <c r="AA315" s="180"/>
      <c r="AB315" s="34"/>
      <c r="AC315" s="34"/>
      <c r="AD315" s="34"/>
      <c r="AE315" s="36"/>
      <c r="AF315" s="36"/>
      <c r="AG315" s="36"/>
      <c r="AH315" s="36"/>
      <c r="AI315" s="36"/>
      <c r="AJ315" s="36"/>
      <c r="AK315" s="181"/>
      <c r="AL315" s="181"/>
      <c r="AM315" s="181"/>
      <c r="AN315" s="181"/>
      <c r="AO315" s="181"/>
      <c r="AP315" s="181"/>
      <c r="AQ315" s="181"/>
      <c r="AR315" s="181"/>
      <c r="AS315" s="181"/>
      <c r="AT315" s="36"/>
      <c r="AU315" s="36"/>
    </row>
    <row r="316" spans="1:47" ht="40" customHeight="1" x14ac:dyDescent="0.35">
      <c r="A316" s="204"/>
      <c r="B316" s="50">
        <v>330</v>
      </c>
      <c r="C316" s="200"/>
      <c r="D316" s="56" t="s">
        <v>547</v>
      </c>
      <c r="E316" s="57" t="s">
        <v>548</v>
      </c>
      <c r="F316" s="57" t="s">
        <v>11</v>
      </c>
      <c r="G316" s="57" t="s">
        <v>12</v>
      </c>
      <c r="H316" s="55">
        <v>2.69</v>
      </c>
      <c r="I316" s="70">
        <v>20</v>
      </c>
      <c r="J316" s="144">
        <f t="shared" si="18"/>
        <v>20</v>
      </c>
      <c r="K316" s="145">
        <f t="shared" si="19"/>
        <v>20</v>
      </c>
      <c r="L316" s="146"/>
      <c r="M316" s="147">
        <f t="shared" si="21"/>
        <v>5</v>
      </c>
      <c r="N316" s="146"/>
      <c r="O316" s="146"/>
      <c r="P316" s="146"/>
      <c r="Q316" s="191">
        <f t="shared" si="20"/>
        <v>0</v>
      </c>
      <c r="R316" s="18" t="str">
        <f t="shared" si="22"/>
        <v>OK</v>
      </c>
      <c r="S316" s="47"/>
      <c r="T316" s="47"/>
      <c r="U316" s="47"/>
      <c r="V316" s="47"/>
      <c r="W316" s="47"/>
      <c r="X316" s="34"/>
      <c r="Y316" s="34"/>
      <c r="Z316" s="34"/>
      <c r="AA316" s="180"/>
      <c r="AB316" s="34"/>
      <c r="AC316" s="34"/>
      <c r="AD316" s="34">
        <v>20</v>
      </c>
      <c r="AE316" s="36"/>
      <c r="AF316" s="36"/>
      <c r="AG316" s="36"/>
      <c r="AH316" s="36"/>
      <c r="AI316" s="36"/>
      <c r="AJ316" s="36"/>
      <c r="AK316" s="181"/>
      <c r="AL316" s="181"/>
      <c r="AM316" s="181"/>
      <c r="AN316" s="181"/>
      <c r="AO316" s="181"/>
      <c r="AP316" s="181"/>
      <c r="AQ316" s="181"/>
      <c r="AR316" s="181"/>
      <c r="AS316" s="181"/>
      <c r="AT316" s="36"/>
      <c r="AU316" s="36"/>
    </row>
    <row r="317" spans="1:47" ht="40" customHeight="1" x14ac:dyDescent="0.35">
      <c r="A317" s="204"/>
      <c r="B317" s="50">
        <v>331</v>
      </c>
      <c r="C317" s="200"/>
      <c r="D317" s="56" t="s">
        <v>549</v>
      </c>
      <c r="E317" s="57" t="s">
        <v>550</v>
      </c>
      <c r="F317" s="57" t="s">
        <v>3</v>
      </c>
      <c r="G317" s="57" t="s">
        <v>12</v>
      </c>
      <c r="H317" s="55">
        <v>114</v>
      </c>
      <c r="I317" s="70">
        <v>4</v>
      </c>
      <c r="J317" s="144">
        <f t="shared" si="18"/>
        <v>4</v>
      </c>
      <c r="K317" s="145">
        <f t="shared" si="19"/>
        <v>4</v>
      </c>
      <c r="L317" s="146"/>
      <c r="M317" s="147">
        <f t="shared" si="21"/>
        <v>1</v>
      </c>
      <c r="N317" s="146"/>
      <c r="O317" s="146"/>
      <c r="P317" s="146"/>
      <c r="Q317" s="191">
        <f t="shared" si="20"/>
        <v>0</v>
      </c>
      <c r="R317" s="18" t="str">
        <f t="shared" si="22"/>
        <v>OK</v>
      </c>
      <c r="S317" s="47"/>
      <c r="T317" s="47"/>
      <c r="U317" s="47"/>
      <c r="V317" s="47"/>
      <c r="W317" s="47"/>
      <c r="X317" s="34"/>
      <c r="Y317" s="34"/>
      <c r="Z317" s="34"/>
      <c r="AA317" s="180"/>
      <c r="AB317" s="34"/>
      <c r="AC317" s="34"/>
      <c r="AD317" s="34">
        <v>4</v>
      </c>
      <c r="AE317" s="36"/>
      <c r="AF317" s="36"/>
      <c r="AG317" s="36"/>
      <c r="AH317" s="36"/>
      <c r="AI317" s="36"/>
      <c r="AJ317" s="36"/>
      <c r="AK317" s="181"/>
      <c r="AL317" s="181"/>
      <c r="AM317" s="181"/>
      <c r="AN317" s="181"/>
      <c r="AO317" s="181"/>
      <c r="AP317" s="181"/>
      <c r="AQ317" s="181"/>
      <c r="AR317" s="181"/>
      <c r="AS317" s="181"/>
      <c r="AT317" s="36"/>
      <c r="AU317" s="36"/>
    </row>
    <row r="318" spans="1:47" ht="40" customHeight="1" x14ac:dyDescent="0.35">
      <c r="A318" s="204"/>
      <c r="B318" s="50">
        <v>332</v>
      </c>
      <c r="C318" s="200"/>
      <c r="D318" s="56" t="s">
        <v>551</v>
      </c>
      <c r="E318" s="57" t="s">
        <v>552</v>
      </c>
      <c r="F318" s="57" t="s">
        <v>11</v>
      </c>
      <c r="G318" s="57" t="s">
        <v>13</v>
      </c>
      <c r="H318" s="55">
        <v>11.47</v>
      </c>
      <c r="I318" s="70">
        <v>0</v>
      </c>
      <c r="J318" s="144">
        <f t="shared" si="18"/>
        <v>0</v>
      </c>
      <c r="K318" s="145">
        <f t="shared" si="19"/>
        <v>0</v>
      </c>
      <c r="L318" s="146"/>
      <c r="M318" s="147">
        <f t="shared" si="21"/>
        <v>0</v>
      </c>
      <c r="N318" s="146"/>
      <c r="O318" s="146"/>
      <c r="P318" s="146"/>
      <c r="Q318" s="191">
        <f t="shared" si="20"/>
        <v>0</v>
      </c>
      <c r="R318" s="18" t="str">
        <f t="shared" si="22"/>
        <v>OK</v>
      </c>
      <c r="S318" s="47"/>
      <c r="T318" s="47"/>
      <c r="U318" s="47"/>
      <c r="V318" s="47"/>
      <c r="W318" s="47"/>
      <c r="X318" s="34"/>
      <c r="Y318" s="34"/>
      <c r="Z318" s="34"/>
      <c r="AA318" s="180"/>
      <c r="AB318" s="34"/>
      <c r="AC318" s="34"/>
      <c r="AD318" s="34"/>
      <c r="AE318" s="36"/>
      <c r="AF318" s="36"/>
      <c r="AG318" s="36"/>
      <c r="AH318" s="36"/>
      <c r="AI318" s="36"/>
      <c r="AJ318" s="36"/>
      <c r="AK318" s="181"/>
      <c r="AL318" s="181"/>
      <c r="AM318" s="181"/>
      <c r="AN318" s="181"/>
      <c r="AO318" s="181"/>
      <c r="AP318" s="181"/>
      <c r="AQ318" s="181"/>
      <c r="AR318" s="181"/>
      <c r="AS318" s="181"/>
      <c r="AT318" s="36"/>
      <c r="AU318" s="36"/>
    </row>
    <row r="319" spans="1:47" ht="40" customHeight="1" x14ac:dyDescent="0.35">
      <c r="A319" s="204"/>
      <c r="B319" s="50">
        <v>333</v>
      </c>
      <c r="C319" s="200"/>
      <c r="D319" s="56" t="s">
        <v>553</v>
      </c>
      <c r="E319" s="57" t="s">
        <v>554</v>
      </c>
      <c r="F319" s="57" t="s">
        <v>11</v>
      </c>
      <c r="G319" s="57" t="s">
        <v>555</v>
      </c>
      <c r="H319" s="55">
        <v>128.4</v>
      </c>
      <c r="I319" s="70">
        <v>1</v>
      </c>
      <c r="J319" s="144">
        <f t="shared" si="18"/>
        <v>1</v>
      </c>
      <c r="K319" s="145">
        <f t="shared" si="19"/>
        <v>1</v>
      </c>
      <c r="L319" s="146"/>
      <c r="M319" s="147">
        <f t="shared" si="21"/>
        <v>0</v>
      </c>
      <c r="N319" s="146"/>
      <c r="O319" s="146"/>
      <c r="P319" s="146"/>
      <c r="Q319" s="191">
        <f t="shared" si="20"/>
        <v>0</v>
      </c>
      <c r="R319" s="18" t="str">
        <f t="shared" si="22"/>
        <v>OK</v>
      </c>
      <c r="S319" s="47"/>
      <c r="T319" s="47"/>
      <c r="U319" s="47"/>
      <c r="V319" s="47"/>
      <c r="W319" s="47"/>
      <c r="X319" s="34"/>
      <c r="Y319" s="34"/>
      <c r="Z319" s="34"/>
      <c r="AA319" s="180"/>
      <c r="AB319" s="34"/>
      <c r="AC319" s="34"/>
      <c r="AD319" s="34">
        <v>1</v>
      </c>
      <c r="AE319" s="36"/>
      <c r="AF319" s="36"/>
      <c r="AG319" s="36"/>
      <c r="AH319" s="36"/>
      <c r="AI319" s="36"/>
      <c r="AJ319" s="36"/>
      <c r="AK319" s="181"/>
      <c r="AL319" s="181"/>
      <c r="AM319" s="181"/>
      <c r="AN319" s="181"/>
      <c r="AO319" s="181"/>
      <c r="AP319" s="181"/>
      <c r="AQ319" s="181"/>
      <c r="AR319" s="181"/>
      <c r="AS319" s="181"/>
      <c r="AT319" s="36"/>
      <c r="AU319" s="36"/>
    </row>
    <row r="320" spans="1:47" ht="40" customHeight="1" x14ac:dyDescent="0.35">
      <c r="A320" s="204"/>
      <c r="B320" s="50">
        <v>334</v>
      </c>
      <c r="C320" s="200"/>
      <c r="D320" s="56" t="s">
        <v>556</v>
      </c>
      <c r="E320" s="57" t="s">
        <v>557</v>
      </c>
      <c r="F320" s="57" t="s">
        <v>11</v>
      </c>
      <c r="G320" s="57" t="s">
        <v>13</v>
      </c>
      <c r="H320" s="55">
        <v>41.21</v>
      </c>
      <c r="I320" s="70">
        <v>0</v>
      </c>
      <c r="J320" s="144">
        <f t="shared" si="18"/>
        <v>0</v>
      </c>
      <c r="K320" s="145">
        <f t="shared" si="19"/>
        <v>0</v>
      </c>
      <c r="L320" s="146"/>
      <c r="M320" s="147">
        <f t="shared" si="21"/>
        <v>0</v>
      </c>
      <c r="N320" s="146"/>
      <c r="O320" s="146"/>
      <c r="P320" s="146"/>
      <c r="Q320" s="191">
        <f t="shared" si="20"/>
        <v>0</v>
      </c>
      <c r="R320" s="18" t="str">
        <f t="shared" si="22"/>
        <v>OK</v>
      </c>
      <c r="S320" s="47"/>
      <c r="T320" s="47"/>
      <c r="U320" s="47"/>
      <c r="V320" s="47"/>
      <c r="W320" s="47"/>
      <c r="X320" s="34"/>
      <c r="Y320" s="34"/>
      <c r="Z320" s="34"/>
      <c r="AA320" s="180"/>
      <c r="AB320" s="34"/>
      <c r="AC320" s="34"/>
      <c r="AD320" s="34"/>
      <c r="AE320" s="36"/>
      <c r="AF320" s="36"/>
      <c r="AG320" s="36"/>
      <c r="AH320" s="36"/>
      <c r="AI320" s="36"/>
      <c r="AJ320" s="36"/>
      <c r="AK320" s="181"/>
      <c r="AL320" s="181"/>
      <c r="AM320" s="181"/>
      <c r="AN320" s="181"/>
      <c r="AO320" s="181"/>
      <c r="AP320" s="181"/>
      <c r="AQ320" s="181"/>
      <c r="AR320" s="181"/>
      <c r="AS320" s="181"/>
      <c r="AT320" s="36"/>
      <c r="AU320" s="36"/>
    </row>
    <row r="321" spans="1:47" ht="40" customHeight="1" x14ac:dyDescent="0.35">
      <c r="A321" s="204"/>
      <c r="B321" s="50">
        <v>335</v>
      </c>
      <c r="C321" s="200"/>
      <c r="D321" s="56" t="s">
        <v>558</v>
      </c>
      <c r="E321" s="57" t="s">
        <v>559</v>
      </c>
      <c r="F321" s="57" t="s">
        <v>11</v>
      </c>
      <c r="G321" s="57" t="s">
        <v>13</v>
      </c>
      <c r="H321" s="55">
        <v>328.8</v>
      </c>
      <c r="I321" s="70">
        <v>6</v>
      </c>
      <c r="J321" s="144">
        <f t="shared" si="18"/>
        <v>3</v>
      </c>
      <c r="K321" s="145">
        <f t="shared" si="19"/>
        <v>3</v>
      </c>
      <c r="L321" s="146"/>
      <c r="M321" s="147">
        <f t="shared" si="21"/>
        <v>1</v>
      </c>
      <c r="N321" s="146"/>
      <c r="O321" s="146"/>
      <c r="P321" s="146"/>
      <c r="Q321" s="191">
        <f t="shared" si="20"/>
        <v>3</v>
      </c>
      <c r="R321" s="18" t="str">
        <f t="shared" si="22"/>
        <v>OK</v>
      </c>
      <c r="S321" s="47"/>
      <c r="T321" s="47"/>
      <c r="U321" s="47"/>
      <c r="V321" s="47">
        <v>3</v>
      </c>
      <c r="W321" s="47"/>
      <c r="X321" s="34"/>
      <c r="Y321" s="34"/>
      <c r="Z321" s="34"/>
      <c r="AA321" s="180"/>
      <c r="AB321" s="34"/>
      <c r="AC321" s="34"/>
      <c r="AD321" s="34"/>
      <c r="AE321" s="36"/>
      <c r="AF321" s="36"/>
      <c r="AG321" s="36"/>
      <c r="AH321" s="36"/>
      <c r="AI321" s="36"/>
      <c r="AJ321" s="36"/>
      <c r="AK321" s="181"/>
      <c r="AL321" s="181"/>
      <c r="AM321" s="181"/>
      <c r="AN321" s="181"/>
      <c r="AO321" s="181"/>
      <c r="AP321" s="181"/>
      <c r="AQ321" s="181"/>
      <c r="AR321" s="181"/>
      <c r="AS321" s="181"/>
      <c r="AT321" s="36"/>
      <c r="AU321" s="36"/>
    </row>
    <row r="322" spans="1:47" ht="40" customHeight="1" x14ac:dyDescent="0.35">
      <c r="A322" s="204"/>
      <c r="B322" s="50">
        <v>336</v>
      </c>
      <c r="C322" s="199"/>
      <c r="D322" s="56" t="s">
        <v>560</v>
      </c>
      <c r="E322" s="57" t="s">
        <v>561</v>
      </c>
      <c r="F322" s="57" t="s">
        <v>11</v>
      </c>
      <c r="G322" s="57" t="s">
        <v>555</v>
      </c>
      <c r="H322" s="55">
        <v>310.81</v>
      </c>
      <c r="I322" s="70">
        <v>1</v>
      </c>
      <c r="J322" s="144">
        <f t="shared" si="18"/>
        <v>0</v>
      </c>
      <c r="K322" s="145">
        <f t="shared" si="19"/>
        <v>0</v>
      </c>
      <c r="L322" s="146"/>
      <c r="M322" s="147">
        <f t="shared" si="21"/>
        <v>0</v>
      </c>
      <c r="N322" s="146"/>
      <c r="O322" s="146"/>
      <c r="P322" s="146"/>
      <c r="Q322" s="191">
        <f t="shared" si="20"/>
        <v>1</v>
      </c>
      <c r="R322" s="18" t="str">
        <f t="shared" si="22"/>
        <v>OK</v>
      </c>
      <c r="S322" s="47"/>
      <c r="T322" s="47"/>
      <c r="U322" s="47"/>
      <c r="V322" s="47"/>
      <c r="W322" s="47"/>
      <c r="X322" s="34"/>
      <c r="Y322" s="34"/>
      <c r="Z322" s="34"/>
      <c r="AA322" s="180"/>
      <c r="AB322" s="34"/>
      <c r="AC322" s="34"/>
      <c r="AD322" s="34"/>
      <c r="AE322" s="36"/>
      <c r="AF322" s="36"/>
      <c r="AG322" s="36"/>
      <c r="AH322" s="36"/>
      <c r="AI322" s="36"/>
      <c r="AJ322" s="36"/>
      <c r="AK322" s="181"/>
      <c r="AL322" s="181"/>
      <c r="AM322" s="181"/>
      <c r="AN322" s="181"/>
      <c r="AO322" s="181"/>
      <c r="AP322" s="181"/>
      <c r="AQ322" s="181"/>
      <c r="AR322" s="181"/>
      <c r="AS322" s="181"/>
      <c r="AT322" s="36"/>
      <c r="AU322" s="36"/>
    </row>
    <row r="323" spans="1:47" ht="40" customHeight="1" x14ac:dyDescent="0.35">
      <c r="A323" s="204">
        <v>31</v>
      </c>
      <c r="B323" s="50">
        <v>337</v>
      </c>
      <c r="C323" s="198" t="s">
        <v>634</v>
      </c>
      <c r="D323" s="56" t="s">
        <v>562</v>
      </c>
      <c r="E323" s="57" t="s">
        <v>563</v>
      </c>
      <c r="F323" s="57" t="s">
        <v>11</v>
      </c>
      <c r="G323" s="57" t="s">
        <v>13</v>
      </c>
      <c r="H323" s="55">
        <v>1100.48</v>
      </c>
      <c r="I323" s="70">
        <v>1</v>
      </c>
      <c r="J323" s="144">
        <f t="shared" si="18"/>
        <v>1</v>
      </c>
      <c r="K323" s="145">
        <f t="shared" si="19"/>
        <v>1</v>
      </c>
      <c r="L323" s="146"/>
      <c r="M323" s="147">
        <f t="shared" si="21"/>
        <v>0</v>
      </c>
      <c r="N323" s="146"/>
      <c r="O323" s="146"/>
      <c r="P323" s="146"/>
      <c r="Q323" s="191">
        <f t="shared" si="20"/>
        <v>0</v>
      </c>
      <c r="R323" s="18" t="str">
        <f t="shared" si="22"/>
        <v>OK</v>
      </c>
      <c r="S323" s="47"/>
      <c r="T323" s="47"/>
      <c r="U323" s="47"/>
      <c r="V323" s="47"/>
      <c r="W323" s="47"/>
      <c r="X323" s="34"/>
      <c r="Y323" s="34"/>
      <c r="Z323" s="34"/>
      <c r="AA323" s="180"/>
      <c r="AB323" s="34"/>
      <c r="AC323" s="34"/>
      <c r="AD323" s="34"/>
      <c r="AE323" s="36"/>
      <c r="AF323" s="36"/>
      <c r="AG323" s="36"/>
      <c r="AH323" s="36"/>
      <c r="AI323" s="36"/>
      <c r="AJ323" s="36"/>
      <c r="AK323" s="181"/>
      <c r="AL323" s="181"/>
      <c r="AM323" s="181"/>
      <c r="AN323" s="181"/>
      <c r="AO323" s="181"/>
      <c r="AP323" s="181"/>
      <c r="AQ323" s="181"/>
      <c r="AR323" s="182">
        <v>1</v>
      </c>
      <c r="AS323" s="181"/>
      <c r="AT323" s="36"/>
      <c r="AU323" s="36"/>
    </row>
    <row r="324" spans="1:47" ht="40" customHeight="1" x14ac:dyDescent="0.35">
      <c r="A324" s="204"/>
      <c r="B324" s="50">
        <v>338</v>
      </c>
      <c r="C324" s="200"/>
      <c r="D324" s="56" t="s">
        <v>564</v>
      </c>
      <c r="E324" s="57" t="s">
        <v>39</v>
      </c>
      <c r="F324" s="57" t="s">
        <v>11</v>
      </c>
      <c r="G324" s="57" t="s">
        <v>15</v>
      </c>
      <c r="H324" s="55">
        <v>168</v>
      </c>
      <c r="I324" s="70">
        <v>0</v>
      </c>
      <c r="J324" s="144">
        <f t="shared" ref="J324:J360" si="23">IF(SUM(S324:AU324)&gt;I324+L324,I324+L324,SUM(S324:AU324))</f>
        <v>0</v>
      </c>
      <c r="K324" s="145">
        <f t="shared" ref="K324:K360" si="24">(SUM(S324:AU324))</f>
        <v>0</v>
      </c>
      <c r="L324" s="146"/>
      <c r="M324" s="147">
        <f t="shared" si="21"/>
        <v>0</v>
      </c>
      <c r="N324" s="146"/>
      <c r="O324" s="146"/>
      <c r="P324" s="146"/>
      <c r="Q324" s="191">
        <f t="shared" ref="Q324:Q360" si="25">I324-(SUM(S324:AU324))+L324</f>
        <v>0</v>
      </c>
      <c r="R324" s="18" t="str">
        <f t="shared" si="22"/>
        <v>OK</v>
      </c>
      <c r="S324" s="47"/>
      <c r="T324" s="47"/>
      <c r="U324" s="47"/>
      <c r="V324" s="47"/>
      <c r="W324" s="47"/>
      <c r="X324" s="34"/>
      <c r="Y324" s="34"/>
      <c r="Z324" s="34"/>
      <c r="AA324" s="180"/>
      <c r="AB324" s="34"/>
      <c r="AC324" s="34"/>
      <c r="AD324" s="34"/>
      <c r="AE324" s="36"/>
      <c r="AF324" s="36"/>
      <c r="AG324" s="36"/>
      <c r="AH324" s="36"/>
      <c r="AI324" s="36"/>
      <c r="AJ324" s="36"/>
      <c r="AK324" s="181"/>
      <c r="AL324" s="181"/>
      <c r="AM324" s="181"/>
      <c r="AN324" s="181"/>
      <c r="AO324" s="181"/>
      <c r="AP324" s="181"/>
      <c r="AQ324" s="181"/>
      <c r="AR324" s="181"/>
      <c r="AS324" s="181"/>
      <c r="AT324" s="36"/>
      <c r="AU324" s="36"/>
    </row>
    <row r="325" spans="1:47" ht="40" customHeight="1" x14ac:dyDescent="0.35">
      <c r="A325" s="204"/>
      <c r="B325" s="50">
        <v>339</v>
      </c>
      <c r="C325" s="200"/>
      <c r="D325" s="56" t="s">
        <v>565</v>
      </c>
      <c r="E325" s="57" t="s">
        <v>39</v>
      </c>
      <c r="F325" s="57" t="s">
        <v>11</v>
      </c>
      <c r="G325" s="57" t="s">
        <v>15</v>
      </c>
      <c r="H325" s="55">
        <v>167.03</v>
      </c>
      <c r="I325" s="70">
        <v>0</v>
      </c>
      <c r="J325" s="144">
        <f t="shared" si="23"/>
        <v>0</v>
      </c>
      <c r="K325" s="145">
        <f t="shared" si="24"/>
        <v>0</v>
      </c>
      <c r="L325" s="146"/>
      <c r="M325" s="147">
        <f t="shared" ref="M325:M360" si="26">ROUND(IF(I325*0.25-0.5&lt;0,0,I325*0.25-0.5),0)-P325-N325</f>
        <v>0</v>
      </c>
      <c r="N325" s="146"/>
      <c r="O325" s="146"/>
      <c r="P325" s="146"/>
      <c r="Q325" s="191">
        <f t="shared" si="25"/>
        <v>0</v>
      </c>
      <c r="R325" s="18" t="str">
        <f t="shared" si="22"/>
        <v>OK</v>
      </c>
      <c r="S325" s="47"/>
      <c r="T325" s="47"/>
      <c r="U325" s="47"/>
      <c r="V325" s="47"/>
      <c r="W325" s="47"/>
      <c r="X325" s="34"/>
      <c r="Y325" s="34"/>
      <c r="Z325" s="34"/>
      <c r="AA325" s="180"/>
      <c r="AB325" s="34"/>
      <c r="AC325" s="34"/>
      <c r="AD325" s="34"/>
      <c r="AE325" s="36"/>
      <c r="AF325" s="36"/>
      <c r="AG325" s="36"/>
      <c r="AH325" s="36"/>
      <c r="AI325" s="36"/>
      <c r="AJ325" s="36"/>
      <c r="AK325" s="181"/>
      <c r="AL325" s="181"/>
      <c r="AM325" s="181"/>
      <c r="AN325" s="181"/>
      <c r="AO325" s="181"/>
      <c r="AP325" s="181"/>
      <c r="AQ325" s="181"/>
      <c r="AR325" s="181"/>
      <c r="AS325" s="181"/>
      <c r="AT325" s="36"/>
      <c r="AU325" s="36"/>
    </row>
    <row r="326" spans="1:47" ht="40" customHeight="1" x14ac:dyDescent="0.35">
      <c r="A326" s="204"/>
      <c r="B326" s="50">
        <v>340</v>
      </c>
      <c r="C326" s="200"/>
      <c r="D326" s="56" t="s">
        <v>566</v>
      </c>
      <c r="E326" s="57" t="s">
        <v>39</v>
      </c>
      <c r="F326" s="57" t="s">
        <v>11</v>
      </c>
      <c r="G326" s="57" t="s">
        <v>15</v>
      </c>
      <c r="H326" s="55">
        <v>450</v>
      </c>
      <c r="I326" s="70">
        <v>5</v>
      </c>
      <c r="J326" s="144">
        <f t="shared" si="23"/>
        <v>5</v>
      </c>
      <c r="K326" s="145">
        <f t="shared" si="24"/>
        <v>5</v>
      </c>
      <c r="L326" s="146"/>
      <c r="M326" s="147">
        <f t="shared" si="26"/>
        <v>1</v>
      </c>
      <c r="N326" s="146"/>
      <c r="O326" s="146"/>
      <c r="P326" s="146"/>
      <c r="Q326" s="191">
        <f t="shared" si="25"/>
        <v>0</v>
      </c>
      <c r="R326" s="18" t="str">
        <f t="shared" si="22"/>
        <v>OK</v>
      </c>
      <c r="S326" s="47"/>
      <c r="T326" s="47"/>
      <c r="U326" s="47"/>
      <c r="V326" s="47"/>
      <c r="W326" s="47"/>
      <c r="X326" s="34"/>
      <c r="Y326" s="34"/>
      <c r="Z326" s="34"/>
      <c r="AA326" s="184">
        <v>5</v>
      </c>
      <c r="AB326" s="34"/>
      <c r="AC326" s="34"/>
      <c r="AD326" s="34"/>
      <c r="AE326" s="36"/>
      <c r="AF326" s="36"/>
      <c r="AG326" s="36"/>
      <c r="AH326" s="36"/>
      <c r="AI326" s="36"/>
      <c r="AJ326" s="36"/>
      <c r="AK326" s="181"/>
      <c r="AL326" s="181"/>
      <c r="AM326" s="181"/>
      <c r="AN326" s="181"/>
      <c r="AO326" s="181"/>
      <c r="AP326" s="181"/>
      <c r="AQ326" s="181"/>
      <c r="AR326" s="181"/>
      <c r="AS326" s="181"/>
      <c r="AT326" s="36"/>
      <c r="AU326" s="36"/>
    </row>
    <row r="327" spans="1:47" ht="40" customHeight="1" x14ac:dyDescent="0.35">
      <c r="A327" s="204"/>
      <c r="B327" s="50">
        <v>341</v>
      </c>
      <c r="C327" s="200"/>
      <c r="D327" s="56" t="s">
        <v>567</v>
      </c>
      <c r="E327" s="57" t="s">
        <v>568</v>
      </c>
      <c r="F327" s="57" t="s">
        <v>11</v>
      </c>
      <c r="G327" s="57" t="s">
        <v>555</v>
      </c>
      <c r="H327" s="55">
        <v>600</v>
      </c>
      <c r="I327" s="70">
        <v>0</v>
      </c>
      <c r="J327" s="144">
        <f t="shared" si="23"/>
        <v>0</v>
      </c>
      <c r="K327" s="145">
        <f t="shared" si="24"/>
        <v>0</v>
      </c>
      <c r="L327" s="146"/>
      <c r="M327" s="147">
        <f t="shared" si="26"/>
        <v>0</v>
      </c>
      <c r="N327" s="146"/>
      <c r="O327" s="146"/>
      <c r="P327" s="146"/>
      <c r="Q327" s="191">
        <f t="shared" si="25"/>
        <v>0</v>
      </c>
      <c r="R327" s="18" t="str">
        <f t="shared" si="22"/>
        <v>OK</v>
      </c>
      <c r="S327" s="47"/>
      <c r="T327" s="47"/>
      <c r="U327" s="47"/>
      <c r="V327" s="47"/>
      <c r="W327" s="47"/>
      <c r="X327" s="34"/>
      <c r="Y327" s="34"/>
      <c r="Z327" s="34"/>
      <c r="AA327" s="180"/>
      <c r="AB327" s="34"/>
      <c r="AC327" s="34"/>
      <c r="AD327" s="34"/>
      <c r="AE327" s="36"/>
      <c r="AF327" s="36"/>
      <c r="AG327" s="36"/>
      <c r="AH327" s="36"/>
      <c r="AI327" s="36"/>
      <c r="AJ327" s="36"/>
      <c r="AK327" s="181"/>
      <c r="AL327" s="181"/>
      <c r="AM327" s="181"/>
      <c r="AN327" s="181"/>
      <c r="AO327" s="181"/>
      <c r="AP327" s="181"/>
      <c r="AQ327" s="181"/>
      <c r="AR327" s="181"/>
      <c r="AS327" s="181"/>
      <c r="AT327" s="36"/>
      <c r="AU327" s="36"/>
    </row>
    <row r="328" spans="1:47" ht="40" customHeight="1" x14ac:dyDescent="0.35">
      <c r="A328" s="204"/>
      <c r="B328" s="50">
        <v>342</v>
      </c>
      <c r="C328" s="200"/>
      <c r="D328" s="56" t="s">
        <v>569</v>
      </c>
      <c r="E328" s="57" t="s">
        <v>570</v>
      </c>
      <c r="F328" s="57" t="s">
        <v>11</v>
      </c>
      <c r="G328" s="57" t="s">
        <v>277</v>
      </c>
      <c r="H328" s="55">
        <v>50</v>
      </c>
      <c r="I328" s="70">
        <v>0</v>
      </c>
      <c r="J328" s="144">
        <f t="shared" si="23"/>
        <v>0</v>
      </c>
      <c r="K328" s="145">
        <f t="shared" si="24"/>
        <v>0</v>
      </c>
      <c r="L328" s="146"/>
      <c r="M328" s="147">
        <f t="shared" si="26"/>
        <v>0</v>
      </c>
      <c r="N328" s="146"/>
      <c r="O328" s="146"/>
      <c r="P328" s="146"/>
      <c r="Q328" s="191">
        <f t="shared" si="25"/>
        <v>0</v>
      </c>
      <c r="R328" s="18" t="str">
        <f t="shared" si="22"/>
        <v>OK</v>
      </c>
      <c r="S328" s="47"/>
      <c r="T328" s="47"/>
      <c r="U328" s="47"/>
      <c r="V328" s="47"/>
      <c r="W328" s="47"/>
      <c r="X328" s="34"/>
      <c r="Y328" s="34"/>
      <c r="Z328" s="34"/>
      <c r="AA328" s="180"/>
      <c r="AB328" s="34"/>
      <c r="AC328" s="34"/>
      <c r="AD328" s="34"/>
      <c r="AE328" s="36"/>
      <c r="AF328" s="36"/>
      <c r="AG328" s="36"/>
      <c r="AH328" s="36"/>
      <c r="AI328" s="36"/>
      <c r="AJ328" s="36"/>
      <c r="AK328" s="181"/>
      <c r="AL328" s="181"/>
      <c r="AM328" s="181"/>
      <c r="AN328" s="181"/>
      <c r="AO328" s="181"/>
      <c r="AP328" s="181"/>
      <c r="AQ328" s="181"/>
      <c r="AR328" s="181"/>
      <c r="AS328" s="181"/>
      <c r="AT328" s="36"/>
      <c r="AU328" s="36"/>
    </row>
    <row r="329" spans="1:47" ht="40" customHeight="1" x14ac:dyDescent="0.35">
      <c r="A329" s="204"/>
      <c r="B329" s="50">
        <v>343</v>
      </c>
      <c r="C329" s="200"/>
      <c r="D329" s="56" t="s">
        <v>571</v>
      </c>
      <c r="E329" s="57" t="s">
        <v>570</v>
      </c>
      <c r="F329" s="57" t="s">
        <v>11</v>
      </c>
      <c r="G329" s="57" t="s">
        <v>13</v>
      </c>
      <c r="H329" s="55">
        <v>30</v>
      </c>
      <c r="I329" s="70">
        <v>0</v>
      </c>
      <c r="J329" s="144">
        <f t="shared" si="23"/>
        <v>0</v>
      </c>
      <c r="K329" s="145">
        <f t="shared" si="24"/>
        <v>0</v>
      </c>
      <c r="L329" s="146"/>
      <c r="M329" s="147">
        <f t="shared" si="26"/>
        <v>0</v>
      </c>
      <c r="N329" s="146"/>
      <c r="O329" s="146"/>
      <c r="P329" s="146"/>
      <c r="Q329" s="191">
        <f t="shared" si="25"/>
        <v>0</v>
      </c>
      <c r="R329" s="18" t="str">
        <f t="shared" si="22"/>
        <v>OK</v>
      </c>
      <c r="S329" s="47"/>
      <c r="T329" s="47"/>
      <c r="U329" s="47"/>
      <c r="V329" s="47"/>
      <c r="W329" s="47"/>
      <c r="X329" s="34"/>
      <c r="Y329" s="34"/>
      <c r="Z329" s="34"/>
      <c r="AA329" s="180"/>
      <c r="AB329" s="34"/>
      <c r="AC329" s="34"/>
      <c r="AD329" s="34"/>
      <c r="AE329" s="36"/>
      <c r="AF329" s="36"/>
      <c r="AG329" s="36"/>
      <c r="AH329" s="36"/>
      <c r="AI329" s="36"/>
      <c r="AJ329" s="36"/>
      <c r="AK329" s="181"/>
      <c r="AL329" s="181"/>
      <c r="AM329" s="181"/>
      <c r="AN329" s="181"/>
      <c r="AO329" s="181"/>
      <c r="AP329" s="181"/>
      <c r="AQ329" s="181"/>
      <c r="AR329" s="181"/>
      <c r="AS329" s="181"/>
      <c r="AT329" s="36"/>
      <c r="AU329" s="36"/>
    </row>
    <row r="330" spans="1:47" ht="40" customHeight="1" x14ac:dyDescent="0.35">
      <c r="A330" s="204"/>
      <c r="B330" s="50">
        <v>344</v>
      </c>
      <c r="C330" s="200"/>
      <c r="D330" s="56" t="s">
        <v>572</v>
      </c>
      <c r="E330" s="57" t="s">
        <v>570</v>
      </c>
      <c r="F330" s="57" t="s">
        <v>11</v>
      </c>
      <c r="G330" s="57" t="s">
        <v>13</v>
      </c>
      <c r="H330" s="55">
        <v>30</v>
      </c>
      <c r="I330" s="70">
        <v>0</v>
      </c>
      <c r="J330" s="144">
        <f t="shared" si="23"/>
        <v>0</v>
      </c>
      <c r="K330" s="145">
        <f t="shared" si="24"/>
        <v>0</v>
      </c>
      <c r="L330" s="146"/>
      <c r="M330" s="147">
        <f t="shared" si="26"/>
        <v>0</v>
      </c>
      <c r="N330" s="146"/>
      <c r="O330" s="146"/>
      <c r="P330" s="146"/>
      <c r="Q330" s="191">
        <f t="shared" si="25"/>
        <v>0</v>
      </c>
      <c r="R330" s="18" t="str">
        <f t="shared" si="22"/>
        <v>OK</v>
      </c>
      <c r="S330" s="47"/>
      <c r="T330" s="47"/>
      <c r="U330" s="47"/>
      <c r="V330" s="47"/>
      <c r="W330" s="47"/>
      <c r="X330" s="34"/>
      <c r="Y330" s="34"/>
      <c r="Z330" s="34"/>
      <c r="AA330" s="180"/>
      <c r="AB330" s="34"/>
      <c r="AC330" s="34"/>
      <c r="AD330" s="34"/>
      <c r="AE330" s="36"/>
      <c r="AF330" s="36"/>
      <c r="AG330" s="36"/>
      <c r="AH330" s="36"/>
      <c r="AI330" s="36"/>
      <c r="AJ330" s="36"/>
      <c r="AK330" s="181"/>
      <c r="AL330" s="181"/>
      <c r="AM330" s="181"/>
      <c r="AN330" s="181"/>
      <c r="AO330" s="181"/>
      <c r="AP330" s="181"/>
      <c r="AQ330" s="181"/>
      <c r="AR330" s="181"/>
      <c r="AS330" s="181"/>
      <c r="AT330" s="36"/>
      <c r="AU330" s="36"/>
    </row>
    <row r="331" spans="1:47" ht="40" customHeight="1" x14ac:dyDescent="0.35">
      <c r="A331" s="204"/>
      <c r="B331" s="50">
        <v>345</v>
      </c>
      <c r="C331" s="200"/>
      <c r="D331" s="56" t="s">
        <v>573</v>
      </c>
      <c r="E331" s="57" t="s">
        <v>570</v>
      </c>
      <c r="F331" s="57" t="s">
        <v>11</v>
      </c>
      <c r="G331" s="57" t="s">
        <v>288</v>
      </c>
      <c r="H331" s="55">
        <v>20</v>
      </c>
      <c r="I331" s="70">
        <v>10</v>
      </c>
      <c r="J331" s="144">
        <f t="shared" si="23"/>
        <v>7</v>
      </c>
      <c r="K331" s="145">
        <f t="shared" si="24"/>
        <v>7</v>
      </c>
      <c r="L331" s="146">
        <v>-3</v>
      </c>
      <c r="M331" s="147">
        <f t="shared" si="26"/>
        <v>2</v>
      </c>
      <c r="N331" s="146"/>
      <c r="O331" s="146"/>
      <c r="P331" s="146"/>
      <c r="Q331" s="191">
        <f t="shared" si="25"/>
        <v>0</v>
      </c>
      <c r="R331" s="18" t="str">
        <f t="shared" si="22"/>
        <v>OK</v>
      </c>
      <c r="S331" s="47"/>
      <c r="T331" s="47"/>
      <c r="U331" s="47"/>
      <c r="V331" s="47"/>
      <c r="W331" s="47"/>
      <c r="X331" s="34"/>
      <c r="Y331" s="34"/>
      <c r="Z331" s="34"/>
      <c r="AA331" s="180"/>
      <c r="AB331" s="34"/>
      <c r="AC331" s="34"/>
      <c r="AD331" s="34"/>
      <c r="AE331" s="36"/>
      <c r="AF331" s="36"/>
      <c r="AG331" s="36"/>
      <c r="AH331" s="36"/>
      <c r="AI331" s="36"/>
      <c r="AJ331" s="36"/>
      <c r="AK331" s="181"/>
      <c r="AL331" s="190">
        <v>5</v>
      </c>
      <c r="AM331" s="181"/>
      <c r="AN331" s="181"/>
      <c r="AO331" s="181"/>
      <c r="AP331" s="181"/>
      <c r="AQ331" s="181"/>
      <c r="AR331" s="182">
        <v>2</v>
      </c>
      <c r="AS331" s="181"/>
      <c r="AT331" s="36"/>
      <c r="AU331" s="36"/>
    </row>
    <row r="332" spans="1:47" ht="40" customHeight="1" x14ac:dyDescent="0.35">
      <c r="A332" s="204"/>
      <c r="B332" s="50">
        <v>346</v>
      </c>
      <c r="C332" s="200"/>
      <c r="D332" s="56" t="s">
        <v>574</v>
      </c>
      <c r="E332" s="57" t="s">
        <v>570</v>
      </c>
      <c r="F332" s="57" t="s">
        <v>11</v>
      </c>
      <c r="G332" s="57" t="s">
        <v>575</v>
      </c>
      <c r="H332" s="55">
        <v>50</v>
      </c>
      <c r="I332" s="70">
        <v>0</v>
      </c>
      <c r="J332" s="144">
        <f t="shared" si="23"/>
        <v>0</v>
      </c>
      <c r="K332" s="145">
        <f t="shared" si="24"/>
        <v>0</v>
      </c>
      <c r="L332" s="146"/>
      <c r="M332" s="147">
        <f t="shared" si="26"/>
        <v>0</v>
      </c>
      <c r="N332" s="146"/>
      <c r="O332" s="146"/>
      <c r="P332" s="146"/>
      <c r="Q332" s="191">
        <f t="shared" si="25"/>
        <v>0</v>
      </c>
      <c r="R332" s="18" t="str">
        <f t="shared" si="22"/>
        <v>OK</v>
      </c>
      <c r="S332" s="47"/>
      <c r="T332" s="47"/>
      <c r="U332" s="47"/>
      <c r="V332" s="47"/>
      <c r="W332" s="47"/>
      <c r="X332" s="34"/>
      <c r="Y332" s="34"/>
      <c r="Z332" s="34"/>
      <c r="AA332" s="180"/>
      <c r="AB332" s="34"/>
      <c r="AC332" s="34"/>
      <c r="AD332" s="34"/>
      <c r="AE332" s="36"/>
      <c r="AF332" s="36"/>
      <c r="AG332" s="36"/>
      <c r="AH332" s="36"/>
      <c r="AI332" s="36"/>
      <c r="AJ332" s="36"/>
      <c r="AK332" s="181"/>
      <c r="AL332" s="181"/>
      <c r="AM332" s="181"/>
      <c r="AN332" s="181"/>
      <c r="AO332" s="181"/>
      <c r="AP332" s="181"/>
      <c r="AQ332" s="181"/>
      <c r="AR332" s="181"/>
      <c r="AS332" s="181"/>
      <c r="AT332" s="36"/>
      <c r="AU332" s="36"/>
    </row>
    <row r="333" spans="1:47" ht="40" customHeight="1" x14ac:dyDescent="0.35">
      <c r="A333" s="204"/>
      <c r="B333" s="50">
        <v>347</v>
      </c>
      <c r="C333" s="199"/>
      <c r="D333" s="56" t="s">
        <v>576</v>
      </c>
      <c r="E333" s="57" t="s">
        <v>570</v>
      </c>
      <c r="F333" s="57" t="s">
        <v>11</v>
      </c>
      <c r="G333" s="57" t="s">
        <v>575</v>
      </c>
      <c r="H333" s="55">
        <v>40</v>
      </c>
      <c r="I333" s="70">
        <v>0</v>
      </c>
      <c r="J333" s="144">
        <f t="shared" si="23"/>
        <v>0</v>
      </c>
      <c r="K333" s="145">
        <f t="shared" si="24"/>
        <v>0</v>
      </c>
      <c r="L333" s="146"/>
      <c r="M333" s="147">
        <f t="shared" si="26"/>
        <v>0</v>
      </c>
      <c r="N333" s="146"/>
      <c r="O333" s="146"/>
      <c r="P333" s="146"/>
      <c r="Q333" s="191">
        <f t="shared" si="25"/>
        <v>0</v>
      </c>
      <c r="R333" s="18" t="str">
        <f t="shared" si="22"/>
        <v>OK</v>
      </c>
      <c r="S333" s="47"/>
      <c r="T333" s="47"/>
      <c r="U333" s="47"/>
      <c r="V333" s="47"/>
      <c r="W333" s="47"/>
      <c r="X333" s="34"/>
      <c r="Y333" s="34"/>
      <c r="Z333" s="34"/>
      <c r="AA333" s="180"/>
      <c r="AB333" s="34"/>
      <c r="AC333" s="34"/>
      <c r="AD333" s="34"/>
      <c r="AE333" s="36"/>
      <c r="AF333" s="36"/>
      <c r="AG333" s="36"/>
      <c r="AH333" s="36"/>
      <c r="AI333" s="36"/>
      <c r="AJ333" s="36"/>
      <c r="AK333" s="181"/>
      <c r="AL333" s="181"/>
      <c r="AM333" s="181"/>
      <c r="AN333" s="181"/>
      <c r="AO333" s="181"/>
      <c r="AP333" s="181"/>
      <c r="AQ333" s="181"/>
      <c r="AR333" s="181"/>
      <c r="AS333" s="181"/>
      <c r="AT333" s="36"/>
      <c r="AU333" s="36"/>
    </row>
    <row r="334" spans="1:47" ht="40" customHeight="1" x14ac:dyDescent="0.35">
      <c r="A334" s="204">
        <v>32</v>
      </c>
      <c r="B334" s="50">
        <v>348</v>
      </c>
      <c r="C334" s="198" t="s">
        <v>641</v>
      </c>
      <c r="D334" s="56" t="s">
        <v>577</v>
      </c>
      <c r="E334" s="57" t="s">
        <v>578</v>
      </c>
      <c r="F334" s="57" t="s">
        <v>233</v>
      </c>
      <c r="G334" s="57" t="s">
        <v>579</v>
      </c>
      <c r="H334" s="55">
        <v>164.96</v>
      </c>
      <c r="I334" s="70">
        <v>2</v>
      </c>
      <c r="J334" s="144">
        <f t="shared" si="23"/>
        <v>2</v>
      </c>
      <c r="K334" s="145">
        <f t="shared" si="24"/>
        <v>2</v>
      </c>
      <c r="L334" s="146"/>
      <c r="M334" s="147">
        <f t="shared" si="26"/>
        <v>0</v>
      </c>
      <c r="N334" s="146"/>
      <c r="O334" s="146"/>
      <c r="P334" s="146"/>
      <c r="Q334" s="191">
        <f t="shared" si="25"/>
        <v>0</v>
      </c>
      <c r="R334" s="18" t="str">
        <f t="shared" si="22"/>
        <v>OK</v>
      </c>
      <c r="S334" s="47"/>
      <c r="T334" s="47"/>
      <c r="U334" s="47"/>
      <c r="V334" s="47"/>
      <c r="W334" s="47"/>
      <c r="X334" s="34"/>
      <c r="Y334" s="34"/>
      <c r="Z334" s="34"/>
      <c r="AA334" s="180"/>
      <c r="AB334" s="34"/>
      <c r="AC334" s="34"/>
      <c r="AD334" s="34"/>
      <c r="AE334" s="36"/>
      <c r="AF334" s="36"/>
      <c r="AG334" s="36"/>
      <c r="AH334" s="36">
        <v>2</v>
      </c>
      <c r="AI334" s="36"/>
      <c r="AJ334" s="36"/>
      <c r="AK334" s="181"/>
      <c r="AL334" s="181"/>
      <c r="AM334" s="181"/>
      <c r="AN334" s="181"/>
      <c r="AO334" s="181"/>
      <c r="AP334" s="181"/>
      <c r="AQ334" s="181"/>
      <c r="AR334" s="181"/>
      <c r="AS334" s="181"/>
      <c r="AT334" s="36"/>
      <c r="AU334" s="36"/>
    </row>
    <row r="335" spans="1:47" ht="40" customHeight="1" x14ac:dyDescent="0.35">
      <c r="A335" s="204"/>
      <c r="B335" s="50">
        <v>349</v>
      </c>
      <c r="C335" s="200"/>
      <c r="D335" s="56" t="s">
        <v>580</v>
      </c>
      <c r="E335" s="57" t="s">
        <v>581</v>
      </c>
      <c r="F335" s="57" t="s">
        <v>233</v>
      </c>
      <c r="G335" s="57" t="s">
        <v>579</v>
      </c>
      <c r="H335" s="55">
        <v>87.33</v>
      </c>
      <c r="I335" s="70">
        <v>2</v>
      </c>
      <c r="J335" s="144">
        <f t="shared" si="23"/>
        <v>2</v>
      </c>
      <c r="K335" s="145">
        <f t="shared" si="24"/>
        <v>2</v>
      </c>
      <c r="L335" s="146"/>
      <c r="M335" s="147">
        <f t="shared" si="26"/>
        <v>0</v>
      </c>
      <c r="N335" s="146"/>
      <c r="O335" s="146"/>
      <c r="P335" s="146"/>
      <c r="Q335" s="191">
        <f t="shared" si="25"/>
        <v>0</v>
      </c>
      <c r="R335" s="18" t="str">
        <f t="shared" si="22"/>
        <v>OK</v>
      </c>
      <c r="S335" s="47"/>
      <c r="T335" s="47"/>
      <c r="U335" s="47"/>
      <c r="V335" s="47"/>
      <c r="W335" s="47"/>
      <c r="X335" s="34"/>
      <c r="Y335" s="34"/>
      <c r="Z335" s="34"/>
      <c r="AA335" s="180"/>
      <c r="AB335" s="34"/>
      <c r="AC335" s="34"/>
      <c r="AD335" s="34"/>
      <c r="AE335" s="36"/>
      <c r="AF335" s="36"/>
      <c r="AG335" s="36"/>
      <c r="AH335" s="36">
        <v>2</v>
      </c>
      <c r="AI335" s="36"/>
      <c r="AJ335" s="36"/>
      <c r="AK335" s="181"/>
      <c r="AL335" s="181"/>
      <c r="AM335" s="181"/>
      <c r="AN335" s="181"/>
      <c r="AO335" s="181"/>
      <c r="AP335" s="181"/>
      <c r="AQ335" s="181"/>
      <c r="AR335" s="181"/>
      <c r="AS335" s="181"/>
      <c r="AT335" s="36"/>
      <c r="AU335" s="36"/>
    </row>
    <row r="336" spans="1:47" ht="40" customHeight="1" x14ac:dyDescent="0.35">
      <c r="A336" s="204"/>
      <c r="B336" s="50">
        <v>350</v>
      </c>
      <c r="C336" s="200"/>
      <c r="D336" s="56" t="s">
        <v>582</v>
      </c>
      <c r="E336" s="57" t="s">
        <v>583</v>
      </c>
      <c r="F336" s="57" t="s">
        <v>11</v>
      </c>
      <c r="G336" s="57" t="s">
        <v>12</v>
      </c>
      <c r="H336" s="55">
        <v>16.11</v>
      </c>
      <c r="I336" s="70">
        <v>20</v>
      </c>
      <c r="J336" s="144">
        <f t="shared" si="23"/>
        <v>20</v>
      </c>
      <c r="K336" s="145">
        <f t="shared" si="24"/>
        <v>20</v>
      </c>
      <c r="L336" s="146"/>
      <c r="M336" s="147">
        <f t="shared" si="26"/>
        <v>5</v>
      </c>
      <c r="N336" s="146"/>
      <c r="O336" s="146"/>
      <c r="P336" s="146"/>
      <c r="Q336" s="191">
        <f t="shared" si="25"/>
        <v>0</v>
      </c>
      <c r="R336" s="18" t="str">
        <f t="shared" si="22"/>
        <v>OK</v>
      </c>
      <c r="S336" s="47"/>
      <c r="T336" s="47"/>
      <c r="U336" s="47"/>
      <c r="V336" s="47"/>
      <c r="W336" s="47"/>
      <c r="X336" s="34"/>
      <c r="Y336" s="34"/>
      <c r="Z336" s="34"/>
      <c r="AA336" s="180"/>
      <c r="AB336" s="34"/>
      <c r="AC336" s="34"/>
      <c r="AD336" s="34"/>
      <c r="AE336" s="36"/>
      <c r="AF336" s="36"/>
      <c r="AG336" s="36"/>
      <c r="AH336" s="36">
        <v>20</v>
      </c>
      <c r="AI336" s="36"/>
      <c r="AJ336" s="36"/>
      <c r="AK336" s="181"/>
      <c r="AL336" s="181"/>
      <c r="AM336" s="181"/>
      <c r="AN336" s="181"/>
      <c r="AO336" s="181"/>
      <c r="AP336" s="181"/>
      <c r="AQ336" s="181"/>
      <c r="AR336" s="181"/>
      <c r="AS336" s="181"/>
      <c r="AT336" s="36"/>
      <c r="AU336" s="36"/>
    </row>
    <row r="337" spans="1:47" ht="40" customHeight="1" x14ac:dyDescent="0.35">
      <c r="A337" s="204"/>
      <c r="B337" s="50">
        <v>351</v>
      </c>
      <c r="C337" s="200"/>
      <c r="D337" s="56" t="s">
        <v>584</v>
      </c>
      <c r="E337" s="57" t="s">
        <v>585</v>
      </c>
      <c r="F337" s="57" t="s">
        <v>11</v>
      </c>
      <c r="G337" s="57" t="s">
        <v>12</v>
      </c>
      <c r="H337" s="55">
        <v>115.55</v>
      </c>
      <c r="I337" s="70">
        <v>0</v>
      </c>
      <c r="J337" s="144">
        <f t="shared" si="23"/>
        <v>0</v>
      </c>
      <c r="K337" s="145">
        <f t="shared" si="24"/>
        <v>0</v>
      </c>
      <c r="L337" s="146"/>
      <c r="M337" s="147">
        <f t="shared" si="26"/>
        <v>0</v>
      </c>
      <c r="N337" s="146"/>
      <c r="O337" s="146"/>
      <c r="P337" s="146"/>
      <c r="Q337" s="191">
        <f t="shared" si="25"/>
        <v>0</v>
      </c>
      <c r="R337" s="18" t="str">
        <f t="shared" si="22"/>
        <v>OK</v>
      </c>
      <c r="S337" s="47"/>
      <c r="T337" s="47"/>
      <c r="U337" s="47"/>
      <c r="V337" s="47"/>
      <c r="W337" s="47"/>
      <c r="X337" s="34"/>
      <c r="Y337" s="34"/>
      <c r="Z337" s="34"/>
      <c r="AA337" s="180"/>
      <c r="AB337" s="34"/>
      <c r="AC337" s="34"/>
      <c r="AD337" s="34"/>
      <c r="AE337" s="36"/>
      <c r="AF337" s="36"/>
      <c r="AG337" s="36"/>
      <c r="AH337" s="36"/>
      <c r="AI337" s="36"/>
      <c r="AJ337" s="36"/>
      <c r="AK337" s="181"/>
      <c r="AL337" s="181"/>
      <c r="AM337" s="181"/>
      <c r="AN337" s="181"/>
      <c r="AO337" s="181"/>
      <c r="AP337" s="181"/>
      <c r="AQ337" s="181"/>
      <c r="AR337" s="181"/>
      <c r="AS337" s="181"/>
      <c r="AT337" s="36"/>
      <c r="AU337" s="36"/>
    </row>
    <row r="338" spans="1:47" ht="40" customHeight="1" x14ac:dyDescent="0.35">
      <c r="A338" s="204"/>
      <c r="B338" s="50">
        <v>352</v>
      </c>
      <c r="C338" s="200"/>
      <c r="D338" s="56" t="s">
        <v>586</v>
      </c>
      <c r="E338" s="57" t="s">
        <v>587</v>
      </c>
      <c r="F338" s="57" t="s">
        <v>11</v>
      </c>
      <c r="G338" s="57" t="s">
        <v>12</v>
      </c>
      <c r="H338" s="55">
        <v>50.3</v>
      </c>
      <c r="I338" s="70">
        <v>10</v>
      </c>
      <c r="J338" s="144">
        <f t="shared" si="23"/>
        <v>0</v>
      </c>
      <c r="K338" s="145">
        <f t="shared" si="24"/>
        <v>0</v>
      </c>
      <c r="L338" s="146"/>
      <c r="M338" s="147">
        <f t="shared" si="26"/>
        <v>2</v>
      </c>
      <c r="N338" s="146"/>
      <c r="O338" s="146"/>
      <c r="P338" s="146"/>
      <c r="Q338" s="191">
        <f t="shared" si="25"/>
        <v>10</v>
      </c>
      <c r="R338" s="18" t="str">
        <f t="shared" si="22"/>
        <v>OK</v>
      </c>
      <c r="S338" s="47"/>
      <c r="T338" s="47"/>
      <c r="U338" s="47"/>
      <c r="V338" s="47"/>
      <c r="W338" s="47"/>
      <c r="X338" s="34"/>
      <c r="Y338" s="34"/>
      <c r="Z338" s="34"/>
      <c r="AA338" s="180"/>
      <c r="AB338" s="34"/>
      <c r="AC338" s="34"/>
      <c r="AD338" s="34"/>
      <c r="AE338" s="36"/>
      <c r="AF338" s="36"/>
      <c r="AG338" s="36"/>
      <c r="AH338" s="36"/>
      <c r="AI338" s="36"/>
      <c r="AJ338" s="36"/>
      <c r="AK338" s="181"/>
      <c r="AL338" s="181"/>
      <c r="AM338" s="181"/>
      <c r="AN338" s="181"/>
      <c r="AO338" s="181"/>
      <c r="AP338" s="181"/>
      <c r="AQ338" s="181"/>
      <c r="AR338" s="181"/>
      <c r="AS338" s="181"/>
      <c r="AT338" s="36"/>
      <c r="AU338" s="36"/>
    </row>
    <row r="339" spans="1:47" ht="40" customHeight="1" x14ac:dyDescent="0.35">
      <c r="A339" s="204"/>
      <c r="B339" s="50">
        <v>353</v>
      </c>
      <c r="C339" s="200"/>
      <c r="D339" s="56" t="s">
        <v>588</v>
      </c>
      <c r="E339" s="57" t="s">
        <v>589</v>
      </c>
      <c r="F339" s="57" t="s">
        <v>11</v>
      </c>
      <c r="G339" s="57" t="s">
        <v>12</v>
      </c>
      <c r="H339" s="55">
        <v>14.69</v>
      </c>
      <c r="I339" s="70">
        <v>20</v>
      </c>
      <c r="J339" s="144">
        <f t="shared" si="23"/>
        <v>20</v>
      </c>
      <c r="K339" s="145">
        <f t="shared" si="24"/>
        <v>20</v>
      </c>
      <c r="L339" s="146"/>
      <c r="M339" s="147">
        <f t="shared" si="26"/>
        <v>5</v>
      </c>
      <c r="N339" s="146"/>
      <c r="O339" s="146"/>
      <c r="P339" s="146"/>
      <c r="Q339" s="191">
        <f t="shared" si="25"/>
        <v>0</v>
      </c>
      <c r="R339" s="18" t="str">
        <f t="shared" si="22"/>
        <v>OK</v>
      </c>
      <c r="S339" s="47"/>
      <c r="T339" s="47"/>
      <c r="U339" s="47"/>
      <c r="V339" s="47"/>
      <c r="W339" s="47"/>
      <c r="X339" s="34"/>
      <c r="Y339" s="34"/>
      <c r="Z339" s="34"/>
      <c r="AA339" s="180"/>
      <c r="AB339" s="34"/>
      <c r="AC339" s="34"/>
      <c r="AD339" s="34"/>
      <c r="AE339" s="36"/>
      <c r="AF339" s="36"/>
      <c r="AG339" s="36"/>
      <c r="AH339" s="36">
        <v>20</v>
      </c>
      <c r="AI339" s="36"/>
      <c r="AJ339" s="36"/>
      <c r="AK339" s="181"/>
      <c r="AL339" s="181"/>
      <c r="AM339" s="181"/>
      <c r="AN339" s="181"/>
      <c r="AO339" s="181"/>
      <c r="AP339" s="181"/>
      <c r="AQ339" s="181"/>
      <c r="AR339" s="181"/>
      <c r="AS339" s="181"/>
      <c r="AT339" s="36"/>
      <c r="AU339" s="36"/>
    </row>
    <row r="340" spans="1:47" ht="40" customHeight="1" x14ac:dyDescent="0.35">
      <c r="A340" s="204"/>
      <c r="B340" s="50">
        <v>354</v>
      </c>
      <c r="C340" s="200"/>
      <c r="D340" s="56" t="s">
        <v>590</v>
      </c>
      <c r="E340" s="57" t="s">
        <v>589</v>
      </c>
      <c r="F340" s="57" t="s">
        <v>11</v>
      </c>
      <c r="G340" s="57" t="s">
        <v>591</v>
      </c>
      <c r="H340" s="55">
        <v>12.85</v>
      </c>
      <c r="I340" s="70">
        <v>30</v>
      </c>
      <c r="J340" s="144">
        <f t="shared" si="23"/>
        <v>15</v>
      </c>
      <c r="K340" s="145">
        <f t="shared" si="24"/>
        <v>15</v>
      </c>
      <c r="L340" s="146"/>
      <c r="M340" s="147">
        <f t="shared" si="26"/>
        <v>7</v>
      </c>
      <c r="N340" s="146"/>
      <c r="O340" s="146"/>
      <c r="P340" s="146"/>
      <c r="Q340" s="191">
        <f t="shared" si="25"/>
        <v>15</v>
      </c>
      <c r="R340" s="18" t="str">
        <f t="shared" si="22"/>
        <v>OK</v>
      </c>
      <c r="S340" s="47"/>
      <c r="T340" s="47"/>
      <c r="U340" s="47"/>
      <c r="V340" s="47"/>
      <c r="W340" s="47"/>
      <c r="X340" s="34"/>
      <c r="Y340" s="34"/>
      <c r="Z340" s="34"/>
      <c r="AA340" s="180"/>
      <c r="AB340" s="34"/>
      <c r="AC340" s="34"/>
      <c r="AD340" s="34"/>
      <c r="AE340" s="36"/>
      <c r="AF340" s="36"/>
      <c r="AG340" s="36"/>
      <c r="AH340" s="36"/>
      <c r="AI340" s="36"/>
      <c r="AJ340" s="36"/>
      <c r="AK340" s="181"/>
      <c r="AL340" s="181"/>
      <c r="AM340" s="181"/>
      <c r="AN340" s="181"/>
      <c r="AO340" s="181"/>
      <c r="AP340" s="181"/>
      <c r="AQ340" s="181"/>
      <c r="AR340" s="181"/>
      <c r="AS340" s="182">
        <v>15</v>
      </c>
      <c r="AT340" s="36"/>
      <c r="AU340" s="36"/>
    </row>
    <row r="341" spans="1:47" ht="40" customHeight="1" x14ac:dyDescent="0.35">
      <c r="A341" s="204"/>
      <c r="B341" s="50">
        <v>355</v>
      </c>
      <c r="C341" s="200"/>
      <c r="D341" s="56" t="s">
        <v>592</v>
      </c>
      <c r="E341" s="57" t="s">
        <v>593</v>
      </c>
      <c r="F341" s="57" t="s">
        <v>3</v>
      </c>
      <c r="G341" s="57" t="s">
        <v>591</v>
      </c>
      <c r="H341" s="55">
        <v>10.35</v>
      </c>
      <c r="I341" s="70">
        <v>100</v>
      </c>
      <c r="J341" s="144">
        <f t="shared" si="23"/>
        <v>100</v>
      </c>
      <c r="K341" s="145">
        <f t="shared" si="24"/>
        <v>100</v>
      </c>
      <c r="L341" s="146"/>
      <c r="M341" s="147">
        <f t="shared" si="26"/>
        <v>25</v>
      </c>
      <c r="N341" s="146"/>
      <c r="O341" s="146"/>
      <c r="P341" s="146"/>
      <c r="Q341" s="191">
        <f t="shared" si="25"/>
        <v>0</v>
      </c>
      <c r="R341" s="18" t="str">
        <f t="shared" si="22"/>
        <v>OK</v>
      </c>
      <c r="S341" s="47"/>
      <c r="T341" s="47"/>
      <c r="U341" s="47"/>
      <c r="V341" s="47"/>
      <c r="W341" s="47"/>
      <c r="X341" s="34"/>
      <c r="Y341" s="34"/>
      <c r="Z341" s="34"/>
      <c r="AA341" s="180"/>
      <c r="AB341" s="34"/>
      <c r="AC341" s="34"/>
      <c r="AD341" s="34"/>
      <c r="AE341" s="36"/>
      <c r="AF341" s="36"/>
      <c r="AG341" s="36"/>
      <c r="AH341" s="36">
        <v>100</v>
      </c>
      <c r="AI341" s="36"/>
      <c r="AJ341" s="36"/>
      <c r="AK341" s="181"/>
      <c r="AL341" s="181"/>
      <c r="AM341" s="181"/>
      <c r="AN341" s="181"/>
      <c r="AO341" s="181"/>
      <c r="AP341" s="181"/>
      <c r="AQ341" s="181"/>
      <c r="AR341" s="181"/>
      <c r="AS341" s="181"/>
      <c r="AT341" s="36"/>
      <c r="AU341" s="36"/>
    </row>
    <row r="342" spans="1:47" ht="40" customHeight="1" x14ac:dyDescent="0.35">
      <c r="A342" s="204"/>
      <c r="B342" s="50">
        <v>356</v>
      </c>
      <c r="C342" s="199"/>
      <c r="D342" s="56" t="s">
        <v>594</v>
      </c>
      <c r="E342" s="57" t="s">
        <v>595</v>
      </c>
      <c r="F342" s="57" t="s">
        <v>11</v>
      </c>
      <c r="G342" s="57" t="s">
        <v>12</v>
      </c>
      <c r="H342" s="55">
        <v>68.7</v>
      </c>
      <c r="I342" s="70">
        <v>5</v>
      </c>
      <c r="J342" s="144">
        <f t="shared" si="23"/>
        <v>2</v>
      </c>
      <c r="K342" s="145">
        <f t="shared" si="24"/>
        <v>2</v>
      </c>
      <c r="L342" s="146"/>
      <c r="M342" s="147">
        <f t="shared" si="26"/>
        <v>1</v>
      </c>
      <c r="N342" s="146"/>
      <c r="O342" s="146"/>
      <c r="P342" s="146"/>
      <c r="Q342" s="191">
        <f t="shared" si="25"/>
        <v>3</v>
      </c>
      <c r="R342" s="18" t="str">
        <f t="shared" si="22"/>
        <v>OK</v>
      </c>
      <c r="S342" s="47"/>
      <c r="T342" s="47"/>
      <c r="U342" s="47"/>
      <c r="V342" s="47"/>
      <c r="W342" s="47"/>
      <c r="X342" s="34"/>
      <c r="Y342" s="34"/>
      <c r="Z342" s="34"/>
      <c r="AA342" s="180"/>
      <c r="AB342" s="34"/>
      <c r="AC342" s="34"/>
      <c r="AD342" s="34"/>
      <c r="AE342" s="36"/>
      <c r="AF342" s="36"/>
      <c r="AG342" s="36"/>
      <c r="AH342" s="36">
        <v>2</v>
      </c>
      <c r="AI342" s="36"/>
      <c r="AJ342" s="36"/>
      <c r="AK342" s="181"/>
      <c r="AL342" s="181"/>
      <c r="AM342" s="181"/>
      <c r="AN342" s="181"/>
      <c r="AO342" s="181"/>
      <c r="AP342" s="181"/>
      <c r="AQ342" s="181"/>
      <c r="AR342" s="181"/>
      <c r="AS342" s="181"/>
      <c r="AT342" s="36"/>
      <c r="AU342" s="36"/>
    </row>
    <row r="343" spans="1:47" ht="40" customHeight="1" x14ac:dyDescent="0.35">
      <c r="A343" s="204">
        <v>34</v>
      </c>
      <c r="B343" s="50">
        <v>364</v>
      </c>
      <c r="C343" s="198" t="s">
        <v>635</v>
      </c>
      <c r="D343" s="56" t="s">
        <v>596</v>
      </c>
      <c r="E343" s="57" t="s">
        <v>597</v>
      </c>
      <c r="F343" s="57" t="s">
        <v>598</v>
      </c>
      <c r="G343" s="57" t="s">
        <v>599</v>
      </c>
      <c r="H343" s="55">
        <v>40.9</v>
      </c>
      <c r="I343" s="70">
        <v>0</v>
      </c>
      <c r="J343" s="144">
        <f t="shared" si="23"/>
        <v>0</v>
      </c>
      <c r="K343" s="145">
        <f t="shared" si="24"/>
        <v>0</v>
      </c>
      <c r="L343" s="146"/>
      <c r="M343" s="147">
        <f t="shared" si="26"/>
        <v>0</v>
      </c>
      <c r="N343" s="146"/>
      <c r="O343" s="146"/>
      <c r="P343" s="146"/>
      <c r="Q343" s="191">
        <f t="shared" si="25"/>
        <v>0</v>
      </c>
      <c r="R343" s="18" t="str">
        <f t="shared" si="22"/>
        <v>OK</v>
      </c>
      <c r="S343" s="47"/>
      <c r="T343" s="47"/>
      <c r="U343" s="47"/>
      <c r="V343" s="47"/>
      <c r="W343" s="47"/>
      <c r="X343" s="34"/>
      <c r="Y343" s="34"/>
      <c r="Z343" s="34"/>
      <c r="AA343" s="180"/>
      <c r="AB343" s="34"/>
      <c r="AC343" s="34"/>
      <c r="AD343" s="34"/>
      <c r="AE343" s="36"/>
      <c r="AF343" s="36"/>
      <c r="AG343" s="36"/>
      <c r="AH343" s="36"/>
      <c r="AI343" s="36"/>
      <c r="AJ343" s="36"/>
      <c r="AK343" s="181"/>
      <c r="AL343" s="181"/>
      <c r="AM343" s="181"/>
      <c r="AN343" s="181"/>
      <c r="AO343" s="181"/>
      <c r="AP343" s="181"/>
      <c r="AQ343" s="181"/>
      <c r="AR343" s="181"/>
      <c r="AS343" s="181"/>
      <c r="AT343" s="36"/>
      <c r="AU343" s="36"/>
    </row>
    <row r="344" spans="1:47" ht="40" customHeight="1" x14ac:dyDescent="0.35">
      <c r="A344" s="204"/>
      <c r="B344" s="50">
        <v>365</v>
      </c>
      <c r="C344" s="199"/>
      <c r="D344" s="56" t="s">
        <v>600</v>
      </c>
      <c r="E344" s="57" t="s">
        <v>601</v>
      </c>
      <c r="F344" s="57" t="s">
        <v>195</v>
      </c>
      <c r="G344" s="57" t="s">
        <v>599</v>
      </c>
      <c r="H344" s="55">
        <v>307.2</v>
      </c>
      <c r="I344" s="70">
        <v>0</v>
      </c>
      <c r="J344" s="144">
        <f t="shared" si="23"/>
        <v>0</v>
      </c>
      <c r="K344" s="145">
        <f t="shared" si="24"/>
        <v>0</v>
      </c>
      <c r="L344" s="146"/>
      <c r="M344" s="147">
        <f t="shared" si="26"/>
        <v>0</v>
      </c>
      <c r="N344" s="146"/>
      <c r="O344" s="146"/>
      <c r="P344" s="146"/>
      <c r="Q344" s="191">
        <f t="shared" si="25"/>
        <v>0</v>
      </c>
      <c r="R344" s="18" t="str">
        <f t="shared" si="22"/>
        <v>OK</v>
      </c>
      <c r="S344" s="47"/>
      <c r="T344" s="47"/>
      <c r="U344" s="47"/>
      <c r="V344" s="47"/>
      <c r="W344" s="47"/>
      <c r="X344" s="34"/>
      <c r="Y344" s="34"/>
      <c r="Z344" s="34"/>
      <c r="AA344" s="180"/>
      <c r="AB344" s="34"/>
      <c r="AC344" s="34"/>
      <c r="AD344" s="34"/>
      <c r="AE344" s="36"/>
      <c r="AF344" s="36"/>
      <c r="AG344" s="36"/>
      <c r="AH344" s="36"/>
      <c r="AI344" s="36"/>
      <c r="AJ344" s="36"/>
      <c r="AK344" s="181"/>
      <c r="AL344" s="181"/>
      <c r="AM344" s="181"/>
      <c r="AN344" s="181"/>
      <c r="AO344" s="181"/>
      <c r="AP344" s="181"/>
      <c r="AQ344" s="181"/>
      <c r="AR344" s="181"/>
      <c r="AS344" s="181"/>
      <c r="AT344" s="36"/>
      <c r="AU344" s="36"/>
    </row>
    <row r="345" spans="1:47" ht="40" customHeight="1" x14ac:dyDescent="0.35">
      <c r="A345" s="204">
        <v>35</v>
      </c>
      <c r="B345" s="50">
        <v>366</v>
      </c>
      <c r="C345" s="198" t="s">
        <v>634</v>
      </c>
      <c r="D345" s="56" t="s">
        <v>602</v>
      </c>
      <c r="E345" s="57" t="s">
        <v>39</v>
      </c>
      <c r="F345" s="57" t="s">
        <v>195</v>
      </c>
      <c r="G345" s="57" t="s">
        <v>13</v>
      </c>
      <c r="H345" s="55">
        <v>35.119999999999997</v>
      </c>
      <c r="I345" s="70">
        <v>0</v>
      </c>
      <c r="J345" s="144">
        <f t="shared" si="23"/>
        <v>0</v>
      </c>
      <c r="K345" s="145">
        <f t="shared" si="24"/>
        <v>0</v>
      </c>
      <c r="L345" s="146"/>
      <c r="M345" s="147">
        <f t="shared" si="26"/>
        <v>0</v>
      </c>
      <c r="N345" s="146"/>
      <c r="O345" s="146"/>
      <c r="P345" s="146"/>
      <c r="Q345" s="191">
        <f t="shared" si="25"/>
        <v>0</v>
      </c>
      <c r="R345" s="18" t="str">
        <f t="shared" si="22"/>
        <v>OK</v>
      </c>
      <c r="S345" s="47"/>
      <c r="T345" s="47"/>
      <c r="U345" s="47"/>
      <c r="V345" s="47"/>
      <c r="W345" s="47"/>
      <c r="X345" s="34"/>
      <c r="Y345" s="34"/>
      <c r="Z345" s="34"/>
      <c r="AA345" s="180"/>
      <c r="AB345" s="34"/>
      <c r="AC345" s="34"/>
      <c r="AD345" s="34"/>
      <c r="AE345" s="36"/>
      <c r="AF345" s="36"/>
      <c r="AG345" s="36"/>
      <c r="AH345" s="36"/>
      <c r="AI345" s="36"/>
      <c r="AJ345" s="36"/>
      <c r="AK345" s="181"/>
      <c r="AL345" s="181"/>
      <c r="AM345" s="181"/>
      <c r="AN345" s="181"/>
      <c r="AO345" s="181"/>
      <c r="AP345" s="181"/>
      <c r="AQ345" s="181"/>
      <c r="AR345" s="181"/>
      <c r="AS345" s="181"/>
      <c r="AT345" s="36"/>
      <c r="AU345" s="36"/>
    </row>
    <row r="346" spans="1:47" ht="40" customHeight="1" x14ac:dyDescent="0.35">
      <c r="A346" s="204"/>
      <c r="B346" s="50">
        <v>367</v>
      </c>
      <c r="C346" s="200"/>
      <c r="D346" s="56" t="s">
        <v>603</v>
      </c>
      <c r="E346" s="57" t="s">
        <v>39</v>
      </c>
      <c r="F346" s="57" t="s">
        <v>484</v>
      </c>
      <c r="G346" s="57" t="s">
        <v>604</v>
      </c>
      <c r="H346" s="55">
        <v>24.1</v>
      </c>
      <c r="I346" s="70">
        <v>0</v>
      </c>
      <c r="J346" s="144">
        <f t="shared" si="23"/>
        <v>0</v>
      </c>
      <c r="K346" s="145">
        <f t="shared" si="24"/>
        <v>0</v>
      </c>
      <c r="L346" s="146"/>
      <c r="M346" s="147">
        <f t="shared" si="26"/>
        <v>0</v>
      </c>
      <c r="N346" s="146"/>
      <c r="O346" s="146"/>
      <c r="P346" s="146"/>
      <c r="Q346" s="191">
        <f t="shared" si="25"/>
        <v>0</v>
      </c>
      <c r="R346" s="18" t="str">
        <f t="shared" si="22"/>
        <v>OK</v>
      </c>
      <c r="S346" s="47"/>
      <c r="T346" s="47"/>
      <c r="U346" s="47"/>
      <c r="V346" s="47"/>
      <c r="W346" s="47"/>
      <c r="X346" s="34"/>
      <c r="Y346" s="34"/>
      <c r="Z346" s="34"/>
      <c r="AA346" s="180"/>
      <c r="AB346" s="34"/>
      <c r="AC346" s="34"/>
      <c r="AD346" s="34"/>
      <c r="AE346" s="36"/>
      <c r="AF346" s="36"/>
      <c r="AG346" s="36"/>
      <c r="AH346" s="36"/>
      <c r="AI346" s="36"/>
      <c r="AJ346" s="36"/>
      <c r="AK346" s="181"/>
      <c r="AL346" s="181"/>
      <c r="AM346" s="181"/>
      <c r="AN346" s="181"/>
      <c r="AO346" s="181"/>
      <c r="AP346" s="181"/>
      <c r="AQ346" s="181"/>
      <c r="AR346" s="181"/>
      <c r="AS346" s="181"/>
      <c r="AT346" s="36"/>
      <c r="AU346" s="36"/>
    </row>
    <row r="347" spans="1:47" ht="40" customHeight="1" x14ac:dyDescent="0.35">
      <c r="A347" s="204"/>
      <c r="B347" s="50">
        <v>368</v>
      </c>
      <c r="C347" s="200"/>
      <c r="D347" s="56" t="s">
        <v>605</v>
      </c>
      <c r="E347" s="57" t="s">
        <v>606</v>
      </c>
      <c r="F347" s="57" t="s">
        <v>11</v>
      </c>
      <c r="G347" s="57" t="s">
        <v>604</v>
      </c>
      <c r="H347" s="55">
        <v>40</v>
      </c>
      <c r="I347" s="70">
        <v>5</v>
      </c>
      <c r="J347" s="144">
        <f t="shared" si="23"/>
        <v>4</v>
      </c>
      <c r="K347" s="145">
        <f t="shared" si="24"/>
        <v>4</v>
      </c>
      <c r="L347" s="146"/>
      <c r="M347" s="147">
        <f t="shared" si="26"/>
        <v>1</v>
      </c>
      <c r="N347" s="146"/>
      <c r="O347" s="146"/>
      <c r="P347" s="146"/>
      <c r="Q347" s="191">
        <f t="shared" si="25"/>
        <v>1</v>
      </c>
      <c r="R347" s="18" t="str">
        <f t="shared" si="22"/>
        <v>OK</v>
      </c>
      <c r="S347" s="47"/>
      <c r="T347" s="47"/>
      <c r="U347" s="47"/>
      <c r="V347" s="47"/>
      <c r="W347" s="47"/>
      <c r="X347" s="34"/>
      <c r="Y347" s="34"/>
      <c r="Z347" s="34"/>
      <c r="AA347" s="184">
        <v>3</v>
      </c>
      <c r="AB347" s="34"/>
      <c r="AC347" s="34"/>
      <c r="AD347" s="34"/>
      <c r="AE347" s="36"/>
      <c r="AF347" s="36"/>
      <c r="AG347" s="36"/>
      <c r="AH347" s="36"/>
      <c r="AI347" s="36"/>
      <c r="AJ347" s="36"/>
      <c r="AK347" s="181"/>
      <c r="AL347" s="181"/>
      <c r="AM347" s="181"/>
      <c r="AN347" s="181"/>
      <c r="AO347" s="181"/>
      <c r="AP347" s="181"/>
      <c r="AQ347" s="181"/>
      <c r="AR347" s="182">
        <v>1</v>
      </c>
      <c r="AS347" s="181"/>
      <c r="AT347" s="36"/>
      <c r="AU347" s="36"/>
    </row>
    <row r="348" spans="1:47" ht="40" customHeight="1" x14ac:dyDescent="0.35">
      <c r="A348" s="204"/>
      <c r="B348" s="50">
        <v>369</v>
      </c>
      <c r="C348" s="200"/>
      <c r="D348" s="56" t="s">
        <v>607</v>
      </c>
      <c r="E348" s="57" t="s">
        <v>608</v>
      </c>
      <c r="F348" s="57" t="s">
        <v>11</v>
      </c>
      <c r="G348" s="57" t="s">
        <v>604</v>
      </c>
      <c r="H348" s="55">
        <v>72.2</v>
      </c>
      <c r="I348" s="70">
        <v>2</v>
      </c>
      <c r="J348" s="144">
        <f t="shared" si="23"/>
        <v>2</v>
      </c>
      <c r="K348" s="145">
        <f t="shared" si="24"/>
        <v>2</v>
      </c>
      <c r="L348" s="146"/>
      <c r="M348" s="147">
        <f t="shared" si="26"/>
        <v>0</v>
      </c>
      <c r="N348" s="146"/>
      <c r="O348" s="146"/>
      <c r="P348" s="146"/>
      <c r="Q348" s="191">
        <f t="shared" si="25"/>
        <v>0</v>
      </c>
      <c r="R348" s="18" t="str">
        <f t="shared" si="22"/>
        <v>OK</v>
      </c>
      <c r="S348" s="47"/>
      <c r="T348" s="47"/>
      <c r="U348" s="47"/>
      <c r="V348" s="47"/>
      <c r="W348" s="47"/>
      <c r="X348" s="34"/>
      <c r="Y348" s="34"/>
      <c r="Z348" s="34"/>
      <c r="AA348" s="184">
        <v>2</v>
      </c>
      <c r="AB348" s="34"/>
      <c r="AC348" s="34"/>
      <c r="AD348" s="34"/>
      <c r="AE348" s="36"/>
      <c r="AF348" s="36"/>
      <c r="AG348" s="36"/>
      <c r="AH348" s="36"/>
      <c r="AI348" s="36"/>
      <c r="AJ348" s="36"/>
      <c r="AK348" s="181"/>
      <c r="AL348" s="181"/>
      <c r="AM348" s="181"/>
      <c r="AN348" s="181"/>
      <c r="AO348" s="181"/>
      <c r="AP348" s="181"/>
      <c r="AQ348" s="181"/>
      <c r="AR348" s="181"/>
      <c r="AS348" s="181"/>
      <c r="AT348" s="36"/>
      <c r="AU348" s="36"/>
    </row>
    <row r="349" spans="1:47" ht="40" customHeight="1" x14ac:dyDescent="0.35">
      <c r="A349" s="204"/>
      <c r="B349" s="50">
        <v>370</v>
      </c>
      <c r="C349" s="200"/>
      <c r="D349" s="56" t="s">
        <v>609</v>
      </c>
      <c r="E349" s="57" t="s">
        <v>610</v>
      </c>
      <c r="F349" s="57" t="s">
        <v>11</v>
      </c>
      <c r="G349" s="57" t="s">
        <v>13</v>
      </c>
      <c r="H349" s="55">
        <v>175.56</v>
      </c>
      <c r="I349" s="70">
        <v>1</v>
      </c>
      <c r="J349" s="144">
        <f t="shared" si="23"/>
        <v>1</v>
      </c>
      <c r="K349" s="145">
        <f t="shared" si="24"/>
        <v>1</v>
      </c>
      <c r="L349" s="146"/>
      <c r="M349" s="147">
        <f t="shared" si="26"/>
        <v>0</v>
      </c>
      <c r="N349" s="146"/>
      <c r="O349" s="146"/>
      <c r="P349" s="146"/>
      <c r="Q349" s="191">
        <f t="shared" si="25"/>
        <v>0</v>
      </c>
      <c r="R349" s="18" t="str">
        <f t="shared" si="22"/>
        <v>OK</v>
      </c>
      <c r="S349" s="47"/>
      <c r="T349" s="47"/>
      <c r="U349" s="47"/>
      <c r="V349" s="47"/>
      <c r="W349" s="47"/>
      <c r="X349" s="34"/>
      <c r="Y349" s="34"/>
      <c r="Z349" s="34"/>
      <c r="AA349" s="184">
        <v>1</v>
      </c>
      <c r="AB349" s="34"/>
      <c r="AC349" s="34"/>
      <c r="AD349" s="34"/>
      <c r="AE349" s="36"/>
      <c r="AF349" s="36"/>
      <c r="AG349" s="36"/>
      <c r="AH349" s="36"/>
      <c r="AI349" s="36"/>
      <c r="AJ349" s="36"/>
      <c r="AK349" s="181"/>
      <c r="AL349" s="181"/>
      <c r="AM349" s="181"/>
      <c r="AN349" s="181"/>
      <c r="AO349" s="181"/>
      <c r="AP349" s="181"/>
      <c r="AQ349" s="181"/>
      <c r="AR349" s="181"/>
      <c r="AS349" s="181"/>
      <c r="AT349" s="36"/>
      <c r="AU349" s="36"/>
    </row>
    <row r="350" spans="1:47" ht="40" customHeight="1" x14ac:dyDescent="0.35">
      <c r="A350" s="204"/>
      <c r="B350" s="50">
        <v>371</v>
      </c>
      <c r="C350" s="200"/>
      <c r="D350" s="56" t="s">
        <v>611</v>
      </c>
      <c r="E350" s="57" t="s">
        <v>612</v>
      </c>
      <c r="F350" s="57" t="s">
        <v>613</v>
      </c>
      <c r="G350" s="57" t="s">
        <v>604</v>
      </c>
      <c r="H350" s="55">
        <v>98.95</v>
      </c>
      <c r="I350" s="70">
        <v>0</v>
      </c>
      <c r="J350" s="144">
        <f t="shared" si="23"/>
        <v>0</v>
      </c>
      <c r="K350" s="145">
        <f t="shared" si="24"/>
        <v>0</v>
      </c>
      <c r="L350" s="146"/>
      <c r="M350" s="147">
        <f t="shared" si="26"/>
        <v>0</v>
      </c>
      <c r="N350" s="146"/>
      <c r="O350" s="146"/>
      <c r="P350" s="146"/>
      <c r="Q350" s="191">
        <f t="shared" si="25"/>
        <v>0</v>
      </c>
      <c r="R350" s="18" t="str">
        <f t="shared" si="22"/>
        <v>OK</v>
      </c>
      <c r="S350" s="47"/>
      <c r="T350" s="47"/>
      <c r="U350" s="47"/>
      <c r="V350" s="47"/>
      <c r="W350" s="47"/>
      <c r="X350" s="34"/>
      <c r="Y350" s="34"/>
      <c r="Z350" s="34"/>
      <c r="AA350" s="180"/>
      <c r="AB350" s="34"/>
      <c r="AC350" s="34"/>
      <c r="AD350" s="34"/>
      <c r="AE350" s="36"/>
      <c r="AF350" s="36"/>
      <c r="AG350" s="36"/>
      <c r="AH350" s="36"/>
      <c r="AI350" s="36"/>
      <c r="AJ350" s="36"/>
      <c r="AK350" s="181"/>
      <c r="AL350" s="181"/>
      <c r="AM350" s="181"/>
      <c r="AN350" s="181"/>
      <c r="AO350" s="181"/>
      <c r="AP350" s="181"/>
      <c r="AQ350" s="181"/>
      <c r="AR350" s="181"/>
      <c r="AS350" s="181"/>
      <c r="AT350" s="36"/>
      <c r="AU350" s="36"/>
    </row>
    <row r="351" spans="1:47" ht="40" customHeight="1" x14ac:dyDescent="0.35">
      <c r="A351" s="204"/>
      <c r="B351" s="50">
        <v>372</v>
      </c>
      <c r="C351" s="199"/>
      <c r="D351" s="56" t="s">
        <v>614</v>
      </c>
      <c r="E351" s="57" t="s">
        <v>39</v>
      </c>
      <c r="F351" s="57" t="s">
        <v>11</v>
      </c>
      <c r="G351" s="57" t="s">
        <v>604</v>
      </c>
      <c r="H351" s="55">
        <v>34.28</v>
      </c>
      <c r="I351" s="70">
        <v>5</v>
      </c>
      <c r="J351" s="144">
        <f t="shared" si="23"/>
        <v>3</v>
      </c>
      <c r="K351" s="145">
        <f t="shared" si="24"/>
        <v>3</v>
      </c>
      <c r="L351" s="146"/>
      <c r="M351" s="147">
        <f t="shared" si="26"/>
        <v>1</v>
      </c>
      <c r="N351" s="146"/>
      <c r="O351" s="146"/>
      <c r="P351" s="146"/>
      <c r="Q351" s="191">
        <f t="shared" si="25"/>
        <v>2</v>
      </c>
      <c r="R351" s="18" t="str">
        <f t="shared" si="22"/>
        <v>OK</v>
      </c>
      <c r="S351" s="47"/>
      <c r="T351" s="47"/>
      <c r="U351" s="47"/>
      <c r="V351" s="47"/>
      <c r="W351" s="47"/>
      <c r="X351" s="34"/>
      <c r="Y351" s="34"/>
      <c r="Z351" s="34"/>
      <c r="AA351" s="180"/>
      <c r="AB351" s="34"/>
      <c r="AC351" s="34"/>
      <c r="AD351" s="34"/>
      <c r="AE351" s="36"/>
      <c r="AF351" s="36"/>
      <c r="AG351" s="36"/>
      <c r="AH351" s="36"/>
      <c r="AI351" s="36"/>
      <c r="AJ351" s="36"/>
      <c r="AK351" s="181"/>
      <c r="AL351" s="181"/>
      <c r="AM351" s="181"/>
      <c r="AN351" s="181"/>
      <c r="AO351" s="181"/>
      <c r="AP351" s="181"/>
      <c r="AQ351" s="181"/>
      <c r="AR351" s="182">
        <v>3</v>
      </c>
      <c r="AS351" s="181"/>
      <c r="AT351" s="36"/>
      <c r="AU351" s="36"/>
    </row>
    <row r="352" spans="1:47" ht="40" customHeight="1" x14ac:dyDescent="0.35">
      <c r="A352" s="204">
        <v>36</v>
      </c>
      <c r="B352" s="50">
        <v>373</v>
      </c>
      <c r="C352" s="198" t="s">
        <v>641</v>
      </c>
      <c r="D352" s="56" t="s">
        <v>615</v>
      </c>
      <c r="E352" s="57" t="s">
        <v>616</v>
      </c>
      <c r="F352" s="57" t="s">
        <v>250</v>
      </c>
      <c r="G352" s="57" t="s">
        <v>12</v>
      </c>
      <c r="H352" s="55">
        <v>27.39</v>
      </c>
      <c r="I352" s="70">
        <v>5</v>
      </c>
      <c r="J352" s="144">
        <f t="shared" si="23"/>
        <v>5</v>
      </c>
      <c r="K352" s="145">
        <f t="shared" si="24"/>
        <v>5</v>
      </c>
      <c r="L352" s="146"/>
      <c r="M352" s="147">
        <f t="shared" si="26"/>
        <v>1</v>
      </c>
      <c r="N352" s="146"/>
      <c r="O352" s="146"/>
      <c r="P352" s="146"/>
      <c r="Q352" s="191">
        <f t="shared" si="25"/>
        <v>0</v>
      </c>
      <c r="R352" s="18" t="str">
        <f t="shared" si="22"/>
        <v>OK</v>
      </c>
      <c r="S352" s="47"/>
      <c r="T352" s="47"/>
      <c r="U352" s="47"/>
      <c r="V352" s="47"/>
      <c r="W352" s="47"/>
      <c r="X352" s="34"/>
      <c r="Y352" s="34"/>
      <c r="Z352" s="34"/>
      <c r="AA352" s="180"/>
      <c r="AB352" s="34"/>
      <c r="AC352" s="34"/>
      <c r="AD352" s="34"/>
      <c r="AE352" s="36"/>
      <c r="AF352" s="36"/>
      <c r="AG352" s="36"/>
      <c r="AH352" s="36">
        <v>5</v>
      </c>
      <c r="AI352" s="36"/>
      <c r="AJ352" s="36"/>
      <c r="AK352" s="181"/>
      <c r="AL352" s="181"/>
      <c r="AM352" s="181"/>
      <c r="AN352" s="181"/>
      <c r="AO352" s="181"/>
      <c r="AP352" s="181"/>
      <c r="AQ352" s="181"/>
      <c r="AR352" s="181"/>
      <c r="AS352" s="181"/>
      <c r="AT352" s="36"/>
      <c r="AU352" s="36"/>
    </row>
    <row r="353" spans="1:47" ht="40" customHeight="1" x14ac:dyDescent="0.35">
      <c r="A353" s="204"/>
      <c r="B353" s="50">
        <v>374</v>
      </c>
      <c r="C353" s="200"/>
      <c r="D353" s="56" t="s">
        <v>617</v>
      </c>
      <c r="E353" s="57" t="s">
        <v>618</v>
      </c>
      <c r="F353" s="57" t="s">
        <v>11</v>
      </c>
      <c r="G353" s="57" t="s">
        <v>12</v>
      </c>
      <c r="H353" s="55">
        <v>45.86</v>
      </c>
      <c r="I353" s="70">
        <v>20</v>
      </c>
      <c r="J353" s="144">
        <f t="shared" si="23"/>
        <v>12</v>
      </c>
      <c r="K353" s="145">
        <f t="shared" si="24"/>
        <v>12</v>
      </c>
      <c r="L353" s="146"/>
      <c r="M353" s="147">
        <f t="shared" si="26"/>
        <v>5</v>
      </c>
      <c r="N353" s="146"/>
      <c r="O353" s="146"/>
      <c r="P353" s="146"/>
      <c r="Q353" s="191">
        <f t="shared" si="25"/>
        <v>8</v>
      </c>
      <c r="R353" s="18" t="str">
        <f t="shared" si="22"/>
        <v>OK</v>
      </c>
      <c r="S353" s="47"/>
      <c r="T353" s="47"/>
      <c r="U353" s="47"/>
      <c r="V353" s="47"/>
      <c r="W353" s="47"/>
      <c r="X353" s="34"/>
      <c r="Y353" s="34"/>
      <c r="Z353" s="34"/>
      <c r="AA353" s="180"/>
      <c r="AB353" s="34"/>
      <c r="AC353" s="34"/>
      <c r="AD353" s="34"/>
      <c r="AE353" s="36"/>
      <c r="AF353" s="36"/>
      <c r="AG353" s="36"/>
      <c r="AH353" s="36">
        <v>10</v>
      </c>
      <c r="AI353" s="36"/>
      <c r="AJ353" s="36"/>
      <c r="AK353" s="181"/>
      <c r="AL353" s="181"/>
      <c r="AM353" s="181"/>
      <c r="AN353" s="181"/>
      <c r="AO353" s="181"/>
      <c r="AP353" s="181"/>
      <c r="AQ353" s="181"/>
      <c r="AR353" s="181"/>
      <c r="AS353" s="182">
        <v>2</v>
      </c>
      <c r="AT353" s="36"/>
      <c r="AU353" s="36"/>
    </row>
    <row r="354" spans="1:47" ht="40" customHeight="1" x14ac:dyDescent="0.35">
      <c r="A354" s="204"/>
      <c r="B354" s="50">
        <v>375</v>
      </c>
      <c r="C354" s="199"/>
      <c r="D354" s="56" t="s">
        <v>619</v>
      </c>
      <c r="E354" s="57" t="s">
        <v>618</v>
      </c>
      <c r="F354" s="57" t="s">
        <v>11</v>
      </c>
      <c r="G354" s="57" t="s">
        <v>12</v>
      </c>
      <c r="H354" s="55">
        <v>21.27</v>
      </c>
      <c r="I354" s="70">
        <v>0</v>
      </c>
      <c r="J354" s="144">
        <f t="shared" si="23"/>
        <v>0</v>
      </c>
      <c r="K354" s="145">
        <f t="shared" si="24"/>
        <v>0</v>
      </c>
      <c r="L354" s="146"/>
      <c r="M354" s="147">
        <f t="shared" si="26"/>
        <v>0</v>
      </c>
      <c r="N354" s="146"/>
      <c r="O354" s="146"/>
      <c r="P354" s="146"/>
      <c r="Q354" s="191">
        <f t="shared" si="25"/>
        <v>0</v>
      </c>
      <c r="R354" s="18" t="str">
        <f t="shared" si="22"/>
        <v>OK</v>
      </c>
      <c r="S354" s="47"/>
      <c r="T354" s="47"/>
      <c r="U354" s="47"/>
      <c r="V354" s="47"/>
      <c r="W354" s="47"/>
      <c r="X354" s="34"/>
      <c r="Y354" s="34"/>
      <c r="Z354" s="34"/>
      <c r="AA354" s="180"/>
      <c r="AB354" s="34"/>
      <c r="AC354" s="34"/>
      <c r="AD354" s="34"/>
      <c r="AE354" s="36"/>
      <c r="AF354" s="36"/>
      <c r="AG354" s="36"/>
      <c r="AH354" s="36"/>
      <c r="AI354" s="36"/>
      <c r="AJ354" s="36"/>
      <c r="AK354" s="181"/>
      <c r="AL354" s="181"/>
      <c r="AM354" s="181"/>
      <c r="AN354" s="181"/>
      <c r="AO354" s="181"/>
      <c r="AP354" s="181"/>
      <c r="AQ354" s="181"/>
      <c r="AR354" s="181"/>
      <c r="AS354" s="181"/>
      <c r="AT354" s="36"/>
      <c r="AU354" s="36"/>
    </row>
    <row r="355" spans="1:47" ht="40" customHeight="1" x14ac:dyDescent="0.35">
      <c r="A355" s="204">
        <v>37</v>
      </c>
      <c r="B355" s="50">
        <v>376</v>
      </c>
      <c r="C355" s="198" t="s">
        <v>635</v>
      </c>
      <c r="D355" s="56" t="s">
        <v>620</v>
      </c>
      <c r="E355" s="57" t="s">
        <v>621</v>
      </c>
      <c r="F355" s="57" t="s">
        <v>11</v>
      </c>
      <c r="G355" s="57" t="s">
        <v>604</v>
      </c>
      <c r="H355" s="55">
        <v>99.9</v>
      </c>
      <c r="I355" s="70">
        <v>2</v>
      </c>
      <c r="J355" s="144">
        <f t="shared" si="23"/>
        <v>1</v>
      </c>
      <c r="K355" s="145">
        <f t="shared" si="24"/>
        <v>1</v>
      </c>
      <c r="L355" s="146"/>
      <c r="M355" s="147">
        <f t="shared" si="26"/>
        <v>0</v>
      </c>
      <c r="N355" s="146"/>
      <c r="O355" s="146"/>
      <c r="P355" s="146"/>
      <c r="Q355" s="191">
        <f t="shared" si="25"/>
        <v>1</v>
      </c>
      <c r="R355" s="18" t="str">
        <f t="shared" si="22"/>
        <v>OK</v>
      </c>
      <c r="S355" s="47"/>
      <c r="T355" s="47"/>
      <c r="U355" s="47"/>
      <c r="V355" s="47"/>
      <c r="W355" s="47"/>
      <c r="X355" s="34"/>
      <c r="Y355" s="34"/>
      <c r="Z355" s="34"/>
      <c r="AA355" s="180"/>
      <c r="AB355" s="34"/>
      <c r="AC355" s="34"/>
      <c r="AD355" s="34">
        <v>1</v>
      </c>
      <c r="AE355" s="36"/>
      <c r="AF355" s="36"/>
      <c r="AG355" s="36"/>
      <c r="AH355" s="36"/>
      <c r="AI355" s="36"/>
      <c r="AJ355" s="36"/>
      <c r="AK355" s="181"/>
      <c r="AL355" s="181"/>
      <c r="AM355" s="181"/>
      <c r="AN355" s="181"/>
      <c r="AO355" s="181"/>
      <c r="AP355" s="181"/>
      <c r="AQ355" s="181"/>
      <c r="AR355" s="181"/>
      <c r="AS355" s="181"/>
      <c r="AT355" s="36"/>
      <c r="AU355" s="36"/>
    </row>
    <row r="356" spans="1:47" ht="40" customHeight="1" x14ac:dyDescent="0.35">
      <c r="A356" s="204"/>
      <c r="B356" s="50">
        <v>377</v>
      </c>
      <c r="C356" s="200"/>
      <c r="D356" s="56" t="s">
        <v>622</v>
      </c>
      <c r="E356" s="57" t="s">
        <v>623</v>
      </c>
      <c r="F356" s="57" t="s">
        <v>11</v>
      </c>
      <c r="G356" s="57" t="s">
        <v>604</v>
      </c>
      <c r="H356" s="55">
        <v>526.46</v>
      </c>
      <c r="I356" s="70">
        <v>1</v>
      </c>
      <c r="J356" s="144">
        <f t="shared" si="23"/>
        <v>1</v>
      </c>
      <c r="K356" s="145">
        <f t="shared" si="24"/>
        <v>1</v>
      </c>
      <c r="L356" s="146"/>
      <c r="M356" s="147">
        <f t="shared" si="26"/>
        <v>0</v>
      </c>
      <c r="N356" s="146"/>
      <c r="O356" s="146"/>
      <c r="P356" s="146"/>
      <c r="Q356" s="191">
        <f t="shared" si="25"/>
        <v>0</v>
      </c>
      <c r="R356" s="18" t="str">
        <f t="shared" si="22"/>
        <v>OK</v>
      </c>
      <c r="S356" s="47"/>
      <c r="T356" s="47"/>
      <c r="U356" s="47"/>
      <c r="V356" s="47"/>
      <c r="W356" s="47"/>
      <c r="X356" s="34"/>
      <c r="Y356" s="34"/>
      <c r="Z356" s="34"/>
      <c r="AA356" s="180"/>
      <c r="AB356" s="34"/>
      <c r="AC356" s="34"/>
      <c r="AD356" s="34">
        <v>1</v>
      </c>
      <c r="AE356" s="36"/>
      <c r="AF356" s="36"/>
      <c r="AG356" s="36"/>
      <c r="AH356" s="36"/>
      <c r="AI356" s="36"/>
      <c r="AJ356" s="36"/>
      <c r="AK356" s="181"/>
      <c r="AL356" s="181"/>
      <c r="AM356" s="181"/>
      <c r="AN356" s="181"/>
      <c r="AO356" s="181"/>
      <c r="AP356" s="181"/>
      <c r="AQ356" s="181"/>
      <c r="AR356" s="181"/>
      <c r="AS356" s="181"/>
      <c r="AT356" s="36"/>
      <c r="AU356" s="36"/>
    </row>
    <row r="357" spans="1:47" ht="40" customHeight="1" x14ac:dyDescent="0.35">
      <c r="A357" s="204"/>
      <c r="B357" s="50">
        <v>378</v>
      </c>
      <c r="C357" s="200"/>
      <c r="D357" s="56" t="s">
        <v>624</v>
      </c>
      <c r="E357" s="57" t="s">
        <v>625</v>
      </c>
      <c r="F357" s="57" t="s">
        <v>11</v>
      </c>
      <c r="G357" s="57" t="s">
        <v>626</v>
      </c>
      <c r="H357" s="55">
        <v>140.22</v>
      </c>
      <c r="I357" s="70">
        <v>0</v>
      </c>
      <c r="J357" s="144">
        <f t="shared" si="23"/>
        <v>0</v>
      </c>
      <c r="K357" s="145">
        <f t="shared" si="24"/>
        <v>0</v>
      </c>
      <c r="L357" s="146"/>
      <c r="M357" s="147">
        <f t="shared" si="26"/>
        <v>0</v>
      </c>
      <c r="N357" s="146"/>
      <c r="O357" s="146"/>
      <c r="P357" s="146"/>
      <c r="Q357" s="191">
        <f t="shared" si="25"/>
        <v>0</v>
      </c>
      <c r="R357" s="18" t="str">
        <f t="shared" si="22"/>
        <v>OK</v>
      </c>
      <c r="S357" s="47"/>
      <c r="T357" s="47"/>
      <c r="U357" s="47"/>
      <c r="V357" s="47"/>
      <c r="W357" s="47"/>
      <c r="X357" s="34"/>
      <c r="Y357" s="34"/>
      <c r="Z357" s="34"/>
      <c r="AA357" s="180"/>
      <c r="AB357" s="34"/>
      <c r="AC357" s="34"/>
      <c r="AD357" s="34"/>
      <c r="AE357" s="36"/>
      <c r="AF357" s="36"/>
      <c r="AG357" s="36"/>
      <c r="AH357" s="36"/>
      <c r="AI357" s="36"/>
      <c r="AJ357" s="36"/>
      <c r="AK357" s="181"/>
      <c r="AL357" s="181"/>
      <c r="AM357" s="181"/>
      <c r="AN357" s="181"/>
      <c r="AO357" s="181"/>
      <c r="AP357" s="181"/>
      <c r="AQ357" s="181"/>
      <c r="AR357" s="181"/>
      <c r="AS357" s="181"/>
      <c r="AT357" s="36"/>
      <c r="AU357" s="36"/>
    </row>
    <row r="358" spans="1:47" ht="40" customHeight="1" x14ac:dyDescent="0.35">
      <c r="A358" s="204"/>
      <c r="B358" s="50">
        <v>379</v>
      </c>
      <c r="C358" s="199"/>
      <c r="D358" s="56" t="s">
        <v>627</v>
      </c>
      <c r="E358" s="57" t="s">
        <v>628</v>
      </c>
      <c r="F358" s="57" t="s">
        <v>11</v>
      </c>
      <c r="G358" s="57" t="s">
        <v>629</v>
      </c>
      <c r="H358" s="55">
        <v>193.95</v>
      </c>
      <c r="I358" s="70">
        <v>2</v>
      </c>
      <c r="J358" s="144">
        <f t="shared" si="23"/>
        <v>2</v>
      </c>
      <c r="K358" s="145">
        <f t="shared" si="24"/>
        <v>2</v>
      </c>
      <c r="L358" s="146"/>
      <c r="M358" s="147">
        <f t="shared" si="26"/>
        <v>0</v>
      </c>
      <c r="N358" s="146"/>
      <c r="O358" s="146"/>
      <c r="P358" s="146"/>
      <c r="Q358" s="191">
        <f t="shared" si="25"/>
        <v>0</v>
      </c>
      <c r="R358" s="18" t="str">
        <f t="shared" si="22"/>
        <v>OK</v>
      </c>
      <c r="S358" s="47"/>
      <c r="T358" s="47"/>
      <c r="U358" s="47"/>
      <c r="V358" s="47"/>
      <c r="W358" s="47"/>
      <c r="X358" s="34"/>
      <c r="Y358" s="34"/>
      <c r="Z358" s="34"/>
      <c r="AA358" s="180"/>
      <c r="AB358" s="34"/>
      <c r="AC358" s="34"/>
      <c r="AD358" s="34">
        <v>2</v>
      </c>
      <c r="AE358" s="36"/>
      <c r="AF358" s="36"/>
      <c r="AG358" s="36"/>
      <c r="AH358" s="36"/>
      <c r="AI358" s="36"/>
      <c r="AJ358" s="36"/>
      <c r="AK358" s="181"/>
      <c r="AL358" s="181"/>
      <c r="AM358" s="181"/>
      <c r="AN358" s="181"/>
      <c r="AO358" s="181"/>
      <c r="AP358" s="181"/>
      <c r="AQ358" s="181"/>
      <c r="AR358" s="181"/>
      <c r="AS358" s="181"/>
      <c r="AT358" s="36"/>
      <c r="AU358" s="36"/>
    </row>
    <row r="359" spans="1:47" ht="40" customHeight="1" x14ac:dyDescent="0.35">
      <c r="A359" s="204">
        <v>38</v>
      </c>
      <c r="B359" s="50">
        <v>380</v>
      </c>
      <c r="C359" s="198" t="s">
        <v>634</v>
      </c>
      <c r="D359" s="56" t="s">
        <v>630</v>
      </c>
      <c r="E359" s="57" t="s">
        <v>631</v>
      </c>
      <c r="F359" s="57" t="s">
        <v>484</v>
      </c>
      <c r="G359" s="57" t="s">
        <v>13</v>
      </c>
      <c r="H359" s="55">
        <v>40.25</v>
      </c>
      <c r="I359" s="70">
        <v>0</v>
      </c>
      <c r="J359" s="144">
        <f t="shared" si="23"/>
        <v>0</v>
      </c>
      <c r="K359" s="145">
        <f t="shared" si="24"/>
        <v>0</v>
      </c>
      <c r="L359" s="146"/>
      <c r="M359" s="147">
        <f t="shared" si="26"/>
        <v>0</v>
      </c>
      <c r="N359" s="146"/>
      <c r="O359" s="146"/>
      <c r="P359" s="146"/>
      <c r="Q359" s="191">
        <f t="shared" si="25"/>
        <v>0</v>
      </c>
      <c r="R359" s="18" t="str">
        <f t="shared" ref="R359:R361" si="27">IF(Q359&lt;0,"ATENÇÃO","OK")</f>
        <v>OK</v>
      </c>
      <c r="S359" s="47"/>
      <c r="T359" s="47"/>
      <c r="U359" s="47"/>
      <c r="V359" s="47"/>
      <c r="W359" s="47"/>
      <c r="X359" s="34"/>
      <c r="Y359" s="34"/>
      <c r="Z359" s="34"/>
      <c r="AA359" s="180"/>
      <c r="AB359" s="34"/>
      <c r="AC359" s="34"/>
      <c r="AD359" s="34"/>
      <c r="AE359" s="36"/>
      <c r="AF359" s="36"/>
      <c r="AG359" s="36"/>
      <c r="AH359" s="36"/>
      <c r="AI359" s="36"/>
      <c r="AJ359" s="36"/>
      <c r="AK359" s="181"/>
      <c r="AL359" s="181"/>
      <c r="AM359" s="181"/>
      <c r="AN359" s="181"/>
      <c r="AO359" s="181"/>
      <c r="AP359" s="181"/>
      <c r="AQ359" s="181"/>
      <c r="AR359" s="181"/>
      <c r="AS359" s="181"/>
      <c r="AT359" s="36"/>
      <c r="AU359" s="36"/>
    </row>
    <row r="360" spans="1:47" ht="40" customHeight="1" x14ac:dyDescent="0.35">
      <c r="A360" s="204"/>
      <c r="B360" s="50">
        <v>381</v>
      </c>
      <c r="C360" s="199"/>
      <c r="D360" s="56" t="s">
        <v>632</v>
      </c>
      <c r="E360" s="57" t="s">
        <v>633</v>
      </c>
      <c r="F360" s="57" t="s">
        <v>42</v>
      </c>
      <c r="G360" s="57" t="s">
        <v>13</v>
      </c>
      <c r="H360" s="55">
        <v>10.86</v>
      </c>
      <c r="I360" s="70">
        <v>0</v>
      </c>
      <c r="J360" s="144">
        <f t="shared" si="23"/>
        <v>0</v>
      </c>
      <c r="K360" s="145">
        <f t="shared" si="24"/>
        <v>0</v>
      </c>
      <c r="L360" s="146"/>
      <c r="M360" s="147">
        <f t="shared" si="26"/>
        <v>0</v>
      </c>
      <c r="N360" s="146"/>
      <c r="O360" s="146"/>
      <c r="P360" s="146"/>
      <c r="Q360" s="191">
        <f t="shared" si="25"/>
        <v>0</v>
      </c>
      <c r="R360" s="18" t="str">
        <f t="shared" si="27"/>
        <v>OK</v>
      </c>
      <c r="S360" s="47"/>
      <c r="T360" s="47"/>
      <c r="U360" s="47"/>
      <c r="V360" s="47"/>
      <c r="W360" s="47"/>
      <c r="X360" s="34"/>
      <c r="Y360" s="34"/>
      <c r="Z360" s="34"/>
      <c r="AA360" s="180"/>
      <c r="AB360" s="34"/>
      <c r="AC360" s="34"/>
      <c r="AD360" s="34"/>
      <c r="AE360" s="36"/>
      <c r="AF360" s="36"/>
      <c r="AG360" s="36"/>
      <c r="AH360" s="36"/>
      <c r="AI360" s="36"/>
      <c r="AJ360" s="36"/>
      <c r="AK360" s="181"/>
      <c r="AL360" s="181"/>
      <c r="AM360" s="181"/>
      <c r="AN360" s="181"/>
      <c r="AO360" s="181"/>
      <c r="AP360" s="181"/>
      <c r="AQ360" s="181"/>
      <c r="AR360" s="181"/>
      <c r="AS360" s="181"/>
      <c r="AT360" s="36"/>
      <c r="AU360" s="36"/>
    </row>
    <row r="361" spans="1:47" ht="24" customHeight="1" thickBot="1" x14ac:dyDescent="0.4">
      <c r="I361" s="149">
        <f>SUMPRODUCT($H$4:$H$360,I4:I360)</f>
        <v>151663.58999999994</v>
      </c>
      <c r="J361" s="149">
        <f>SUMPRODUCT($H$4:$H$360,J4:J360)</f>
        <v>96679.519999999946</v>
      </c>
      <c r="K361" s="149">
        <f>SUMPRODUCT($H$4:$H$360,K4:K360)</f>
        <v>96679.519999999946</v>
      </c>
      <c r="L361" s="67"/>
      <c r="M361" s="67"/>
      <c r="N361" s="67"/>
      <c r="O361" s="67"/>
      <c r="P361" s="67"/>
      <c r="Q361" s="20">
        <f>SUM(Q4:Q360)</f>
        <v>2135</v>
      </c>
      <c r="R361" s="5" t="str">
        <f t="shared" si="27"/>
        <v>OK</v>
      </c>
      <c r="S361" s="48">
        <f t="shared" ref="S361:AJ361" si="28">SUMPRODUCT($H$4:$H$360,S4:S360)</f>
        <v>13245.57</v>
      </c>
      <c r="T361" s="48">
        <f t="shared" si="28"/>
        <v>3920</v>
      </c>
      <c r="U361" s="48">
        <f t="shared" si="28"/>
        <v>2784.96</v>
      </c>
      <c r="V361" s="48">
        <f t="shared" si="28"/>
        <v>1382.4</v>
      </c>
      <c r="W361" s="48">
        <f t="shared" si="28"/>
        <v>1051.95</v>
      </c>
      <c r="X361" s="48">
        <f t="shared" si="28"/>
        <v>418.37</v>
      </c>
      <c r="Y361" s="48">
        <f t="shared" si="28"/>
        <v>756.5</v>
      </c>
      <c r="Z361" s="48">
        <f t="shared" si="28"/>
        <v>5083.6699999999983</v>
      </c>
      <c r="AA361" s="193">
        <v>4415</v>
      </c>
      <c r="AB361" s="48">
        <f t="shared" si="28"/>
        <v>3148.2000000000003</v>
      </c>
      <c r="AC361" s="48">
        <f t="shared" si="28"/>
        <v>3702.7100000000005</v>
      </c>
      <c r="AD361" s="48">
        <f t="shared" si="28"/>
        <v>3406.64</v>
      </c>
      <c r="AE361" s="48">
        <f t="shared" si="28"/>
        <v>334.59000000000003</v>
      </c>
      <c r="AF361" s="48">
        <f t="shared" si="28"/>
        <v>1187.5999999999999</v>
      </c>
      <c r="AG361" s="48">
        <f t="shared" si="28"/>
        <v>18638.89</v>
      </c>
      <c r="AH361" s="48">
        <f t="shared" si="28"/>
        <v>2888.5299999999997</v>
      </c>
      <c r="AI361" s="48">
        <f t="shared" si="28"/>
        <v>1263.8399999999997</v>
      </c>
      <c r="AJ361" s="48">
        <f t="shared" si="28"/>
        <v>1556.86</v>
      </c>
      <c r="AK361" s="185">
        <v>2109.66</v>
      </c>
      <c r="AL361" s="185">
        <v>1609.06</v>
      </c>
      <c r="AM361" s="185">
        <v>781.59</v>
      </c>
      <c r="AN361" s="185">
        <v>1223.04</v>
      </c>
      <c r="AO361" s="185">
        <v>1775.2</v>
      </c>
      <c r="AP361" s="185">
        <v>1937.01</v>
      </c>
      <c r="AQ361" s="185">
        <v>15853.9</v>
      </c>
      <c r="AR361" s="185">
        <v>1919.31</v>
      </c>
      <c r="AS361" s="185">
        <v>284.47000000000003</v>
      </c>
      <c r="AT361" s="48"/>
      <c r="AU361" s="48"/>
    </row>
    <row r="362" spans="1:47" ht="18.5" x14ac:dyDescent="0.35">
      <c r="B362" s="205" t="s">
        <v>36</v>
      </c>
      <c r="C362" s="206"/>
      <c r="D362" s="206"/>
      <c r="E362" s="206"/>
      <c r="F362" s="206"/>
      <c r="G362" s="206"/>
      <c r="H362" s="207"/>
      <c r="I362" s="69">
        <f>SUM(I4:I360)</f>
        <v>4640</v>
      </c>
      <c r="AA362" s="186"/>
      <c r="AK362" s="186"/>
      <c r="AL362" s="186"/>
      <c r="AM362" s="186"/>
      <c r="AN362" s="186"/>
      <c r="AO362" s="186"/>
      <c r="AP362" s="186"/>
      <c r="AQ362" s="186"/>
      <c r="AR362" s="186"/>
      <c r="AS362" s="186"/>
    </row>
    <row r="363" spans="1:47" ht="19" thickBot="1" x14ac:dyDescent="0.4">
      <c r="B363" s="208" t="s">
        <v>644</v>
      </c>
      <c r="C363" s="224"/>
      <c r="D363" s="224"/>
      <c r="E363" s="224"/>
      <c r="F363" s="224"/>
      <c r="G363" s="224"/>
      <c r="H363" s="225"/>
      <c r="AA363" s="186"/>
      <c r="AK363" s="186"/>
      <c r="AL363" s="186"/>
      <c r="AM363" s="186"/>
      <c r="AN363" s="186"/>
      <c r="AO363" s="186"/>
      <c r="AP363" s="186"/>
      <c r="AQ363" s="186"/>
      <c r="AR363" s="186"/>
      <c r="AS363" s="186"/>
    </row>
  </sheetData>
  <autoFilter ref="A3:AU363" xr:uid="{A9E3BB2D-9DBF-4F26-BFF2-4B7084299A6B}"/>
  <mergeCells count="94">
    <mergeCell ref="B362:H362"/>
    <mergeCell ref="B363:H363"/>
    <mergeCell ref="A352:A354"/>
    <mergeCell ref="C352:C354"/>
    <mergeCell ref="A355:A358"/>
    <mergeCell ref="C355:C358"/>
    <mergeCell ref="A359:A360"/>
    <mergeCell ref="C359:C360"/>
    <mergeCell ref="A334:A342"/>
    <mergeCell ref="C334:C342"/>
    <mergeCell ref="A343:A344"/>
    <mergeCell ref="C343:C344"/>
    <mergeCell ref="A345:A351"/>
    <mergeCell ref="C345:C351"/>
    <mergeCell ref="A312:A313"/>
    <mergeCell ref="C312:C313"/>
    <mergeCell ref="A314:A322"/>
    <mergeCell ref="C314:C322"/>
    <mergeCell ref="A323:A333"/>
    <mergeCell ref="C323:C333"/>
    <mergeCell ref="A304:A306"/>
    <mergeCell ref="C304:C306"/>
    <mergeCell ref="A307:A308"/>
    <mergeCell ref="C307:C308"/>
    <mergeCell ref="A309:A311"/>
    <mergeCell ref="C309:C311"/>
    <mergeCell ref="A281:A289"/>
    <mergeCell ref="C281:C289"/>
    <mergeCell ref="A295:A301"/>
    <mergeCell ref="C295:C301"/>
    <mergeCell ref="A302:A303"/>
    <mergeCell ref="C302:C303"/>
    <mergeCell ref="A224:A228"/>
    <mergeCell ref="C224:C228"/>
    <mergeCell ref="A229:A263"/>
    <mergeCell ref="C229:C263"/>
    <mergeCell ref="A265:A280"/>
    <mergeCell ref="C265:C280"/>
    <mergeCell ref="A173:A179"/>
    <mergeCell ref="C173:C179"/>
    <mergeCell ref="A180:A197"/>
    <mergeCell ref="C180:C197"/>
    <mergeCell ref="A198:A223"/>
    <mergeCell ref="C198:C223"/>
    <mergeCell ref="A100:A133"/>
    <mergeCell ref="C100:C133"/>
    <mergeCell ref="A134:A165"/>
    <mergeCell ref="C134:C165"/>
    <mergeCell ref="A166:A172"/>
    <mergeCell ref="C166:C172"/>
    <mergeCell ref="A24:A29"/>
    <mergeCell ref="C24:C29"/>
    <mergeCell ref="A30:A45"/>
    <mergeCell ref="C30:C45"/>
    <mergeCell ref="A46:A99"/>
    <mergeCell ref="C46:C99"/>
    <mergeCell ref="AU1:AU2"/>
    <mergeCell ref="A2:H2"/>
    <mergeCell ref="A4:A18"/>
    <mergeCell ref="C4:C18"/>
    <mergeCell ref="A19:A23"/>
    <mergeCell ref="C19:C23"/>
    <mergeCell ref="AB1:AB2"/>
    <mergeCell ref="AC1:AC2"/>
    <mergeCell ref="AD1:AD2"/>
    <mergeCell ref="AE1:AE2"/>
    <mergeCell ref="AF1:AF2"/>
    <mergeCell ref="AG1:AG2"/>
    <mergeCell ref="V1:V2"/>
    <mergeCell ref="W1:W2"/>
    <mergeCell ref="X1:X2"/>
    <mergeCell ref="Y1:Y2"/>
    <mergeCell ref="A1:C1"/>
    <mergeCell ref="D1:H1"/>
    <mergeCell ref="S1:S2"/>
    <mergeCell ref="T1:T2"/>
    <mergeCell ref="U1:U2"/>
    <mergeCell ref="I2:R2"/>
    <mergeCell ref="I1:R1"/>
    <mergeCell ref="AH1:AH2"/>
    <mergeCell ref="AI1:AI2"/>
    <mergeCell ref="AJ1:AJ2"/>
    <mergeCell ref="AK1:AK2"/>
    <mergeCell ref="Z1:Z2"/>
    <mergeCell ref="AA1:AA2"/>
    <mergeCell ref="AQ1:AQ2"/>
    <mergeCell ref="AR1:AR2"/>
    <mergeCell ref="AS1:AS2"/>
    <mergeCell ref="AT1:AT2"/>
    <mergeCell ref="AL1:AL2"/>
    <mergeCell ref="AM1:AM2"/>
    <mergeCell ref="AN1:AN2"/>
    <mergeCell ref="AO1:AO2"/>
    <mergeCell ref="AP1:AP2"/>
  </mergeCells>
  <conditionalFormatting sqref="S4:Z360 AB4:AD360">
    <cfRule type="cellIs" dxfId="20" priority="6" stopIfTrue="1" operator="greaterThan">
      <formula>0</formula>
    </cfRule>
    <cfRule type="cellIs" dxfId="19" priority="7" stopIfTrue="1" operator="greaterThan">
      <formula>0</formula>
    </cfRule>
    <cfRule type="cellIs" dxfId="18" priority="8" stopIfTrue="1" operator="greaterThan">
      <formula>0</formula>
    </cfRule>
  </conditionalFormatting>
  <conditionalFormatting sqref="AT4:AU360 S4:Z360 AB4:AJ360">
    <cfRule type="cellIs" dxfId="17" priority="2" operator="greaterThan">
      <formula>10</formula>
    </cfRule>
    <cfRule type="cellIs" dxfId="16" priority="5" operator="greaterThan">
      <formula>0</formula>
    </cfRule>
  </conditionalFormatting>
  <conditionalFormatting sqref="Q4:Q360">
    <cfRule type="cellIs" dxfId="15" priority="1" operator="less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E3909-E283-4EC9-AC6E-26D1CE8F4D7E}">
  <dimension ref="A1:AN363"/>
  <sheetViews>
    <sheetView zoomScale="70" zoomScaleNormal="70" workbookViewId="0">
      <selection activeCell="E21" sqref="E21"/>
    </sheetView>
  </sheetViews>
  <sheetFormatPr defaultColWidth="9.7265625" defaultRowHeight="40" customHeight="1" x14ac:dyDescent="0.35"/>
  <cols>
    <col min="1" max="1" width="9.7265625" style="2"/>
    <col min="2" max="2" width="9.54296875" style="1" customWidth="1"/>
    <col min="3" max="3" width="8.54296875" style="19" customWidth="1"/>
    <col min="4" max="4" width="32.54296875" style="49" customWidth="1"/>
    <col min="5" max="5" width="15.81640625" style="1" customWidth="1"/>
    <col min="6" max="6" width="11.1796875" style="1" bestFit="1" customWidth="1"/>
    <col min="7" max="7" width="13.54296875" style="1" bestFit="1" customWidth="1"/>
    <col min="8" max="8" width="10.81640625" style="21" customWidth="1"/>
    <col min="9" max="9" width="15" style="4" customWidth="1"/>
    <col min="10" max="10" width="12" style="4" customWidth="1"/>
    <col min="11" max="11" width="11.81640625" style="4" customWidth="1"/>
    <col min="12" max="16" width="13.81640625" style="4" customWidth="1"/>
    <col min="17" max="17" width="13.26953125" style="20" customWidth="1"/>
    <col min="18" max="18" width="12.54296875" style="5" customWidth="1"/>
    <col min="19" max="19" width="13.54296875" style="6" customWidth="1"/>
    <col min="20" max="21" width="13.7265625" style="6" customWidth="1"/>
    <col min="22" max="22" width="14.26953125" style="6" customWidth="1"/>
    <col min="23" max="23" width="13.453125" style="6" customWidth="1"/>
    <col min="24" max="31" width="13.7265625" style="6" customWidth="1"/>
    <col min="32" max="40" width="13.7265625" style="2" customWidth="1"/>
    <col min="41" max="16384" width="9.7265625" style="2"/>
  </cols>
  <sheetData>
    <row r="1" spans="1:40" ht="35.25" customHeight="1" x14ac:dyDescent="0.35">
      <c r="A1" s="214" t="s">
        <v>30</v>
      </c>
      <c r="B1" s="214"/>
      <c r="C1" s="221"/>
      <c r="D1" s="244" t="s">
        <v>28</v>
      </c>
      <c r="E1" s="245"/>
      <c r="F1" s="245"/>
      <c r="G1" s="245"/>
      <c r="H1" s="246"/>
      <c r="I1" s="244" t="s">
        <v>31</v>
      </c>
      <c r="J1" s="245"/>
      <c r="K1" s="245"/>
      <c r="L1" s="245"/>
      <c r="M1" s="245"/>
      <c r="N1" s="245"/>
      <c r="O1" s="245"/>
      <c r="P1" s="245"/>
      <c r="Q1" s="245"/>
      <c r="R1" s="246"/>
      <c r="S1" s="220" t="s">
        <v>742</v>
      </c>
      <c r="T1" s="220" t="s">
        <v>743</v>
      </c>
      <c r="U1" s="220" t="s">
        <v>744</v>
      </c>
      <c r="V1" s="220" t="s">
        <v>745</v>
      </c>
      <c r="W1" s="220" t="s">
        <v>746</v>
      </c>
      <c r="X1" s="220" t="s">
        <v>747</v>
      </c>
      <c r="Y1" s="220" t="s">
        <v>748</v>
      </c>
      <c r="Z1" s="220" t="s">
        <v>749</v>
      </c>
      <c r="AA1" s="242" t="s">
        <v>784</v>
      </c>
      <c r="AB1" s="242" t="s">
        <v>785</v>
      </c>
      <c r="AC1" s="242" t="s">
        <v>786</v>
      </c>
      <c r="AD1" s="242" t="s">
        <v>787</v>
      </c>
      <c r="AE1" s="242" t="s">
        <v>788</v>
      </c>
      <c r="AF1" s="242" t="s">
        <v>789</v>
      </c>
      <c r="AG1" s="242" t="s">
        <v>790</v>
      </c>
      <c r="AH1" s="242" t="s">
        <v>791</v>
      </c>
      <c r="AI1" s="242" t="s">
        <v>792</v>
      </c>
      <c r="AJ1" s="242" t="s">
        <v>793</v>
      </c>
      <c r="AK1" s="242" t="s">
        <v>794</v>
      </c>
      <c r="AL1" s="219"/>
      <c r="AM1" s="219"/>
      <c r="AN1" s="219"/>
    </row>
    <row r="2" spans="1:40" ht="25.15" customHeight="1" x14ac:dyDescent="0.35">
      <c r="A2" s="247" t="s">
        <v>652</v>
      </c>
      <c r="B2" s="247"/>
      <c r="C2" s="247"/>
      <c r="D2" s="247"/>
      <c r="E2" s="247"/>
      <c r="F2" s="247"/>
      <c r="G2" s="247"/>
      <c r="H2" s="248"/>
      <c r="I2" s="211" t="s">
        <v>37</v>
      </c>
      <c r="J2" s="212"/>
      <c r="K2" s="212"/>
      <c r="L2" s="212"/>
      <c r="M2" s="212"/>
      <c r="N2" s="212"/>
      <c r="O2" s="212"/>
      <c r="P2" s="212"/>
      <c r="Q2" s="212"/>
      <c r="R2" s="213"/>
      <c r="S2" s="220"/>
      <c r="T2" s="220"/>
      <c r="U2" s="220"/>
      <c r="V2" s="220"/>
      <c r="W2" s="220"/>
      <c r="X2" s="220"/>
      <c r="Y2" s="220"/>
      <c r="Z2" s="220"/>
      <c r="AA2" s="243"/>
      <c r="AB2" s="243"/>
      <c r="AC2" s="243"/>
      <c r="AD2" s="243"/>
      <c r="AE2" s="243"/>
      <c r="AF2" s="243"/>
      <c r="AG2" s="243"/>
      <c r="AH2" s="243"/>
      <c r="AI2" s="243"/>
      <c r="AJ2" s="243"/>
      <c r="AK2" s="243"/>
      <c r="AL2" s="219"/>
      <c r="AM2" s="219"/>
      <c r="AN2" s="219"/>
    </row>
    <row r="3" spans="1:40" s="3" customFormat="1" ht="40" customHeight="1" x14ac:dyDescent="0.25">
      <c r="A3" s="62" t="s">
        <v>35</v>
      </c>
      <c r="B3" s="62" t="s">
        <v>33</v>
      </c>
      <c r="C3" s="63" t="s">
        <v>17</v>
      </c>
      <c r="D3" s="63" t="s">
        <v>643</v>
      </c>
      <c r="E3" s="63" t="s">
        <v>22</v>
      </c>
      <c r="F3" s="62" t="s">
        <v>3</v>
      </c>
      <c r="G3" s="62" t="s">
        <v>18</v>
      </c>
      <c r="H3" s="25" t="s">
        <v>34</v>
      </c>
      <c r="I3" s="62" t="s">
        <v>32</v>
      </c>
      <c r="J3" s="24" t="s">
        <v>683</v>
      </c>
      <c r="K3" s="24" t="s">
        <v>684</v>
      </c>
      <c r="L3" s="24" t="s">
        <v>685</v>
      </c>
      <c r="M3" s="24" t="s">
        <v>686</v>
      </c>
      <c r="N3" s="24" t="s">
        <v>687</v>
      </c>
      <c r="O3" s="24" t="s">
        <v>688</v>
      </c>
      <c r="P3" s="24" t="s">
        <v>689</v>
      </c>
      <c r="Q3" s="143" t="s">
        <v>0</v>
      </c>
      <c r="R3" s="26" t="s">
        <v>2</v>
      </c>
      <c r="S3" s="134">
        <v>45523</v>
      </c>
      <c r="T3" s="134">
        <v>45523</v>
      </c>
      <c r="U3" s="134">
        <v>45523</v>
      </c>
      <c r="V3" s="134">
        <v>45523</v>
      </c>
      <c r="W3" s="134">
        <v>45525</v>
      </c>
      <c r="X3" s="134">
        <v>45525</v>
      </c>
      <c r="Y3" s="134">
        <v>45525</v>
      </c>
      <c r="Z3" s="134">
        <v>45526</v>
      </c>
      <c r="AA3" s="179">
        <v>45681</v>
      </c>
      <c r="AB3" s="179">
        <v>45681</v>
      </c>
      <c r="AC3" s="179">
        <v>45714</v>
      </c>
      <c r="AD3" s="179">
        <v>45743</v>
      </c>
      <c r="AE3" s="179">
        <v>45743</v>
      </c>
      <c r="AF3" s="179">
        <v>45786</v>
      </c>
      <c r="AG3" s="179">
        <v>45807</v>
      </c>
      <c r="AH3" s="179">
        <v>45811</v>
      </c>
      <c r="AI3" s="179">
        <v>45812</v>
      </c>
      <c r="AJ3" s="179">
        <v>45841</v>
      </c>
      <c r="AK3" s="179">
        <v>45853</v>
      </c>
      <c r="AL3" s="35"/>
      <c r="AM3" s="35"/>
      <c r="AN3" s="35"/>
    </row>
    <row r="4" spans="1:40" ht="40" customHeight="1" x14ac:dyDescent="0.35">
      <c r="A4" s="204">
        <v>1</v>
      </c>
      <c r="B4" s="50">
        <v>1</v>
      </c>
      <c r="C4" s="198" t="s">
        <v>634</v>
      </c>
      <c r="D4" s="51" t="s">
        <v>38</v>
      </c>
      <c r="E4" s="52" t="s">
        <v>39</v>
      </c>
      <c r="F4" s="52" t="s">
        <v>11</v>
      </c>
      <c r="G4" s="50" t="s">
        <v>13</v>
      </c>
      <c r="H4" s="53">
        <v>44.42</v>
      </c>
      <c r="I4" s="16">
        <v>2</v>
      </c>
      <c r="J4" s="144">
        <f>IF(SUM(S4:AK4)&gt;I4+L4,I4+L4,SUM(S4:AN4))</f>
        <v>0</v>
      </c>
      <c r="K4" s="145">
        <f>(SUM(S4:AN4))</f>
        <v>0</v>
      </c>
      <c r="L4" s="146"/>
      <c r="M4" s="147">
        <f>ROUND(IF(I4*0.25-0.5&lt;0,0,I4*0.25-0.5),0)-P4-N4</f>
        <v>0</v>
      </c>
      <c r="N4" s="146"/>
      <c r="O4" s="146"/>
      <c r="P4" s="146"/>
      <c r="Q4" s="148">
        <f>I4-(SUM(S4:AN4))+L4</f>
        <v>2</v>
      </c>
      <c r="R4" s="18" t="str">
        <f>IF(Q4&lt;0,"ATENÇÃO","OK")</f>
        <v>OK</v>
      </c>
      <c r="S4" s="47"/>
      <c r="T4" s="31"/>
      <c r="U4" s="47"/>
      <c r="V4" s="47"/>
      <c r="W4" s="47"/>
      <c r="X4" s="34"/>
      <c r="Y4" s="34"/>
      <c r="Z4" s="34"/>
      <c r="AA4" s="180"/>
      <c r="AB4" s="180"/>
      <c r="AC4" s="180"/>
      <c r="AD4" s="180"/>
      <c r="AE4" s="181"/>
      <c r="AF4" s="181"/>
      <c r="AG4" s="181"/>
      <c r="AH4" s="181"/>
      <c r="AI4" s="181"/>
      <c r="AJ4" s="181"/>
      <c r="AK4" s="181"/>
      <c r="AL4" s="36"/>
      <c r="AM4" s="36"/>
      <c r="AN4" s="36"/>
    </row>
    <row r="5" spans="1:40" ht="40" customHeight="1" x14ac:dyDescent="0.35">
      <c r="A5" s="204"/>
      <c r="B5" s="50">
        <v>2</v>
      </c>
      <c r="C5" s="200"/>
      <c r="D5" s="51" t="s">
        <v>40</v>
      </c>
      <c r="E5" s="54" t="s">
        <v>39</v>
      </c>
      <c r="F5" s="54" t="s">
        <v>11</v>
      </c>
      <c r="G5" s="50" t="s">
        <v>13</v>
      </c>
      <c r="H5" s="55">
        <v>33</v>
      </c>
      <c r="I5" s="16">
        <v>3</v>
      </c>
      <c r="J5" s="144">
        <f t="shared" ref="J5:J68" si="0">IF(SUM(S5:AK5)&gt;I5+L5,I5+L5,SUM(S5:AN5))</f>
        <v>0</v>
      </c>
      <c r="K5" s="145">
        <f t="shared" ref="K5:K68" si="1">(SUM(S5:AN5))</f>
        <v>0</v>
      </c>
      <c r="L5" s="146"/>
      <c r="M5" s="147">
        <f t="shared" ref="M5:M68" si="2">ROUND(IF(I5*0.25-0.5&lt;0,0,I5*0.25-0.5),0)-P5-N5</f>
        <v>0</v>
      </c>
      <c r="N5" s="146"/>
      <c r="O5" s="146"/>
      <c r="P5" s="146"/>
      <c r="Q5" s="148">
        <f t="shared" ref="Q5:Q68" si="3">I5-(SUM(S5:AN5))+L5</f>
        <v>3</v>
      </c>
      <c r="R5" s="18" t="str">
        <f t="shared" ref="R5:R68" si="4">IF(Q5&lt;0,"ATENÇÃO","OK")</f>
        <v>OK</v>
      </c>
      <c r="S5" s="47"/>
      <c r="T5" s="31"/>
      <c r="U5" s="47"/>
      <c r="V5" s="47"/>
      <c r="W5" s="47"/>
      <c r="X5" s="34"/>
      <c r="Y5" s="33"/>
      <c r="Z5" s="34"/>
      <c r="AA5" s="180"/>
      <c r="AB5" s="180"/>
      <c r="AC5" s="180"/>
      <c r="AD5" s="180"/>
      <c r="AE5" s="181"/>
      <c r="AF5" s="181"/>
      <c r="AG5" s="181"/>
      <c r="AH5" s="181"/>
      <c r="AI5" s="181"/>
      <c r="AJ5" s="181"/>
      <c r="AK5" s="181"/>
      <c r="AL5" s="36"/>
      <c r="AM5" s="36"/>
      <c r="AN5" s="36"/>
    </row>
    <row r="6" spans="1:40" ht="40" customHeight="1" x14ac:dyDescent="0.35">
      <c r="A6" s="204"/>
      <c r="B6" s="50">
        <v>3</v>
      </c>
      <c r="C6" s="200"/>
      <c r="D6" s="51" t="s">
        <v>41</v>
      </c>
      <c r="E6" s="54" t="s">
        <v>39</v>
      </c>
      <c r="F6" s="54" t="s">
        <v>42</v>
      </c>
      <c r="G6" s="50" t="s">
        <v>13</v>
      </c>
      <c r="H6" s="55">
        <v>29.33</v>
      </c>
      <c r="I6" s="16">
        <v>3</v>
      </c>
      <c r="J6" s="144">
        <f t="shared" si="0"/>
        <v>1</v>
      </c>
      <c r="K6" s="145">
        <f t="shared" si="1"/>
        <v>1</v>
      </c>
      <c r="L6" s="146"/>
      <c r="M6" s="147">
        <f t="shared" si="2"/>
        <v>0</v>
      </c>
      <c r="N6" s="146"/>
      <c r="O6" s="146"/>
      <c r="P6" s="146"/>
      <c r="Q6" s="148">
        <f t="shared" si="3"/>
        <v>2</v>
      </c>
      <c r="R6" s="18" t="str">
        <f t="shared" si="4"/>
        <v>OK</v>
      </c>
      <c r="S6" s="47"/>
      <c r="T6" s="154">
        <v>1</v>
      </c>
      <c r="U6" s="47"/>
      <c r="V6" s="47"/>
      <c r="W6" s="47"/>
      <c r="X6" s="34"/>
      <c r="Y6" s="33"/>
      <c r="Z6" s="34"/>
      <c r="AA6" s="180"/>
      <c r="AB6" s="180"/>
      <c r="AC6" s="180"/>
      <c r="AD6" s="180"/>
      <c r="AE6" s="181"/>
      <c r="AF6" s="181"/>
      <c r="AG6" s="181"/>
      <c r="AH6" s="181"/>
      <c r="AI6" s="181"/>
      <c r="AJ6" s="181"/>
      <c r="AK6" s="181"/>
      <c r="AL6" s="36"/>
      <c r="AM6" s="36"/>
      <c r="AN6" s="36"/>
    </row>
    <row r="7" spans="1:40" ht="40" customHeight="1" x14ac:dyDescent="0.35">
      <c r="A7" s="204"/>
      <c r="B7" s="50">
        <v>4</v>
      </c>
      <c r="C7" s="200"/>
      <c r="D7" s="51" t="s">
        <v>43</v>
      </c>
      <c r="E7" s="54" t="s">
        <v>39</v>
      </c>
      <c r="F7" s="54" t="s">
        <v>11</v>
      </c>
      <c r="G7" s="50" t="s">
        <v>13</v>
      </c>
      <c r="H7" s="55">
        <v>56.23</v>
      </c>
      <c r="I7" s="16">
        <v>1</v>
      </c>
      <c r="J7" s="144">
        <f t="shared" si="0"/>
        <v>0</v>
      </c>
      <c r="K7" s="145">
        <f t="shared" si="1"/>
        <v>0</v>
      </c>
      <c r="L7" s="146">
        <v>-1</v>
      </c>
      <c r="M7" s="147">
        <f t="shared" si="2"/>
        <v>0</v>
      </c>
      <c r="N7" s="146"/>
      <c r="O7" s="146"/>
      <c r="P7" s="146"/>
      <c r="Q7" s="148">
        <f t="shared" si="3"/>
        <v>0</v>
      </c>
      <c r="R7" s="18" t="str">
        <f t="shared" si="4"/>
        <v>OK</v>
      </c>
      <c r="S7" s="47"/>
      <c r="T7" s="31"/>
      <c r="U7" s="47"/>
      <c r="V7" s="47"/>
      <c r="W7" s="47"/>
      <c r="X7" s="34"/>
      <c r="Y7" s="33"/>
      <c r="Z7" s="34"/>
      <c r="AA7" s="180"/>
      <c r="AB7" s="180"/>
      <c r="AC7" s="180"/>
      <c r="AD7" s="180"/>
      <c r="AE7" s="181"/>
      <c r="AF7" s="181"/>
      <c r="AG7" s="181"/>
      <c r="AH7" s="181"/>
      <c r="AI7" s="181"/>
      <c r="AJ7" s="181"/>
      <c r="AK7" s="181"/>
      <c r="AL7" s="36"/>
      <c r="AM7" s="36"/>
      <c r="AN7" s="36"/>
    </row>
    <row r="8" spans="1:40" ht="40" customHeight="1" x14ac:dyDescent="0.35">
      <c r="A8" s="204"/>
      <c r="B8" s="50">
        <v>5</v>
      </c>
      <c r="C8" s="200"/>
      <c r="D8" s="51" t="s">
        <v>44</v>
      </c>
      <c r="E8" s="54" t="s">
        <v>39</v>
      </c>
      <c r="F8" s="54" t="s">
        <v>11</v>
      </c>
      <c r="G8" s="50" t="s">
        <v>13</v>
      </c>
      <c r="H8" s="55">
        <v>27.35</v>
      </c>
      <c r="I8" s="16">
        <v>0</v>
      </c>
      <c r="J8" s="144">
        <f t="shared" si="0"/>
        <v>0</v>
      </c>
      <c r="K8" s="145">
        <f t="shared" si="1"/>
        <v>0</v>
      </c>
      <c r="L8" s="146"/>
      <c r="M8" s="147">
        <f t="shared" si="2"/>
        <v>0</v>
      </c>
      <c r="N8" s="146"/>
      <c r="O8" s="146"/>
      <c r="P8" s="146"/>
      <c r="Q8" s="148">
        <f t="shared" si="3"/>
        <v>0</v>
      </c>
      <c r="R8" s="18" t="str">
        <f t="shared" si="4"/>
        <v>OK</v>
      </c>
      <c r="S8" s="47"/>
      <c r="T8" s="31"/>
      <c r="U8" s="47"/>
      <c r="V8" s="47"/>
      <c r="W8" s="47"/>
      <c r="X8" s="34"/>
      <c r="Y8" s="33"/>
      <c r="Z8" s="34"/>
      <c r="AA8" s="180"/>
      <c r="AB8" s="180"/>
      <c r="AC8" s="180"/>
      <c r="AD8" s="180"/>
      <c r="AE8" s="181"/>
      <c r="AF8" s="181"/>
      <c r="AG8" s="181"/>
      <c r="AH8" s="181"/>
      <c r="AI8" s="181"/>
      <c r="AJ8" s="181"/>
      <c r="AK8" s="181"/>
      <c r="AL8" s="36"/>
      <c r="AM8" s="36"/>
      <c r="AN8" s="36"/>
    </row>
    <row r="9" spans="1:40" ht="40" customHeight="1" x14ac:dyDescent="0.35">
      <c r="A9" s="204"/>
      <c r="B9" s="50">
        <v>6</v>
      </c>
      <c r="C9" s="200"/>
      <c r="D9" s="51" t="s">
        <v>45</v>
      </c>
      <c r="E9" s="54" t="s">
        <v>39</v>
      </c>
      <c r="F9" s="52" t="s">
        <v>11</v>
      </c>
      <c r="G9" s="50" t="s">
        <v>13</v>
      </c>
      <c r="H9" s="53">
        <v>28.44</v>
      </c>
      <c r="I9" s="16">
        <v>1</v>
      </c>
      <c r="J9" s="144">
        <f t="shared" si="0"/>
        <v>0</v>
      </c>
      <c r="K9" s="145">
        <f t="shared" si="1"/>
        <v>0</v>
      </c>
      <c r="L9" s="146"/>
      <c r="M9" s="147">
        <f t="shared" si="2"/>
        <v>0</v>
      </c>
      <c r="N9" s="146"/>
      <c r="O9" s="146"/>
      <c r="P9" s="146"/>
      <c r="Q9" s="148">
        <f t="shared" si="3"/>
        <v>1</v>
      </c>
      <c r="R9" s="18" t="str">
        <f t="shared" si="4"/>
        <v>OK</v>
      </c>
      <c r="S9" s="47"/>
      <c r="T9" s="31"/>
      <c r="U9" s="47"/>
      <c r="V9" s="47"/>
      <c r="W9" s="47"/>
      <c r="X9" s="34"/>
      <c r="Y9" s="33"/>
      <c r="Z9" s="34"/>
      <c r="AA9" s="180"/>
      <c r="AB9" s="180"/>
      <c r="AC9" s="180"/>
      <c r="AD9" s="180"/>
      <c r="AE9" s="181"/>
      <c r="AF9" s="181"/>
      <c r="AG9" s="181"/>
      <c r="AH9" s="181"/>
      <c r="AI9" s="181"/>
      <c r="AJ9" s="181"/>
      <c r="AK9" s="181"/>
      <c r="AL9" s="36"/>
      <c r="AM9" s="36"/>
      <c r="AN9" s="36"/>
    </row>
    <row r="10" spans="1:40" ht="40" customHeight="1" x14ac:dyDescent="0.35">
      <c r="A10" s="204"/>
      <c r="B10" s="50">
        <v>7</v>
      </c>
      <c r="C10" s="200"/>
      <c r="D10" s="56" t="s">
        <v>46</v>
      </c>
      <c r="E10" s="57" t="s">
        <v>47</v>
      </c>
      <c r="F10" s="57" t="s">
        <v>11</v>
      </c>
      <c r="G10" s="50" t="s">
        <v>13</v>
      </c>
      <c r="H10" s="55">
        <v>101.5</v>
      </c>
      <c r="I10" s="16">
        <v>0</v>
      </c>
      <c r="J10" s="144">
        <f t="shared" si="0"/>
        <v>0</v>
      </c>
      <c r="K10" s="145">
        <f t="shared" si="1"/>
        <v>0</v>
      </c>
      <c r="L10" s="146"/>
      <c r="M10" s="147">
        <f t="shared" si="2"/>
        <v>0</v>
      </c>
      <c r="N10" s="146"/>
      <c r="O10" s="146"/>
      <c r="P10" s="146"/>
      <c r="Q10" s="148">
        <f t="shared" si="3"/>
        <v>0</v>
      </c>
      <c r="R10" s="18" t="str">
        <f t="shared" si="4"/>
        <v>OK</v>
      </c>
      <c r="S10" s="47"/>
      <c r="T10" s="31"/>
      <c r="U10" s="47"/>
      <c r="V10" s="47"/>
      <c r="W10" s="47"/>
      <c r="X10" s="34"/>
      <c r="Y10" s="34"/>
      <c r="Z10" s="34"/>
      <c r="AA10" s="180"/>
      <c r="AB10" s="180"/>
      <c r="AC10" s="180"/>
      <c r="AD10" s="180"/>
      <c r="AE10" s="181"/>
      <c r="AF10" s="181"/>
      <c r="AG10" s="181"/>
      <c r="AH10" s="181"/>
      <c r="AI10" s="181"/>
      <c r="AJ10" s="181"/>
      <c r="AK10" s="181"/>
      <c r="AL10" s="36"/>
      <c r="AM10" s="36"/>
      <c r="AN10" s="36"/>
    </row>
    <row r="11" spans="1:40" ht="40" customHeight="1" x14ac:dyDescent="0.35">
      <c r="A11" s="204"/>
      <c r="B11" s="50">
        <v>8</v>
      </c>
      <c r="C11" s="200"/>
      <c r="D11" s="56" t="s">
        <v>48</v>
      </c>
      <c r="E11" s="57" t="s">
        <v>39</v>
      </c>
      <c r="F11" s="57" t="s">
        <v>11</v>
      </c>
      <c r="G11" s="50" t="s">
        <v>13</v>
      </c>
      <c r="H11" s="55">
        <v>75.099999999999994</v>
      </c>
      <c r="I11" s="16">
        <v>0</v>
      </c>
      <c r="J11" s="144">
        <f t="shared" si="0"/>
        <v>0</v>
      </c>
      <c r="K11" s="145">
        <f t="shared" si="1"/>
        <v>0</v>
      </c>
      <c r="L11" s="146"/>
      <c r="M11" s="147">
        <f t="shared" si="2"/>
        <v>0</v>
      </c>
      <c r="N11" s="146"/>
      <c r="O11" s="146"/>
      <c r="P11" s="146"/>
      <c r="Q11" s="148">
        <f t="shared" si="3"/>
        <v>0</v>
      </c>
      <c r="R11" s="18" t="str">
        <f t="shared" si="4"/>
        <v>OK</v>
      </c>
      <c r="S11" s="47"/>
      <c r="T11" s="31"/>
      <c r="U11" s="47"/>
      <c r="V11" s="47"/>
      <c r="W11" s="47"/>
      <c r="X11" s="34"/>
      <c r="Y11" s="34"/>
      <c r="Z11" s="34"/>
      <c r="AA11" s="180"/>
      <c r="AB11" s="180"/>
      <c r="AC11" s="180"/>
      <c r="AD11" s="180"/>
      <c r="AE11" s="181"/>
      <c r="AF11" s="181"/>
      <c r="AG11" s="181"/>
      <c r="AH11" s="181"/>
      <c r="AI11" s="181"/>
      <c r="AJ11" s="181"/>
      <c r="AK11" s="181"/>
      <c r="AL11" s="36"/>
      <c r="AM11" s="36"/>
      <c r="AN11" s="36"/>
    </row>
    <row r="12" spans="1:40" ht="40" customHeight="1" x14ac:dyDescent="0.35">
      <c r="A12" s="204"/>
      <c r="B12" s="50">
        <v>9</v>
      </c>
      <c r="C12" s="200"/>
      <c r="D12" s="56" t="s">
        <v>49</v>
      </c>
      <c r="E12" s="57" t="s">
        <v>39</v>
      </c>
      <c r="F12" s="58" t="s">
        <v>11</v>
      </c>
      <c r="G12" s="57" t="s">
        <v>13</v>
      </c>
      <c r="H12" s="55">
        <v>65.94</v>
      </c>
      <c r="I12" s="16">
        <v>0</v>
      </c>
      <c r="J12" s="144">
        <f t="shared" si="0"/>
        <v>0</v>
      </c>
      <c r="K12" s="145">
        <f t="shared" si="1"/>
        <v>0</v>
      </c>
      <c r="L12" s="146"/>
      <c r="M12" s="147">
        <f t="shared" si="2"/>
        <v>0</v>
      </c>
      <c r="N12" s="146"/>
      <c r="O12" s="146"/>
      <c r="P12" s="146"/>
      <c r="Q12" s="148">
        <f t="shared" si="3"/>
        <v>0</v>
      </c>
      <c r="R12" s="18" t="str">
        <f t="shared" si="4"/>
        <v>OK</v>
      </c>
      <c r="S12" s="47"/>
      <c r="T12" s="31"/>
      <c r="U12" s="47"/>
      <c r="V12" s="47"/>
      <c r="W12" s="47"/>
      <c r="X12" s="34"/>
      <c r="Y12" s="34"/>
      <c r="Z12" s="34"/>
      <c r="AA12" s="180"/>
      <c r="AB12" s="180"/>
      <c r="AC12" s="180"/>
      <c r="AD12" s="180"/>
      <c r="AE12" s="181"/>
      <c r="AF12" s="181"/>
      <c r="AG12" s="181"/>
      <c r="AH12" s="181"/>
      <c r="AI12" s="181"/>
      <c r="AJ12" s="181"/>
      <c r="AK12" s="181"/>
      <c r="AL12" s="36"/>
      <c r="AM12" s="36"/>
      <c r="AN12" s="36"/>
    </row>
    <row r="13" spans="1:40" ht="40" customHeight="1" x14ac:dyDescent="0.35">
      <c r="A13" s="204"/>
      <c r="B13" s="50">
        <v>10</v>
      </c>
      <c r="C13" s="200"/>
      <c r="D13" s="56" t="s">
        <v>50</v>
      </c>
      <c r="E13" s="57" t="s">
        <v>39</v>
      </c>
      <c r="F13" s="58" t="s">
        <v>11</v>
      </c>
      <c r="G13" s="57" t="s">
        <v>13</v>
      </c>
      <c r="H13" s="55">
        <v>45.82</v>
      </c>
      <c r="I13" s="16">
        <v>0</v>
      </c>
      <c r="J13" s="144">
        <f t="shared" si="0"/>
        <v>0</v>
      </c>
      <c r="K13" s="145">
        <f t="shared" si="1"/>
        <v>0</v>
      </c>
      <c r="L13" s="146"/>
      <c r="M13" s="147">
        <f t="shared" si="2"/>
        <v>0</v>
      </c>
      <c r="N13" s="146"/>
      <c r="O13" s="146"/>
      <c r="P13" s="146"/>
      <c r="Q13" s="148">
        <f t="shared" si="3"/>
        <v>0</v>
      </c>
      <c r="R13" s="18" t="str">
        <f t="shared" si="4"/>
        <v>OK</v>
      </c>
      <c r="S13" s="47"/>
      <c r="T13" s="47"/>
      <c r="U13" s="47"/>
      <c r="V13" s="47"/>
      <c r="W13" s="47"/>
      <c r="X13" s="34"/>
      <c r="Y13" s="34"/>
      <c r="Z13" s="34"/>
      <c r="AA13" s="180"/>
      <c r="AB13" s="180"/>
      <c r="AC13" s="180"/>
      <c r="AD13" s="180"/>
      <c r="AE13" s="181"/>
      <c r="AF13" s="181"/>
      <c r="AG13" s="181"/>
      <c r="AH13" s="181"/>
      <c r="AI13" s="181"/>
      <c r="AJ13" s="181"/>
      <c r="AK13" s="181"/>
      <c r="AL13" s="36"/>
      <c r="AM13" s="36"/>
      <c r="AN13" s="36"/>
    </row>
    <row r="14" spans="1:40" ht="40" customHeight="1" x14ac:dyDescent="0.35">
      <c r="A14" s="204"/>
      <c r="B14" s="50">
        <v>11</v>
      </c>
      <c r="C14" s="200"/>
      <c r="D14" s="56" t="s">
        <v>51</v>
      </c>
      <c r="E14" s="57" t="s">
        <v>39</v>
      </c>
      <c r="F14" s="57" t="s">
        <v>11</v>
      </c>
      <c r="G14" s="57" t="s">
        <v>13</v>
      </c>
      <c r="H14" s="55">
        <v>34.03</v>
      </c>
      <c r="I14" s="16">
        <v>0</v>
      </c>
      <c r="J14" s="144">
        <f t="shared" si="0"/>
        <v>0</v>
      </c>
      <c r="K14" s="145">
        <f t="shared" si="1"/>
        <v>0</v>
      </c>
      <c r="L14" s="146"/>
      <c r="M14" s="147">
        <f t="shared" si="2"/>
        <v>0</v>
      </c>
      <c r="N14" s="146"/>
      <c r="O14" s="146"/>
      <c r="P14" s="146"/>
      <c r="Q14" s="148">
        <f t="shared" si="3"/>
        <v>0</v>
      </c>
      <c r="R14" s="18" t="str">
        <f t="shared" si="4"/>
        <v>OK</v>
      </c>
      <c r="S14" s="47"/>
      <c r="T14" s="47"/>
      <c r="U14" s="47"/>
      <c r="V14" s="47"/>
      <c r="W14" s="47"/>
      <c r="X14" s="34"/>
      <c r="Y14" s="34"/>
      <c r="Z14" s="34"/>
      <c r="AA14" s="180"/>
      <c r="AB14" s="180"/>
      <c r="AC14" s="180"/>
      <c r="AD14" s="180"/>
      <c r="AE14" s="181"/>
      <c r="AF14" s="181"/>
      <c r="AG14" s="181"/>
      <c r="AH14" s="181"/>
      <c r="AI14" s="181"/>
      <c r="AJ14" s="181"/>
      <c r="AK14" s="181"/>
      <c r="AL14" s="36"/>
      <c r="AM14" s="36"/>
      <c r="AN14" s="36"/>
    </row>
    <row r="15" spans="1:40" ht="40" customHeight="1" x14ac:dyDescent="0.35">
      <c r="A15" s="204"/>
      <c r="B15" s="50">
        <v>12</v>
      </c>
      <c r="C15" s="200"/>
      <c r="D15" s="56" t="s">
        <v>52</v>
      </c>
      <c r="E15" s="57" t="s">
        <v>39</v>
      </c>
      <c r="F15" s="57" t="s">
        <v>53</v>
      </c>
      <c r="G15" s="57" t="s">
        <v>12</v>
      </c>
      <c r="H15" s="55">
        <v>11.35</v>
      </c>
      <c r="I15" s="16">
        <v>3</v>
      </c>
      <c r="J15" s="144">
        <f t="shared" si="0"/>
        <v>3</v>
      </c>
      <c r="K15" s="145">
        <f t="shared" si="1"/>
        <v>3</v>
      </c>
      <c r="L15" s="146"/>
      <c r="M15" s="147">
        <f t="shared" si="2"/>
        <v>0</v>
      </c>
      <c r="N15" s="146"/>
      <c r="O15" s="146"/>
      <c r="P15" s="146"/>
      <c r="Q15" s="148">
        <f t="shared" si="3"/>
        <v>0</v>
      </c>
      <c r="R15" s="18" t="str">
        <f t="shared" si="4"/>
        <v>OK</v>
      </c>
      <c r="S15" s="47"/>
      <c r="T15" s="47">
        <v>3</v>
      </c>
      <c r="U15" s="47"/>
      <c r="V15" s="47"/>
      <c r="W15" s="47"/>
      <c r="X15" s="34"/>
      <c r="Y15" s="34"/>
      <c r="Z15" s="34"/>
      <c r="AA15" s="180"/>
      <c r="AB15" s="180"/>
      <c r="AC15" s="180"/>
      <c r="AD15" s="180"/>
      <c r="AE15" s="181"/>
      <c r="AF15" s="181"/>
      <c r="AG15" s="181"/>
      <c r="AH15" s="181"/>
      <c r="AI15" s="181"/>
      <c r="AJ15" s="181"/>
      <c r="AK15" s="181"/>
      <c r="AL15" s="36"/>
      <c r="AM15" s="36"/>
      <c r="AN15" s="36"/>
    </row>
    <row r="16" spans="1:40" ht="40" customHeight="1" x14ac:dyDescent="0.35">
      <c r="A16" s="204"/>
      <c r="B16" s="50">
        <v>13</v>
      </c>
      <c r="C16" s="200"/>
      <c r="D16" s="59" t="s">
        <v>54</v>
      </c>
      <c r="E16" s="60" t="s">
        <v>39</v>
      </c>
      <c r="F16" s="60" t="s">
        <v>53</v>
      </c>
      <c r="G16" s="60" t="s">
        <v>12</v>
      </c>
      <c r="H16" s="61">
        <v>17.649999999999999</v>
      </c>
      <c r="I16" s="16">
        <v>0</v>
      </c>
      <c r="J16" s="144">
        <f t="shared" si="0"/>
        <v>0</v>
      </c>
      <c r="K16" s="145">
        <f t="shared" si="1"/>
        <v>0</v>
      </c>
      <c r="L16" s="146"/>
      <c r="M16" s="147">
        <f t="shared" si="2"/>
        <v>0</v>
      </c>
      <c r="N16" s="146"/>
      <c r="O16" s="146"/>
      <c r="P16" s="146"/>
      <c r="Q16" s="148">
        <f t="shared" si="3"/>
        <v>0</v>
      </c>
      <c r="R16" s="18" t="str">
        <f t="shared" si="4"/>
        <v>OK</v>
      </c>
      <c r="S16" s="47"/>
      <c r="T16" s="47"/>
      <c r="U16" s="47"/>
      <c r="V16" s="47"/>
      <c r="W16" s="47"/>
      <c r="X16" s="34"/>
      <c r="Y16" s="34"/>
      <c r="Z16" s="34"/>
      <c r="AA16" s="180"/>
      <c r="AB16" s="180"/>
      <c r="AC16" s="180"/>
      <c r="AD16" s="180"/>
      <c r="AE16" s="181"/>
      <c r="AF16" s="181"/>
      <c r="AG16" s="181"/>
      <c r="AH16" s="181"/>
      <c r="AI16" s="181"/>
      <c r="AJ16" s="181"/>
      <c r="AK16" s="181"/>
      <c r="AL16" s="36"/>
      <c r="AM16" s="36"/>
      <c r="AN16" s="36"/>
    </row>
    <row r="17" spans="1:40" ht="40" customHeight="1" x14ac:dyDescent="0.35">
      <c r="A17" s="204"/>
      <c r="B17" s="50">
        <v>14</v>
      </c>
      <c r="C17" s="200"/>
      <c r="D17" s="56" t="s">
        <v>55</v>
      </c>
      <c r="E17" s="57" t="s">
        <v>39</v>
      </c>
      <c r="F17" s="57" t="s">
        <v>11</v>
      </c>
      <c r="G17" s="57" t="s">
        <v>12</v>
      </c>
      <c r="H17" s="55">
        <v>14</v>
      </c>
      <c r="I17" s="16">
        <v>0</v>
      </c>
      <c r="J17" s="144">
        <f t="shared" si="0"/>
        <v>0</v>
      </c>
      <c r="K17" s="145">
        <f t="shared" si="1"/>
        <v>0</v>
      </c>
      <c r="L17" s="146"/>
      <c r="M17" s="147">
        <f t="shared" si="2"/>
        <v>0</v>
      </c>
      <c r="N17" s="146"/>
      <c r="O17" s="146"/>
      <c r="P17" s="146"/>
      <c r="Q17" s="148">
        <f t="shared" si="3"/>
        <v>0</v>
      </c>
      <c r="R17" s="18" t="str">
        <f t="shared" si="4"/>
        <v>OK</v>
      </c>
      <c r="S17" s="47"/>
      <c r="T17" s="47"/>
      <c r="U17" s="47"/>
      <c r="V17" s="47"/>
      <c r="W17" s="47"/>
      <c r="X17" s="34"/>
      <c r="Y17" s="34"/>
      <c r="Z17" s="34"/>
      <c r="AA17" s="180"/>
      <c r="AB17" s="180"/>
      <c r="AC17" s="180"/>
      <c r="AD17" s="180"/>
      <c r="AE17" s="181"/>
      <c r="AF17" s="181"/>
      <c r="AG17" s="181"/>
      <c r="AH17" s="181"/>
      <c r="AI17" s="181"/>
      <c r="AJ17" s="181"/>
      <c r="AK17" s="181"/>
      <c r="AL17" s="36"/>
      <c r="AM17" s="36"/>
      <c r="AN17" s="36"/>
    </row>
    <row r="18" spans="1:40" ht="40" customHeight="1" x14ac:dyDescent="0.35">
      <c r="A18" s="204"/>
      <c r="B18" s="50">
        <v>15</v>
      </c>
      <c r="C18" s="199"/>
      <c r="D18" s="56" t="s">
        <v>26</v>
      </c>
      <c r="E18" s="57" t="s">
        <v>39</v>
      </c>
      <c r="F18" s="57" t="s">
        <v>11</v>
      </c>
      <c r="G18" s="57" t="s">
        <v>12</v>
      </c>
      <c r="H18" s="55">
        <v>12.85</v>
      </c>
      <c r="I18" s="16">
        <v>5</v>
      </c>
      <c r="J18" s="144">
        <f t="shared" si="0"/>
        <v>0</v>
      </c>
      <c r="K18" s="145">
        <f t="shared" si="1"/>
        <v>0</v>
      </c>
      <c r="L18" s="146"/>
      <c r="M18" s="147">
        <f t="shared" si="2"/>
        <v>1</v>
      </c>
      <c r="N18" s="146"/>
      <c r="O18" s="146"/>
      <c r="P18" s="146"/>
      <c r="Q18" s="148">
        <f t="shared" si="3"/>
        <v>5</v>
      </c>
      <c r="R18" s="18" t="str">
        <f t="shared" si="4"/>
        <v>OK</v>
      </c>
      <c r="S18" s="47"/>
      <c r="T18" s="47"/>
      <c r="U18" s="47"/>
      <c r="V18" s="47"/>
      <c r="W18" s="47"/>
      <c r="X18" s="34"/>
      <c r="Y18" s="34"/>
      <c r="Z18" s="34"/>
      <c r="AA18" s="180"/>
      <c r="AB18" s="180"/>
      <c r="AC18" s="180"/>
      <c r="AD18" s="180"/>
      <c r="AE18" s="181"/>
      <c r="AF18" s="181"/>
      <c r="AG18" s="181"/>
      <c r="AH18" s="181"/>
      <c r="AI18" s="181"/>
      <c r="AJ18" s="181"/>
      <c r="AK18" s="181"/>
      <c r="AL18" s="36"/>
      <c r="AM18" s="36"/>
      <c r="AN18" s="36"/>
    </row>
    <row r="19" spans="1:40" ht="40" customHeight="1" x14ac:dyDescent="0.35">
      <c r="A19" s="204">
        <v>2</v>
      </c>
      <c r="B19" s="50">
        <v>16</v>
      </c>
      <c r="C19" s="198" t="s">
        <v>635</v>
      </c>
      <c r="D19" s="56" t="s">
        <v>56</v>
      </c>
      <c r="E19" s="57" t="s">
        <v>57</v>
      </c>
      <c r="F19" s="57" t="s">
        <v>11</v>
      </c>
      <c r="G19" s="57" t="s">
        <v>12</v>
      </c>
      <c r="H19" s="55">
        <v>37.44</v>
      </c>
      <c r="I19" s="16">
        <v>2</v>
      </c>
      <c r="J19" s="144">
        <f t="shared" si="0"/>
        <v>0</v>
      </c>
      <c r="K19" s="145">
        <f t="shared" si="1"/>
        <v>0</v>
      </c>
      <c r="L19" s="146"/>
      <c r="M19" s="147">
        <f t="shared" si="2"/>
        <v>0</v>
      </c>
      <c r="N19" s="146"/>
      <c r="O19" s="146"/>
      <c r="P19" s="146"/>
      <c r="Q19" s="148">
        <f t="shared" si="3"/>
        <v>2</v>
      </c>
      <c r="R19" s="18" t="str">
        <f t="shared" si="4"/>
        <v>OK</v>
      </c>
      <c r="S19" s="47"/>
      <c r="T19" s="47"/>
      <c r="U19" s="47"/>
      <c r="V19" s="47"/>
      <c r="W19" s="47"/>
      <c r="X19" s="34"/>
      <c r="Y19" s="34"/>
      <c r="Z19" s="34"/>
      <c r="AA19" s="180"/>
      <c r="AB19" s="180"/>
      <c r="AC19" s="180"/>
      <c r="AD19" s="180"/>
      <c r="AE19" s="181"/>
      <c r="AF19" s="181"/>
      <c r="AG19" s="181"/>
      <c r="AH19" s="181"/>
      <c r="AI19" s="181"/>
      <c r="AJ19" s="181"/>
      <c r="AK19" s="181"/>
      <c r="AL19" s="36"/>
      <c r="AM19" s="36"/>
      <c r="AN19" s="36"/>
    </row>
    <row r="20" spans="1:40" ht="40" customHeight="1" x14ac:dyDescent="0.35">
      <c r="A20" s="204"/>
      <c r="B20" s="50">
        <v>17</v>
      </c>
      <c r="C20" s="200"/>
      <c r="D20" s="56" t="s">
        <v>58</v>
      </c>
      <c r="E20" s="57" t="s">
        <v>59</v>
      </c>
      <c r="F20" s="57" t="s">
        <v>10</v>
      </c>
      <c r="G20" s="57" t="s">
        <v>12</v>
      </c>
      <c r="H20" s="55">
        <v>76.8</v>
      </c>
      <c r="I20" s="16">
        <v>0</v>
      </c>
      <c r="J20" s="144">
        <f t="shared" si="0"/>
        <v>0</v>
      </c>
      <c r="K20" s="145">
        <f t="shared" si="1"/>
        <v>0</v>
      </c>
      <c r="L20" s="146"/>
      <c r="M20" s="147">
        <f t="shared" si="2"/>
        <v>0</v>
      </c>
      <c r="N20" s="146"/>
      <c r="O20" s="146"/>
      <c r="P20" s="146"/>
      <c r="Q20" s="148">
        <f t="shared" si="3"/>
        <v>0</v>
      </c>
      <c r="R20" s="18" t="str">
        <f t="shared" si="4"/>
        <v>OK</v>
      </c>
      <c r="S20" s="47"/>
      <c r="T20" s="47"/>
      <c r="U20" s="47"/>
      <c r="V20" s="47"/>
      <c r="W20" s="47"/>
      <c r="X20" s="34"/>
      <c r="Y20" s="34"/>
      <c r="Z20" s="34"/>
      <c r="AA20" s="180"/>
      <c r="AB20" s="180"/>
      <c r="AC20" s="180"/>
      <c r="AD20" s="180"/>
      <c r="AE20" s="181"/>
      <c r="AF20" s="181"/>
      <c r="AG20" s="181"/>
      <c r="AH20" s="181"/>
      <c r="AI20" s="181"/>
      <c r="AJ20" s="181"/>
      <c r="AK20" s="181"/>
      <c r="AL20" s="36"/>
      <c r="AM20" s="36"/>
      <c r="AN20" s="36"/>
    </row>
    <row r="21" spans="1:40" ht="40" customHeight="1" x14ac:dyDescent="0.35">
      <c r="A21" s="204"/>
      <c r="B21" s="50">
        <v>18</v>
      </c>
      <c r="C21" s="200"/>
      <c r="D21" s="56" t="s">
        <v>60</v>
      </c>
      <c r="E21" s="57" t="s">
        <v>61</v>
      </c>
      <c r="F21" s="57" t="s">
        <v>11</v>
      </c>
      <c r="G21" s="57" t="s">
        <v>12</v>
      </c>
      <c r="H21" s="55">
        <v>160.82</v>
      </c>
      <c r="I21" s="16">
        <v>0</v>
      </c>
      <c r="J21" s="144">
        <f t="shared" si="0"/>
        <v>0</v>
      </c>
      <c r="K21" s="145">
        <f t="shared" si="1"/>
        <v>0</v>
      </c>
      <c r="L21" s="146"/>
      <c r="M21" s="147">
        <f t="shared" si="2"/>
        <v>0</v>
      </c>
      <c r="N21" s="146"/>
      <c r="O21" s="146"/>
      <c r="P21" s="146"/>
      <c r="Q21" s="148">
        <f t="shared" si="3"/>
        <v>0</v>
      </c>
      <c r="R21" s="18" t="str">
        <f t="shared" si="4"/>
        <v>OK</v>
      </c>
      <c r="S21" s="47"/>
      <c r="T21" s="47"/>
      <c r="U21" s="47"/>
      <c r="V21" s="47"/>
      <c r="W21" s="47"/>
      <c r="X21" s="34"/>
      <c r="Y21" s="34"/>
      <c r="Z21" s="34"/>
      <c r="AA21" s="180"/>
      <c r="AB21" s="180"/>
      <c r="AC21" s="180"/>
      <c r="AD21" s="180"/>
      <c r="AE21" s="181"/>
      <c r="AF21" s="181"/>
      <c r="AG21" s="181"/>
      <c r="AH21" s="181"/>
      <c r="AI21" s="181"/>
      <c r="AJ21" s="181"/>
      <c r="AK21" s="181"/>
      <c r="AL21" s="36"/>
      <c r="AM21" s="36"/>
      <c r="AN21" s="36"/>
    </row>
    <row r="22" spans="1:40" ht="40" customHeight="1" x14ac:dyDescent="0.35">
      <c r="A22" s="204"/>
      <c r="B22" s="50">
        <v>19</v>
      </c>
      <c r="C22" s="200"/>
      <c r="D22" s="56" t="s">
        <v>62</v>
      </c>
      <c r="E22" s="57" t="s">
        <v>63</v>
      </c>
      <c r="F22" s="57" t="s">
        <v>64</v>
      </c>
      <c r="G22" s="57" t="s">
        <v>65</v>
      </c>
      <c r="H22" s="55">
        <v>3.76</v>
      </c>
      <c r="I22" s="16">
        <v>0</v>
      </c>
      <c r="J22" s="144">
        <f t="shared" si="0"/>
        <v>0</v>
      </c>
      <c r="K22" s="145">
        <f t="shared" si="1"/>
        <v>0</v>
      </c>
      <c r="L22" s="146"/>
      <c r="M22" s="147">
        <f t="shared" si="2"/>
        <v>0</v>
      </c>
      <c r="N22" s="146"/>
      <c r="O22" s="146"/>
      <c r="P22" s="146"/>
      <c r="Q22" s="148">
        <f t="shared" si="3"/>
        <v>0</v>
      </c>
      <c r="R22" s="18" t="str">
        <f t="shared" si="4"/>
        <v>OK</v>
      </c>
      <c r="S22" s="47"/>
      <c r="T22" s="47"/>
      <c r="U22" s="47"/>
      <c r="V22" s="47"/>
      <c r="W22" s="47"/>
      <c r="X22" s="34"/>
      <c r="Y22" s="34"/>
      <c r="Z22" s="34"/>
      <c r="AA22" s="180"/>
      <c r="AB22" s="180"/>
      <c r="AC22" s="180"/>
      <c r="AD22" s="180"/>
      <c r="AE22" s="181"/>
      <c r="AF22" s="181"/>
      <c r="AG22" s="181"/>
      <c r="AH22" s="181"/>
      <c r="AI22" s="181"/>
      <c r="AJ22" s="181"/>
      <c r="AK22" s="181"/>
      <c r="AL22" s="36"/>
      <c r="AM22" s="36"/>
      <c r="AN22" s="36"/>
    </row>
    <row r="23" spans="1:40" ht="40" customHeight="1" x14ac:dyDescent="0.35">
      <c r="A23" s="204"/>
      <c r="B23" s="50">
        <v>20</v>
      </c>
      <c r="C23" s="199"/>
      <c r="D23" s="56" t="s">
        <v>66</v>
      </c>
      <c r="E23" s="57" t="s">
        <v>67</v>
      </c>
      <c r="F23" s="57" t="s">
        <v>11</v>
      </c>
      <c r="G23" s="57" t="s">
        <v>12</v>
      </c>
      <c r="H23" s="55">
        <v>19.440000000000001</v>
      </c>
      <c r="I23" s="16">
        <v>50</v>
      </c>
      <c r="J23" s="144">
        <f t="shared" si="0"/>
        <v>15</v>
      </c>
      <c r="K23" s="145">
        <f t="shared" si="1"/>
        <v>15</v>
      </c>
      <c r="L23" s="146">
        <v>-20</v>
      </c>
      <c r="M23" s="147">
        <f t="shared" si="2"/>
        <v>12</v>
      </c>
      <c r="N23" s="146"/>
      <c r="O23" s="146"/>
      <c r="P23" s="146"/>
      <c r="Q23" s="148">
        <f t="shared" si="3"/>
        <v>15</v>
      </c>
      <c r="R23" s="18" t="str">
        <f t="shared" si="4"/>
        <v>OK</v>
      </c>
      <c r="S23" s="47"/>
      <c r="T23" s="47"/>
      <c r="U23" s="47"/>
      <c r="V23" s="47">
        <v>10</v>
      </c>
      <c r="W23" s="47"/>
      <c r="X23" s="34"/>
      <c r="Y23" s="34"/>
      <c r="Z23" s="34"/>
      <c r="AA23" s="180"/>
      <c r="AB23" s="180"/>
      <c r="AC23" s="180"/>
      <c r="AD23" s="180"/>
      <c r="AE23" s="181"/>
      <c r="AF23" s="181"/>
      <c r="AG23" s="181"/>
      <c r="AH23" s="190">
        <v>5</v>
      </c>
      <c r="AI23" s="181"/>
      <c r="AJ23" s="181"/>
      <c r="AK23" s="181"/>
      <c r="AL23" s="36"/>
      <c r="AM23" s="36"/>
      <c r="AN23" s="36"/>
    </row>
    <row r="24" spans="1:40" ht="40" customHeight="1" x14ac:dyDescent="0.35">
      <c r="A24" s="204">
        <v>3</v>
      </c>
      <c r="B24" s="50">
        <v>21</v>
      </c>
      <c r="C24" s="198" t="s">
        <v>634</v>
      </c>
      <c r="D24" s="56" t="s">
        <v>68</v>
      </c>
      <c r="E24" s="57" t="s">
        <v>69</v>
      </c>
      <c r="F24" s="57" t="s">
        <v>11</v>
      </c>
      <c r="G24" s="57" t="s">
        <v>12</v>
      </c>
      <c r="H24" s="55">
        <v>117.9</v>
      </c>
      <c r="I24" s="16">
        <v>0</v>
      </c>
      <c r="J24" s="144">
        <f t="shared" si="0"/>
        <v>0</v>
      </c>
      <c r="K24" s="145">
        <f t="shared" si="1"/>
        <v>0</v>
      </c>
      <c r="L24" s="146"/>
      <c r="M24" s="147">
        <f t="shared" si="2"/>
        <v>0</v>
      </c>
      <c r="N24" s="146"/>
      <c r="O24" s="146"/>
      <c r="P24" s="146"/>
      <c r="Q24" s="148">
        <f t="shared" si="3"/>
        <v>0</v>
      </c>
      <c r="R24" s="18" t="str">
        <f t="shared" si="4"/>
        <v>OK</v>
      </c>
      <c r="S24" s="47"/>
      <c r="T24" s="47"/>
      <c r="U24" s="47"/>
      <c r="V24" s="47"/>
      <c r="W24" s="47"/>
      <c r="X24" s="34"/>
      <c r="Y24" s="34"/>
      <c r="Z24" s="34"/>
      <c r="AA24" s="180"/>
      <c r="AB24" s="180"/>
      <c r="AC24" s="180"/>
      <c r="AD24" s="180"/>
      <c r="AE24" s="181"/>
      <c r="AF24" s="181"/>
      <c r="AG24" s="181"/>
      <c r="AH24" s="181"/>
      <c r="AI24" s="181"/>
      <c r="AJ24" s="181"/>
      <c r="AK24" s="181"/>
      <c r="AL24" s="36"/>
      <c r="AM24" s="36"/>
      <c r="AN24" s="36"/>
    </row>
    <row r="25" spans="1:40" ht="40" customHeight="1" x14ac:dyDescent="0.35">
      <c r="A25" s="204"/>
      <c r="B25" s="50">
        <v>22</v>
      </c>
      <c r="C25" s="200"/>
      <c r="D25" s="56" t="s">
        <v>70</v>
      </c>
      <c r="E25" s="57" t="s">
        <v>69</v>
      </c>
      <c r="F25" s="57" t="s">
        <v>11</v>
      </c>
      <c r="G25" s="57" t="s">
        <v>12</v>
      </c>
      <c r="H25" s="55">
        <v>119.82</v>
      </c>
      <c r="I25" s="16">
        <v>0</v>
      </c>
      <c r="J25" s="144">
        <f t="shared" si="0"/>
        <v>0</v>
      </c>
      <c r="K25" s="145">
        <f t="shared" si="1"/>
        <v>0</v>
      </c>
      <c r="L25" s="146"/>
      <c r="M25" s="147">
        <f t="shared" si="2"/>
        <v>0</v>
      </c>
      <c r="N25" s="146"/>
      <c r="O25" s="146"/>
      <c r="P25" s="146"/>
      <c r="Q25" s="148">
        <f t="shared" si="3"/>
        <v>0</v>
      </c>
      <c r="R25" s="18" t="str">
        <f t="shared" si="4"/>
        <v>OK</v>
      </c>
      <c r="S25" s="47"/>
      <c r="T25" s="47"/>
      <c r="U25" s="47"/>
      <c r="V25" s="47"/>
      <c r="W25" s="47"/>
      <c r="X25" s="34"/>
      <c r="Y25" s="34"/>
      <c r="Z25" s="34"/>
      <c r="AA25" s="180"/>
      <c r="AB25" s="180"/>
      <c r="AC25" s="180"/>
      <c r="AD25" s="180"/>
      <c r="AE25" s="181"/>
      <c r="AF25" s="181"/>
      <c r="AG25" s="181"/>
      <c r="AH25" s="181"/>
      <c r="AI25" s="181"/>
      <c r="AJ25" s="181"/>
      <c r="AK25" s="181"/>
      <c r="AL25" s="36"/>
      <c r="AM25" s="36"/>
      <c r="AN25" s="36"/>
    </row>
    <row r="26" spans="1:40" ht="40" customHeight="1" x14ac:dyDescent="0.35">
      <c r="A26" s="204"/>
      <c r="B26" s="50">
        <v>23</v>
      </c>
      <c r="C26" s="200"/>
      <c r="D26" s="56" t="s">
        <v>71</v>
      </c>
      <c r="E26" s="57" t="s">
        <v>69</v>
      </c>
      <c r="F26" s="57" t="s">
        <v>11</v>
      </c>
      <c r="G26" s="57" t="s">
        <v>12</v>
      </c>
      <c r="H26" s="55">
        <v>269.58999999999997</v>
      </c>
      <c r="I26" s="16">
        <v>1</v>
      </c>
      <c r="J26" s="144">
        <f t="shared" si="0"/>
        <v>0</v>
      </c>
      <c r="K26" s="145">
        <f t="shared" si="1"/>
        <v>0</v>
      </c>
      <c r="L26" s="146"/>
      <c r="M26" s="147">
        <f t="shared" si="2"/>
        <v>0</v>
      </c>
      <c r="N26" s="146"/>
      <c r="O26" s="146"/>
      <c r="P26" s="146"/>
      <c r="Q26" s="148">
        <f t="shared" si="3"/>
        <v>1</v>
      </c>
      <c r="R26" s="18" t="str">
        <f t="shared" si="4"/>
        <v>OK</v>
      </c>
      <c r="S26" s="47"/>
      <c r="T26" s="47"/>
      <c r="U26" s="47"/>
      <c r="V26" s="47"/>
      <c r="W26" s="47"/>
      <c r="X26" s="34"/>
      <c r="Y26" s="34"/>
      <c r="Z26" s="34"/>
      <c r="AA26" s="180"/>
      <c r="AB26" s="180"/>
      <c r="AC26" s="180"/>
      <c r="AD26" s="180"/>
      <c r="AE26" s="181"/>
      <c r="AF26" s="181"/>
      <c r="AG26" s="181"/>
      <c r="AH26" s="181"/>
      <c r="AI26" s="181"/>
      <c r="AJ26" s="181"/>
      <c r="AK26" s="181"/>
      <c r="AL26" s="36"/>
      <c r="AM26" s="36"/>
      <c r="AN26" s="36"/>
    </row>
    <row r="27" spans="1:40" ht="40" customHeight="1" x14ac:dyDescent="0.35">
      <c r="A27" s="204"/>
      <c r="B27" s="50">
        <v>24</v>
      </c>
      <c r="C27" s="200"/>
      <c r="D27" s="56" t="s">
        <v>72</v>
      </c>
      <c r="E27" s="57" t="s">
        <v>69</v>
      </c>
      <c r="F27" s="57" t="s">
        <v>11</v>
      </c>
      <c r="G27" s="57" t="s">
        <v>12</v>
      </c>
      <c r="H27" s="55">
        <v>192</v>
      </c>
      <c r="I27" s="16">
        <v>1</v>
      </c>
      <c r="J27" s="144">
        <f t="shared" si="0"/>
        <v>0</v>
      </c>
      <c r="K27" s="145">
        <f t="shared" si="1"/>
        <v>0</v>
      </c>
      <c r="L27" s="146"/>
      <c r="M27" s="147">
        <f t="shared" si="2"/>
        <v>0</v>
      </c>
      <c r="N27" s="146"/>
      <c r="O27" s="146"/>
      <c r="P27" s="146"/>
      <c r="Q27" s="148">
        <f t="shared" si="3"/>
        <v>1</v>
      </c>
      <c r="R27" s="18" t="str">
        <f t="shared" si="4"/>
        <v>OK</v>
      </c>
      <c r="S27" s="47"/>
      <c r="T27" s="47"/>
      <c r="U27" s="47"/>
      <c r="V27" s="47"/>
      <c r="W27" s="47"/>
      <c r="X27" s="34"/>
      <c r="Y27" s="34"/>
      <c r="Z27" s="34"/>
      <c r="AA27" s="180"/>
      <c r="AB27" s="180"/>
      <c r="AC27" s="180"/>
      <c r="AD27" s="180"/>
      <c r="AE27" s="181"/>
      <c r="AF27" s="181"/>
      <c r="AG27" s="181"/>
      <c r="AH27" s="181"/>
      <c r="AI27" s="181"/>
      <c r="AJ27" s="181"/>
      <c r="AK27" s="181"/>
      <c r="AL27" s="36"/>
      <c r="AM27" s="36"/>
      <c r="AN27" s="36"/>
    </row>
    <row r="28" spans="1:40" ht="40" customHeight="1" x14ac:dyDescent="0.35">
      <c r="A28" s="204"/>
      <c r="B28" s="50">
        <v>25</v>
      </c>
      <c r="C28" s="200"/>
      <c r="D28" s="56" t="s">
        <v>73</v>
      </c>
      <c r="E28" s="57" t="s">
        <v>69</v>
      </c>
      <c r="F28" s="57" t="s">
        <v>11</v>
      </c>
      <c r="G28" s="57" t="s">
        <v>12</v>
      </c>
      <c r="H28" s="55">
        <v>211.45</v>
      </c>
      <c r="I28" s="16">
        <v>1</v>
      </c>
      <c r="J28" s="144">
        <f t="shared" si="0"/>
        <v>0</v>
      </c>
      <c r="K28" s="145">
        <f t="shared" si="1"/>
        <v>0</v>
      </c>
      <c r="L28" s="146"/>
      <c r="M28" s="147">
        <f t="shared" si="2"/>
        <v>0</v>
      </c>
      <c r="N28" s="146"/>
      <c r="O28" s="146"/>
      <c r="P28" s="146"/>
      <c r="Q28" s="148">
        <f t="shared" si="3"/>
        <v>1</v>
      </c>
      <c r="R28" s="18" t="str">
        <f t="shared" si="4"/>
        <v>OK</v>
      </c>
      <c r="S28" s="47"/>
      <c r="T28" s="47"/>
      <c r="U28" s="47"/>
      <c r="V28" s="47"/>
      <c r="W28" s="47"/>
      <c r="X28" s="34"/>
      <c r="Y28" s="34"/>
      <c r="Z28" s="34"/>
      <c r="AA28" s="180"/>
      <c r="AB28" s="180"/>
      <c r="AC28" s="180"/>
      <c r="AD28" s="180"/>
      <c r="AE28" s="181"/>
      <c r="AF28" s="181"/>
      <c r="AG28" s="181"/>
      <c r="AH28" s="181"/>
      <c r="AI28" s="181"/>
      <c r="AJ28" s="181"/>
      <c r="AK28" s="181"/>
      <c r="AL28" s="36"/>
      <c r="AM28" s="36"/>
      <c r="AN28" s="36"/>
    </row>
    <row r="29" spans="1:40" ht="40" customHeight="1" x14ac:dyDescent="0.35">
      <c r="A29" s="204"/>
      <c r="B29" s="50">
        <v>26</v>
      </c>
      <c r="C29" s="199"/>
      <c r="D29" s="56" t="s">
        <v>74</v>
      </c>
      <c r="E29" s="57" t="s">
        <v>75</v>
      </c>
      <c r="F29" s="57" t="s">
        <v>11</v>
      </c>
      <c r="G29" s="57" t="s">
        <v>12</v>
      </c>
      <c r="H29" s="55">
        <v>33.159999999999997</v>
      </c>
      <c r="I29" s="16">
        <v>0</v>
      </c>
      <c r="J29" s="144">
        <f t="shared" si="0"/>
        <v>0</v>
      </c>
      <c r="K29" s="145">
        <f t="shared" si="1"/>
        <v>0</v>
      </c>
      <c r="L29" s="146"/>
      <c r="M29" s="147">
        <f t="shared" si="2"/>
        <v>0</v>
      </c>
      <c r="N29" s="146"/>
      <c r="O29" s="146"/>
      <c r="P29" s="146"/>
      <c r="Q29" s="148">
        <f t="shared" si="3"/>
        <v>0</v>
      </c>
      <c r="R29" s="18" t="str">
        <f t="shared" si="4"/>
        <v>OK</v>
      </c>
      <c r="S29" s="47"/>
      <c r="T29" s="47"/>
      <c r="U29" s="47"/>
      <c r="V29" s="47"/>
      <c r="W29" s="47"/>
      <c r="X29" s="34"/>
      <c r="Y29" s="34"/>
      <c r="Z29" s="34"/>
      <c r="AA29" s="180"/>
      <c r="AB29" s="180"/>
      <c r="AC29" s="180"/>
      <c r="AD29" s="180"/>
      <c r="AE29" s="181"/>
      <c r="AF29" s="181"/>
      <c r="AG29" s="181"/>
      <c r="AH29" s="181"/>
      <c r="AI29" s="181"/>
      <c r="AJ29" s="181"/>
      <c r="AK29" s="181"/>
      <c r="AL29" s="36"/>
      <c r="AM29" s="36"/>
      <c r="AN29" s="36"/>
    </row>
    <row r="30" spans="1:40" ht="40" customHeight="1" x14ac:dyDescent="0.35">
      <c r="A30" s="204">
        <v>4</v>
      </c>
      <c r="B30" s="50">
        <v>27</v>
      </c>
      <c r="C30" s="226" t="s">
        <v>636</v>
      </c>
      <c r="D30" s="56" t="s">
        <v>76</v>
      </c>
      <c r="E30" s="57" t="s">
        <v>77</v>
      </c>
      <c r="F30" s="57" t="s">
        <v>11</v>
      </c>
      <c r="G30" s="57" t="s">
        <v>12</v>
      </c>
      <c r="H30" s="55">
        <v>40</v>
      </c>
      <c r="I30" s="16">
        <v>25</v>
      </c>
      <c r="J30" s="144">
        <f t="shared" si="0"/>
        <v>10</v>
      </c>
      <c r="K30" s="145">
        <f t="shared" si="1"/>
        <v>10</v>
      </c>
      <c r="L30" s="146"/>
      <c r="M30" s="147">
        <f t="shared" si="2"/>
        <v>6</v>
      </c>
      <c r="N30" s="146"/>
      <c r="O30" s="146"/>
      <c r="P30" s="146"/>
      <c r="Q30" s="148">
        <f t="shared" si="3"/>
        <v>15</v>
      </c>
      <c r="R30" s="18" t="str">
        <f t="shared" si="4"/>
        <v>OK</v>
      </c>
      <c r="S30" s="47"/>
      <c r="T30" s="47"/>
      <c r="U30" s="47"/>
      <c r="V30" s="47"/>
      <c r="W30" s="47"/>
      <c r="X30" s="34"/>
      <c r="Y30" s="34"/>
      <c r="Z30" s="34"/>
      <c r="AA30" s="180"/>
      <c r="AB30" s="180"/>
      <c r="AC30" s="184">
        <v>5</v>
      </c>
      <c r="AD30" s="180"/>
      <c r="AE30" s="181"/>
      <c r="AF30" s="181"/>
      <c r="AG30" s="181"/>
      <c r="AH30" s="181"/>
      <c r="AI30" s="190">
        <v>5</v>
      </c>
      <c r="AJ30" s="181"/>
      <c r="AK30" s="181"/>
      <c r="AL30" s="36"/>
      <c r="AM30" s="36"/>
      <c r="AN30" s="36"/>
    </row>
    <row r="31" spans="1:40" ht="40" customHeight="1" x14ac:dyDescent="0.35">
      <c r="A31" s="204"/>
      <c r="B31" s="50">
        <v>28</v>
      </c>
      <c r="C31" s="218"/>
      <c r="D31" s="56" t="s">
        <v>78</v>
      </c>
      <c r="E31" s="57" t="s">
        <v>79</v>
      </c>
      <c r="F31" s="57" t="s">
        <v>11</v>
      </c>
      <c r="G31" s="57" t="s">
        <v>12</v>
      </c>
      <c r="H31" s="55">
        <v>8</v>
      </c>
      <c r="I31" s="16">
        <v>20</v>
      </c>
      <c r="J31" s="144">
        <f t="shared" si="0"/>
        <v>0</v>
      </c>
      <c r="K31" s="145">
        <f t="shared" si="1"/>
        <v>0</v>
      </c>
      <c r="L31" s="146"/>
      <c r="M31" s="147">
        <f t="shared" si="2"/>
        <v>5</v>
      </c>
      <c r="N31" s="146"/>
      <c r="O31" s="146"/>
      <c r="P31" s="146"/>
      <c r="Q31" s="148">
        <f t="shared" si="3"/>
        <v>20</v>
      </c>
      <c r="R31" s="18" t="str">
        <f t="shared" si="4"/>
        <v>OK</v>
      </c>
      <c r="S31" s="47"/>
      <c r="T31" s="47"/>
      <c r="U31" s="47"/>
      <c r="V31" s="47"/>
      <c r="W31" s="47"/>
      <c r="X31" s="34"/>
      <c r="Y31" s="34"/>
      <c r="Z31" s="34"/>
      <c r="AA31" s="180"/>
      <c r="AB31" s="180"/>
      <c r="AC31" s="180"/>
      <c r="AD31" s="180"/>
      <c r="AE31" s="181"/>
      <c r="AF31" s="181"/>
      <c r="AG31" s="181"/>
      <c r="AH31" s="181"/>
      <c r="AI31" s="181"/>
      <c r="AJ31" s="181"/>
      <c r="AK31" s="181"/>
      <c r="AL31" s="36"/>
      <c r="AM31" s="36"/>
      <c r="AN31" s="36"/>
    </row>
    <row r="32" spans="1:40" ht="40" customHeight="1" x14ac:dyDescent="0.35">
      <c r="A32" s="204"/>
      <c r="B32" s="50">
        <v>29</v>
      </c>
      <c r="C32" s="218"/>
      <c r="D32" s="56" t="s">
        <v>80</v>
      </c>
      <c r="E32" s="57" t="s">
        <v>81</v>
      </c>
      <c r="F32" s="57" t="s">
        <v>11</v>
      </c>
      <c r="G32" s="57" t="s">
        <v>12</v>
      </c>
      <c r="H32" s="55">
        <v>76</v>
      </c>
      <c r="I32" s="16">
        <v>25</v>
      </c>
      <c r="J32" s="144">
        <f t="shared" si="0"/>
        <v>15</v>
      </c>
      <c r="K32" s="145">
        <f t="shared" si="1"/>
        <v>15</v>
      </c>
      <c r="L32" s="146"/>
      <c r="M32" s="147">
        <f t="shared" si="2"/>
        <v>6</v>
      </c>
      <c r="N32" s="146"/>
      <c r="O32" s="146"/>
      <c r="P32" s="146"/>
      <c r="Q32" s="148">
        <f t="shared" si="3"/>
        <v>10</v>
      </c>
      <c r="R32" s="18" t="str">
        <f t="shared" si="4"/>
        <v>OK</v>
      </c>
      <c r="S32" s="47"/>
      <c r="T32" s="47"/>
      <c r="U32" s="47"/>
      <c r="V32" s="47"/>
      <c r="W32" s="47">
        <v>5</v>
      </c>
      <c r="X32" s="34"/>
      <c r="Y32" s="34"/>
      <c r="Z32" s="34"/>
      <c r="AA32" s="180"/>
      <c r="AB32" s="180"/>
      <c r="AC32" s="184">
        <v>5</v>
      </c>
      <c r="AD32" s="180"/>
      <c r="AE32" s="181"/>
      <c r="AF32" s="181"/>
      <c r="AG32" s="181"/>
      <c r="AH32" s="181"/>
      <c r="AI32" s="190">
        <v>5</v>
      </c>
      <c r="AJ32" s="181"/>
      <c r="AK32" s="181"/>
      <c r="AL32" s="36"/>
      <c r="AM32" s="36"/>
      <c r="AN32" s="36"/>
    </row>
    <row r="33" spans="1:40" ht="40" customHeight="1" x14ac:dyDescent="0.35">
      <c r="A33" s="204"/>
      <c r="B33" s="50">
        <v>30</v>
      </c>
      <c r="C33" s="218"/>
      <c r="D33" s="56" t="s">
        <v>82</v>
      </c>
      <c r="E33" s="57" t="s">
        <v>83</v>
      </c>
      <c r="F33" s="57" t="s">
        <v>11</v>
      </c>
      <c r="G33" s="57" t="s">
        <v>12</v>
      </c>
      <c r="H33" s="55">
        <v>26.2</v>
      </c>
      <c r="I33" s="16">
        <v>20</v>
      </c>
      <c r="J33" s="144">
        <f t="shared" si="0"/>
        <v>5</v>
      </c>
      <c r="K33" s="145">
        <f t="shared" si="1"/>
        <v>5</v>
      </c>
      <c r="L33" s="146"/>
      <c r="M33" s="147">
        <f t="shared" si="2"/>
        <v>5</v>
      </c>
      <c r="N33" s="146"/>
      <c r="O33" s="146"/>
      <c r="P33" s="146"/>
      <c r="Q33" s="148">
        <f t="shared" si="3"/>
        <v>15</v>
      </c>
      <c r="R33" s="18" t="str">
        <f t="shared" si="4"/>
        <v>OK</v>
      </c>
      <c r="S33" s="47"/>
      <c r="T33" s="47"/>
      <c r="U33" s="47"/>
      <c r="V33" s="47"/>
      <c r="W33" s="47">
        <v>5</v>
      </c>
      <c r="X33" s="34"/>
      <c r="Y33" s="34"/>
      <c r="Z33" s="34"/>
      <c r="AA33" s="180"/>
      <c r="AB33" s="180"/>
      <c r="AC33" s="180"/>
      <c r="AD33" s="180"/>
      <c r="AE33" s="181"/>
      <c r="AF33" s="181"/>
      <c r="AG33" s="181"/>
      <c r="AH33" s="181"/>
      <c r="AI33" s="180"/>
      <c r="AJ33" s="181"/>
      <c r="AK33" s="181"/>
      <c r="AL33" s="36"/>
      <c r="AM33" s="36"/>
      <c r="AN33" s="36"/>
    </row>
    <row r="34" spans="1:40" ht="40" customHeight="1" x14ac:dyDescent="0.35">
      <c r="A34" s="204"/>
      <c r="B34" s="50">
        <v>31</v>
      </c>
      <c r="C34" s="218"/>
      <c r="D34" s="56" t="s">
        <v>84</v>
      </c>
      <c r="E34" s="57" t="s">
        <v>85</v>
      </c>
      <c r="F34" s="57" t="s">
        <v>11</v>
      </c>
      <c r="G34" s="57" t="s">
        <v>12</v>
      </c>
      <c r="H34" s="55">
        <v>5</v>
      </c>
      <c r="I34" s="16">
        <v>20</v>
      </c>
      <c r="J34" s="144">
        <f t="shared" si="0"/>
        <v>0</v>
      </c>
      <c r="K34" s="145">
        <f t="shared" si="1"/>
        <v>0</v>
      </c>
      <c r="L34" s="146"/>
      <c r="M34" s="147">
        <f t="shared" si="2"/>
        <v>5</v>
      </c>
      <c r="N34" s="146"/>
      <c r="O34" s="146"/>
      <c r="P34" s="146"/>
      <c r="Q34" s="148">
        <f t="shared" si="3"/>
        <v>20</v>
      </c>
      <c r="R34" s="18" t="str">
        <f t="shared" si="4"/>
        <v>OK</v>
      </c>
      <c r="S34" s="47"/>
      <c r="T34" s="47"/>
      <c r="U34" s="47"/>
      <c r="V34" s="47"/>
      <c r="W34" s="47"/>
      <c r="X34" s="34"/>
      <c r="Y34" s="34"/>
      <c r="Z34" s="34"/>
      <c r="AA34" s="180"/>
      <c r="AB34" s="180"/>
      <c r="AC34" s="180"/>
      <c r="AD34" s="180"/>
      <c r="AE34" s="181"/>
      <c r="AF34" s="181"/>
      <c r="AG34" s="181"/>
      <c r="AH34" s="181"/>
      <c r="AI34" s="180"/>
      <c r="AJ34" s="181"/>
      <c r="AK34" s="181"/>
      <c r="AL34" s="36"/>
      <c r="AM34" s="36"/>
      <c r="AN34" s="36"/>
    </row>
    <row r="35" spans="1:40" ht="40" customHeight="1" x14ac:dyDescent="0.35">
      <c r="A35" s="204"/>
      <c r="B35" s="50">
        <v>32</v>
      </c>
      <c r="C35" s="218"/>
      <c r="D35" s="56" t="s">
        <v>86</v>
      </c>
      <c r="E35" s="57" t="s">
        <v>87</v>
      </c>
      <c r="F35" s="57" t="s">
        <v>11</v>
      </c>
      <c r="G35" s="57" t="s">
        <v>13</v>
      </c>
      <c r="H35" s="55">
        <v>75.5</v>
      </c>
      <c r="I35" s="16">
        <v>20</v>
      </c>
      <c r="J35" s="144">
        <f t="shared" si="0"/>
        <v>15</v>
      </c>
      <c r="K35" s="145">
        <f t="shared" si="1"/>
        <v>15</v>
      </c>
      <c r="L35" s="146"/>
      <c r="M35" s="147">
        <f t="shared" si="2"/>
        <v>5</v>
      </c>
      <c r="N35" s="146"/>
      <c r="O35" s="146"/>
      <c r="P35" s="146"/>
      <c r="Q35" s="148">
        <f t="shared" si="3"/>
        <v>5</v>
      </c>
      <c r="R35" s="18" t="str">
        <f t="shared" si="4"/>
        <v>OK</v>
      </c>
      <c r="S35" s="47"/>
      <c r="T35" s="47"/>
      <c r="U35" s="47"/>
      <c r="V35" s="47"/>
      <c r="W35" s="47">
        <v>5</v>
      </c>
      <c r="X35" s="34"/>
      <c r="Y35" s="34"/>
      <c r="Z35" s="34"/>
      <c r="AA35" s="180"/>
      <c r="AB35" s="180"/>
      <c r="AC35" s="184">
        <v>5</v>
      </c>
      <c r="AD35" s="180"/>
      <c r="AE35" s="181"/>
      <c r="AF35" s="181"/>
      <c r="AG35" s="181"/>
      <c r="AH35" s="181"/>
      <c r="AI35" s="190">
        <v>5</v>
      </c>
      <c r="AJ35" s="181"/>
      <c r="AK35" s="181"/>
      <c r="AL35" s="36"/>
      <c r="AM35" s="36"/>
      <c r="AN35" s="36"/>
    </row>
    <row r="36" spans="1:40" ht="40" customHeight="1" x14ac:dyDescent="0.35">
      <c r="A36" s="204"/>
      <c r="B36" s="50">
        <v>33</v>
      </c>
      <c r="C36" s="218"/>
      <c r="D36" s="56" t="s">
        <v>88</v>
      </c>
      <c r="E36" s="57" t="s">
        <v>89</v>
      </c>
      <c r="F36" s="57" t="s">
        <v>90</v>
      </c>
      <c r="G36" s="57" t="s">
        <v>12</v>
      </c>
      <c r="H36" s="55">
        <v>3.54</v>
      </c>
      <c r="I36" s="16">
        <v>30</v>
      </c>
      <c r="J36" s="144">
        <f t="shared" si="0"/>
        <v>0</v>
      </c>
      <c r="K36" s="145">
        <f t="shared" si="1"/>
        <v>0</v>
      </c>
      <c r="L36" s="146"/>
      <c r="M36" s="147">
        <f t="shared" si="2"/>
        <v>7</v>
      </c>
      <c r="N36" s="146"/>
      <c r="O36" s="146"/>
      <c r="P36" s="146"/>
      <c r="Q36" s="148">
        <f t="shared" si="3"/>
        <v>30</v>
      </c>
      <c r="R36" s="18" t="str">
        <f t="shared" si="4"/>
        <v>OK</v>
      </c>
      <c r="S36" s="47"/>
      <c r="T36" s="47"/>
      <c r="U36" s="47"/>
      <c r="V36" s="47"/>
      <c r="W36" s="47"/>
      <c r="X36" s="34"/>
      <c r="Y36" s="34"/>
      <c r="Z36" s="34"/>
      <c r="AA36" s="180"/>
      <c r="AB36" s="180"/>
      <c r="AC36" s="180"/>
      <c r="AD36" s="180"/>
      <c r="AE36" s="181"/>
      <c r="AF36" s="181"/>
      <c r="AG36" s="181"/>
      <c r="AH36" s="181"/>
      <c r="AI36" s="180"/>
      <c r="AJ36" s="181"/>
      <c r="AK36" s="181"/>
      <c r="AL36" s="36"/>
      <c r="AM36" s="36"/>
      <c r="AN36" s="36"/>
    </row>
    <row r="37" spans="1:40" ht="40" customHeight="1" x14ac:dyDescent="0.35">
      <c r="A37" s="204"/>
      <c r="B37" s="50">
        <v>34</v>
      </c>
      <c r="C37" s="218"/>
      <c r="D37" s="56" t="s">
        <v>91</v>
      </c>
      <c r="E37" s="57" t="s">
        <v>92</v>
      </c>
      <c r="F37" s="57" t="s">
        <v>11</v>
      </c>
      <c r="G37" s="57" t="s">
        <v>15</v>
      </c>
      <c r="H37" s="55">
        <v>12</v>
      </c>
      <c r="I37" s="16">
        <v>0</v>
      </c>
      <c r="J37" s="144">
        <f t="shared" si="0"/>
        <v>0</v>
      </c>
      <c r="K37" s="145">
        <f t="shared" si="1"/>
        <v>0</v>
      </c>
      <c r="L37" s="146"/>
      <c r="M37" s="147">
        <f t="shared" si="2"/>
        <v>0</v>
      </c>
      <c r="N37" s="146"/>
      <c r="O37" s="146"/>
      <c r="P37" s="146"/>
      <c r="Q37" s="148">
        <f t="shared" si="3"/>
        <v>0</v>
      </c>
      <c r="R37" s="18" t="str">
        <f t="shared" si="4"/>
        <v>OK</v>
      </c>
      <c r="S37" s="47"/>
      <c r="T37" s="47"/>
      <c r="U37" s="47"/>
      <c r="V37" s="47"/>
      <c r="W37" s="47"/>
      <c r="X37" s="34"/>
      <c r="Y37" s="34"/>
      <c r="Z37" s="34"/>
      <c r="AA37" s="180"/>
      <c r="AB37" s="180"/>
      <c r="AC37" s="180"/>
      <c r="AD37" s="180"/>
      <c r="AE37" s="181"/>
      <c r="AF37" s="181"/>
      <c r="AG37" s="181"/>
      <c r="AH37" s="181"/>
      <c r="AI37" s="180"/>
      <c r="AJ37" s="181"/>
      <c r="AK37" s="181"/>
      <c r="AL37" s="36"/>
      <c r="AM37" s="36"/>
      <c r="AN37" s="36"/>
    </row>
    <row r="38" spans="1:40" ht="40" customHeight="1" x14ac:dyDescent="0.35">
      <c r="A38" s="204"/>
      <c r="B38" s="50">
        <v>35</v>
      </c>
      <c r="C38" s="218"/>
      <c r="D38" s="56" t="s">
        <v>93</v>
      </c>
      <c r="E38" s="57" t="s">
        <v>94</v>
      </c>
      <c r="F38" s="57" t="s">
        <v>11</v>
      </c>
      <c r="G38" s="57" t="s">
        <v>15</v>
      </c>
      <c r="H38" s="55">
        <v>6</v>
      </c>
      <c r="I38" s="16">
        <v>30</v>
      </c>
      <c r="J38" s="144">
        <f t="shared" si="0"/>
        <v>20</v>
      </c>
      <c r="K38" s="145">
        <f t="shared" si="1"/>
        <v>20</v>
      </c>
      <c r="L38" s="146"/>
      <c r="M38" s="147">
        <f t="shared" si="2"/>
        <v>7</v>
      </c>
      <c r="N38" s="146"/>
      <c r="O38" s="146"/>
      <c r="P38" s="146"/>
      <c r="Q38" s="148">
        <f t="shared" si="3"/>
        <v>10</v>
      </c>
      <c r="R38" s="18" t="str">
        <f t="shared" si="4"/>
        <v>OK</v>
      </c>
      <c r="S38" s="47"/>
      <c r="T38" s="47"/>
      <c r="U38" s="47"/>
      <c r="V38" s="47"/>
      <c r="W38" s="47">
        <v>10</v>
      </c>
      <c r="X38" s="34"/>
      <c r="Y38" s="34"/>
      <c r="Z38" s="34"/>
      <c r="AA38" s="180"/>
      <c r="AB38" s="180"/>
      <c r="AC38" s="180"/>
      <c r="AD38" s="180"/>
      <c r="AE38" s="181"/>
      <c r="AF38" s="181"/>
      <c r="AG38" s="181"/>
      <c r="AH38" s="181"/>
      <c r="AI38" s="190">
        <v>10</v>
      </c>
      <c r="AJ38" s="181"/>
      <c r="AK38" s="181"/>
      <c r="AL38" s="36"/>
      <c r="AM38" s="36"/>
      <c r="AN38" s="36"/>
    </row>
    <row r="39" spans="1:40" ht="40" customHeight="1" x14ac:dyDescent="0.35">
      <c r="A39" s="204"/>
      <c r="B39" s="50">
        <v>36</v>
      </c>
      <c r="C39" s="218"/>
      <c r="D39" s="56" t="s">
        <v>95</v>
      </c>
      <c r="E39" s="57" t="s">
        <v>96</v>
      </c>
      <c r="F39" s="57" t="s">
        <v>11</v>
      </c>
      <c r="G39" s="57" t="s">
        <v>12</v>
      </c>
      <c r="H39" s="55">
        <v>17.61</v>
      </c>
      <c r="I39" s="16">
        <v>40</v>
      </c>
      <c r="J39" s="144">
        <f t="shared" si="0"/>
        <v>0</v>
      </c>
      <c r="K39" s="145">
        <f t="shared" si="1"/>
        <v>0</v>
      </c>
      <c r="L39" s="146"/>
      <c r="M39" s="147">
        <f t="shared" si="2"/>
        <v>10</v>
      </c>
      <c r="N39" s="146"/>
      <c r="O39" s="146"/>
      <c r="P39" s="146"/>
      <c r="Q39" s="148">
        <f t="shared" si="3"/>
        <v>40</v>
      </c>
      <c r="R39" s="18" t="str">
        <f t="shared" si="4"/>
        <v>OK</v>
      </c>
      <c r="S39" s="47"/>
      <c r="T39" s="47"/>
      <c r="U39" s="47"/>
      <c r="V39" s="47"/>
      <c r="W39" s="47"/>
      <c r="X39" s="34"/>
      <c r="Y39" s="34"/>
      <c r="Z39" s="34"/>
      <c r="AA39" s="180"/>
      <c r="AB39" s="180"/>
      <c r="AC39" s="180"/>
      <c r="AD39" s="180"/>
      <c r="AE39" s="181"/>
      <c r="AF39" s="181"/>
      <c r="AG39" s="181"/>
      <c r="AH39" s="181"/>
      <c r="AI39" s="180"/>
      <c r="AJ39" s="181"/>
      <c r="AK39" s="181"/>
      <c r="AL39" s="36"/>
      <c r="AM39" s="36"/>
      <c r="AN39" s="36"/>
    </row>
    <row r="40" spans="1:40" ht="40" customHeight="1" x14ac:dyDescent="0.35">
      <c r="A40" s="204"/>
      <c r="B40" s="50">
        <v>37</v>
      </c>
      <c r="C40" s="218"/>
      <c r="D40" s="56" t="s">
        <v>97</v>
      </c>
      <c r="E40" s="57" t="s">
        <v>98</v>
      </c>
      <c r="F40" s="57" t="s">
        <v>11</v>
      </c>
      <c r="G40" s="57" t="s">
        <v>12</v>
      </c>
      <c r="H40" s="55">
        <v>36</v>
      </c>
      <c r="I40" s="16">
        <v>10</v>
      </c>
      <c r="J40" s="144">
        <f t="shared" si="0"/>
        <v>0</v>
      </c>
      <c r="K40" s="145">
        <f t="shared" si="1"/>
        <v>0</v>
      </c>
      <c r="L40" s="146"/>
      <c r="M40" s="147">
        <f t="shared" si="2"/>
        <v>2</v>
      </c>
      <c r="N40" s="146"/>
      <c r="O40" s="146"/>
      <c r="P40" s="146"/>
      <c r="Q40" s="148">
        <f t="shared" si="3"/>
        <v>10</v>
      </c>
      <c r="R40" s="18" t="str">
        <f t="shared" si="4"/>
        <v>OK</v>
      </c>
      <c r="S40" s="47"/>
      <c r="T40" s="47"/>
      <c r="U40" s="47"/>
      <c r="V40" s="47"/>
      <c r="W40" s="47"/>
      <c r="X40" s="34"/>
      <c r="Y40" s="34"/>
      <c r="Z40" s="34"/>
      <c r="AA40" s="180"/>
      <c r="AB40" s="180"/>
      <c r="AC40" s="180"/>
      <c r="AD40" s="180"/>
      <c r="AE40" s="181"/>
      <c r="AF40" s="181"/>
      <c r="AG40" s="181"/>
      <c r="AH40" s="181"/>
      <c r="AI40" s="180"/>
      <c r="AJ40" s="181"/>
      <c r="AK40" s="181"/>
      <c r="AL40" s="36"/>
      <c r="AM40" s="36"/>
      <c r="AN40" s="36"/>
    </row>
    <row r="41" spans="1:40" ht="40" customHeight="1" x14ac:dyDescent="0.35">
      <c r="A41" s="204"/>
      <c r="B41" s="50">
        <v>38</v>
      </c>
      <c r="C41" s="218"/>
      <c r="D41" s="56" t="s">
        <v>99</v>
      </c>
      <c r="E41" s="57" t="s">
        <v>100</v>
      </c>
      <c r="F41" s="57" t="s">
        <v>11</v>
      </c>
      <c r="G41" s="57" t="s">
        <v>12</v>
      </c>
      <c r="H41" s="55">
        <v>79</v>
      </c>
      <c r="I41" s="16">
        <v>10</v>
      </c>
      <c r="J41" s="144">
        <f t="shared" si="0"/>
        <v>0</v>
      </c>
      <c r="K41" s="145">
        <f t="shared" si="1"/>
        <v>0</v>
      </c>
      <c r="L41" s="146"/>
      <c r="M41" s="147">
        <f t="shared" si="2"/>
        <v>2</v>
      </c>
      <c r="N41" s="146"/>
      <c r="O41" s="146"/>
      <c r="P41" s="146"/>
      <c r="Q41" s="148">
        <f t="shared" si="3"/>
        <v>10</v>
      </c>
      <c r="R41" s="18" t="str">
        <f t="shared" si="4"/>
        <v>OK</v>
      </c>
      <c r="S41" s="47"/>
      <c r="T41" s="47"/>
      <c r="U41" s="47"/>
      <c r="V41" s="47"/>
      <c r="W41" s="47"/>
      <c r="X41" s="34"/>
      <c r="Y41" s="34"/>
      <c r="Z41" s="34"/>
      <c r="AA41" s="180"/>
      <c r="AB41" s="180"/>
      <c r="AC41" s="180"/>
      <c r="AD41" s="180"/>
      <c r="AE41" s="181"/>
      <c r="AF41" s="181"/>
      <c r="AG41" s="181"/>
      <c r="AH41" s="181"/>
      <c r="AI41" s="180"/>
      <c r="AJ41" s="181"/>
      <c r="AK41" s="181"/>
      <c r="AL41" s="36"/>
      <c r="AM41" s="36"/>
      <c r="AN41" s="36"/>
    </row>
    <row r="42" spans="1:40" ht="40" customHeight="1" x14ac:dyDescent="0.35">
      <c r="A42" s="204"/>
      <c r="B42" s="50">
        <v>39</v>
      </c>
      <c r="C42" s="218"/>
      <c r="D42" s="56" t="s">
        <v>101</v>
      </c>
      <c r="E42" s="57" t="s">
        <v>102</v>
      </c>
      <c r="F42" s="57" t="s">
        <v>11</v>
      </c>
      <c r="G42" s="57" t="s">
        <v>12</v>
      </c>
      <c r="H42" s="55">
        <v>52.42</v>
      </c>
      <c r="I42" s="16">
        <v>0</v>
      </c>
      <c r="J42" s="144">
        <f t="shared" si="0"/>
        <v>0</v>
      </c>
      <c r="K42" s="145">
        <f t="shared" si="1"/>
        <v>0</v>
      </c>
      <c r="L42" s="146"/>
      <c r="M42" s="147">
        <f t="shared" si="2"/>
        <v>0</v>
      </c>
      <c r="N42" s="146"/>
      <c r="O42" s="146"/>
      <c r="P42" s="146"/>
      <c r="Q42" s="148">
        <f t="shared" si="3"/>
        <v>0</v>
      </c>
      <c r="R42" s="18" t="str">
        <f t="shared" si="4"/>
        <v>OK</v>
      </c>
      <c r="S42" s="47"/>
      <c r="T42" s="47"/>
      <c r="U42" s="47"/>
      <c r="V42" s="47"/>
      <c r="W42" s="47"/>
      <c r="X42" s="34"/>
      <c r="Y42" s="34"/>
      <c r="Z42" s="34"/>
      <c r="AA42" s="180"/>
      <c r="AB42" s="180"/>
      <c r="AC42" s="180"/>
      <c r="AD42" s="180"/>
      <c r="AE42" s="181"/>
      <c r="AF42" s="181"/>
      <c r="AG42" s="181"/>
      <c r="AH42" s="181"/>
      <c r="AI42" s="180"/>
      <c r="AJ42" s="181"/>
      <c r="AK42" s="181"/>
      <c r="AL42" s="36"/>
      <c r="AM42" s="36"/>
      <c r="AN42" s="36"/>
    </row>
    <row r="43" spans="1:40" ht="40" customHeight="1" x14ac:dyDescent="0.35">
      <c r="A43" s="204"/>
      <c r="B43" s="50">
        <v>40</v>
      </c>
      <c r="C43" s="218"/>
      <c r="D43" s="56" t="s">
        <v>103</v>
      </c>
      <c r="E43" s="57" t="s">
        <v>104</v>
      </c>
      <c r="F43" s="57" t="s">
        <v>11</v>
      </c>
      <c r="G43" s="57" t="s">
        <v>12</v>
      </c>
      <c r="H43" s="55">
        <v>26.65</v>
      </c>
      <c r="I43" s="16">
        <v>6</v>
      </c>
      <c r="J43" s="144">
        <f t="shared" si="0"/>
        <v>2</v>
      </c>
      <c r="K43" s="145">
        <f t="shared" si="1"/>
        <v>2</v>
      </c>
      <c r="L43" s="146"/>
      <c r="M43" s="147">
        <f t="shared" si="2"/>
        <v>1</v>
      </c>
      <c r="N43" s="146"/>
      <c r="O43" s="146"/>
      <c r="P43" s="146"/>
      <c r="Q43" s="148">
        <f t="shared" si="3"/>
        <v>4</v>
      </c>
      <c r="R43" s="18" t="str">
        <f t="shared" si="4"/>
        <v>OK</v>
      </c>
      <c r="S43" s="47"/>
      <c r="T43" s="47"/>
      <c r="U43" s="47"/>
      <c r="V43" s="47"/>
      <c r="W43" s="47">
        <v>2</v>
      </c>
      <c r="X43" s="34"/>
      <c r="Y43" s="34"/>
      <c r="Z43" s="34"/>
      <c r="AA43" s="180"/>
      <c r="AB43" s="180"/>
      <c r="AC43" s="180"/>
      <c r="AD43" s="180"/>
      <c r="AE43" s="181"/>
      <c r="AF43" s="181"/>
      <c r="AG43" s="181"/>
      <c r="AH43" s="181"/>
      <c r="AI43" s="180"/>
      <c r="AJ43" s="181"/>
      <c r="AK43" s="181"/>
      <c r="AL43" s="36"/>
      <c r="AM43" s="36"/>
      <c r="AN43" s="36"/>
    </row>
    <row r="44" spans="1:40" ht="40" customHeight="1" x14ac:dyDescent="0.35">
      <c r="A44" s="204"/>
      <c r="B44" s="50">
        <v>41</v>
      </c>
      <c r="C44" s="218"/>
      <c r="D44" s="56" t="s">
        <v>105</v>
      </c>
      <c r="E44" s="57" t="s">
        <v>106</v>
      </c>
      <c r="F44" s="57" t="s">
        <v>11</v>
      </c>
      <c r="G44" s="57" t="s">
        <v>12</v>
      </c>
      <c r="H44" s="55">
        <v>359.5</v>
      </c>
      <c r="I44" s="16">
        <v>0</v>
      </c>
      <c r="J44" s="144">
        <f t="shared" si="0"/>
        <v>0</v>
      </c>
      <c r="K44" s="145">
        <f t="shared" si="1"/>
        <v>0</v>
      </c>
      <c r="L44" s="146"/>
      <c r="M44" s="147">
        <f t="shared" si="2"/>
        <v>0</v>
      </c>
      <c r="N44" s="146"/>
      <c r="O44" s="146"/>
      <c r="P44" s="146"/>
      <c r="Q44" s="148">
        <f t="shared" si="3"/>
        <v>0</v>
      </c>
      <c r="R44" s="18" t="str">
        <f t="shared" si="4"/>
        <v>OK</v>
      </c>
      <c r="S44" s="47"/>
      <c r="T44" s="47"/>
      <c r="U44" s="47"/>
      <c r="V44" s="47"/>
      <c r="W44" s="47"/>
      <c r="X44" s="34"/>
      <c r="Y44" s="34"/>
      <c r="Z44" s="34"/>
      <c r="AA44" s="180"/>
      <c r="AB44" s="180"/>
      <c r="AC44" s="180"/>
      <c r="AD44" s="180"/>
      <c r="AE44" s="181"/>
      <c r="AF44" s="181"/>
      <c r="AG44" s="181"/>
      <c r="AH44" s="181"/>
      <c r="AI44" s="180"/>
      <c r="AJ44" s="181"/>
      <c r="AK44" s="181"/>
      <c r="AL44" s="36"/>
      <c r="AM44" s="36"/>
      <c r="AN44" s="36"/>
    </row>
    <row r="45" spans="1:40" ht="40" customHeight="1" x14ac:dyDescent="0.35">
      <c r="A45" s="204"/>
      <c r="B45" s="50">
        <v>42</v>
      </c>
      <c r="C45" s="217"/>
      <c r="D45" s="56" t="s">
        <v>107</v>
      </c>
      <c r="E45" s="57" t="s">
        <v>108</v>
      </c>
      <c r="F45" s="57" t="s">
        <v>11</v>
      </c>
      <c r="G45" s="57" t="s">
        <v>12</v>
      </c>
      <c r="H45" s="55">
        <v>1.89</v>
      </c>
      <c r="I45" s="16">
        <v>30</v>
      </c>
      <c r="J45" s="144">
        <f t="shared" si="0"/>
        <v>20</v>
      </c>
      <c r="K45" s="145">
        <f t="shared" si="1"/>
        <v>20</v>
      </c>
      <c r="L45" s="146"/>
      <c r="M45" s="147">
        <f t="shared" si="2"/>
        <v>7</v>
      </c>
      <c r="N45" s="146"/>
      <c r="O45" s="146"/>
      <c r="P45" s="146"/>
      <c r="Q45" s="148">
        <f t="shared" si="3"/>
        <v>10</v>
      </c>
      <c r="R45" s="18" t="str">
        <f t="shared" si="4"/>
        <v>OK</v>
      </c>
      <c r="S45" s="47"/>
      <c r="T45" s="47"/>
      <c r="U45" s="47"/>
      <c r="V45" s="47"/>
      <c r="W45" s="47"/>
      <c r="X45" s="34"/>
      <c r="Y45" s="34"/>
      <c r="Z45" s="34"/>
      <c r="AA45" s="180"/>
      <c r="AB45" s="180"/>
      <c r="AC45" s="184">
        <v>10</v>
      </c>
      <c r="AD45" s="180"/>
      <c r="AE45" s="181"/>
      <c r="AF45" s="181"/>
      <c r="AG45" s="181"/>
      <c r="AH45" s="181"/>
      <c r="AI45" s="190">
        <v>10</v>
      </c>
      <c r="AJ45" s="181"/>
      <c r="AK45" s="181"/>
      <c r="AL45" s="36"/>
      <c r="AM45" s="36"/>
      <c r="AN45" s="36"/>
    </row>
    <row r="46" spans="1:40" ht="40" customHeight="1" x14ac:dyDescent="0.35">
      <c r="A46" s="204">
        <v>5</v>
      </c>
      <c r="B46" s="50">
        <v>43</v>
      </c>
      <c r="C46" s="198" t="s">
        <v>634</v>
      </c>
      <c r="D46" s="56" t="s">
        <v>109</v>
      </c>
      <c r="E46" s="57" t="s">
        <v>110</v>
      </c>
      <c r="F46" s="57" t="s">
        <v>11</v>
      </c>
      <c r="G46" s="57" t="s">
        <v>12</v>
      </c>
      <c r="H46" s="55">
        <v>9.4</v>
      </c>
      <c r="I46" s="16">
        <v>3</v>
      </c>
      <c r="J46" s="144">
        <f t="shared" si="0"/>
        <v>3</v>
      </c>
      <c r="K46" s="145">
        <f t="shared" si="1"/>
        <v>3</v>
      </c>
      <c r="L46" s="146"/>
      <c r="M46" s="147">
        <f t="shared" si="2"/>
        <v>0</v>
      </c>
      <c r="N46" s="146"/>
      <c r="O46" s="146"/>
      <c r="P46" s="146"/>
      <c r="Q46" s="148">
        <f t="shared" si="3"/>
        <v>0</v>
      </c>
      <c r="R46" s="18" t="str">
        <f t="shared" si="4"/>
        <v>OK</v>
      </c>
      <c r="S46" s="47"/>
      <c r="T46" s="47">
        <v>3</v>
      </c>
      <c r="U46" s="47"/>
      <c r="V46" s="47"/>
      <c r="W46" s="47"/>
      <c r="X46" s="34"/>
      <c r="Y46" s="34"/>
      <c r="Z46" s="34"/>
      <c r="AA46" s="180"/>
      <c r="AB46" s="180"/>
      <c r="AC46" s="180"/>
      <c r="AD46" s="180"/>
      <c r="AE46" s="181"/>
      <c r="AF46" s="181"/>
      <c r="AG46" s="181"/>
      <c r="AH46" s="181"/>
      <c r="AI46" s="181"/>
      <c r="AJ46" s="181"/>
      <c r="AK46" s="181"/>
      <c r="AL46" s="36"/>
      <c r="AM46" s="36"/>
      <c r="AN46" s="36"/>
    </row>
    <row r="47" spans="1:40" ht="40" customHeight="1" x14ac:dyDescent="0.35">
      <c r="A47" s="204"/>
      <c r="B47" s="50">
        <v>44</v>
      </c>
      <c r="C47" s="200"/>
      <c r="D47" s="56" t="s">
        <v>111</v>
      </c>
      <c r="E47" s="57" t="s">
        <v>110</v>
      </c>
      <c r="F47" s="57" t="s">
        <v>11</v>
      </c>
      <c r="G47" s="57" t="s">
        <v>12</v>
      </c>
      <c r="H47" s="55">
        <v>0.6</v>
      </c>
      <c r="I47" s="16">
        <v>10</v>
      </c>
      <c r="J47" s="144">
        <f t="shared" si="0"/>
        <v>3</v>
      </c>
      <c r="K47" s="145">
        <f t="shared" si="1"/>
        <v>3</v>
      </c>
      <c r="L47" s="146"/>
      <c r="M47" s="147">
        <f t="shared" si="2"/>
        <v>2</v>
      </c>
      <c r="N47" s="146"/>
      <c r="O47" s="146"/>
      <c r="P47" s="146"/>
      <c r="Q47" s="148">
        <f t="shared" si="3"/>
        <v>7</v>
      </c>
      <c r="R47" s="18" t="str">
        <f t="shared" si="4"/>
        <v>OK</v>
      </c>
      <c r="S47" s="47"/>
      <c r="T47" s="47">
        <v>3</v>
      </c>
      <c r="U47" s="47"/>
      <c r="V47" s="47"/>
      <c r="W47" s="47"/>
      <c r="X47" s="34"/>
      <c r="Y47" s="34"/>
      <c r="Z47" s="34"/>
      <c r="AA47" s="180"/>
      <c r="AB47" s="180"/>
      <c r="AC47" s="180"/>
      <c r="AD47" s="180"/>
      <c r="AE47" s="181"/>
      <c r="AF47" s="181"/>
      <c r="AG47" s="181"/>
      <c r="AH47" s="181"/>
      <c r="AI47" s="181"/>
      <c r="AJ47" s="181"/>
      <c r="AK47" s="181"/>
      <c r="AL47" s="36"/>
      <c r="AM47" s="36"/>
      <c r="AN47" s="36"/>
    </row>
    <row r="48" spans="1:40" ht="40" customHeight="1" x14ac:dyDescent="0.35">
      <c r="A48" s="204"/>
      <c r="B48" s="50">
        <v>45</v>
      </c>
      <c r="C48" s="200"/>
      <c r="D48" s="56" t="s">
        <v>112</v>
      </c>
      <c r="E48" s="57" t="s">
        <v>110</v>
      </c>
      <c r="F48" s="57" t="s">
        <v>11</v>
      </c>
      <c r="G48" s="57" t="s">
        <v>12</v>
      </c>
      <c r="H48" s="55">
        <v>0.9</v>
      </c>
      <c r="I48" s="16">
        <v>10</v>
      </c>
      <c r="J48" s="144">
        <f t="shared" si="0"/>
        <v>3</v>
      </c>
      <c r="K48" s="145">
        <f t="shared" si="1"/>
        <v>3</v>
      </c>
      <c r="L48" s="146"/>
      <c r="M48" s="147">
        <f t="shared" si="2"/>
        <v>2</v>
      </c>
      <c r="N48" s="146"/>
      <c r="O48" s="146"/>
      <c r="P48" s="146"/>
      <c r="Q48" s="148">
        <f t="shared" si="3"/>
        <v>7</v>
      </c>
      <c r="R48" s="18" t="str">
        <f t="shared" si="4"/>
        <v>OK</v>
      </c>
      <c r="S48" s="47"/>
      <c r="T48" s="47">
        <v>3</v>
      </c>
      <c r="U48" s="47"/>
      <c r="V48" s="47"/>
      <c r="W48" s="47"/>
      <c r="X48" s="34"/>
      <c r="Y48" s="34"/>
      <c r="Z48" s="34"/>
      <c r="AA48" s="180"/>
      <c r="AB48" s="180"/>
      <c r="AC48" s="180"/>
      <c r="AD48" s="180"/>
      <c r="AE48" s="181"/>
      <c r="AF48" s="181"/>
      <c r="AG48" s="181"/>
      <c r="AH48" s="181"/>
      <c r="AI48" s="181"/>
      <c r="AJ48" s="181"/>
      <c r="AK48" s="181"/>
      <c r="AL48" s="36"/>
      <c r="AM48" s="36"/>
      <c r="AN48" s="36"/>
    </row>
    <row r="49" spans="1:40" ht="40" customHeight="1" x14ac:dyDescent="0.35">
      <c r="A49" s="204"/>
      <c r="B49" s="50">
        <v>46</v>
      </c>
      <c r="C49" s="200"/>
      <c r="D49" s="56" t="s">
        <v>113</v>
      </c>
      <c r="E49" s="57" t="s">
        <v>110</v>
      </c>
      <c r="F49" s="57" t="s">
        <v>11</v>
      </c>
      <c r="G49" s="57" t="s">
        <v>12</v>
      </c>
      <c r="H49" s="55">
        <v>1.29</v>
      </c>
      <c r="I49" s="16">
        <v>10</v>
      </c>
      <c r="J49" s="144">
        <f t="shared" si="0"/>
        <v>3</v>
      </c>
      <c r="K49" s="145">
        <f t="shared" si="1"/>
        <v>3</v>
      </c>
      <c r="L49" s="146"/>
      <c r="M49" s="147">
        <f t="shared" si="2"/>
        <v>2</v>
      </c>
      <c r="N49" s="146"/>
      <c r="O49" s="146"/>
      <c r="P49" s="146"/>
      <c r="Q49" s="148">
        <f t="shared" si="3"/>
        <v>7</v>
      </c>
      <c r="R49" s="18" t="str">
        <f t="shared" si="4"/>
        <v>OK</v>
      </c>
      <c r="S49" s="47"/>
      <c r="T49" s="47">
        <v>3</v>
      </c>
      <c r="U49" s="47"/>
      <c r="V49" s="47"/>
      <c r="W49" s="47"/>
      <c r="X49" s="34"/>
      <c r="Y49" s="34"/>
      <c r="Z49" s="34"/>
      <c r="AA49" s="180"/>
      <c r="AB49" s="180"/>
      <c r="AC49" s="180"/>
      <c r="AD49" s="180"/>
      <c r="AE49" s="181"/>
      <c r="AF49" s="181"/>
      <c r="AG49" s="181"/>
      <c r="AH49" s="181"/>
      <c r="AI49" s="181"/>
      <c r="AJ49" s="181"/>
      <c r="AK49" s="181"/>
      <c r="AL49" s="36"/>
      <c r="AM49" s="36"/>
      <c r="AN49" s="36"/>
    </row>
    <row r="50" spans="1:40" ht="40" customHeight="1" x14ac:dyDescent="0.35">
      <c r="A50" s="204"/>
      <c r="B50" s="50">
        <v>47</v>
      </c>
      <c r="C50" s="200"/>
      <c r="D50" s="56" t="s">
        <v>114</v>
      </c>
      <c r="E50" s="57" t="s">
        <v>110</v>
      </c>
      <c r="F50" s="57" t="s">
        <v>11</v>
      </c>
      <c r="G50" s="57" t="s">
        <v>12</v>
      </c>
      <c r="H50" s="55">
        <v>17.62</v>
      </c>
      <c r="I50" s="16">
        <v>3</v>
      </c>
      <c r="J50" s="144">
        <f t="shared" si="0"/>
        <v>3</v>
      </c>
      <c r="K50" s="145">
        <f t="shared" si="1"/>
        <v>3</v>
      </c>
      <c r="L50" s="146"/>
      <c r="M50" s="147">
        <f t="shared" si="2"/>
        <v>0</v>
      </c>
      <c r="N50" s="146"/>
      <c r="O50" s="146"/>
      <c r="P50" s="146"/>
      <c r="Q50" s="148">
        <f t="shared" si="3"/>
        <v>0</v>
      </c>
      <c r="R50" s="18" t="str">
        <f t="shared" si="4"/>
        <v>OK</v>
      </c>
      <c r="S50" s="47"/>
      <c r="T50" s="47">
        <v>3</v>
      </c>
      <c r="U50" s="47"/>
      <c r="V50" s="47"/>
      <c r="W50" s="47"/>
      <c r="X50" s="34"/>
      <c r="Y50" s="34"/>
      <c r="Z50" s="34"/>
      <c r="AA50" s="180"/>
      <c r="AB50" s="180"/>
      <c r="AC50" s="180"/>
      <c r="AD50" s="180"/>
      <c r="AE50" s="181"/>
      <c r="AF50" s="181"/>
      <c r="AG50" s="181"/>
      <c r="AH50" s="181"/>
      <c r="AI50" s="181"/>
      <c r="AJ50" s="181"/>
      <c r="AK50" s="181"/>
      <c r="AL50" s="36"/>
      <c r="AM50" s="36"/>
      <c r="AN50" s="36"/>
    </row>
    <row r="51" spans="1:40" ht="40" customHeight="1" x14ac:dyDescent="0.35">
      <c r="A51" s="204"/>
      <c r="B51" s="50">
        <v>48</v>
      </c>
      <c r="C51" s="200"/>
      <c r="D51" s="56" t="s">
        <v>115</v>
      </c>
      <c r="E51" s="57" t="s">
        <v>110</v>
      </c>
      <c r="F51" s="57" t="s">
        <v>11</v>
      </c>
      <c r="G51" s="57" t="s">
        <v>12</v>
      </c>
      <c r="H51" s="55">
        <v>6.26</v>
      </c>
      <c r="I51" s="16">
        <v>3</v>
      </c>
      <c r="J51" s="144">
        <f t="shared" si="0"/>
        <v>3</v>
      </c>
      <c r="K51" s="145">
        <f t="shared" si="1"/>
        <v>3</v>
      </c>
      <c r="L51" s="146"/>
      <c r="M51" s="147">
        <f t="shared" si="2"/>
        <v>0</v>
      </c>
      <c r="N51" s="146"/>
      <c r="O51" s="146"/>
      <c r="P51" s="146"/>
      <c r="Q51" s="148">
        <f t="shared" si="3"/>
        <v>0</v>
      </c>
      <c r="R51" s="18" t="str">
        <f t="shared" si="4"/>
        <v>OK</v>
      </c>
      <c r="S51" s="47"/>
      <c r="T51" s="47">
        <v>3</v>
      </c>
      <c r="U51" s="47"/>
      <c r="V51" s="47"/>
      <c r="W51" s="47"/>
      <c r="X51" s="34"/>
      <c r="Y51" s="34"/>
      <c r="Z51" s="34"/>
      <c r="AA51" s="180"/>
      <c r="AB51" s="180"/>
      <c r="AC51" s="180"/>
      <c r="AD51" s="180"/>
      <c r="AE51" s="181"/>
      <c r="AF51" s="181"/>
      <c r="AG51" s="181"/>
      <c r="AH51" s="181"/>
      <c r="AI51" s="181"/>
      <c r="AJ51" s="181"/>
      <c r="AK51" s="181"/>
      <c r="AL51" s="36"/>
      <c r="AM51" s="36"/>
      <c r="AN51" s="36"/>
    </row>
    <row r="52" spans="1:40" ht="40" customHeight="1" x14ac:dyDescent="0.35">
      <c r="A52" s="204"/>
      <c r="B52" s="50">
        <v>49</v>
      </c>
      <c r="C52" s="200"/>
      <c r="D52" s="56" t="s">
        <v>116</v>
      </c>
      <c r="E52" s="57" t="s">
        <v>110</v>
      </c>
      <c r="F52" s="57" t="s">
        <v>11</v>
      </c>
      <c r="G52" s="57" t="s">
        <v>12</v>
      </c>
      <c r="H52" s="55">
        <v>1.85</v>
      </c>
      <c r="I52" s="16">
        <v>3</v>
      </c>
      <c r="J52" s="144">
        <f t="shared" si="0"/>
        <v>3</v>
      </c>
      <c r="K52" s="145">
        <f t="shared" si="1"/>
        <v>3</v>
      </c>
      <c r="L52" s="146"/>
      <c r="M52" s="147">
        <f t="shared" si="2"/>
        <v>0</v>
      </c>
      <c r="N52" s="146"/>
      <c r="O52" s="146"/>
      <c r="P52" s="146"/>
      <c r="Q52" s="148">
        <f t="shared" si="3"/>
        <v>0</v>
      </c>
      <c r="R52" s="18" t="str">
        <f t="shared" si="4"/>
        <v>OK</v>
      </c>
      <c r="S52" s="47"/>
      <c r="T52" s="47">
        <v>3</v>
      </c>
      <c r="U52" s="47"/>
      <c r="V52" s="47"/>
      <c r="W52" s="47"/>
      <c r="X52" s="34"/>
      <c r="Y52" s="34"/>
      <c r="Z52" s="34"/>
      <c r="AA52" s="180"/>
      <c r="AB52" s="180"/>
      <c r="AC52" s="180"/>
      <c r="AD52" s="180"/>
      <c r="AE52" s="181"/>
      <c r="AF52" s="181"/>
      <c r="AG52" s="181"/>
      <c r="AH52" s="181"/>
      <c r="AI52" s="181"/>
      <c r="AJ52" s="181"/>
      <c r="AK52" s="181"/>
      <c r="AL52" s="36"/>
      <c r="AM52" s="36"/>
      <c r="AN52" s="36"/>
    </row>
    <row r="53" spans="1:40" ht="40" customHeight="1" x14ac:dyDescent="0.35">
      <c r="A53" s="204"/>
      <c r="B53" s="50">
        <v>50</v>
      </c>
      <c r="C53" s="200"/>
      <c r="D53" s="56" t="s">
        <v>117</v>
      </c>
      <c r="E53" s="57" t="s">
        <v>110</v>
      </c>
      <c r="F53" s="57" t="s">
        <v>11</v>
      </c>
      <c r="G53" s="57" t="s">
        <v>12</v>
      </c>
      <c r="H53" s="55">
        <v>0.59</v>
      </c>
      <c r="I53" s="16">
        <v>5</v>
      </c>
      <c r="J53" s="144">
        <f t="shared" si="0"/>
        <v>3</v>
      </c>
      <c r="K53" s="145">
        <f t="shared" si="1"/>
        <v>3</v>
      </c>
      <c r="L53" s="146"/>
      <c r="M53" s="147">
        <f t="shared" si="2"/>
        <v>1</v>
      </c>
      <c r="N53" s="146"/>
      <c r="O53" s="146"/>
      <c r="P53" s="146"/>
      <c r="Q53" s="148">
        <f t="shared" si="3"/>
        <v>2</v>
      </c>
      <c r="R53" s="18" t="str">
        <f t="shared" si="4"/>
        <v>OK</v>
      </c>
      <c r="S53" s="47"/>
      <c r="T53" s="47">
        <v>3</v>
      </c>
      <c r="U53" s="47"/>
      <c r="V53" s="47"/>
      <c r="W53" s="47"/>
      <c r="X53" s="34"/>
      <c r="Y53" s="34"/>
      <c r="Z53" s="34"/>
      <c r="AA53" s="180"/>
      <c r="AB53" s="180"/>
      <c r="AC53" s="180"/>
      <c r="AD53" s="180"/>
      <c r="AE53" s="181"/>
      <c r="AF53" s="181"/>
      <c r="AG53" s="181"/>
      <c r="AH53" s="181"/>
      <c r="AI53" s="181"/>
      <c r="AJ53" s="181"/>
      <c r="AK53" s="181"/>
      <c r="AL53" s="36"/>
      <c r="AM53" s="36"/>
      <c r="AN53" s="36"/>
    </row>
    <row r="54" spans="1:40" ht="40" customHeight="1" x14ac:dyDescent="0.35">
      <c r="A54" s="204"/>
      <c r="B54" s="50">
        <v>51</v>
      </c>
      <c r="C54" s="200"/>
      <c r="D54" s="56" t="s">
        <v>118</v>
      </c>
      <c r="E54" s="57" t="s">
        <v>110</v>
      </c>
      <c r="F54" s="57" t="s">
        <v>11</v>
      </c>
      <c r="G54" s="57" t="s">
        <v>12</v>
      </c>
      <c r="H54" s="55">
        <v>0.79</v>
      </c>
      <c r="I54" s="16">
        <v>5</v>
      </c>
      <c r="J54" s="144">
        <f t="shared" si="0"/>
        <v>3</v>
      </c>
      <c r="K54" s="145">
        <f t="shared" si="1"/>
        <v>3</v>
      </c>
      <c r="L54" s="146"/>
      <c r="M54" s="147">
        <f t="shared" si="2"/>
        <v>1</v>
      </c>
      <c r="N54" s="146"/>
      <c r="O54" s="146"/>
      <c r="P54" s="146"/>
      <c r="Q54" s="148">
        <f t="shared" si="3"/>
        <v>2</v>
      </c>
      <c r="R54" s="18" t="str">
        <f t="shared" si="4"/>
        <v>OK</v>
      </c>
      <c r="S54" s="47"/>
      <c r="T54" s="47">
        <v>3</v>
      </c>
      <c r="U54" s="47"/>
      <c r="V54" s="47"/>
      <c r="W54" s="47"/>
      <c r="X54" s="34"/>
      <c r="Y54" s="34"/>
      <c r="Z54" s="34"/>
      <c r="AA54" s="180"/>
      <c r="AB54" s="180"/>
      <c r="AC54" s="180"/>
      <c r="AD54" s="180"/>
      <c r="AE54" s="181"/>
      <c r="AF54" s="181"/>
      <c r="AG54" s="181"/>
      <c r="AH54" s="181"/>
      <c r="AI54" s="181"/>
      <c r="AJ54" s="181"/>
      <c r="AK54" s="181"/>
      <c r="AL54" s="36"/>
      <c r="AM54" s="36"/>
      <c r="AN54" s="36"/>
    </row>
    <row r="55" spans="1:40" ht="40" customHeight="1" x14ac:dyDescent="0.35">
      <c r="A55" s="204"/>
      <c r="B55" s="50">
        <v>52</v>
      </c>
      <c r="C55" s="200"/>
      <c r="D55" s="56" t="s">
        <v>119</v>
      </c>
      <c r="E55" s="57" t="s">
        <v>110</v>
      </c>
      <c r="F55" s="57" t="s">
        <v>11</v>
      </c>
      <c r="G55" s="57" t="s">
        <v>12</v>
      </c>
      <c r="H55" s="55">
        <v>4.46</v>
      </c>
      <c r="I55" s="16">
        <v>3</v>
      </c>
      <c r="J55" s="144">
        <f t="shared" si="0"/>
        <v>3</v>
      </c>
      <c r="K55" s="145">
        <f t="shared" si="1"/>
        <v>3</v>
      </c>
      <c r="L55" s="146"/>
      <c r="M55" s="147">
        <f t="shared" si="2"/>
        <v>0</v>
      </c>
      <c r="N55" s="146"/>
      <c r="O55" s="146"/>
      <c r="P55" s="146"/>
      <c r="Q55" s="148">
        <f t="shared" si="3"/>
        <v>0</v>
      </c>
      <c r="R55" s="18" t="str">
        <f t="shared" si="4"/>
        <v>OK</v>
      </c>
      <c r="S55" s="47"/>
      <c r="T55" s="47">
        <v>3</v>
      </c>
      <c r="U55" s="47"/>
      <c r="V55" s="47"/>
      <c r="W55" s="47"/>
      <c r="X55" s="34"/>
      <c r="Y55" s="34"/>
      <c r="Z55" s="34"/>
      <c r="AA55" s="180"/>
      <c r="AB55" s="180"/>
      <c r="AC55" s="180"/>
      <c r="AD55" s="180"/>
      <c r="AE55" s="181"/>
      <c r="AF55" s="181"/>
      <c r="AG55" s="181"/>
      <c r="AH55" s="181"/>
      <c r="AI55" s="181"/>
      <c r="AJ55" s="181"/>
      <c r="AK55" s="181"/>
      <c r="AL55" s="36"/>
      <c r="AM55" s="36"/>
      <c r="AN55" s="36"/>
    </row>
    <row r="56" spans="1:40" ht="40" customHeight="1" x14ac:dyDescent="0.35">
      <c r="A56" s="204"/>
      <c r="B56" s="50">
        <v>53</v>
      </c>
      <c r="C56" s="200"/>
      <c r="D56" s="56" t="s">
        <v>120</v>
      </c>
      <c r="E56" s="57" t="s">
        <v>110</v>
      </c>
      <c r="F56" s="57" t="s">
        <v>11</v>
      </c>
      <c r="G56" s="57" t="s">
        <v>12</v>
      </c>
      <c r="H56" s="55">
        <v>4.01</v>
      </c>
      <c r="I56" s="16">
        <v>3</v>
      </c>
      <c r="J56" s="144">
        <f t="shared" si="0"/>
        <v>3</v>
      </c>
      <c r="K56" s="145">
        <f t="shared" si="1"/>
        <v>3</v>
      </c>
      <c r="L56" s="146"/>
      <c r="M56" s="147">
        <f t="shared" si="2"/>
        <v>0</v>
      </c>
      <c r="N56" s="146"/>
      <c r="O56" s="146"/>
      <c r="P56" s="146"/>
      <c r="Q56" s="148">
        <f t="shared" si="3"/>
        <v>0</v>
      </c>
      <c r="R56" s="18" t="str">
        <f t="shared" si="4"/>
        <v>OK</v>
      </c>
      <c r="S56" s="47"/>
      <c r="T56" s="47">
        <v>3</v>
      </c>
      <c r="U56" s="47"/>
      <c r="V56" s="47"/>
      <c r="W56" s="47"/>
      <c r="X56" s="34"/>
      <c r="Y56" s="34"/>
      <c r="Z56" s="34"/>
      <c r="AA56" s="180"/>
      <c r="AB56" s="180"/>
      <c r="AC56" s="180"/>
      <c r="AD56" s="180"/>
      <c r="AE56" s="181"/>
      <c r="AF56" s="181"/>
      <c r="AG56" s="181"/>
      <c r="AH56" s="181"/>
      <c r="AI56" s="181"/>
      <c r="AJ56" s="181"/>
      <c r="AK56" s="181"/>
      <c r="AL56" s="36"/>
      <c r="AM56" s="36"/>
      <c r="AN56" s="36"/>
    </row>
    <row r="57" spans="1:40" ht="40" customHeight="1" x14ac:dyDescent="0.35">
      <c r="A57" s="204"/>
      <c r="B57" s="50">
        <v>54</v>
      </c>
      <c r="C57" s="200"/>
      <c r="D57" s="56" t="s">
        <v>121</v>
      </c>
      <c r="E57" s="57" t="s">
        <v>110</v>
      </c>
      <c r="F57" s="57" t="s">
        <v>11</v>
      </c>
      <c r="G57" s="57" t="s">
        <v>12</v>
      </c>
      <c r="H57" s="55">
        <v>1.95</v>
      </c>
      <c r="I57" s="16"/>
      <c r="J57" s="144">
        <f t="shared" si="0"/>
        <v>0</v>
      </c>
      <c r="K57" s="145">
        <f t="shared" si="1"/>
        <v>0</v>
      </c>
      <c r="L57" s="146"/>
      <c r="M57" s="147">
        <f t="shared" si="2"/>
        <v>0</v>
      </c>
      <c r="N57" s="146"/>
      <c r="O57" s="146"/>
      <c r="P57" s="146"/>
      <c r="Q57" s="148">
        <f t="shared" si="3"/>
        <v>0</v>
      </c>
      <c r="R57" s="18" t="str">
        <f t="shared" si="4"/>
        <v>OK</v>
      </c>
      <c r="S57" s="47"/>
      <c r="T57" s="47"/>
      <c r="U57" s="47"/>
      <c r="V57" s="47"/>
      <c r="W57" s="47"/>
      <c r="X57" s="34"/>
      <c r="Y57" s="34"/>
      <c r="Z57" s="34"/>
      <c r="AA57" s="180"/>
      <c r="AB57" s="180"/>
      <c r="AC57" s="180"/>
      <c r="AD57" s="180"/>
      <c r="AE57" s="181"/>
      <c r="AF57" s="181"/>
      <c r="AG57" s="181"/>
      <c r="AH57" s="181"/>
      <c r="AI57" s="181"/>
      <c r="AJ57" s="181"/>
      <c r="AK57" s="181"/>
      <c r="AL57" s="36"/>
      <c r="AM57" s="36"/>
      <c r="AN57" s="36"/>
    </row>
    <row r="58" spans="1:40" ht="40" customHeight="1" x14ac:dyDescent="0.35">
      <c r="A58" s="204"/>
      <c r="B58" s="50">
        <v>55</v>
      </c>
      <c r="C58" s="200"/>
      <c r="D58" s="56" t="s">
        <v>122</v>
      </c>
      <c r="E58" s="57" t="s">
        <v>110</v>
      </c>
      <c r="F58" s="57" t="s">
        <v>11</v>
      </c>
      <c r="G58" s="57" t="s">
        <v>12</v>
      </c>
      <c r="H58" s="55">
        <v>25.85</v>
      </c>
      <c r="I58" s="16">
        <v>5</v>
      </c>
      <c r="J58" s="144">
        <f t="shared" si="0"/>
        <v>1</v>
      </c>
      <c r="K58" s="145">
        <f t="shared" si="1"/>
        <v>1</v>
      </c>
      <c r="L58" s="146"/>
      <c r="M58" s="147">
        <f t="shared" si="2"/>
        <v>1</v>
      </c>
      <c r="N58" s="146"/>
      <c r="O58" s="146"/>
      <c r="P58" s="146"/>
      <c r="Q58" s="148">
        <f t="shared" si="3"/>
        <v>4</v>
      </c>
      <c r="R58" s="18" t="str">
        <f t="shared" si="4"/>
        <v>OK</v>
      </c>
      <c r="S58" s="47"/>
      <c r="T58" s="47">
        <v>1</v>
      </c>
      <c r="U58" s="47"/>
      <c r="V58" s="47"/>
      <c r="W58" s="47"/>
      <c r="X58" s="34"/>
      <c r="Y58" s="34"/>
      <c r="Z58" s="34"/>
      <c r="AA58" s="180"/>
      <c r="AB58" s="180"/>
      <c r="AC58" s="180"/>
      <c r="AD58" s="180"/>
      <c r="AE58" s="181"/>
      <c r="AF58" s="181"/>
      <c r="AG58" s="181"/>
      <c r="AH58" s="181"/>
      <c r="AI58" s="181"/>
      <c r="AJ58" s="181"/>
      <c r="AK58" s="181"/>
      <c r="AL58" s="36"/>
      <c r="AM58" s="36"/>
      <c r="AN58" s="36"/>
    </row>
    <row r="59" spans="1:40" ht="40" customHeight="1" x14ac:dyDescent="0.35">
      <c r="A59" s="204"/>
      <c r="B59" s="50">
        <v>56</v>
      </c>
      <c r="C59" s="200"/>
      <c r="D59" s="56" t="s">
        <v>123</v>
      </c>
      <c r="E59" s="57" t="s">
        <v>110</v>
      </c>
      <c r="F59" s="57" t="s">
        <v>11</v>
      </c>
      <c r="G59" s="57" t="s">
        <v>12</v>
      </c>
      <c r="H59" s="55">
        <v>17.079999999999998</v>
      </c>
      <c r="I59" s="16">
        <v>5</v>
      </c>
      <c r="J59" s="144">
        <f t="shared" si="0"/>
        <v>3</v>
      </c>
      <c r="K59" s="145">
        <f t="shared" si="1"/>
        <v>3</v>
      </c>
      <c r="L59" s="146"/>
      <c r="M59" s="147">
        <f t="shared" si="2"/>
        <v>1</v>
      </c>
      <c r="N59" s="146"/>
      <c r="O59" s="146"/>
      <c r="P59" s="146"/>
      <c r="Q59" s="148">
        <f t="shared" si="3"/>
        <v>2</v>
      </c>
      <c r="R59" s="18" t="str">
        <f t="shared" si="4"/>
        <v>OK</v>
      </c>
      <c r="S59" s="47"/>
      <c r="T59" s="47">
        <v>3</v>
      </c>
      <c r="U59" s="47"/>
      <c r="V59" s="47"/>
      <c r="W59" s="47"/>
      <c r="X59" s="34"/>
      <c r="Y59" s="34"/>
      <c r="Z59" s="34"/>
      <c r="AA59" s="180"/>
      <c r="AB59" s="180"/>
      <c r="AC59" s="180"/>
      <c r="AD59" s="180"/>
      <c r="AE59" s="181"/>
      <c r="AF59" s="181"/>
      <c r="AG59" s="181"/>
      <c r="AH59" s="181"/>
      <c r="AI59" s="181"/>
      <c r="AJ59" s="181"/>
      <c r="AK59" s="181"/>
      <c r="AL59" s="36"/>
      <c r="AM59" s="36"/>
      <c r="AN59" s="36"/>
    </row>
    <row r="60" spans="1:40" ht="40" customHeight="1" x14ac:dyDescent="0.35">
      <c r="A60" s="204"/>
      <c r="B60" s="50">
        <v>57</v>
      </c>
      <c r="C60" s="200"/>
      <c r="D60" s="56" t="s">
        <v>124</v>
      </c>
      <c r="E60" s="57" t="s">
        <v>110</v>
      </c>
      <c r="F60" s="57" t="s">
        <v>11</v>
      </c>
      <c r="G60" s="57" t="s">
        <v>12</v>
      </c>
      <c r="H60" s="55">
        <v>2.46</v>
      </c>
      <c r="I60" s="16">
        <v>5</v>
      </c>
      <c r="J60" s="144">
        <f t="shared" si="0"/>
        <v>3</v>
      </c>
      <c r="K60" s="145">
        <f t="shared" si="1"/>
        <v>3</v>
      </c>
      <c r="L60" s="146"/>
      <c r="M60" s="147">
        <f t="shared" si="2"/>
        <v>1</v>
      </c>
      <c r="N60" s="146"/>
      <c r="O60" s="146"/>
      <c r="P60" s="146"/>
      <c r="Q60" s="148">
        <f t="shared" si="3"/>
        <v>2</v>
      </c>
      <c r="R60" s="18" t="str">
        <f t="shared" si="4"/>
        <v>OK</v>
      </c>
      <c r="S60" s="47"/>
      <c r="T60" s="47">
        <v>3</v>
      </c>
      <c r="U60" s="47"/>
      <c r="V60" s="47"/>
      <c r="W60" s="47"/>
      <c r="X60" s="34"/>
      <c r="Y60" s="34"/>
      <c r="Z60" s="34"/>
      <c r="AA60" s="180"/>
      <c r="AB60" s="180"/>
      <c r="AC60" s="180"/>
      <c r="AD60" s="180"/>
      <c r="AE60" s="181"/>
      <c r="AF60" s="181"/>
      <c r="AG60" s="181"/>
      <c r="AH60" s="181"/>
      <c r="AI60" s="181"/>
      <c r="AJ60" s="181"/>
      <c r="AK60" s="181"/>
      <c r="AL60" s="36"/>
      <c r="AM60" s="36"/>
      <c r="AN60" s="36"/>
    </row>
    <row r="61" spans="1:40" ht="40" customHeight="1" x14ac:dyDescent="0.35">
      <c r="A61" s="204"/>
      <c r="B61" s="50">
        <v>58</v>
      </c>
      <c r="C61" s="200"/>
      <c r="D61" s="56" t="s">
        <v>125</v>
      </c>
      <c r="E61" s="57" t="s">
        <v>110</v>
      </c>
      <c r="F61" s="57" t="s">
        <v>11</v>
      </c>
      <c r="G61" s="57" t="s">
        <v>12</v>
      </c>
      <c r="H61" s="55">
        <v>52.55</v>
      </c>
      <c r="I61" s="16">
        <v>5</v>
      </c>
      <c r="J61" s="144">
        <f t="shared" si="0"/>
        <v>1</v>
      </c>
      <c r="K61" s="145">
        <f t="shared" si="1"/>
        <v>1</v>
      </c>
      <c r="L61" s="146"/>
      <c r="M61" s="147">
        <f t="shared" si="2"/>
        <v>1</v>
      </c>
      <c r="N61" s="146"/>
      <c r="O61" s="146"/>
      <c r="P61" s="146"/>
      <c r="Q61" s="148">
        <f t="shared" si="3"/>
        <v>4</v>
      </c>
      <c r="R61" s="18" t="str">
        <f t="shared" si="4"/>
        <v>OK</v>
      </c>
      <c r="S61" s="47"/>
      <c r="T61" s="47">
        <v>1</v>
      </c>
      <c r="U61" s="47"/>
      <c r="V61" s="47"/>
      <c r="W61" s="47"/>
      <c r="X61" s="34"/>
      <c r="Y61" s="34"/>
      <c r="Z61" s="34"/>
      <c r="AA61" s="180"/>
      <c r="AB61" s="180"/>
      <c r="AC61" s="180"/>
      <c r="AD61" s="180"/>
      <c r="AE61" s="181"/>
      <c r="AF61" s="181"/>
      <c r="AG61" s="181"/>
      <c r="AH61" s="181"/>
      <c r="AI61" s="181"/>
      <c r="AJ61" s="181"/>
      <c r="AK61" s="181"/>
      <c r="AL61" s="36"/>
      <c r="AM61" s="36"/>
      <c r="AN61" s="36"/>
    </row>
    <row r="62" spans="1:40" ht="40" customHeight="1" x14ac:dyDescent="0.35">
      <c r="A62" s="204"/>
      <c r="B62" s="50">
        <v>59</v>
      </c>
      <c r="C62" s="200"/>
      <c r="D62" s="56" t="s">
        <v>126</v>
      </c>
      <c r="E62" s="57" t="s">
        <v>110</v>
      </c>
      <c r="F62" s="57" t="s">
        <v>11</v>
      </c>
      <c r="G62" s="57" t="s">
        <v>12</v>
      </c>
      <c r="H62" s="55">
        <v>3.11</v>
      </c>
      <c r="I62" s="16">
        <v>3</v>
      </c>
      <c r="J62" s="144">
        <f t="shared" si="0"/>
        <v>3</v>
      </c>
      <c r="K62" s="145">
        <f t="shared" si="1"/>
        <v>3</v>
      </c>
      <c r="L62" s="146"/>
      <c r="M62" s="147">
        <f t="shared" si="2"/>
        <v>0</v>
      </c>
      <c r="N62" s="146"/>
      <c r="O62" s="146"/>
      <c r="P62" s="146"/>
      <c r="Q62" s="148">
        <f t="shared" si="3"/>
        <v>0</v>
      </c>
      <c r="R62" s="18" t="str">
        <f t="shared" si="4"/>
        <v>OK</v>
      </c>
      <c r="S62" s="47"/>
      <c r="T62" s="47">
        <v>3</v>
      </c>
      <c r="U62" s="47"/>
      <c r="V62" s="47"/>
      <c r="W62" s="47"/>
      <c r="X62" s="34"/>
      <c r="Y62" s="34"/>
      <c r="Z62" s="34"/>
      <c r="AA62" s="180"/>
      <c r="AB62" s="180"/>
      <c r="AC62" s="180"/>
      <c r="AD62" s="180"/>
      <c r="AE62" s="181"/>
      <c r="AF62" s="181"/>
      <c r="AG62" s="181"/>
      <c r="AH62" s="181"/>
      <c r="AI62" s="181"/>
      <c r="AJ62" s="181"/>
      <c r="AK62" s="181"/>
      <c r="AL62" s="36"/>
      <c r="AM62" s="36"/>
      <c r="AN62" s="36"/>
    </row>
    <row r="63" spans="1:40" ht="40" customHeight="1" x14ac:dyDescent="0.35">
      <c r="A63" s="204"/>
      <c r="B63" s="50">
        <v>60</v>
      </c>
      <c r="C63" s="200"/>
      <c r="D63" s="56" t="s">
        <v>127</v>
      </c>
      <c r="E63" s="57" t="s">
        <v>110</v>
      </c>
      <c r="F63" s="57" t="s">
        <v>11</v>
      </c>
      <c r="G63" s="57" t="s">
        <v>12</v>
      </c>
      <c r="H63" s="55">
        <v>2.86</v>
      </c>
      <c r="I63" s="16">
        <v>3</v>
      </c>
      <c r="J63" s="144">
        <f t="shared" si="0"/>
        <v>3</v>
      </c>
      <c r="K63" s="145">
        <f t="shared" si="1"/>
        <v>3</v>
      </c>
      <c r="L63" s="146"/>
      <c r="M63" s="147">
        <f t="shared" si="2"/>
        <v>0</v>
      </c>
      <c r="N63" s="146"/>
      <c r="O63" s="146"/>
      <c r="P63" s="146"/>
      <c r="Q63" s="148">
        <f t="shared" si="3"/>
        <v>0</v>
      </c>
      <c r="R63" s="18" t="str">
        <f t="shared" si="4"/>
        <v>OK</v>
      </c>
      <c r="S63" s="47"/>
      <c r="T63" s="47">
        <v>3</v>
      </c>
      <c r="U63" s="47"/>
      <c r="V63" s="47"/>
      <c r="W63" s="47"/>
      <c r="X63" s="34"/>
      <c r="Y63" s="34"/>
      <c r="Z63" s="34"/>
      <c r="AA63" s="180"/>
      <c r="AB63" s="180"/>
      <c r="AC63" s="180"/>
      <c r="AD63" s="180"/>
      <c r="AE63" s="181"/>
      <c r="AF63" s="181"/>
      <c r="AG63" s="181"/>
      <c r="AH63" s="181"/>
      <c r="AI63" s="181"/>
      <c r="AJ63" s="181"/>
      <c r="AK63" s="181"/>
      <c r="AL63" s="36"/>
      <c r="AM63" s="36"/>
      <c r="AN63" s="36"/>
    </row>
    <row r="64" spans="1:40" ht="40" customHeight="1" x14ac:dyDescent="0.35">
      <c r="A64" s="204"/>
      <c r="B64" s="50">
        <v>61</v>
      </c>
      <c r="C64" s="200"/>
      <c r="D64" s="56" t="s">
        <v>128</v>
      </c>
      <c r="E64" s="57" t="s">
        <v>110</v>
      </c>
      <c r="F64" s="57" t="s">
        <v>11</v>
      </c>
      <c r="G64" s="57" t="s">
        <v>12</v>
      </c>
      <c r="H64" s="55">
        <v>7.93</v>
      </c>
      <c r="I64" s="16">
        <v>3</v>
      </c>
      <c r="J64" s="144">
        <f t="shared" si="0"/>
        <v>3</v>
      </c>
      <c r="K64" s="145">
        <f t="shared" si="1"/>
        <v>3</v>
      </c>
      <c r="L64" s="146"/>
      <c r="M64" s="147">
        <f t="shared" si="2"/>
        <v>0</v>
      </c>
      <c r="N64" s="146"/>
      <c r="O64" s="146"/>
      <c r="P64" s="146"/>
      <c r="Q64" s="148">
        <f t="shared" si="3"/>
        <v>0</v>
      </c>
      <c r="R64" s="18" t="str">
        <f t="shared" si="4"/>
        <v>OK</v>
      </c>
      <c r="S64" s="47"/>
      <c r="T64" s="47">
        <v>3</v>
      </c>
      <c r="U64" s="47"/>
      <c r="V64" s="47"/>
      <c r="W64" s="47"/>
      <c r="X64" s="34"/>
      <c r="Y64" s="34"/>
      <c r="Z64" s="34"/>
      <c r="AA64" s="180"/>
      <c r="AB64" s="180"/>
      <c r="AC64" s="180"/>
      <c r="AD64" s="180"/>
      <c r="AE64" s="181"/>
      <c r="AF64" s="181"/>
      <c r="AG64" s="181"/>
      <c r="AH64" s="181"/>
      <c r="AI64" s="181"/>
      <c r="AJ64" s="181"/>
      <c r="AK64" s="181"/>
      <c r="AL64" s="36"/>
      <c r="AM64" s="36"/>
      <c r="AN64" s="36"/>
    </row>
    <row r="65" spans="1:40" ht="40" customHeight="1" x14ac:dyDescent="0.35">
      <c r="A65" s="204"/>
      <c r="B65" s="50">
        <v>62</v>
      </c>
      <c r="C65" s="200"/>
      <c r="D65" s="56" t="s">
        <v>129</v>
      </c>
      <c r="E65" s="57" t="s">
        <v>110</v>
      </c>
      <c r="F65" s="57" t="s">
        <v>11</v>
      </c>
      <c r="G65" s="57" t="s">
        <v>12</v>
      </c>
      <c r="H65" s="55">
        <v>32.26</v>
      </c>
      <c r="I65" s="16">
        <v>3</v>
      </c>
      <c r="J65" s="144">
        <f t="shared" si="0"/>
        <v>3</v>
      </c>
      <c r="K65" s="145">
        <f t="shared" si="1"/>
        <v>3</v>
      </c>
      <c r="L65" s="146"/>
      <c r="M65" s="147">
        <f t="shared" si="2"/>
        <v>0</v>
      </c>
      <c r="N65" s="146"/>
      <c r="O65" s="146"/>
      <c r="P65" s="146"/>
      <c r="Q65" s="148">
        <f t="shared" si="3"/>
        <v>0</v>
      </c>
      <c r="R65" s="18" t="str">
        <f t="shared" si="4"/>
        <v>OK</v>
      </c>
      <c r="S65" s="47"/>
      <c r="T65" s="47">
        <v>3</v>
      </c>
      <c r="U65" s="47"/>
      <c r="V65" s="47"/>
      <c r="W65" s="47"/>
      <c r="X65" s="34"/>
      <c r="Y65" s="34"/>
      <c r="Z65" s="34"/>
      <c r="AA65" s="180"/>
      <c r="AB65" s="180"/>
      <c r="AC65" s="180"/>
      <c r="AD65" s="180"/>
      <c r="AE65" s="181"/>
      <c r="AF65" s="181"/>
      <c r="AG65" s="181"/>
      <c r="AH65" s="181"/>
      <c r="AI65" s="181"/>
      <c r="AJ65" s="181"/>
      <c r="AK65" s="181"/>
      <c r="AL65" s="36"/>
      <c r="AM65" s="36"/>
      <c r="AN65" s="36"/>
    </row>
    <row r="66" spans="1:40" ht="40" customHeight="1" x14ac:dyDescent="0.35">
      <c r="A66" s="204"/>
      <c r="B66" s="50">
        <v>63</v>
      </c>
      <c r="C66" s="200"/>
      <c r="D66" s="56" t="s">
        <v>130</v>
      </c>
      <c r="E66" s="57" t="s">
        <v>110</v>
      </c>
      <c r="F66" s="57" t="s">
        <v>11</v>
      </c>
      <c r="G66" s="57" t="s">
        <v>12</v>
      </c>
      <c r="H66" s="55">
        <v>4.6100000000000003</v>
      </c>
      <c r="I66" s="16">
        <v>3</v>
      </c>
      <c r="J66" s="144">
        <f t="shared" si="0"/>
        <v>3</v>
      </c>
      <c r="K66" s="145">
        <f t="shared" si="1"/>
        <v>3</v>
      </c>
      <c r="L66" s="146"/>
      <c r="M66" s="147">
        <f t="shared" si="2"/>
        <v>0</v>
      </c>
      <c r="N66" s="146"/>
      <c r="O66" s="146"/>
      <c r="P66" s="146"/>
      <c r="Q66" s="148">
        <f t="shared" si="3"/>
        <v>0</v>
      </c>
      <c r="R66" s="18" t="str">
        <f t="shared" si="4"/>
        <v>OK</v>
      </c>
      <c r="S66" s="47"/>
      <c r="T66" s="47">
        <v>3</v>
      </c>
      <c r="U66" s="47"/>
      <c r="V66" s="47"/>
      <c r="W66" s="47"/>
      <c r="X66" s="34"/>
      <c r="Y66" s="34"/>
      <c r="Z66" s="34"/>
      <c r="AA66" s="180"/>
      <c r="AB66" s="180"/>
      <c r="AC66" s="180"/>
      <c r="AD66" s="180"/>
      <c r="AE66" s="181"/>
      <c r="AF66" s="181"/>
      <c r="AG66" s="181"/>
      <c r="AH66" s="181"/>
      <c r="AI66" s="181"/>
      <c r="AJ66" s="181"/>
      <c r="AK66" s="181"/>
      <c r="AL66" s="36"/>
      <c r="AM66" s="36"/>
      <c r="AN66" s="36"/>
    </row>
    <row r="67" spans="1:40" ht="40" customHeight="1" x14ac:dyDescent="0.35">
      <c r="A67" s="204"/>
      <c r="B67" s="50">
        <v>64</v>
      </c>
      <c r="C67" s="200"/>
      <c r="D67" s="56" t="s">
        <v>131</v>
      </c>
      <c r="E67" s="57" t="s">
        <v>110</v>
      </c>
      <c r="F67" s="57" t="s">
        <v>11</v>
      </c>
      <c r="G67" s="57" t="s">
        <v>12</v>
      </c>
      <c r="H67" s="55">
        <v>5.31</v>
      </c>
      <c r="I67" s="16">
        <v>3</v>
      </c>
      <c r="J67" s="144">
        <f t="shared" si="0"/>
        <v>3</v>
      </c>
      <c r="K67" s="145">
        <f t="shared" si="1"/>
        <v>3</v>
      </c>
      <c r="L67" s="146"/>
      <c r="M67" s="147">
        <f t="shared" si="2"/>
        <v>0</v>
      </c>
      <c r="N67" s="146"/>
      <c r="O67" s="146"/>
      <c r="P67" s="146"/>
      <c r="Q67" s="148">
        <f t="shared" si="3"/>
        <v>0</v>
      </c>
      <c r="R67" s="18" t="str">
        <f t="shared" si="4"/>
        <v>OK</v>
      </c>
      <c r="S67" s="47"/>
      <c r="T67" s="47">
        <v>3</v>
      </c>
      <c r="U67" s="47"/>
      <c r="V67" s="47"/>
      <c r="W67" s="47"/>
      <c r="X67" s="34"/>
      <c r="Y67" s="34"/>
      <c r="Z67" s="34"/>
      <c r="AA67" s="180"/>
      <c r="AB67" s="180"/>
      <c r="AC67" s="180"/>
      <c r="AD67" s="180"/>
      <c r="AE67" s="181"/>
      <c r="AF67" s="181"/>
      <c r="AG67" s="181"/>
      <c r="AH67" s="181"/>
      <c r="AI67" s="181"/>
      <c r="AJ67" s="181"/>
      <c r="AK67" s="181"/>
      <c r="AL67" s="36"/>
      <c r="AM67" s="36"/>
      <c r="AN67" s="36"/>
    </row>
    <row r="68" spans="1:40" ht="40" customHeight="1" x14ac:dyDescent="0.35">
      <c r="A68" s="204"/>
      <c r="B68" s="50">
        <v>65</v>
      </c>
      <c r="C68" s="200"/>
      <c r="D68" s="56" t="s">
        <v>132</v>
      </c>
      <c r="E68" s="57" t="s">
        <v>110</v>
      </c>
      <c r="F68" s="57" t="s">
        <v>11</v>
      </c>
      <c r="G68" s="57" t="s">
        <v>12</v>
      </c>
      <c r="H68" s="55">
        <v>12.58</v>
      </c>
      <c r="I68" s="16"/>
      <c r="J68" s="144">
        <f t="shared" si="0"/>
        <v>0</v>
      </c>
      <c r="K68" s="145">
        <f t="shared" si="1"/>
        <v>0</v>
      </c>
      <c r="L68" s="146"/>
      <c r="M68" s="147">
        <f t="shared" si="2"/>
        <v>0</v>
      </c>
      <c r="N68" s="146"/>
      <c r="O68" s="146"/>
      <c r="P68" s="146"/>
      <c r="Q68" s="148">
        <f t="shared" si="3"/>
        <v>0</v>
      </c>
      <c r="R68" s="18" t="str">
        <f t="shared" si="4"/>
        <v>OK</v>
      </c>
      <c r="S68" s="47"/>
      <c r="T68" s="47"/>
      <c r="U68" s="47"/>
      <c r="V68" s="47"/>
      <c r="W68" s="47"/>
      <c r="X68" s="34"/>
      <c r="Y68" s="34"/>
      <c r="Z68" s="34"/>
      <c r="AA68" s="180"/>
      <c r="AB68" s="180"/>
      <c r="AC68" s="180"/>
      <c r="AD68" s="180"/>
      <c r="AE68" s="181"/>
      <c r="AF68" s="181"/>
      <c r="AG68" s="181"/>
      <c r="AH68" s="181"/>
      <c r="AI68" s="181"/>
      <c r="AJ68" s="181"/>
      <c r="AK68" s="181"/>
      <c r="AL68" s="36"/>
      <c r="AM68" s="36"/>
      <c r="AN68" s="36"/>
    </row>
    <row r="69" spans="1:40" ht="40" customHeight="1" x14ac:dyDescent="0.35">
      <c r="A69" s="204"/>
      <c r="B69" s="50">
        <v>66</v>
      </c>
      <c r="C69" s="200"/>
      <c r="D69" s="56" t="s">
        <v>133</v>
      </c>
      <c r="E69" s="57" t="s">
        <v>110</v>
      </c>
      <c r="F69" s="57" t="s">
        <v>11</v>
      </c>
      <c r="G69" s="57" t="s">
        <v>12</v>
      </c>
      <c r="H69" s="55">
        <v>5.31</v>
      </c>
      <c r="I69" s="16">
        <v>5</v>
      </c>
      <c r="J69" s="144">
        <f t="shared" ref="J69:J132" si="5">IF(SUM(S69:AK69)&gt;I69+L69,I69+L69,SUM(S69:AN69))</f>
        <v>3</v>
      </c>
      <c r="K69" s="145">
        <f t="shared" ref="K69:K132" si="6">(SUM(S69:AN69))</f>
        <v>3</v>
      </c>
      <c r="L69" s="146"/>
      <c r="M69" s="147">
        <f t="shared" ref="M69:M132" si="7">ROUND(IF(I69*0.25-0.5&lt;0,0,I69*0.25-0.5),0)-P69-N69</f>
        <v>1</v>
      </c>
      <c r="N69" s="146"/>
      <c r="O69" s="146"/>
      <c r="P69" s="146"/>
      <c r="Q69" s="148">
        <f t="shared" ref="Q69:Q132" si="8">I69-(SUM(S69:AN69))+L69</f>
        <v>2</v>
      </c>
      <c r="R69" s="18" t="str">
        <f t="shared" ref="R69:R294" si="9">IF(Q69&lt;0,"ATENÇÃO","OK")</f>
        <v>OK</v>
      </c>
      <c r="S69" s="47"/>
      <c r="T69" s="47">
        <v>3</v>
      </c>
      <c r="U69" s="47"/>
      <c r="V69" s="47"/>
      <c r="W69" s="47"/>
      <c r="X69" s="34"/>
      <c r="Y69" s="34"/>
      <c r="Z69" s="34"/>
      <c r="AA69" s="180"/>
      <c r="AB69" s="180"/>
      <c r="AC69" s="180"/>
      <c r="AD69" s="180"/>
      <c r="AE69" s="181"/>
      <c r="AF69" s="181"/>
      <c r="AG69" s="181"/>
      <c r="AH69" s="181"/>
      <c r="AI69" s="181"/>
      <c r="AJ69" s="181"/>
      <c r="AK69" s="181"/>
      <c r="AL69" s="36"/>
      <c r="AM69" s="36"/>
      <c r="AN69" s="36"/>
    </row>
    <row r="70" spans="1:40" ht="40" customHeight="1" x14ac:dyDescent="0.35">
      <c r="A70" s="204"/>
      <c r="B70" s="50">
        <v>67</v>
      </c>
      <c r="C70" s="200"/>
      <c r="D70" s="56" t="s">
        <v>134</v>
      </c>
      <c r="E70" s="57" t="s">
        <v>110</v>
      </c>
      <c r="F70" s="57" t="s">
        <v>11</v>
      </c>
      <c r="G70" s="57" t="s">
        <v>12</v>
      </c>
      <c r="H70" s="55">
        <v>11.09</v>
      </c>
      <c r="I70" s="16">
        <v>3</v>
      </c>
      <c r="J70" s="144">
        <f t="shared" si="5"/>
        <v>3</v>
      </c>
      <c r="K70" s="145">
        <f t="shared" si="6"/>
        <v>3</v>
      </c>
      <c r="L70" s="146"/>
      <c r="M70" s="147">
        <f t="shared" si="7"/>
        <v>0</v>
      </c>
      <c r="N70" s="146"/>
      <c r="O70" s="146"/>
      <c r="P70" s="146"/>
      <c r="Q70" s="148">
        <f t="shared" si="8"/>
        <v>0</v>
      </c>
      <c r="R70" s="18" t="str">
        <f t="shared" si="9"/>
        <v>OK</v>
      </c>
      <c r="S70" s="47"/>
      <c r="T70" s="47">
        <v>3</v>
      </c>
      <c r="U70" s="47"/>
      <c r="V70" s="47"/>
      <c r="W70" s="47"/>
      <c r="X70" s="34"/>
      <c r="Y70" s="34"/>
      <c r="Z70" s="34"/>
      <c r="AA70" s="180"/>
      <c r="AB70" s="180"/>
      <c r="AC70" s="180"/>
      <c r="AD70" s="180"/>
      <c r="AE70" s="181"/>
      <c r="AF70" s="181"/>
      <c r="AG70" s="181"/>
      <c r="AH70" s="181"/>
      <c r="AI70" s="181"/>
      <c r="AJ70" s="181"/>
      <c r="AK70" s="181"/>
      <c r="AL70" s="36"/>
      <c r="AM70" s="36"/>
      <c r="AN70" s="36"/>
    </row>
    <row r="71" spans="1:40" ht="40" customHeight="1" x14ac:dyDescent="0.35">
      <c r="A71" s="204"/>
      <c r="B71" s="50">
        <v>68</v>
      </c>
      <c r="C71" s="200"/>
      <c r="D71" s="56" t="s">
        <v>135</v>
      </c>
      <c r="E71" s="57" t="s">
        <v>110</v>
      </c>
      <c r="F71" s="57" t="s">
        <v>11</v>
      </c>
      <c r="G71" s="57" t="s">
        <v>12</v>
      </c>
      <c r="H71" s="55">
        <v>5.52</v>
      </c>
      <c r="I71" s="16">
        <v>3</v>
      </c>
      <c r="J71" s="144">
        <f t="shared" si="5"/>
        <v>3</v>
      </c>
      <c r="K71" s="145">
        <f t="shared" si="6"/>
        <v>3</v>
      </c>
      <c r="L71" s="146"/>
      <c r="M71" s="147">
        <f t="shared" si="7"/>
        <v>0</v>
      </c>
      <c r="N71" s="146"/>
      <c r="O71" s="146"/>
      <c r="P71" s="146"/>
      <c r="Q71" s="148">
        <f t="shared" si="8"/>
        <v>0</v>
      </c>
      <c r="R71" s="18" t="str">
        <f t="shared" si="9"/>
        <v>OK</v>
      </c>
      <c r="S71" s="47"/>
      <c r="T71" s="47">
        <v>3</v>
      </c>
      <c r="U71" s="47"/>
      <c r="V71" s="47"/>
      <c r="W71" s="47"/>
      <c r="X71" s="34"/>
      <c r="Y71" s="34"/>
      <c r="Z71" s="34"/>
      <c r="AA71" s="180"/>
      <c r="AB71" s="180"/>
      <c r="AC71" s="180"/>
      <c r="AD71" s="180"/>
      <c r="AE71" s="181"/>
      <c r="AF71" s="181"/>
      <c r="AG71" s="181"/>
      <c r="AH71" s="181"/>
      <c r="AI71" s="181"/>
      <c r="AJ71" s="181"/>
      <c r="AK71" s="181"/>
      <c r="AL71" s="36"/>
      <c r="AM71" s="36"/>
      <c r="AN71" s="36"/>
    </row>
    <row r="72" spans="1:40" ht="40" customHeight="1" x14ac:dyDescent="0.35">
      <c r="A72" s="204"/>
      <c r="B72" s="50">
        <v>69</v>
      </c>
      <c r="C72" s="200"/>
      <c r="D72" s="56" t="s">
        <v>136</v>
      </c>
      <c r="E72" s="57" t="s">
        <v>110</v>
      </c>
      <c r="F72" s="57" t="s">
        <v>11</v>
      </c>
      <c r="G72" s="57" t="s">
        <v>12</v>
      </c>
      <c r="H72" s="55">
        <v>4.55</v>
      </c>
      <c r="I72" s="16">
        <v>5</v>
      </c>
      <c r="J72" s="144">
        <f t="shared" si="5"/>
        <v>3</v>
      </c>
      <c r="K72" s="145">
        <f t="shared" si="6"/>
        <v>3</v>
      </c>
      <c r="L72" s="146"/>
      <c r="M72" s="147">
        <f t="shared" si="7"/>
        <v>1</v>
      </c>
      <c r="N72" s="146"/>
      <c r="O72" s="146"/>
      <c r="P72" s="146"/>
      <c r="Q72" s="148">
        <f t="shared" si="8"/>
        <v>2</v>
      </c>
      <c r="R72" s="18" t="str">
        <f t="shared" si="9"/>
        <v>OK</v>
      </c>
      <c r="S72" s="47"/>
      <c r="T72" s="47">
        <v>3</v>
      </c>
      <c r="U72" s="47"/>
      <c r="V72" s="47"/>
      <c r="W72" s="47"/>
      <c r="X72" s="34"/>
      <c r="Y72" s="34"/>
      <c r="Z72" s="34"/>
      <c r="AA72" s="180"/>
      <c r="AB72" s="180"/>
      <c r="AC72" s="180"/>
      <c r="AD72" s="180"/>
      <c r="AE72" s="181"/>
      <c r="AF72" s="181"/>
      <c r="AG72" s="181"/>
      <c r="AH72" s="181"/>
      <c r="AI72" s="181"/>
      <c r="AJ72" s="181"/>
      <c r="AK72" s="181"/>
      <c r="AL72" s="36"/>
      <c r="AM72" s="36"/>
      <c r="AN72" s="36"/>
    </row>
    <row r="73" spans="1:40" ht="40" customHeight="1" x14ac:dyDescent="0.35">
      <c r="A73" s="204"/>
      <c r="B73" s="50">
        <v>70</v>
      </c>
      <c r="C73" s="200"/>
      <c r="D73" s="56" t="s">
        <v>137</v>
      </c>
      <c r="E73" s="57" t="s">
        <v>110</v>
      </c>
      <c r="F73" s="57" t="s">
        <v>11</v>
      </c>
      <c r="G73" s="57" t="s">
        <v>12</v>
      </c>
      <c r="H73" s="55">
        <v>42.56</v>
      </c>
      <c r="I73" s="16">
        <v>3</v>
      </c>
      <c r="J73" s="144">
        <f t="shared" si="5"/>
        <v>3</v>
      </c>
      <c r="K73" s="145">
        <f t="shared" si="6"/>
        <v>3</v>
      </c>
      <c r="L73" s="146"/>
      <c r="M73" s="147">
        <f t="shared" si="7"/>
        <v>0</v>
      </c>
      <c r="N73" s="146"/>
      <c r="O73" s="146"/>
      <c r="P73" s="146"/>
      <c r="Q73" s="148">
        <f t="shared" si="8"/>
        <v>0</v>
      </c>
      <c r="R73" s="18" t="str">
        <f t="shared" si="9"/>
        <v>OK</v>
      </c>
      <c r="S73" s="47"/>
      <c r="T73" s="47">
        <v>3</v>
      </c>
      <c r="U73" s="47"/>
      <c r="V73" s="47"/>
      <c r="W73" s="47"/>
      <c r="X73" s="34"/>
      <c r="Y73" s="34"/>
      <c r="Z73" s="34"/>
      <c r="AA73" s="180"/>
      <c r="AB73" s="180"/>
      <c r="AC73" s="180"/>
      <c r="AD73" s="180"/>
      <c r="AE73" s="181"/>
      <c r="AF73" s="181"/>
      <c r="AG73" s="181"/>
      <c r="AH73" s="181"/>
      <c r="AI73" s="181"/>
      <c r="AJ73" s="181"/>
      <c r="AK73" s="181"/>
      <c r="AL73" s="36"/>
      <c r="AM73" s="36"/>
      <c r="AN73" s="36"/>
    </row>
    <row r="74" spans="1:40" ht="40" customHeight="1" x14ac:dyDescent="0.35">
      <c r="A74" s="204"/>
      <c r="B74" s="50">
        <v>71</v>
      </c>
      <c r="C74" s="200"/>
      <c r="D74" s="56" t="s">
        <v>138</v>
      </c>
      <c r="E74" s="57" t="s">
        <v>110</v>
      </c>
      <c r="F74" s="57" t="s">
        <v>11</v>
      </c>
      <c r="G74" s="57" t="s">
        <v>12</v>
      </c>
      <c r="H74" s="55">
        <v>5.83</v>
      </c>
      <c r="I74" s="16">
        <v>3</v>
      </c>
      <c r="J74" s="144">
        <f t="shared" si="5"/>
        <v>3</v>
      </c>
      <c r="K74" s="145">
        <f t="shared" si="6"/>
        <v>3</v>
      </c>
      <c r="L74" s="146"/>
      <c r="M74" s="147">
        <f t="shared" si="7"/>
        <v>0</v>
      </c>
      <c r="N74" s="146"/>
      <c r="O74" s="146"/>
      <c r="P74" s="146"/>
      <c r="Q74" s="148">
        <f t="shared" si="8"/>
        <v>0</v>
      </c>
      <c r="R74" s="18" t="str">
        <f t="shared" si="9"/>
        <v>OK</v>
      </c>
      <c r="S74" s="47"/>
      <c r="T74" s="47">
        <v>3</v>
      </c>
      <c r="U74" s="47"/>
      <c r="V74" s="47"/>
      <c r="W74" s="47"/>
      <c r="X74" s="34"/>
      <c r="Y74" s="34"/>
      <c r="Z74" s="34"/>
      <c r="AA74" s="180"/>
      <c r="AB74" s="180"/>
      <c r="AC74" s="180"/>
      <c r="AD74" s="180"/>
      <c r="AE74" s="181"/>
      <c r="AF74" s="181"/>
      <c r="AG74" s="181"/>
      <c r="AH74" s="181"/>
      <c r="AI74" s="181"/>
      <c r="AJ74" s="181"/>
      <c r="AK74" s="181"/>
      <c r="AL74" s="36"/>
      <c r="AM74" s="36"/>
      <c r="AN74" s="36"/>
    </row>
    <row r="75" spans="1:40" ht="40" customHeight="1" x14ac:dyDescent="0.35">
      <c r="A75" s="204"/>
      <c r="B75" s="50">
        <v>72</v>
      </c>
      <c r="C75" s="200"/>
      <c r="D75" s="56" t="s">
        <v>139</v>
      </c>
      <c r="E75" s="57" t="s">
        <v>110</v>
      </c>
      <c r="F75" s="57" t="s">
        <v>11</v>
      </c>
      <c r="G75" s="57" t="s">
        <v>12</v>
      </c>
      <c r="H75" s="55">
        <v>23.9</v>
      </c>
      <c r="I75" s="16">
        <v>3</v>
      </c>
      <c r="J75" s="144">
        <f t="shared" si="5"/>
        <v>3</v>
      </c>
      <c r="K75" s="145">
        <f t="shared" si="6"/>
        <v>3</v>
      </c>
      <c r="L75" s="146"/>
      <c r="M75" s="147">
        <f t="shared" si="7"/>
        <v>0</v>
      </c>
      <c r="N75" s="146"/>
      <c r="O75" s="146"/>
      <c r="P75" s="146"/>
      <c r="Q75" s="148">
        <f t="shared" si="8"/>
        <v>0</v>
      </c>
      <c r="R75" s="18" t="str">
        <f t="shared" si="9"/>
        <v>OK</v>
      </c>
      <c r="S75" s="47"/>
      <c r="T75" s="47">
        <v>3</v>
      </c>
      <c r="U75" s="47"/>
      <c r="V75" s="47"/>
      <c r="W75" s="47"/>
      <c r="X75" s="34"/>
      <c r="Y75" s="34"/>
      <c r="Z75" s="34"/>
      <c r="AA75" s="180"/>
      <c r="AB75" s="180"/>
      <c r="AC75" s="180"/>
      <c r="AD75" s="180"/>
      <c r="AE75" s="181"/>
      <c r="AF75" s="181"/>
      <c r="AG75" s="181"/>
      <c r="AH75" s="181"/>
      <c r="AI75" s="181"/>
      <c r="AJ75" s="181"/>
      <c r="AK75" s="181"/>
      <c r="AL75" s="36"/>
      <c r="AM75" s="36"/>
      <c r="AN75" s="36"/>
    </row>
    <row r="76" spans="1:40" ht="40" customHeight="1" x14ac:dyDescent="0.35">
      <c r="A76" s="204"/>
      <c r="B76" s="50">
        <v>73</v>
      </c>
      <c r="C76" s="200"/>
      <c r="D76" s="56" t="s">
        <v>140</v>
      </c>
      <c r="E76" s="57" t="s">
        <v>110</v>
      </c>
      <c r="F76" s="57" t="s">
        <v>11</v>
      </c>
      <c r="G76" s="57" t="s">
        <v>12</v>
      </c>
      <c r="H76" s="55">
        <v>7.84</v>
      </c>
      <c r="I76" s="16">
        <v>3</v>
      </c>
      <c r="J76" s="144">
        <f t="shared" si="5"/>
        <v>3</v>
      </c>
      <c r="K76" s="145">
        <f t="shared" si="6"/>
        <v>3</v>
      </c>
      <c r="L76" s="146"/>
      <c r="M76" s="147">
        <f t="shared" si="7"/>
        <v>0</v>
      </c>
      <c r="N76" s="146"/>
      <c r="O76" s="146"/>
      <c r="P76" s="146"/>
      <c r="Q76" s="148">
        <f t="shared" si="8"/>
        <v>0</v>
      </c>
      <c r="R76" s="18" t="str">
        <f t="shared" si="9"/>
        <v>OK</v>
      </c>
      <c r="S76" s="47"/>
      <c r="T76" s="47">
        <v>3</v>
      </c>
      <c r="U76" s="47"/>
      <c r="V76" s="47"/>
      <c r="W76" s="47"/>
      <c r="X76" s="34"/>
      <c r="Y76" s="34"/>
      <c r="Z76" s="34"/>
      <c r="AA76" s="180"/>
      <c r="AB76" s="180"/>
      <c r="AC76" s="180"/>
      <c r="AD76" s="180"/>
      <c r="AE76" s="181"/>
      <c r="AF76" s="181"/>
      <c r="AG76" s="181"/>
      <c r="AH76" s="181"/>
      <c r="AI76" s="181"/>
      <c r="AJ76" s="181"/>
      <c r="AK76" s="181"/>
      <c r="AL76" s="36"/>
      <c r="AM76" s="36"/>
      <c r="AN76" s="36"/>
    </row>
    <row r="77" spans="1:40" ht="40" customHeight="1" x14ac:dyDescent="0.35">
      <c r="A77" s="204"/>
      <c r="B77" s="50">
        <v>74</v>
      </c>
      <c r="C77" s="200"/>
      <c r="D77" s="56" t="s">
        <v>141</v>
      </c>
      <c r="E77" s="57" t="s">
        <v>110</v>
      </c>
      <c r="F77" s="57" t="s">
        <v>11</v>
      </c>
      <c r="G77" s="57" t="s">
        <v>12</v>
      </c>
      <c r="H77" s="55">
        <v>16.690000000000001</v>
      </c>
      <c r="I77" s="16">
        <v>5</v>
      </c>
      <c r="J77" s="144">
        <f t="shared" si="5"/>
        <v>3</v>
      </c>
      <c r="K77" s="145">
        <f t="shared" si="6"/>
        <v>3</v>
      </c>
      <c r="L77" s="146"/>
      <c r="M77" s="147">
        <f t="shared" si="7"/>
        <v>1</v>
      </c>
      <c r="N77" s="146"/>
      <c r="O77" s="146"/>
      <c r="P77" s="146"/>
      <c r="Q77" s="148">
        <f t="shared" si="8"/>
        <v>2</v>
      </c>
      <c r="R77" s="18" t="str">
        <f t="shared" si="9"/>
        <v>OK</v>
      </c>
      <c r="S77" s="47"/>
      <c r="T77" s="47">
        <v>3</v>
      </c>
      <c r="U77" s="47"/>
      <c r="V77" s="47"/>
      <c r="W77" s="47"/>
      <c r="X77" s="34"/>
      <c r="Y77" s="34"/>
      <c r="Z77" s="34"/>
      <c r="AA77" s="180"/>
      <c r="AB77" s="180"/>
      <c r="AC77" s="180"/>
      <c r="AD77" s="180"/>
      <c r="AE77" s="181"/>
      <c r="AF77" s="181"/>
      <c r="AG77" s="181"/>
      <c r="AH77" s="181"/>
      <c r="AI77" s="181"/>
      <c r="AJ77" s="181"/>
      <c r="AK77" s="181"/>
      <c r="AL77" s="36"/>
      <c r="AM77" s="36"/>
      <c r="AN77" s="36"/>
    </row>
    <row r="78" spans="1:40" ht="40" customHeight="1" x14ac:dyDescent="0.35">
      <c r="A78" s="204"/>
      <c r="B78" s="50">
        <v>75</v>
      </c>
      <c r="C78" s="200"/>
      <c r="D78" s="56" t="s">
        <v>142</v>
      </c>
      <c r="E78" s="57" t="s">
        <v>110</v>
      </c>
      <c r="F78" s="57" t="s">
        <v>11</v>
      </c>
      <c r="G78" s="57" t="s">
        <v>12</v>
      </c>
      <c r="H78" s="55">
        <v>29.65</v>
      </c>
      <c r="I78" s="16">
        <v>5</v>
      </c>
      <c r="J78" s="144">
        <f t="shared" si="5"/>
        <v>3</v>
      </c>
      <c r="K78" s="145">
        <f t="shared" si="6"/>
        <v>3</v>
      </c>
      <c r="L78" s="146"/>
      <c r="M78" s="147">
        <f t="shared" si="7"/>
        <v>1</v>
      </c>
      <c r="N78" s="146"/>
      <c r="O78" s="146"/>
      <c r="P78" s="146"/>
      <c r="Q78" s="148">
        <f t="shared" si="8"/>
        <v>2</v>
      </c>
      <c r="R78" s="18" t="str">
        <f t="shared" si="9"/>
        <v>OK</v>
      </c>
      <c r="S78" s="47"/>
      <c r="T78" s="47">
        <v>3</v>
      </c>
      <c r="U78" s="47"/>
      <c r="V78" s="47"/>
      <c r="W78" s="47"/>
      <c r="X78" s="34"/>
      <c r="Y78" s="34"/>
      <c r="Z78" s="34"/>
      <c r="AA78" s="180"/>
      <c r="AB78" s="180"/>
      <c r="AC78" s="180"/>
      <c r="AD78" s="180"/>
      <c r="AE78" s="181"/>
      <c r="AF78" s="181"/>
      <c r="AG78" s="181"/>
      <c r="AH78" s="181"/>
      <c r="AI78" s="181"/>
      <c r="AJ78" s="181"/>
      <c r="AK78" s="181"/>
      <c r="AL78" s="36"/>
      <c r="AM78" s="36"/>
      <c r="AN78" s="36"/>
    </row>
    <row r="79" spans="1:40" ht="40" customHeight="1" x14ac:dyDescent="0.35">
      <c r="A79" s="204"/>
      <c r="B79" s="50">
        <v>76</v>
      </c>
      <c r="C79" s="200"/>
      <c r="D79" s="56" t="s">
        <v>143</v>
      </c>
      <c r="E79" s="57" t="s">
        <v>110</v>
      </c>
      <c r="F79" s="57" t="s">
        <v>11</v>
      </c>
      <c r="G79" s="57" t="s">
        <v>12</v>
      </c>
      <c r="H79" s="55">
        <v>17.13</v>
      </c>
      <c r="I79" s="16">
        <v>3</v>
      </c>
      <c r="J79" s="144">
        <f t="shared" si="5"/>
        <v>3</v>
      </c>
      <c r="K79" s="145">
        <f t="shared" si="6"/>
        <v>3</v>
      </c>
      <c r="L79" s="146"/>
      <c r="M79" s="147">
        <f t="shared" si="7"/>
        <v>0</v>
      </c>
      <c r="N79" s="146"/>
      <c r="O79" s="146"/>
      <c r="P79" s="146"/>
      <c r="Q79" s="148">
        <f t="shared" si="8"/>
        <v>0</v>
      </c>
      <c r="R79" s="18" t="str">
        <f t="shared" si="9"/>
        <v>OK</v>
      </c>
      <c r="S79" s="47"/>
      <c r="T79" s="47">
        <v>3</v>
      </c>
      <c r="U79" s="47"/>
      <c r="V79" s="47"/>
      <c r="W79" s="47"/>
      <c r="X79" s="34"/>
      <c r="Y79" s="34"/>
      <c r="Z79" s="34"/>
      <c r="AA79" s="180"/>
      <c r="AB79" s="180"/>
      <c r="AC79" s="180"/>
      <c r="AD79" s="180"/>
      <c r="AE79" s="181"/>
      <c r="AF79" s="181"/>
      <c r="AG79" s="181"/>
      <c r="AH79" s="181"/>
      <c r="AI79" s="181"/>
      <c r="AJ79" s="181"/>
      <c r="AK79" s="181"/>
      <c r="AL79" s="36"/>
      <c r="AM79" s="36"/>
      <c r="AN79" s="36"/>
    </row>
    <row r="80" spans="1:40" ht="40" customHeight="1" x14ac:dyDescent="0.35">
      <c r="A80" s="204"/>
      <c r="B80" s="50">
        <v>77</v>
      </c>
      <c r="C80" s="200"/>
      <c r="D80" s="56" t="s">
        <v>144</v>
      </c>
      <c r="E80" s="57" t="s">
        <v>110</v>
      </c>
      <c r="F80" s="57" t="s">
        <v>11</v>
      </c>
      <c r="G80" s="57" t="s">
        <v>12</v>
      </c>
      <c r="H80" s="55">
        <v>51.82</v>
      </c>
      <c r="I80" s="16"/>
      <c r="J80" s="144">
        <f t="shared" si="5"/>
        <v>0</v>
      </c>
      <c r="K80" s="145">
        <f t="shared" si="6"/>
        <v>0</v>
      </c>
      <c r="L80" s="146"/>
      <c r="M80" s="147">
        <f t="shared" si="7"/>
        <v>0</v>
      </c>
      <c r="N80" s="146"/>
      <c r="O80" s="146"/>
      <c r="P80" s="146"/>
      <c r="Q80" s="148">
        <f t="shared" si="8"/>
        <v>0</v>
      </c>
      <c r="R80" s="18" t="str">
        <f t="shared" si="9"/>
        <v>OK</v>
      </c>
      <c r="S80" s="47"/>
      <c r="T80" s="47"/>
      <c r="U80" s="47"/>
      <c r="V80" s="47"/>
      <c r="W80" s="47"/>
      <c r="X80" s="34"/>
      <c r="Y80" s="34"/>
      <c r="Z80" s="34"/>
      <c r="AA80" s="180"/>
      <c r="AB80" s="180"/>
      <c r="AC80" s="180"/>
      <c r="AD80" s="180"/>
      <c r="AE80" s="181"/>
      <c r="AF80" s="181"/>
      <c r="AG80" s="181"/>
      <c r="AH80" s="181"/>
      <c r="AI80" s="181"/>
      <c r="AJ80" s="181"/>
      <c r="AK80" s="181"/>
      <c r="AL80" s="36"/>
      <c r="AM80" s="36"/>
      <c r="AN80" s="36"/>
    </row>
    <row r="81" spans="1:40" ht="40" customHeight="1" x14ac:dyDescent="0.35">
      <c r="A81" s="204"/>
      <c r="B81" s="50">
        <v>78</v>
      </c>
      <c r="C81" s="200"/>
      <c r="D81" s="56" t="s">
        <v>145</v>
      </c>
      <c r="E81" s="57" t="s">
        <v>110</v>
      </c>
      <c r="F81" s="57" t="s">
        <v>11</v>
      </c>
      <c r="G81" s="57" t="s">
        <v>12</v>
      </c>
      <c r="H81" s="55">
        <v>228.5</v>
      </c>
      <c r="I81" s="16">
        <v>3</v>
      </c>
      <c r="J81" s="144">
        <f t="shared" si="5"/>
        <v>1</v>
      </c>
      <c r="K81" s="145">
        <f t="shared" si="6"/>
        <v>1</v>
      </c>
      <c r="L81" s="146"/>
      <c r="M81" s="147">
        <f t="shared" si="7"/>
        <v>0</v>
      </c>
      <c r="N81" s="146"/>
      <c r="O81" s="146"/>
      <c r="P81" s="146"/>
      <c r="Q81" s="148">
        <f t="shared" si="8"/>
        <v>2</v>
      </c>
      <c r="R81" s="18" t="str">
        <f t="shared" si="9"/>
        <v>OK</v>
      </c>
      <c r="S81" s="47"/>
      <c r="T81" s="47">
        <v>1</v>
      </c>
      <c r="U81" s="47"/>
      <c r="V81" s="47"/>
      <c r="W81" s="47"/>
      <c r="X81" s="34"/>
      <c r="Y81" s="34"/>
      <c r="Z81" s="34"/>
      <c r="AA81" s="180"/>
      <c r="AB81" s="180"/>
      <c r="AC81" s="180"/>
      <c r="AD81" s="180"/>
      <c r="AE81" s="181"/>
      <c r="AF81" s="181"/>
      <c r="AG81" s="181"/>
      <c r="AH81" s="181"/>
      <c r="AI81" s="181"/>
      <c r="AJ81" s="181"/>
      <c r="AK81" s="181"/>
      <c r="AL81" s="36"/>
      <c r="AM81" s="36"/>
      <c r="AN81" s="36"/>
    </row>
    <row r="82" spans="1:40" ht="40" customHeight="1" x14ac:dyDescent="0.35">
      <c r="A82" s="204"/>
      <c r="B82" s="50">
        <v>79</v>
      </c>
      <c r="C82" s="200"/>
      <c r="D82" s="56" t="s">
        <v>146</v>
      </c>
      <c r="E82" s="57" t="s">
        <v>110</v>
      </c>
      <c r="F82" s="57" t="s">
        <v>11</v>
      </c>
      <c r="G82" s="57" t="s">
        <v>12</v>
      </c>
      <c r="H82" s="55">
        <v>16.12</v>
      </c>
      <c r="I82" s="16">
        <v>20</v>
      </c>
      <c r="J82" s="144">
        <f t="shared" si="5"/>
        <v>3</v>
      </c>
      <c r="K82" s="145">
        <f t="shared" si="6"/>
        <v>3</v>
      </c>
      <c r="L82" s="146"/>
      <c r="M82" s="147">
        <f t="shared" si="7"/>
        <v>5</v>
      </c>
      <c r="N82" s="146"/>
      <c r="O82" s="146"/>
      <c r="P82" s="146"/>
      <c r="Q82" s="148">
        <f t="shared" si="8"/>
        <v>17</v>
      </c>
      <c r="R82" s="18" t="str">
        <f t="shared" si="9"/>
        <v>OK</v>
      </c>
      <c r="S82" s="47"/>
      <c r="T82" s="47">
        <v>3</v>
      </c>
      <c r="U82" s="47"/>
      <c r="V82" s="47"/>
      <c r="W82" s="47"/>
      <c r="X82" s="34"/>
      <c r="Y82" s="34"/>
      <c r="Z82" s="34"/>
      <c r="AA82" s="180"/>
      <c r="AB82" s="180"/>
      <c r="AC82" s="180"/>
      <c r="AD82" s="180"/>
      <c r="AE82" s="181"/>
      <c r="AF82" s="181"/>
      <c r="AG82" s="181"/>
      <c r="AH82" s="181"/>
      <c r="AI82" s="181"/>
      <c r="AJ82" s="181"/>
      <c r="AK82" s="181"/>
      <c r="AL82" s="36"/>
      <c r="AM82" s="36"/>
      <c r="AN82" s="36"/>
    </row>
    <row r="83" spans="1:40" ht="40" customHeight="1" x14ac:dyDescent="0.35">
      <c r="A83" s="204"/>
      <c r="B83" s="50">
        <v>80</v>
      </c>
      <c r="C83" s="200"/>
      <c r="D83" s="56" t="s">
        <v>147</v>
      </c>
      <c r="E83" s="57" t="s">
        <v>110</v>
      </c>
      <c r="F83" s="57" t="s">
        <v>11</v>
      </c>
      <c r="G83" s="57" t="s">
        <v>12</v>
      </c>
      <c r="H83" s="55">
        <v>13.31</v>
      </c>
      <c r="I83" s="16">
        <v>3</v>
      </c>
      <c r="J83" s="144">
        <f t="shared" si="5"/>
        <v>3</v>
      </c>
      <c r="K83" s="145">
        <f t="shared" si="6"/>
        <v>3</v>
      </c>
      <c r="L83" s="146"/>
      <c r="M83" s="147">
        <f t="shared" si="7"/>
        <v>0</v>
      </c>
      <c r="N83" s="146"/>
      <c r="O83" s="146"/>
      <c r="P83" s="146"/>
      <c r="Q83" s="148">
        <f t="shared" si="8"/>
        <v>0</v>
      </c>
      <c r="R83" s="18" t="str">
        <f t="shared" si="9"/>
        <v>OK</v>
      </c>
      <c r="S83" s="47"/>
      <c r="T83" s="47">
        <v>3</v>
      </c>
      <c r="U83" s="47"/>
      <c r="V83" s="47"/>
      <c r="W83" s="47"/>
      <c r="X83" s="34"/>
      <c r="Y83" s="34"/>
      <c r="Z83" s="34"/>
      <c r="AA83" s="180"/>
      <c r="AB83" s="180"/>
      <c r="AC83" s="180"/>
      <c r="AD83" s="180"/>
      <c r="AE83" s="181"/>
      <c r="AF83" s="181"/>
      <c r="AG83" s="181"/>
      <c r="AH83" s="181"/>
      <c r="AI83" s="181"/>
      <c r="AJ83" s="181"/>
      <c r="AK83" s="181"/>
      <c r="AL83" s="36"/>
      <c r="AM83" s="36"/>
      <c r="AN83" s="36"/>
    </row>
    <row r="84" spans="1:40" ht="40" customHeight="1" x14ac:dyDescent="0.35">
      <c r="A84" s="204"/>
      <c r="B84" s="50">
        <v>81</v>
      </c>
      <c r="C84" s="200"/>
      <c r="D84" s="56" t="s">
        <v>148</v>
      </c>
      <c r="E84" s="57" t="s">
        <v>110</v>
      </c>
      <c r="F84" s="57" t="s">
        <v>11</v>
      </c>
      <c r="G84" s="57" t="s">
        <v>12</v>
      </c>
      <c r="H84" s="55">
        <v>3.75</v>
      </c>
      <c r="I84" s="16">
        <v>3</v>
      </c>
      <c r="J84" s="144">
        <f t="shared" si="5"/>
        <v>3</v>
      </c>
      <c r="K84" s="145">
        <f t="shared" si="6"/>
        <v>3</v>
      </c>
      <c r="L84" s="146"/>
      <c r="M84" s="147">
        <f t="shared" si="7"/>
        <v>0</v>
      </c>
      <c r="N84" s="146"/>
      <c r="O84" s="146"/>
      <c r="P84" s="146"/>
      <c r="Q84" s="148">
        <f t="shared" si="8"/>
        <v>0</v>
      </c>
      <c r="R84" s="18" t="str">
        <f t="shared" si="9"/>
        <v>OK</v>
      </c>
      <c r="S84" s="47"/>
      <c r="T84" s="47">
        <v>3</v>
      </c>
      <c r="U84" s="47"/>
      <c r="V84" s="47"/>
      <c r="W84" s="47"/>
      <c r="X84" s="34"/>
      <c r="Y84" s="34"/>
      <c r="Z84" s="34"/>
      <c r="AA84" s="180"/>
      <c r="AB84" s="180"/>
      <c r="AC84" s="180"/>
      <c r="AD84" s="180"/>
      <c r="AE84" s="181"/>
      <c r="AF84" s="181"/>
      <c r="AG84" s="181"/>
      <c r="AH84" s="181"/>
      <c r="AI84" s="181"/>
      <c r="AJ84" s="181"/>
      <c r="AK84" s="181"/>
      <c r="AL84" s="36"/>
      <c r="AM84" s="36"/>
      <c r="AN84" s="36"/>
    </row>
    <row r="85" spans="1:40" ht="40" customHeight="1" x14ac:dyDescent="0.35">
      <c r="A85" s="204"/>
      <c r="B85" s="50">
        <v>82</v>
      </c>
      <c r="C85" s="200"/>
      <c r="D85" s="56" t="s">
        <v>149</v>
      </c>
      <c r="E85" s="57" t="s">
        <v>110</v>
      </c>
      <c r="F85" s="57" t="s">
        <v>11</v>
      </c>
      <c r="G85" s="57" t="s">
        <v>12</v>
      </c>
      <c r="H85" s="55">
        <v>4.04</v>
      </c>
      <c r="I85" s="16">
        <v>3</v>
      </c>
      <c r="J85" s="144">
        <f t="shared" si="5"/>
        <v>3</v>
      </c>
      <c r="K85" s="145">
        <f t="shared" si="6"/>
        <v>3</v>
      </c>
      <c r="L85" s="146"/>
      <c r="M85" s="147">
        <f t="shared" si="7"/>
        <v>0</v>
      </c>
      <c r="N85" s="146"/>
      <c r="O85" s="146"/>
      <c r="P85" s="146"/>
      <c r="Q85" s="148">
        <f t="shared" si="8"/>
        <v>0</v>
      </c>
      <c r="R85" s="18" t="str">
        <f t="shared" si="9"/>
        <v>OK</v>
      </c>
      <c r="S85" s="47"/>
      <c r="T85" s="47">
        <v>3</v>
      </c>
      <c r="U85" s="47"/>
      <c r="V85" s="47"/>
      <c r="W85" s="47"/>
      <c r="X85" s="34"/>
      <c r="Y85" s="34"/>
      <c r="Z85" s="34"/>
      <c r="AA85" s="180"/>
      <c r="AB85" s="180"/>
      <c r="AC85" s="180"/>
      <c r="AD85" s="180"/>
      <c r="AE85" s="181"/>
      <c r="AF85" s="181"/>
      <c r="AG85" s="181"/>
      <c r="AH85" s="181"/>
      <c r="AI85" s="181"/>
      <c r="AJ85" s="181"/>
      <c r="AK85" s="181"/>
      <c r="AL85" s="36"/>
      <c r="AM85" s="36"/>
      <c r="AN85" s="36"/>
    </row>
    <row r="86" spans="1:40" ht="40" customHeight="1" x14ac:dyDescent="0.35">
      <c r="A86" s="204"/>
      <c r="B86" s="50">
        <v>83</v>
      </c>
      <c r="C86" s="200"/>
      <c r="D86" s="56" t="s">
        <v>150</v>
      </c>
      <c r="E86" s="57" t="s">
        <v>110</v>
      </c>
      <c r="F86" s="57" t="s">
        <v>11</v>
      </c>
      <c r="G86" s="57" t="s">
        <v>12</v>
      </c>
      <c r="H86" s="55">
        <v>4.93</v>
      </c>
      <c r="I86" s="16">
        <v>5</v>
      </c>
      <c r="J86" s="144">
        <f t="shared" si="5"/>
        <v>3</v>
      </c>
      <c r="K86" s="145">
        <f t="shared" si="6"/>
        <v>3</v>
      </c>
      <c r="L86" s="146"/>
      <c r="M86" s="147">
        <f t="shared" si="7"/>
        <v>1</v>
      </c>
      <c r="N86" s="146"/>
      <c r="O86" s="146"/>
      <c r="P86" s="146"/>
      <c r="Q86" s="148">
        <f t="shared" si="8"/>
        <v>2</v>
      </c>
      <c r="R86" s="18" t="str">
        <f t="shared" si="9"/>
        <v>OK</v>
      </c>
      <c r="S86" s="47"/>
      <c r="T86" s="47">
        <v>3</v>
      </c>
      <c r="U86" s="47"/>
      <c r="V86" s="47"/>
      <c r="W86" s="47"/>
      <c r="X86" s="34"/>
      <c r="Y86" s="34"/>
      <c r="Z86" s="34"/>
      <c r="AA86" s="180"/>
      <c r="AB86" s="180"/>
      <c r="AC86" s="180"/>
      <c r="AD86" s="180"/>
      <c r="AE86" s="181"/>
      <c r="AF86" s="181"/>
      <c r="AG86" s="181"/>
      <c r="AH86" s="181"/>
      <c r="AI86" s="181"/>
      <c r="AJ86" s="181"/>
      <c r="AK86" s="181"/>
      <c r="AL86" s="36"/>
      <c r="AM86" s="36"/>
      <c r="AN86" s="36"/>
    </row>
    <row r="87" spans="1:40" ht="40" customHeight="1" x14ac:dyDescent="0.35">
      <c r="A87" s="204"/>
      <c r="B87" s="50">
        <v>84</v>
      </c>
      <c r="C87" s="200"/>
      <c r="D87" s="56" t="s">
        <v>151</v>
      </c>
      <c r="E87" s="57" t="s">
        <v>110</v>
      </c>
      <c r="F87" s="57" t="s">
        <v>11</v>
      </c>
      <c r="G87" s="57" t="s">
        <v>12</v>
      </c>
      <c r="H87" s="55">
        <v>14.93</v>
      </c>
      <c r="I87" s="16">
        <v>20</v>
      </c>
      <c r="J87" s="144">
        <f t="shared" si="5"/>
        <v>3</v>
      </c>
      <c r="K87" s="145">
        <f t="shared" si="6"/>
        <v>3</v>
      </c>
      <c r="L87" s="146"/>
      <c r="M87" s="147">
        <f t="shared" si="7"/>
        <v>5</v>
      </c>
      <c r="N87" s="146"/>
      <c r="O87" s="146"/>
      <c r="P87" s="146"/>
      <c r="Q87" s="148">
        <f t="shared" si="8"/>
        <v>17</v>
      </c>
      <c r="R87" s="18" t="str">
        <f t="shared" si="9"/>
        <v>OK</v>
      </c>
      <c r="S87" s="47"/>
      <c r="T87" s="47">
        <v>3</v>
      </c>
      <c r="U87" s="47"/>
      <c r="V87" s="47"/>
      <c r="W87" s="47"/>
      <c r="X87" s="34"/>
      <c r="Y87" s="34"/>
      <c r="Z87" s="34"/>
      <c r="AA87" s="180"/>
      <c r="AB87" s="180"/>
      <c r="AC87" s="180"/>
      <c r="AD87" s="180"/>
      <c r="AE87" s="181"/>
      <c r="AF87" s="181"/>
      <c r="AG87" s="181"/>
      <c r="AH87" s="181"/>
      <c r="AI87" s="181"/>
      <c r="AJ87" s="181"/>
      <c r="AK87" s="181"/>
      <c r="AL87" s="36"/>
      <c r="AM87" s="36"/>
      <c r="AN87" s="36"/>
    </row>
    <row r="88" spans="1:40" ht="40" customHeight="1" x14ac:dyDescent="0.35">
      <c r="A88" s="204"/>
      <c r="B88" s="50">
        <v>85</v>
      </c>
      <c r="C88" s="200"/>
      <c r="D88" s="56" t="s">
        <v>152</v>
      </c>
      <c r="E88" s="57" t="s">
        <v>110</v>
      </c>
      <c r="F88" s="57" t="s">
        <v>11</v>
      </c>
      <c r="G88" s="57" t="s">
        <v>12</v>
      </c>
      <c r="H88" s="55">
        <v>11.25</v>
      </c>
      <c r="I88" s="16">
        <v>20</v>
      </c>
      <c r="J88" s="144">
        <f t="shared" si="5"/>
        <v>3</v>
      </c>
      <c r="K88" s="145">
        <f t="shared" si="6"/>
        <v>3</v>
      </c>
      <c r="L88" s="146"/>
      <c r="M88" s="147">
        <f t="shared" si="7"/>
        <v>5</v>
      </c>
      <c r="N88" s="146"/>
      <c r="O88" s="146"/>
      <c r="P88" s="146"/>
      <c r="Q88" s="148">
        <f t="shared" si="8"/>
        <v>17</v>
      </c>
      <c r="R88" s="18" t="str">
        <f t="shared" si="9"/>
        <v>OK</v>
      </c>
      <c r="S88" s="47"/>
      <c r="T88" s="47">
        <v>3</v>
      </c>
      <c r="U88" s="47"/>
      <c r="V88" s="47"/>
      <c r="W88" s="47"/>
      <c r="X88" s="34"/>
      <c r="Y88" s="34"/>
      <c r="Z88" s="34"/>
      <c r="AA88" s="180"/>
      <c r="AB88" s="180"/>
      <c r="AC88" s="180"/>
      <c r="AD88" s="180"/>
      <c r="AE88" s="181"/>
      <c r="AF88" s="181"/>
      <c r="AG88" s="181"/>
      <c r="AH88" s="181"/>
      <c r="AI88" s="181"/>
      <c r="AJ88" s="181"/>
      <c r="AK88" s="181"/>
      <c r="AL88" s="36"/>
      <c r="AM88" s="36"/>
      <c r="AN88" s="36"/>
    </row>
    <row r="89" spans="1:40" ht="40" customHeight="1" x14ac:dyDescent="0.35">
      <c r="A89" s="204"/>
      <c r="B89" s="50">
        <v>86</v>
      </c>
      <c r="C89" s="200"/>
      <c r="D89" s="56" t="s">
        <v>153</v>
      </c>
      <c r="E89" s="57" t="s">
        <v>110</v>
      </c>
      <c r="F89" s="57" t="s">
        <v>11</v>
      </c>
      <c r="G89" s="57" t="s">
        <v>12</v>
      </c>
      <c r="H89" s="55">
        <v>7.3</v>
      </c>
      <c r="I89" s="16">
        <v>20</v>
      </c>
      <c r="J89" s="144">
        <f t="shared" si="5"/>
        <v>3</v>
      </c>
      <c r="K89" s="145">
        <f t="shared" si="6"/>
        <v>3</v>
      </c>
      <c r="L89" s="146"/>
      <c r="M89" s="147">
        <f t="shared" si="7"/>
        <v>5</v>
      </c>
      <c r="N89" s="146"/>
      <c r="O89" s="146"/>
      <c r="P89" s="146"/>
      <c r="Q89" s="148">
        <f t="shared" si="8"/>
        <v>17</v>
      </c>
      <c r="R89" s="18" t="str">
        <f t="shared" si="9"/>
        <v>OK</v>
      </c>
      <c r="S89" s="47"/>
      <c r="T89" s="47">
        <v>3</v>
      </c>
      <c r="U89" s="47"/>
      <c r="V89" s="47"/>
      <c r="W89" s="47"/>
      <c r="X89" s="34"/>
      <c r="Y89" s="34"/>
      <c r="Z89" s="34"/>
      <c r="AA89" s="180"/>
      <c r="AB89" s="180"/>
      <c r="AC89" s="180"/>
      <c r="AD89" s="180"/>
      <c r="AE89" s="181"/>
      <c r="AF89" s="181"/>
      <c r="AG89" s="181"/>
      <c r="AH89" s="181"/>
      <c r="AI89" s="181"/>
      <c r="AJ89" s="181"/>
      <c r="AK89" s="181"/>
      <c r="AL89" s="36"/>
      <c r="AM89" s="36"/>
      <c r="AN89" s="36"/>
    </row>
    <row r="90" spans="1:40" ht="40" customHeight="1" x14ac:dyDescent="0.35">
      <c r="A90" s="204"/>
      <c r="B90" s="50">
        <v>87</v>
      </c>
      <c r="C90" s="200"/>
      <c r="D90" s="56" t="s">
        <v>154</v>
      </c>
      <c r="E90" s="57" t="s">
        <v>110</v>
      </c>
      <c r="F90" s="57" t="s">
        <v>11</v>
      </c>
      <c r="G90" s="57" t="s">
        <v>12</v>
      </c>
      <c r="H90" s="55">
        <v>5.69</v>
      </c>
      <c r="I90" s="16">
        <v>20</v>
      </c>
      <c r="J90" s="144">
        <f t="shared" si="5"/>
        <v>3</v>
      </c>
      <c r="K90" s="145">
        <f t="shared" si="6"/>
        <v>3</v>
      </c>
      <c r="L90" s="146"/>
      <c r="M90" s="147">
        <f t="shared" si="7"/>
        <v>5</v>
      </c>
      <c r="N90" s="146"/>
      <c r="O90" s="146"/>
      <c r="P90" s="146"/>
      <c r="Q90" s="148">
        <f t="shared" si="8"/>
        <v>17</v>
      </c>
      <c r="R90" s="18" t="str">
        <f t="shared" si="9"/>
        <v>OK</v>
      </c>
      <c r="S90" s="47"/>
      <c r="T90" s="47">
        <v>3</v>
      </c>
      <c r="U90" s="47"/>
      <c r="V90" s="47"/>
      <c r="W90" s="47"/>
      <c r="X90" s="34"/>
      <c r="Y90" s="34"/>
      <c r="Z90" s="34"/>
      <c r="AA90" s="180"/>
      <c r="AB90" s="180"/>
      <c r="AC90" s="180"/>
      <c r="AD90" s="180"/>
      <c r="AE90" s="181"/>
      <c r="AF90" s="181"/>
      <c r="AG90" s="181"/>
      <c r="AH90" s="181"/>
      <c r="AI90" s="181"/>
      <c r="AJ90" s="181"/>
      <c r="AK90" s="181"/>
      <c r="AL90" s="36"/>
      <c r="AM90" s="36"/>
      <c r="AN90" s="36"/>
    </row>
    <row r="91" spans="1:40" ht="40" customHeight="1" x14ac:dyDescent="0.35">
      <c r="A91" s="204"/>
      <c r="B91" s="50">
        <v>88</v>
      </c>
      <c r="C91" s="200"/>
      <c r="D91" s="56" t="s">
        <v>155</v>
      </c>
      <c r="E91" s="57" t="s">
        <v>110</v>
      </c>
      <c r="F91" s="57" t="s">
        <v>11</v>
      </c>
      <c r="G91" s="57" t="s">
        <v>12</v>
      </c>
      <c r="H91" s="55">
        <v>10.17</v>
      </c>
      <c r="I91" s="16">
        <v>20</v>
      </c>
      <c r="J91" s="144">
        <f t="shared" si="5"/>
        <v>3</v>
      </c>
      <c r="K91" s="145">
        <f t="shared" si="6"/>
        <v>3</v>
      </c>
      <c r="L91" s="146"/>
      <c r="M91" s="147">
        <f t="shared" si="7"/>
        <v>5</v>
      </c>
      <c r="N91" s="146"/>
      <c r="O91" s="146"/>
      <c r="P91" s="146"/>
      <c r="Q91" s="148">
        <f t="shared" si="8"/>
        <v>17</v>
      </c>
      <c r="R91" s="18" t="str">
        <f t="shared" si="9"/>
        <v>OK</v>
      </c>
      <c r="S91" s="47"/>
      <c r="T91" s="47">
        <v>3</v>
      </c>
      <c r="U91" s="47"/>
      <c r="V91" s="47"/>
      <c r="W91" s="47"/>
      <c r="X91" s="34"/>
      <c r="Y91" s="34"/>
      <c r="Z91" s="34"/>
      <c r="AA91" s="180"/>
      <c r="AB91" s="180"/>
      <c r="AC91" s="180"/>
      <c r="AD91" s="180"/>
      <c r="AE91" s="181"/>
      <c r="AF91" s="181"/>
      <c r="AG91" s="181"/>
      <c r="AH91" s="181"/>
      <c r="AI91" s="181"/>
      <c r="AJ91" s="181"/>
      <c r="AK91" s="181"/>
      <c r="AL91" s="36"/>
      <c r="AM91" s="36"/>
      <c r="AN91" s="36"/>
    </row>
    <row r="92" spans="1:40" ht="40" customHeight="1" x14ac:dyDescent="0.35">
      <c r="A92" s="204"/>
      <c r="B92" s="50">
        <v>89</v>
      </c>
      <c r="C92" s="200"/>
      <c r="D92" s="56" t="s">
        <v>156</v>
      </c>
      <c r="E92" s="57" t="s">
        <v>110</v>
      </c>
      <c r="F92" s="57" t="s">
        <v>11</v>
      </c>
      <c r="G92" s="57" t="s">
        <v>12</v>
      </c>
      <c r="H92" s="55">
        <v>16.579999999999998</v>
      </c>
      <c r="I92" s="16">
        <v>20</v>
      </c>
      <c r="J92" s="144">
        <f t="shared" si="5"/>
        <v>3</v>
      </c>
      <c r="K92" s="145">
        <f t="shared" si="6"/>
        <v>3</v>
      </c>
      <c r="L92" s="146"/>
      <c r="M92" s="147">
        <f t="shared" si="7"/>
        <v>5</v>
      </c>
      <c r="N92" s="146"/>
      <c r="O92" s="146"/>
      <c r="P92" s="146"/>
      <c r="Q92" s="148">
        <f t="shared" si="8"/>
        <v>17</v>
      </c>
      <c r="R92" s="18" t="str">
        <f t="shared" si="9"/>
        <v>OK</v>
      </c>
      <c r="S92" s="47"/>
      <c r="T92" s="47">
        <v>3</v>
      </c>
      <c r="U92" s="47"/>
      <c r="V92" s="47"/>
      <c r="W92" s="47"/>
      <c r="X92" s="34"/>
      <c r="Y92" s="34"/>
      <c r="Z92" s="34"/>
      <c r="AA92" s="180"/>
      <c r="AB92" s="180"/>
      <c r="AC92" s="180"/>
      <c r="AD92" s="180"/>
      <c r="AE92" s="181"/>
      <c r="AF92" s="181"/>
      <c r="AG92" s="181"/>
      <c r="AH92" s="181"/>
      <c r="AI92" s="181"/>
      <c r="AJ92" s="181"/>
      <c r="AK92" s="181"/>
      <c r="AL92" s="36"/>
      <c r="AM92" s="36"/>
      <c r="AN92" s="36"/>
    </row>
    <row r="93" spans="1:40" ht="40" customHeight="1" x14ac:dyDescent="0.35">
      <c r="A93" s="204"/>
      <c r="B93" s="50">
        <v>90</v>
      </c>
      <c r="C93" s="200"/>
      <c r="D93" s="56" t="s">
        <v>157</v>
      </c>
      <c r="E93" s="57" t="s">
        <v>110</v>
      </c>
      <c r="F93" s="57" t="s">
        <v>11</v>
      </c>
      <c r="G93" s="57" t="s">
        <v>12</v>
      </c>
      <c r="H93" s="55">
        <v>45.6</v>
      </c>
      <c r="I93" s="16">
        <v>20</v>
      </c>
      <c r="J93" s="144">
        <f t="shared" si="5"/>
        <v>3</v>
      </c>
      <c r="K93" s="145">
        <f t="shared" si="6"/>
        <v>3</v>
      </c>
      <c r="L93" s="146"/>
      <c r="M93" s="147">
        <f t="shared" si="7"/>
        <v>5</v>
      </c>
      <c r="N93" s="146"/>
      <c r="O93" s="146"/>
      <c r="P93" s="146"/>
      <c r="Q93" s="148">
        <f t="shared" si="8"/>
        <v>17</v>
      </c>
      <c r="R93" s="18" t="str">
        <f t="shared" si="9"/>
        <v>OK</v>
      </c>
      <c r="S93" s="47"/>
      <c r="T93" s="47">
        <v>3</v>
      </c>
      <c r="U93" s="47"/>
      <c r="V93" s="47"/>
      <c r="W93" s="47"/>
      <c r="X93" s="34"/>
      <c r="Y93" s="34"/>
      <c r="Z93" s="34"/>
      <c r="AA93" s="180"/>
      <c r="AB93" s="180"/>
      <c r="AC93" s="180"/>
      <c r="AD93" s="180"/>
      <c r="AE93" s="181"/>
      <c r="AF93" s="181"/>
      <c r="AG93" s="181"/>
      <c r="AH93" s="181"/>
      <c r="AI93" s="181"/>
      <c r="AJ93" s="181"/>
      <c r="AK93" s="181"/>
      <c r="AL93" s="36"/>
      <c r="AM93" s="36"/>
      <c r="AN93" s="36"/>
    </row>
    <row r="94" spans="1:40" ht="40" customHeight="1" x14ac:dyDescent="0.35">
      <c r="A94" s="204"/>
      <c r="B94" s="50">
        <v>91</v>
      </c>
      <c r="C94" s="200"/>
      <c r="D94" s="56" t="s">
        <v>158</v>
      </c>
      <c r="E94" s="57" t="s">
        <v>110</v>
      </c>
      <c r="F94" s="57" t="s">
        <v>11</v>
      </c>
      <c r="G94" s="57" t="s">
        <v>12</v>
      </c>
      <c r="H94" s="55">
        <v>79.430000000000007</v>
      </c>
      <c r="I94" s="16">
        <v>20</v>
      </c>
      <c r="J94" s="144">
        <f t="shared" si="5"/>
        <v>3</v>
      </c>
      <c r="K94" s="145">
        <f t="shared" si="6"/>
        <v>3</v>
      </c>
      <c r="L94" s="146"/>
      <c r="M94" s="147">
        <f t="shared" si="7"/>
        <v>5</v>
      </c>
      <c r="N94" s="146"/>
      <c r="O94" s="146"/>
      <c r="P94" s="146"/>
      <c r="Q94" s="148">
        <f t="shared" si="8"/>
        <v>17</v>
      </c>
      <c r="R94" s="18" t="str">
        <f t="shared" si="9"/>
        <v>OK</v>
      </c>
      <c r="S94" s="47"/>
      <c r="T94" s="47">
        <v>3</v>
      </c>
      <c r="U94" s="47"/>
      <c r="V94" s="47"/>
      <c r="W94" s="47"/>
      <c r="X94" s="34"/>
      <c r="Y94" s="34"/>
      <c r="Z94" s="34"/>
      <c r="AA94" s="180"/>
      <c r="AB94" s="180"/>
      <c r="AC94" s="180"/>
      <c r="AD94" s="180"/>
      <c r="AE94" s="181"/>
      <c r="AF94" s="181"/>
      <c r="AG94" s="181"/>
      <c r="AH94" s="181"/>
      <c r="AI94" s="181"/>
      <c r="AJ94" s="181"/>
      <c r="AK94" s="181"/>
      <c r="AL94" s="36"/>
      <c r="AM94" s="36"/>
      <c r="AN94" s="36"/>
    </row>
    <row r="95" spans="1:40" ht="40" customHeight="1" x14ac:dyDescent="0.35">
      <c r="A95" s="204"/>
      <c r="B95" s="50">
        <v>92</v>
      </c>
      <c r="C95" s="200"/>
      <c r="D95" s="56" t="s">
        <v>159</v>
      </c>
      <c r="E95" s="57" t="s">
        <v>110</v>
      </c>
      <c r="F95" s="57" t="s">
        <v>11</v>
      </c>
      <c r="G95" s="57" t="s">
        <v>12</v>
      </c>
      <c r="H95" s="55">
        <v>73.69</v>
      </c>
      <c r="I95" s="16">
        <v>20</v>
      </c>
      <c r="J95" s="144">
        <f t="shared" si="5"/>
        <v>3</v>
      </c>
      <c r="K95" s="145">
        <f t="shared" si="6"/>
        <v>3</v>
      </c>
      <c r="L95" s="146"/>
      <c r="M95" s="147">
        <f t="shared" si="7"/>
        <v>5</v>
      </c>
      <c r="N95" s="146"/>
      <c r="O95" s="146"/>
      <c r="P95" s="146"/>
      <c r="Q95" s="148">
        <f t="shared" si="8"/>
        <v>17</v>
      </c>
      <c r="R95" s="18" t="str">
        <f t="shared" si="9"/>
        <v>OK</v>
      </c>
      <c r="S95" s="47"/>
      <c r="T95" s="47">
        <v>3</v>
      </c>
      <c r="U95" s="47"/>
      <c r="V95" s="47"/>
      <c r="W95" s="47"/>
      <c r="X95" s="34"/>
      <c r="Y95" s="34"/>
      <c r="Z95" s="34"/>
      <c r="AA95" s="180"/>
      <c r="AB95" s="180"/>
      <c r="AC95" s="180"/>
      <c r="AD95" s="180"/>
      <c r="AE95" s="181"/>
      <c r="AF95" s="181"/>
      <c r="AG95" s="181"/>
      <c r="AH95" s="181"/>
      <c r="AI95" s="181"/>
      <c r="AJ95" s="181"/>
      <c r="AK95" s="181"/>
      <c r="AL95" s="36"/>
      <c r="AM95" s="36"/>
      <c r="AN95" s="36"/>
    </row>
    <row r="96" spans="1:40" ht="40" customHeight="1" x14ac:dyDescent="0.35">
      <c r="A96" s="204"/>
      <c r="B96" s="50">
        <v>93</v>
      </c>
      <c r="C96" s="200"/>
      <c r="D96" s="56" t="s">
        <v>160</v>
      </c>
      <c r="E96" s="57" t="s">
        <v>110</v>
      </c>
      <c r="F96" s="57" t="s">
        <v>11</v>
      </c>
      <c r="G96" s="57" t="s">
        <v>12</v>
      </c>
      <c r="H96" s="55">
        <v>117.07</v>
      </c>
      <c r="I96" s="16">
        <v>20</v>
      </c>
      <c r="J96" s="144">
        <f t="shared" si="5"/>
        <v>3</v>
      </c>
      <c r="K96" s="145">
        <f t="shared" si="6"/>
        <v>3</v>
      </c>
      <c r="L96" s="146"/>
      <c r="M96" s="147">
        <f t="shared" si="7"/>
        <v>5</v>
      </c>
      <c r="N96" s="146"/>
      <c r="O96" s="146"/>
      <c r="P96" s="146"/>
      <c r="Q96" s="148">
        <f t="shared" si="8"/>
        <v>17</v>
      </c>
      <c r="R96" s="18" t="str">
        <f t="shared" si="9"/>
        <v>OK</v>
      </c>
      <c r="S96" s="47"/>
      <c r="T96" s="47">
        <v>3</v>
      </c>
      <c r="U96" s="47"/>
      <c r="V96" s="47"/>
      <c r="W96" s="47"/>
      <c r="X96" s="34"/>
      <c r="Y96" s="34"/>
      <c r="Z96" s="34"/>
      <c r="AA96" s="180"/>
      <c r="AB96" s="180"/>
      <c r="AC96" s="180"/>
      <c r="AD96" s="180"/>
      <c r="AE96" s="181"/>
      <c r="AF96" s="181"/>
      <c r="AG96" s="181"/>
      <c r="AH96" s="181"/>
      <c r="AI96" s="181"/>
      <c r="AJ96" s="181"/>
      <c r="AK96" s="181"/>
      <c r="AL96" s="36"/>
      <c r="AM96" s="36"/>
      <c r="AN96" s="36"/>
    </row>
    <row r="97" spans="1:40" ht="40" customHeight="1" x14ac:dyDescent="0.35">
      <c r="A97" s="204"/>
      <c r="B97" s="50">
        <v>94</v>
      </c>
      <c r="C97" s="200"/>
      <c r="D97" s="56" t="s">
        <v>161</v>
      </c>
      <c r="E97" s="57" t="s">
        <v>110</v>
      </c>
      <c r="F97" s="57" t="s">
        <v>11</v>
      </c>
      <c r="G97" s="57" t="s">
        <v>12</v>
      </c>
      <c r="H97" s="55">
        <v>54.57</v>
      </c>
      <c r="I97" s="16">
        <v>20</v>
      </c>
      <c r="J97" s="144">
        <f t="shared" si="5"/>
        <v>3</v>
      </c>
      <c r="K97" s="145">
        <f t="shared" si="6"/>
        <v>3</v>
      </c>
      <c r="L97" s="146"/>
      <c r="M97" s="147">
        <f t="shared" si="7"/>
        <v>5</v>
      </c>
      <c r="N97" s="146"/>
      <c r="O97" s="146"/>
      <c r="P97" s="146"/>
      <c r="Q97" s="148">
        <f t="shared" si="8"/>
        <v>17</v>
      </c>
      <c r="R97" s="18" t="str">
        <f t="shared" si="9"/>
        <v>OK</v>
      </c>
      <c r="S97" s="47"/>
      <c r="T97" s="47">
        <v>3</v>
      </c>
      <c r="U97" s="47"/>
      <c r="V97" s="47"/>
      <c r="W97" s="47"/>
      <c r="X97" s="34"/>
      <c r="Y97" s="34"/>
      <c r="Z97" s="34"/>
      <c r="AA97" s="180"/>
      <c r="AB97" s="180"/>
      <c r="AC97" s="180"/>
      <c r="AD97" s="180"/>
      <c r="AE97" s="181"/>
      <c r="AF97" s="181"/>
      <c r="AG97" s="181"/>
      <c r="AH97" s="181"/>
      <c r="AI97" s="181"/>
      <c r="AJ97" s="181"/>
      <c r="AK97" s="181"/>
      <c r="AL97" s="36"/>
      <c r="AM97" s="36"/>
      <c r="AN97" s="36"/>
    </row>
    <row r="98" spans="1:40" ht="40" customHeight="1" x14ac:dyDescent="0.35">
      <c r="A98" s="204"/>
      <c r="B98" s="50">
        <v>95</v>
      </c>
      <c r="C98" s="200"/>
      <c r="D98" s="56" t="s">
        <v>162</v>
      </c>
      <c r="E98" s="57" t="s">
        <v>110</v>
      </c>
      <c r="F98" s="57" t="s">
        <v>11</v>
      </c>
      <c r="G98" s="57" t="s">
        <v>12</v>
      </c>
      <c r="H98" s="55">
        <v>59.68</v>
      </c>
      <c r="I98" s="16">
        <v>20</v>
      </c>
      <c r="J98" s="144">
        <f t="shared" si="5"/>
        <v>3</v>
      </c>
      <c r="K98" s="145">
        <f t="shared" si="6"/>
        <v>3</v>
      </c>
      <c r="L98" s="146"/>
      <c r="M98" s="147">
        <f t="shared" si="7"/>
        <v>5</v>
      </c>
      <c r="N98" s="146"/>
      <c r="O98" s="146"/>
      <c r="P98" s="146"/>
      <c r="Q98" s="148">
        <f t="shared" si="8"/>
        <v>17</v>
      </c>
      <c r="R98" s="18" t="str">
        <f t="shared" si="9"/>
        <v>OK</v>
      </c>
      <c r="S98" s="47"/>
      <c r="T98" s="47">
        <v>3</v>
      </c>
      <c r="U98" s="47"/>
      <c r="V98" s="47"/>
      <c r="W98" s="47"/>
      <c r="X98" s="34"/>
      <c r="Y98" s="34"/>
      <c r="Z98" s="34"/>
      <c r="AA98" s="180"/>
      <c r="AB98" s="180"/>
      <c r="AC98" s="180"/>
      <c r="AD98" s="180"/>
      <c r="AE98" s="181"/>
      <c r="AF98" s="181"/>
      <c r="AG98" s="181"/>
      <c r="AH98" s="181"/>
      <c r="AI98" s="181"/>
      <c r="AJ98" s="181"/>
      <c r="AK98" s="181"/>
      <c r="AL98" s="36"/>
      <c r="AM98" s="36"/>
      <c r="AN98" s="36"/>
    </row>
    <row r="99" spans="1:40" ht="40" customHeight="1" x14ac:dyDescent="0.35">
      <c r="A99" s="204"/>
      <c r="B99" s="50">
        <v>96</v>
      </c>
      <c r="C99" s="199"/>
      <c r="D99" s="56" t="s">
        <v>163</v>
      </c>
      <c r="E99" s="57" t="s">
        <v>110</v>
      </c>
      <c r="F99" s="57" t="s">
        <v>11</v>
      </c>
      <c r="G99" s="57" t="s">
        <v>12</v>
      </c>
      <c r="H99" s="55">
        <v>69.41</v>
      </c>
      <c r="I99" s="16">
        <v>20</v>
      </c>
      <c r="J99" s="144">
        <f t="shared" si="5"/>
        <v>3</v>
      </c>
      <c r="K99" s="145">
        <f t="shared" si="6"/>
        <v>3</v>
      </c>
      <c r="L99" s="146"/>
      <c r="M99" s="147">
        <f t="shared" si="7"/>
        <v>5</v>
      </c>
      <c r="N99" s="146"/>
      <c r="O99" s="146"/>
      <c r="P99" s="146"/>
      <c r="Q99" s="148">
        <f t="shared" si="8"/>
        <v>17</v>
      </c>
      <c r="R99" s="18" t="str">
        <f t="shared" si="9"/>
        <v>OK</v>
      </c>
      <c r="S99" s="47"/>
      <c r="T99" s="47">
        <v>3</v>
      </c>
      <c r="U99" s="47"/>
      <c r="V99" s="47"/>
      <c r="W99" s="47"/>
      <c r="X99" s="34"/>
      <c r="Y99" s="34"/>
      <c r="Z99" s="34"/>
      <c r="AA99" s="180"/>
      <c r="AB99" s="180"/>
      <c r="AC99" s="180"/>
      <c r="AD99" s="180"/>
      <c r="AE99" s="181"/>
      <c r="AF99" s="181"/>
      <c r="AG99" s="181"/>
      <c r="AH99" s="181"/>
      <c r="AI99" s="181"/>
      <c r="AJ99" s="181"/>
      <c r="AK99" s="181"/>
      <c r="AL99" s="36"/>
      <c r="AM99" s="36"/>
      <c r="AN99" s="36"/>
    </row>
    <row r="100" spans="1:40" ht="40" customHeight="1" x14ac:dyDescent="0.35">
      <c r="A100" s="204">
        <v>6</v>
      </c>
      <c r="B100" s="50">
        <v>97</v>
      </c>
      <c r="C100" s="198" t="s">
        <v>634</v>
      </c>
      <c r="D100" s="56" t="s">
        <v>164</v>
      </c>
      <c r="E100" s="57" t="s">
        <v>39</v>
      </c>
      <c r="F100" s="57" t="s">
        <v>11</v>
      </c>
      <c r="G100" s="57" t="s">
        <v>13</v>
      </c>
      <c r="H100" s="55">
        <v>2.4</v>
      </c>
      <c r="I100" s="16">
        <v>5</v>
      </c>
      <c r="J100" s="144">
        <f t="shared" si="5"/>
        <v>0</v>
      </c>
      <c r="K100" s="145">
        <f t="shared" si="6"/>
        <v>0</v>
      </c>
      <c r="L100" s="146"/>
      <c r="M100" s="147">
        <f t="shared" si="7"/>
        <v>1</v>
      </c>
      <c r="N100" s="146"/>
      <c r="O100" s="146"/>
      <c r="P100" s="146"/>
      <c r="Q100" s="148">
        <f t="shared" si="8"/>
        <v>5</v>
      </c>
      <c r="R100" s="18" t="str">
        <f t="shared" si="9"/>
        <v>OK</v>
      </c>
      <c r="S100" s="47"/>
      <c r="T100" s="47"/>
      <c r="U100" s="47"/>
      <c r="V100" s="47"/>
      <c r="W100" s="47"/>
      <c r="X100" s="34"/>
      <c r="Y100" s="34"/>
      <c r="Z100" s="34"/>
      <c r="AA100" s="180"/>
      <c r="AB100" s="180"/>
      <c r="AC100" s="180"/>
      <c r="AD100" s="180"/>
      <c r="AE100" s="181"/>
      <c r="AF100" s="181"/>
      <c r="AG100" s="181"/>
      <c r="AH100" s="181"/>
      <c r="AI100" s="181"/>
      <c r="AJ100" s="181"/>
      <c r="AK100" s="181"/>
      <c r="AL100" s="36"/>
      <c r="AM100" s="36"/>
      <c r="AN100" s="36"/>
    </row>
    <row r="101" spans="1:40" ht="40" customHeight="1" x14ac:dyDescent="0.35">
      <c r="A101" s="204"/>
      <c r="B101" s="50">
        <v>98</v>
      </c>
      <c r="C101" s="200"/>
      <c r="D101" s="56" t="s">
        <v>165</v>
      </c>
      <c r="E101" s="57" t="s">
        <v>39</v>
      </c>
      <c r="F101" s="57" t="s">
        <v>11</v>
      </c>
      <c r="G101" s="57" t="s">
        <v>13</v>
      </c>
      <c r="H101" s="55">
        <v>9.75</v>
      </c>
      <c r="I101" s="16">
        <v>0</v>
      </c>
      <c r="J101" s="144">
        <f t="shared" si="5"/>
        <v>0</v>
      </c>
      <c r="K101" s="145">
        <f t="shared" si="6"/>
        <v>0</v>
      </c>
      <c r="L101" s="146"/>
      <c r="M101" s="147">
        <f t="shared" si="7"/>
        <v>0</v>
      </c>
      <c r="N101" s="146"/>
      <c r="O101" s="146"/>
      <c r="P101" s="146"/>
      <c r="Q101" s="148">
        <f t="shared" si="8"/>
        <v>0</v>
      </c>
      <c r="R101" s="18" t="str">
        <f t="shared" si="9"/>
        <v>OK</v>
      </c>
      <c r="S101" s="47"/>
      <c r="T101" s="47"/>
      <c r="U101" s="47"/>
      <c r="V101" s="47"/>
      <c r="W101" s="47"/>
      <c r="X101" s="34"/>
      <c r="Y101" s="34"/>
      <c r="Z101" s="34"/>
      <c r="AA101" s="180"/>
      <c r="AB101" s="180"/>
      <c r="AC101" s="180"/>
      <c r="AD101" s="180"/>
      <c r="AE101" s="181"/>
      <c r="AF101" s="181"/>
      <c r="AG101" s="181"/>
      <c r="AH101" s="181"/>
      <c r="AI101" s="181"/>
      <c r="AJ101" s="181"/>
      <c r="AK101" s="181"/>
      <c r="AL101" s="36"/>
      <c r="AM101" s="36"/>
      <c r="AN101" s="36"/>
    </row>
    <row r="102" spans="1:40" ht="40" customHeight="1" x14ac:dyDescent="0.35">
      <c r="A102" s="204"/>
      <c r="B102" s="50">
        <v>99</v>
      </c>
      <c r="C102" s="200"/>
      <c r="D102" s="56" t="s">
        <v>166</v>
      </c>
      <c r="E102" s="57" t="s">
        <v>39</v>
      </c>
      <c r="F102" s="57" t="s">
        <v>11</v>
      </c>
      <c r="G102" s="57" t="s">
        <v>13</v>
      </c>
      <c r="H102" s="55">
        <v>6.15</v>
      </c>
      <c r="I102" s="16">
        <v>5</v>
      </c>
      <c r="J102" s="144">
        <f t="shared" si="5"/>
        <v>0</v>
      </c>
      <c r="K102" s="145">
        <f t="shared" si="6"/>
        <v>0</v>
      </c>
      <c r="L102" s="146"/>
      <c r="M102" s="147">
        <f t="shared" si="7"/>
        <v>1</v>
      </c>
      <c r="N102" s="146"/>
      <c r="O102" s="146"/>
      <c r="P102" s="146"/>
      <c r="Q102" s="148">
        <f t="shared" si="8"/>
        <v>5</v>
      </c>
      <c r="R102" s="18" t="str">
        <f t="shared" si="9"/>
        <v>OK</v>
      </c>
      <c r="S102" s="47"/>
      <c r="T102" s="47"/>
      <c r="U102" s="47"/>
      <c r="V102" s="47"/>
      <c r="W102" s="47"/>
      <c r="X102" s="34"/>
      <c r="Y102" s="34"/>
      <c r="Z102" s="34"/>
      <c r="AA102" s="180"/>
      <c r="AB102" s="180"/>
      <c r="AC102" s="180"/>
      <c r="AD102" s="180"/>
      <c r="AE102" s="181"/>
      <c r="AF102" s="181"/>
      <c r="AG102" s="181"/>
      <c r="AH102" s="181"/>
      <c r="AI102" s="181"/>
      <c r="AJ102" s="181"/>
      <c r="AK102" s="181"/>
      <c r="AL102" s="36"/>
      <c r="AM102" s="36"/>
      <c r="AN102" s="36"/>
    </row>
    <row r="103" spans="1:40" ht="40" customHeight="1" x14ac:dyDescent="0.35">
      <c r="A103" s="204"/>
      <c r="B103" s="50">
        <v>100</v>
      </c>
      <c r="C103" s="200"/>
      <c r="D103" s="56" t="s">
        <v>167</v>
      </c>
      <c r="E103" s="57" t="s">
        <v>39</v>
      </c>
      <c r="F103" s="57" t="s">
        <v>11</v>
      </c>
      <c r="G103" s="57" t="s">
        <v>13</v>
      </c>
      <c r="H103" s="55">
        <v>6</v>
      </c>
      <c r="I103" s="16">
        <v>10</v>
      </c>
      <c r="J103" s="144">
        <f t="shared" si="5"/>
        <v>0</v>
      </c>
      <c r="K103" s="145">
        <f t="shared" si="6"/>
        <v>0</v>
      </c>
      <c r="L103" s="146"/>
      <c r="M103" s="147">
        <f t="shared" si="7"/>
        <v>2</v>
      </c>
      <c r="N103" s="146"/>
      <c r="O103" s="146"/>
      <c r="P103" s="146"/>
      <c r="Q103" s="148">
        <f t="shared" si="8"/>
        <v>10</v>
      </c>
      <c r="R103" s="18" t="str">
        <f t="shared" si="9"/>
        <v>OK</v>
      </c>
      <c r="S103" s="47"/>
      <c r="T103" s="47"/>
      <c r="U103" s="47"/>
      <c r="V103" s="47"/>
      <c r="W103" s="47"/>
      <c r="X103" s="34"/>
      <c r="Y103" s="34"/>
      <c r="Z103" s="34"/>
      <c r="AA103" s="180"/>
      <c r="AB103" s="180"/>
      <c r="AC103" s="180"/>
      <c r="AD103" s="180"/>
      <c r="AE103" s="181"/>
      <c r="AF103" s="181"/>
      <c r="AG103" s="181"/>
      <c r="AH103" s="181"/>
      <c r="AI103" s="181"/>
      <c r="AJ103" s="181"/>
      <c r="AK103" s="181"/>
      <c r="AL103" s="36"/>
      <c r="AM103" s="36"/>
      <c r="AN103" s="36"/>
    </row>
    <row r="104" spans="1:40" ht="40" customHeight="1" x14ac:dyDescent="0.35">
      <c r="A104" s="204"/>
      <c r="B104" s="50">
        <v>101</v>
      </c>
      <c r="C104" s="200"/>
      <c r="D104" s="56" t="s">
        <v>168</v>
      </c>
      <c r="E104" s="57" t="s">
        <v>39</v>
      </c>
      <c r="F104" s="57" t="s">
        <v>11</v>
      </c>
      <c r="G104" s="57" t="s">
        <v>13</v>
      </c>
      <c r="H104" s="55">
        <v>12.74</v>
      </c>
      <c r="I104" s="16">
        <v>10</v>
      </c>
      <c r="J104" s="144">
        <f t="shared" si="5"/>
        <v>10</v>
      </c>
      <c r="K104" s="145">
        <f t="shared" si="6"/>
        <v>10</v>
      </c>
      <c r="L104" s="146"/>
      <c r="M104" s="147">
        <f t="shared" si="7"/>
        <v>2</v>
      </c>
      <c r="N104" s="146"/>
      <c r="O104" s="146"/>
      <c r="P104" s="146"/>
      <c r="Q104" s="148">
        <f t="shared" si="8"/>
        <v>0</v>
      </c>
      <c r="R104" s="18" t="str">
        <f t="shared" si="9"/>
        <v>OK</v>
      </c>
      <c r="S104" s="47"/>
      <c r="T104" s="47">
        <v>5</v>
      </c>
      <c r="U104" s="47"/>
      <c r="V104" s="47"/>
      <c r="W104" s="47"/>
      <c r="X104" s="34"/>
      <c r="Y104" s="34"/>
      <c r="Z104" s="34"/>
      <c r="AA104" s="180"/>
      <c r="AB104" s="180"/>
      <c r="AC104" s="180"/>
      <c r="AD104" s="180"/>
      <c r="AE104" s="181"/>
      <c r="AF104" s="190">
        <v>5</v>
      </c>
      <c r="AG104" s="181"/>
      <c r="AH104" s="181"/>
      <c r="AI104" s="181"/>
      <c r="AJ104" s="181"/>
      <c r="AK104" s="181"/>
      <c r="AL104" s="36"/>
      <c r="AM104" s="36"/>
      <c r="AN104" s="36"/>
    </row>
    <row r="105" spans="1:40" ht="40" customHeight="1" x14ac:dyDescent="0.35">
      <c r="A105" s="204"/>
      <c r="B105" s="50">
        <v>102</v>
      </c>
      <c r="C105" s="200"/>
      <c r="D105" s="56" t="s">
        <v>169</v>
      </c>
      <c r="E105" s="57" t="s">
        <v>39</v>
      </c>
      <c r="F105" s="57" t="s">
        <v>11</v>
      </c>
      <c r="G105" s="57" t="s">
        <v>13</v>
      </c>
      <c r="H105" s="55">
        <v>12.6</v>
      </c>
      <c r="I105" s="16">
        <v>15</v>
      </c>
      <c r="J105" s="144">
        <f t="shared" si="5"/>
        <v>0</v>
      </c>
      <c r="K105" s="145">
        <f t="shared" si="6"/>
        <v>0</v>
      </c>
      <c r="L105" s="146"/>
      <c r="M105" s="147">
        <f t="shared" si="7"/>
        <v>3</v>
      </c>
      <c r="N105" s="146"/>
      <c r="O105" s="146"/>
      <c r="P105" s="146"/>
      <c r="Q105" s="148">
        <f t="shared" si="8"/>
        <v>15</v>
      </c>
      <c r="R105" s="18" t="str">
        <f t="shared" si="9"/>
        <v>OK</v>
      </c>
      <c r="S105" s="47"/>
      <c r="T105" s="47"/>
      <c r="U105" s="47"/>
      <c r="V105" s="47"/>
      <c r="W105" s="47"/>
      <c r="X105" s="34"/>
      <c r="Y105" s="34"/>
      <c r="Z105" s="34"/>
      <c r="AA105" s="180"/>
      <c r="AB105" s="180"/>
      <c r="AC105" s="180"/>
      <c r="AD105" s="180"/>
      <c r="AE105" s="181"/>
      <c r="AF105" s="181"/>
      <c r="AG105" s="181"/>
      <c r="AH105" s="181"/>
      <c r="AI105" s="181"/>
      <c r="AJ105" s="181"/>
      <c r="AK105" s="181"/>
      <c r="AL105" s="36"/>
      <c r="AM105" s="36"/>
      <c r="AN105" s="36"/>
    </row>
    <row r="106" spans="1:40" ht="40" customHeight="1" x14ac:dyDescent="0.35">
      <c r="A106" s="204"/>
      <c r="B106" s="50">
        <v>103</v>
      </c>
      <c r="C106" s="200"/>
      <c r="D106" s="56" t="s">
        <v>170</v>
      </c>
      <c r="E106" s="57" t="s">
        <v>39</v>
      </c>
      <c r="F106" s="57" t="s">
        <v>11</v>
      </c>
      <c r="G106" s="57" t="s">
        <v>13</v>
      </c>
      <c r="H106" s="55">
        <v>2.66</v>
      </c>
      <c r="I106" s="16">
        <v>5</v>
      </c>
      <c r="J106" s="144">
        <f t="shared" si="5"/>
        <v>0</v>
      </c>
      <c r="K106" s="145">
        <f t="shared" si="6"/>
        <v>0</v>
      </c>
      <c r="L106" s="146"/>
      <c r="M106" s="147">
        <f t="shared" si="7"/>
        <v>1</v>
      </c>
      <c r="N106" s="146"/>
      <c r="O106" s="146"/>
      <c r="P106" s="146"/>
      <c r="Q106" s="148">
        <f t="shared" si="8"/>
        <v>5</v>
      </c>
      <c r="R106" s="18" t="str">
        <f t="shared" si="9"/>
        <v>OK</v>
      </c>
      <c r="S106" s="47"/>
      <c r="T106" s="47"/>
      <c r="U106" s="47"/>
      <c r="V106" s="47"/>
      <c r="W106" s="47"/>
      <c r="X106" s="34"/>
      <c r="Y106" s="34"/>
      <c r="Z106" s="34"/>
      <c r="AA106" s="180"/>
      <c r="AB106" s="180"/>
      <c r="AC106" s="180"/>
      <c r="AD106" s="180"/>
      <c r="AE106" s="181"/>
      <c r="AF106" s="181"/>
      <c r="AG106" s="181"/>
      <c r="AH106" s="181"/>
      <c r="AI106" s="181"/>
      <c r="AJ106" s="181"/>
      <c r="AK106" s="181"/>
      <c r="AL106" s="36"/>
      <c r="AM106" s="36"/>
      <c r="AN106" s="36"/>
    </row>
    <row r="107" spans="1:40" ht="40" customHeight="1" x14ac:dyDescent="0.35">
      <c r="A107" s="204"/>
      <c r="B107" s="50">
        <v>104</v>
      </c>
      <c r="C107" s="200"/>
      <c r="D107" s="56" t="s">
        <v>171</v>
      </c>
      <c r="E107" s="57" t="s">
        <v>39</v>
      </c>
      <c r="F107" s="57" t="s">
        <v>11</v>
      </c>
      <c r="G107" s="57" t="s">
        <v>13</v>
      </c>
      <c r="H107" s="55">
        <v>3.24</v>
      </c>
      <c r="I107" s="16">
        <v>10</v>
      </c>
      <c r="J107" s="144">
        <f t="shared" si="5"/>
        <v>0</v>
      </c>
      <c r="K107" s="145">
        <f t="shared" si="6"/>
        <v>0</v>
      </c>
      <c r="L107" s="146"/>
      <c r="M107" s="147">
        <f t="shared" si="7"/>
        <v>2</v>
      </c>
      <c r="N107" s="146"/>
      <c r="O107" s="146"/>
      <c r="P107" s="146"/>
      <c r="Q107" s="148">
        <f t="shared" si="8"/>
        <v>10</v>
      </c>
      <c r="R107" s="18" t="str">
        <f t="shared" si="9"/>
        <v>OK</v>
      </c>
      <c r="S107" s="47"/>
      <c r="T107" s="47"/>
      <c r="U107" s="47"/>
      <c r="V107" s="47"/>
      <c r="W107" s="47"/>
      <c r="X107" s="34"/>
      <c r="Y107" s="34"/>
      <c r="Z107" s="34"/>
      <c r="AA107" s="180"/>
      <c r="AB107" s="180"/>
      <c r="AC107" s="180"/>
      <c r="AD107" s="180"/>
      <c r="AE107" s="181"/>
      <c r="AF107" s="181"/>
      <c r="AG107" s="181"/>
      <c r="AH107" s="181"/>
      <c r="AI107" s="181"/>
      <c r="AJ107" s="181"/>
      <c r="AK107" s="181"/>
      <c r="AL107" s="36"/>
      <c r="AM107" s="36"/>
      <c r="AN107" s="36"/>
    </row>
    <row r="108" spans="1:40" ht="40" customHeight="1" x14ac:dyDescent="0.35">
      <c r="A108" s="204"/>
      <c r="B108" s="50">
        <v>105</v>
      </c>
      <c r="C108" s="200"/>
      <c r="D108" s="56" t="s">
        <v>172</v>
      </c>
      <c r="E108" s="57" t="s">
        <v>39</v>
      </c>
      <c r="F108" s="57" t="s">
        <v>11</v>
      </c>
      <c r="G108" s="57" t="s">
        <v>13</v>
      </c>
      <c r="H108" s="55">
        <v>6.66</v>
      </c>
      <c r="I108" s="16">
        <v>15</v>
      </c>
      <c r="J108" s="144">
        <f t="shared" si="5"/>
        <v>0</v>
      </c>
      <c r="K108" s="145">
        <f t="shared" si="6"/>
        <v>0</v>
      </c>
      <c r="L108" s="146"/>
      <c r="M108" s="147">
        <f t="shared" si="7"/>
        <v>3</v>
      </c>
      <c r="N108" s="146"/>
      <c r="O108" s="146"/>
      <c r="P108" s="146"/>
      <c r="Q108" s="148">
        <f t="shared" si="8"/>
        <v>15</v>
      </c>
      <c r="R108" s="18" t="str">
        <f t="shared" si="9"/>
        <v>OK</v>
      </c>
      <c r="S108" s="47"/>
      <c r="T108" s="47"/>
      <c r="U108" s="47"/>
      <c r="V108" s="47"/>
      <c r="W108" s="47"/>
      <c r="X108" s="34"/>
      <c r="Y108" s="34"/>
      <c r="Z108" s="34"/>
      <c r="AA108" s="180"/>
      <c r="AB108" s="180"/>
      <c r="AC108" s="180"/>
      <c r="AD108" s="180"/>
      <c r="AE108" s="181"/>
      <c r="AF108" s="181"/>
      <c r="AG108" s="181"/>
      <c r="AH108" s="181"/>
      <c r="AI108" s="181"/>
      <c r="AJ108" s="181"/>
      <c r="AK108" s="181"/>
      <c r="AL108" s="36"/>
      <c r="AM108" s="36"/>
      <c r="AN108" s="36"/>
    </row>
    <row r="109" spans="1:40" ht="40" customHeight="1" x14ac:dyDescent="0.35">
      <c r="A109" s="204"/>
      <c r="B109" s="50">
        <v>106</v>
      </c>
      <c r="C109" s="200"/>
      <c r="D109" s="56" t="s">
        <v>173</v>
      </c>
      <c r="E109" s="57" t="s">
        <v>39</v>
      </c>
      <c r="F109" s="57" t="s">
        <v>11</v>
      </c>
      <c r="G109" s="57" t="s">
        <v>13</v>
      </c>
      <c r="H109" s="55">
        <v>10.99</v>
      </c>
      <c r="I109" s="16">
        <v>5</v>
      </c>
      <c r="J109" s="144">
        <f t="shared" si="5"/>
        <v>0</v>
      </c>
      <c r="K109" s="145">
        <f t="shared" si="6"/>
        <v>0</v>
      </c>
      <c r="L109" s="146"/>
      <c r="M109" s="147">
        <f t="shared" si="7"/>
        <v>1</v>
      </c>
      <c r="N109" s="146"/>
      <c r="O109" s="146"/>
      <c r="P109" s="146"/>
      <c r="Q109" s="148">
        <f t="shared" si="8"/>
        <v>5</v>
      </c>
      <c r="R109" s="18" t="str">
        <f t="shared" si="9"/>
        <v>OK</v>
      </c>
      <c r="S109" s="47"/>
      <c r="T109" s="47"/>
      <c r="U109" s="47"/>
      <c r="V109" s="47"/>
      <c r="W109" s="47"/>
      <c r="X109" s="34"/>
      <c r="Y109" s="34"/>
      <c r="Z109" s="34"/>
      <c r="AA109" s="180"/>
      <c r="AB109" s="180"/>
      <c r="AC109" s="180"/>
      <c r="AD109" s="180"/>
      <c r="AE109" s="181"/>
      <c r="AF109" s="181"/>
      <c r="AG109" s="181"/>
      <c r="AH109" s="181"/>
      <c r="AI109" s="181"/>
      <c r="AJ109" s="181"/>
      <c r="AK109" s="181"/>
      <c r="AL109" s="36"/>
      <c r="AM109" s="36"/>
      <c r="AN109" s="36"/>
    </row>
    <row r="110" spans="1:40" ht="40" customHeight="1" x14ac:dyDescent="0.35">
      <c r="A110" s="204"/>
      <c r="B110" s="50">
        <v>107</v>
      </c>
      <c r="C110" s="200"/>
      <c r="D110" s="56" t="s">
        <v>174</v>
      </c>
      <c r="E110" s="57" t="s">
        <v>39</v>
      </c>
      <c r="F110" s="57" t="s">
        <v>11</v>
      </c>
      <c r="G110" s="57" t="s">
        <v>13</v>
      </c>
      <c r="H110" s="55">
        <v>7</v>
      </c>
      <c r="I110" s="16">
        <v>15</v>
      </c>
      <c r="J110" s="144">
        <f t="shared" si="5"/>
        <v>0</v>
      </c>
      <c r="K110" s="145">
        <f t="shared" si="6"/>
        <v>0</v>
      </c>
      <c r="L110" s="146"/>
      <c r="M110" s="147">
        <f t="shared" si="7"/>
        <v>3</v>
      </c>
      <c r="N110" s="146"/>
      <c r="O110" s="146"/>
      <c r="P110" s="146"/>
      <c r="Q110" s="148">
        <f t="shared" si="8"/>
        <v>15</v>
      </c>
      <c r="R110" s="18" t="str">
        <f t="shared" si="9"/>
        <v>OK</v>
      </c>
      <c r="S110" s="47"/>
      <c r="T110" s="47"/>
      <c r="U110" s="47"/>
      <c r="V110" s="47"/>
      <c r="W110" s="47"/>
      <c r="X110" s="34"/>
      <c r="Y110" s="34"/>
      <c r="Z110" s="34"/>
      <c r="AA110" s="180"/>
      <c r="AB110" s="180"/>
      <c r="AC110" s="180"/>
      <c r="AD110" s="180"/>
      <c r="AE110" s="181"/>
      <c r="AF110" s="181"/>
      <c r="AG110" s="181"/>
      <c r="AH110" s="181"/>
      <c r="AI110" s="181"/>
      <c r="AJ110" s="181"/>
      <c r="AK110" s="181"/>
      <c r="AL110" s="36"/>
      <c r="AM110" s="36"/>
      <c r="AN110" s="36"/>
    </row>
    <row r="111" spans="1:40" ht="40" customHeight="1" x14ac:dyDescent="0.35">
      <c r="A111" s="204"/>
      <c r="B111" s="50">
        <v>108</v>
      </c>
      <c r="C111" s="200"/>
      <c r="D111" s="56" t="s">
        <v>175</v>
      </c>
      <c r="E111" s="57" t="s">
        <v>39</v>
      </c>
      <c r="F111" s="57" t="s">
        <v>11</v>
      </c>
      <c r="G111" s="57" t="s">
        <v>13</v>
      </c>
      <c r="H111" s="55">
        <v>15.83</v>
      </c>
      <c r="I111" s="16">
        <v>0</v>
      </c>
      <c r="J111" s="144">
        <f t="shared" si="5"/>
        <v>0</v>
      </c>
      <c r="K111" s="145">
        <f t="shared" si="6"/>
        <v>0</v>
      </c>
      <c r="L111" s="146"/>
      <c r="M111" s="147">
        <f t="shared" si="7"/>
        <v>0</v>
      </c>
      <c r="N111" s="146"/>
      <c r="O111" s="146"/>
      <c r="P111" s="146"/>
      <c r="Q111" s="148">
        <f t="shared" si="8"/>
        <v>0</v>
      </c>
      <c r="R111" s="18" t="str">
        <f t="shared" si="9"/>
        <v>OK</v>
      </c>
      <c r="S111" s="47"/>
      <c r="T111" s="47"/>
      <c r="U111" s="47"/>
      <c r="V111" s="47"/>
      <c r="W111" s="47"/>
      <c r="X111" s="34"/>
      <c r="Y111" s="34"/>
      <c r="Z111" s="34"/>
      <c r="AA111" s="180"/>
      <c r="AB111" s="180"/>
      <c r="AC111" s="180"/>
      <c r="AD111" s="180"/>
      <c r="AE111" s="181"/>
      <c r="AF111" s="181"/>
      <c r="AG111" s="181"/>
      <c r="AH111" s="181"/>
      <c r="AI111" s="181"/>
      <c r="AJ111" s="181"/>
      <c r="AK111" s="181"/>
      <c r="AL111" s="36"/>
      <c r="AM111" s="36"/>
      <c r="AN111" s="36"/>
    </row>
    <row r="112" spans="1:40" ht="40" customHeight="1" x14ac:dyDescent="0.35">
      <c r="A112" s="204"/>
      <c r="B112" s="50">
        <v>109</v>
      </c>
      <c r="C112" s="200"/>
      <c r="D112" s="56" t="s">
        <v>176</v>
      </c>
      <c r="E112" s="57" t="s">
        <v>39</v>
      </c>
      <c r="F112" s="57" t="s">
        <v>11</v>
      </c>
      <c r="G112" s="57" t="s">
        <v>13</v>
      </c>
      <c r="H112" s="55">
        <v>7.99</v>
      </c>
      <c r="I112" s="16">
        <v>10</v>
      </c>
      <c r="J112" s="144">
        <f t="shared" si="5"/>
        <v>0</v>
      </c>
      <c r="K112" s="145">
        <f t="shared" si="6"/>
        <v>0</v>
      </c>
      <c r="L112" s="146"/>
      <c r="M112" s="147">
        <f t="shared" si="7"/>
        <v>2</v>
      </c>
      <c r="N112" s="146"/>
      <c r="O112" s="146"/>
      <c r="P112" s="146"/>
      <c r="Q112" s="148">
        <f t="shared" si="8"/>
        <v>10</v>
      </c>
      <c r="R112" s="18" t="str">
        <f t="shared" si="9"/>
        <v>OK</v>
      </c>
      <c r="S112" s="47"/>
      <c r="T112" s="47"/>
      <c r="U112" s="47"/>
      <c r="V112" s="47"/>
      <c r="W112" s="47"/>
      <c r="X112" s="34"/>
      <c r="Y112" s="34"/>
      <c r="Z112" s="34"/>
      <c r="AA112" s="180"/>
      <c r="AB112" s="180"/>
      <c r="AC112" s="180"/>
      <c r="AD112" s="180"/>
      <c r="AE112" s="181"/>
      <c r="AF112" s="181"/>
      <c r="AG112" s="181"/>
      <c r="AH112" s="181"/>
      <c r="AI112" s="181"/>
      <c r="AJ112" s="181"/>
      <c r="AK112" s="181"/>
      <c r="AL112" s="36"/>
      <c r="AM112" s="36"/>
      <c r="AN112" s="36"/>
    </row>
    <row r="113" spans="1:40" ht="40" customHeight="1" x14ac:dyDescent="0.35">
      <c r="A113" s="204"/>
      <c r="B113" s="50">
        <v>110</v>
      </c>
      <c r="C113" s="200"/>
      <c r="D113" s="56" t="s">
        <v>177</v>
      </c>
      <c r="E113" s="57" t="s">
        <v>39</v>
      </c>
      <c r="F113" s="57" t="s">
        <v>11</v>
      </c>
      <c r="G113" s="57" t="s">
        <v>13</v>
      </c>
      <c r="H113" s="55">
        <v>25.63</v>
      </c>
      <c r="I113" s="16">
        <v>5</v>
      </c>
      <c r="J113" s="144">
        <f t="shared" si="5"/>
        <v>0</v>
      </c>
      <c r="K113" s="145">
        <f t="shared" si="6"/>
        <v>0</v>
      </c>
      <c r="L113" s="146"/>
      <c r="M113" s="147">
        <f t="shared" si="7"/>
        <v>1</v>
      </c>
      <c r="N113" s="146"/>
      <c r="O113" s="146"/>
      <c r="P113" s="146"/>
      <c r="Q113" s="148">
        <f t="shared" si="8"/>
        <v>5</v>
      </c>
      <c r="R113" s="18" t="str">
        <f t="shared" si="9"/>
        <v>OK</v>
      </c>
      <c r="S113" s="47"/>
      <c r="T113" s="47"/>
      <c r="U113" s="47"/>
      <c r="V113" s="47"/>
      <c r="W113" s="47"/>
      <c r="X113" s="34"/>
      <c r="Y113" s="34"/>
      <c r="Z113" s="34"/>
      <c r="AA113" s="180"/>
      <c r="AB113" s="180"/>
      <c r="AC113" s="180"/>
      <c r="AD113" s="180"/>
      <c r="AE113" s="181"/>
      <c r="AF113" s="181"/>
      <c r="AG113" s="181"/>
      <c r="AH113" s="181"/>
      <c r="AI113" s="181"/>
      <c r="AJ113" s="181"/>
      <c r="AK113" s="181"/>
      <c r="AL113" s="36"/>
      <c r="AM113" s="36"/>
      <c r="AN113" s="36"/>
    </row>
    <row r="114" spans="1:40" ht="40" customHeight="1" x14ac:dyDescent="0.35">
      <c r="A114" s="204"/>
      <c r="B114" s="50">
        <v>111</v>
      </c>
      <c r="C114" s="200"/>
      <c r="D114" s="56" t="s">
        <v>178</v>
      </c>
      <c r="E114" s="57" t="s">
        <v>39</v>
      </c>
      <c r="F114" s="57" t="s">
        <v>11</v>
      </c>
      <c r="G114" s="57" t="s">
        <v>13</v>
      </c>
      <c r="H114" s="55">
        <v>23.19</v>
      </c>
      <c r="I114" s="16">
        <v>0</v>
      </c>
      <c r="J114" s="144">
        <f t="shared" si="5"/>
        <v>0</v>
      </c>
      <c r="K114" s="145">
        <f t="shared" si="6"/>
        <v>0</v>
      </c>
      <c r="L114" s="146"/>
      <c r="M114" s="147">
        <f t="shared" si="7"/>
        <v>0</v>
      </c>
      <c r="N114" s="146"/>
      <c r="O114" s="146"/>
      <c r="P114" s="146"/>
      <c r="Q114" s="148">
        <f t="shared" si="8"/>
        <v>0</v>
      </c>
      <c r="R114" s="18" t="str">
        <f t="shared" si="9"/>
        <v>OK</v>
      </c>
      <c r="S114" s="47"/>
      <c r="T114" s="47"/>
      <c r="U114" s="47"/>
      <c r="V114" s="47"/>
      <c r="W114" s="47"/>
      <c r="X114" s="34"/>
      <c r="Y114" s="34"/>
      <c r="Z114" s="34"/>
      <c r="AA114" s="180"/>
      <c r="AB114" s="180"/>
      <c r="AC114" s="180"/>
      <c r="AD114" s="180"/>
      <c r="AE114" s="181"/>
      <c r="AF114" s="181"/>
      <c r="AG114" s="181"/>
      <c r="AH114" s="181"/>
      <c r="AI114" s="181"/>
      <c r="AJ114" s="181"/>
      <c r="AK114" s="181"/>
      <c r="AL114" s="36"/>
      <c r="AM114" s="36"/>
      <c r="AN114" s="36"/>
    </row>
    <row r="115" spans="1:40" ht="40" customHeight="1" x14ac:dyDescent="0.35">
      <c r="A115" s="204"/>
      <c r="B115" s="50">
        <v>112</v>
      </c>
      <c r="C115" s="200"/>
      <c r="D115" s="56" t="s">
        <v>179</v>
      </c>
      <c r="E115" s="57" t="s">
        <v>39</v>
      </c>
      <c r="F115" s="57" t="s">
        <v>11</v>
      </c>
      <c r="G115" s="57" t="s">
        <v>13</v>
      </c>
      <c r="H115" s="55">
        <v>37.49</v>
      </c>
      <c r="I115" s="16">
        <v>0</v>
      </c>
      <c r="J115" s="144">
        <f t="shared" si="5"/>
        <v>0</v>
      </c>
      <c r="K115" s="145">
        <f t="shared" si="6"/>
        <v>0</v>
      </c>
      <c r="L115" s="146"/>
      <c r="M115" s="147">
        <f t="shared" si="7"/>
        <v>0</v>
      </c>
      <c r="N115" s="146"/>
      <c r="O115" s="146"/>
      <c r="P115" s="146"/>
      <c r="Q115" s="148">
        <f t="shared" si="8"/>
        <v>0</v>
      </c>
      <c r="R115" s="18" t="str">
        <f t="shared" si="9"/>
        <v>OK</v>
      </c>
      <c r="S115" s="47"/>
      <c r="T115" s="47"/>
      <c r="U115" s="47"/>
      <c r="V115" s="47"/>
      <c r="W115" s="47"/>
      <c r="X115" s="34"/>
      <c r="Y115" s="34"/>
      <c r="Z115" s="34"/>
      <c r="AA115" s="180"/>
      <c r="AB115" s="180"/>
      <c r="AC115" s="180"/>
      <c r="AD115" s="180"/>
      <c r="AE115" s="181"/>
      <c r="AF115" s="181"/>
      <c r="AG115" s="181"/>
      <c r="AH115" s="181"/>
      <c r="AI115" s="181"/>
      <c r="AJ115" s="181"/>
      <c r="AK115" s="181"/>
      <c r="AL115" s="36"/>
      <c r="AM115" s="36"/>
      <c r="AN115" s="36"/>
    </row>
    <row r="116" spans="1:40" ht="40" customHeight="1" x14ac:dyDescent="0.35">
      <c r="A116" s="204"/>
      <c r="B116" s="50">
        <v>113</v>
      </c>
      <c r="C116" s="200"/>
      <c r="D116" s="56" t="s">
        <v>180</v>
      </c>
      <c r="E116" s="57" t="s">
        <v>39</v>
      </c>
      <c r="F116" s="57" t="s">
        <v>11</v>
      </c>
      <c r="G116" s="57" t="s">
        <v>13</v>
      </c>
      <c r="H116" s="55">
        <v>27.53</v>
      </c>
      <c r="I116" s="16">
        <v>0</v>
      </c>
      <c r="J116" s="144">
        <f t="shared" si="5"/>
        <v>0</v>
      </c>
      <c r="K116" s="145">
        <f t="shared" si="6"/>
        <v>0</v>
      </c>
      <c r="L116" s="146"/>
      <c r="M116" s="147">
        <f t="shared" si="7"/>
        <v>0</v>
      </c>
      <c r="N116" s="146"/>
      <c r="O116" s="146"/>
      <c r="P116" s="146"/>
      <c r="Q116" s="148">
        <f t="shared" si="8"/>
        <v>0</v>
      </c>
      <c r="R116" s="18" t="str">
        <f t="shared" si="9"/>
        <v>OK</v>
      </c>
      <c r="S116" s="47"/>
      <c r="T116" s="47"/>
      <c r="U116" s="47"/>
      <c r="V116" s="47"/>
      <c r="W116" s="47"/>
      <c r="X116" s="34"/>
      <c r="Y116" s="34"/>
      <c r="Z116" s="34"/>
      <c r="AA116" s="180"/>
      <c r="AB116" s="180"/>
      <c r="AC116" s="180"/>
      <c r="AD116" s="180"/>
      <c r="AE116" s="181"/>
      <c r="AF116" s="181"/>
      <c r="AG116" s="181"/>
      <c r="AH116" s="181"/>
      <c r="AI116" s="181"/>
      <c r="AJ116" s="181"/>
      <c r="AK116" s="181"/>
      <c r="AL116" s="36"/>
      <c r="AM116" s="36"/>
      <c r="AN116" s="36"/>
    </row>
    <row r="117" spans="1:40" ht="40" customHeight="1" x14ac:dyDescent="0.35">
      <c r="A117" s="204"/>
      <c r="B117" s="50">
        <v>114</v>
      </c>
      <c r="C117" s="200"/>
      <c r="D117" s="56" t="s">
        <v>181</v>
      </c>
      <c r="E117" s="57" t="s">
        <v>39</v>
      </c>
      <c r="F117" s="57" t="s">
        <v>14</v>
      </c>
      <c r="G117" s="57" t="s">
        <v>13</v>
      </c>
      <c r="H117" s="55">
        <v>42.99</v>
      </c>
      <c r="I117" s="16">
        <v>0</v>
      </c>
      <c r="J117" s="144">
        <f t="shared" si="5"/>
        <v>0</v>
      </c>
      <c r="K117" s="145">
        <f t="shared" si="6"/>
        <v>0</v>
      </c>
      <c r="L117" s="146"/>
      <c r="M117" s="147">
        <f t="shared" si="7"/>
        <v>0</v>
      </c>
      <c r="N117" s="146"/>
      <c r="O117" s="146"/>
      <c r="P117" s="146"/>
      <c r="Q117" s="148">
        <f t="shared" si="8"/>
        <v>0</v>
      </c>
      <c r="R117" s="18" t="str">
        <f t="shared" si="9"/>
        <v>OK</v>
      </c>
      <c r="S117" s="47"/>
      <c r="T117" s="47"/>
      <c r="U117" s="47"/>
      <c r="V117" s="47"/>
      <c r="W117" s="47"/>
      <c r="X117" s="34"/>
      <c r="Y117" s="34"/>
      <c r="Z117" s="34"/>
      <c r="AA117" s="180"/>
      <c r="AB117" s="180"/>
      <c r="AC117" s="180"/>
      <c r="AD117" s="180"/>
      <c r="AE117" s="181"/>
      <c r="AF117" s="181"/>
      <c r="AG117" s="181"/>
      <c r="AH117" s="181"/>
      <c r="AI117" s="181"/>
      <c r="AJ117" s="181"/>
      <c r="AK117" s="181"/>
      <c r="AL117" s="36"/>
      <c r="AM117" s="36"/>
      <c r="AN117" s="36"/>
    </row>
    <row r="118" spans="1:40" ht="40" customHeight="1" x14ac:dyDescent="0.35">
      <c r="A118" s="204"/>
      <c r="B118" s="50">
        <v>115</v>
      </c>
      <c r="C118" s="200"/>
      <c r="D118" s="56" t="s">
        <v>182</v>
      </c>
      <c r="E118" s="57" t="s">
        <v>39</v>
      </c>
      <c r="F118" s="57" t="s">
        <v>11</v>
      </c>
      <c r="G118" s="57" t="s">
        <v>13</v>
      </c>
      <c r="H118" s="55">
        <v>2.2000000000000002</v>
      </c>
      <c r="I118" s="16">
        <v>15</v>
      </c>
      <c r="J118" s="144">
        <f t="shared" si="5"/>
        <v>2</v>
      </c>
      <c r="K118" s="145">
        <f t="shared" si="6"/>
        <v>2</v>
      </c>
      <c r="L118" s="146"/>
      <c r="M118" s="147">
        <f t="shared" si="7"/>
        <v>3</v>
      </c>
      <c r="N118" s="146"/>
      <c r="O118" s="146"/>
      <c r="P118" s="146"/>
      <c r="Q118" s="148">
        <f t="shared" si="8"/>
        <v>13</v>
      </c>
      <c r="R118" s="18" t="str">
        <f t="shared" si="9"/>
        <v>OK</v>
      </c>
      <c r="S118" s="47"/>
      <c r="T118" s="47">
        <v>2</v>
      </c>
      <c r="U118" s="47"/>
      <c r="V118" s="47"/>
      <c r="W118" s="47"/>
      <c r="X118" s="34"/>
      <c r="Y118" s="34"/>
      <c r="Z118" s="34"/>
      <c r="AA118" s="180"/>
      <c r="AB118" s="180"/>
      <c r="AC118" s="180"/>
      <c r="AD118" s="180"/>
      <c r="AE118" s="181"/>
      <c r="AF118" s="181"/>
      <c r="AG118" s="181"/>
      <c r="AH118" s="181"/>
      <c r="AI118" s="181"/>
      <c r="AJ118" s="181"/>
      <c r="AK118" s="181"/>
      <c r="AL118" s="36"/>
      <c r="AM118" s="36"/>
      <c r="AN118" s="36"/>
    </row>
    <row r="119" spans="1:40" ht="40" customHeight="1" x14ac:dyDescent="0.35">
      <c r="A119" s="204"/>
      <c r="B119" s="50">
        <v>116</v>
      </c>
      <c r="C119" s="200"/>
      <c r="D119" s="56" t="s">
        <v>183</v>
      </c>
      <c r="E119" s="57" t="s">
        <v>39</v>
      </c>
      <c r="F119" s="57" t="s">
        <v>11</v>
      </c>
      <c r="G119" s="57" t="s">
        <v>13</v>
      </c>
      <c r="H119" s="55">
        <v>1.31</v>
      </c>
      <c r="I119" s="16">
        <v>20</v>
      </c>
      <c r="J119" s="144">
        <f t="shared" si="5"/>
        <v>0</v>
      </c>
      <c r="K119" s="145">
        <f t="shared" si="6"/>
        <v>0</v>
      </c>
      <c r="L119" s="146"/>
      <c r="M119" s="147">
        <f t="shared" si="7"/>
        <v>5</v>
      </c>
      <c r="N119" s="146"/>
      <c r="O119" s="146"/>
      <c r="P119" s="146"/>
      <c r="Q119" s="148">
        <f t="shared" si="8"/>
        <v>20</v>
      </c>
      <c r="R119" s="18" t="str">
        <f t="shared" si="9"/>
        <v>OK</v>
      </c>
      <c r="S119" s="47"/>
      <c r="T119" s="47"/>
      <c r="U119" s="47"/>
      <c r="V119" s="47"/>
      <c r="W119" s="47"/>
      <c r="X119" s="34"/>
      <c r="Y119" s="34"/>
      <c r="Z119" s="34"/>
      <c r="AA119" s="180"/>
      <c r="AB119" s="180"/>
      <c r="AC119" s="180"/>
      <c r="AD119" s="180"/>
      <c r="AE119" s="181"/>
      <c r="AF119" s="181"/>
      <c r="AG119" s="181"/>
      <c r="AH119" s="181"/>
      <c r="AI119" s="181"/>
      <c r="AJ119" s="181"/>
      <c r="AK119" s="181"/>
      <c r="AL119" s="36"/>
      <c r="AM119" s="36"/>
      <c r="AN119" s="36"/>
    </row>
    <row r="120" spans="1:40" ht="40" customHeight="1" x14ac:dyDescent="0.35">
      <c r="A120" s="204"/>
      <c r="B120" s="50">
        <v>117</v>
      </c>
      <c r="C120" s="200"/>
      <c r="D120" s="56" t="s">
        <v>184</v>
      </c>
      <c r="E120" s="57" t="s">
        <v>39</v>
      </c>
      <c r="F120" s="57" t="s">
        <v>11</v>
      </c>
      <c r="G120" s="57" t="s">
        <v>13</v>
      </c>
      <c r="H120" s="55">
        <v>1.53</v>
      </c>
      <c r="I120" s="16">
        <v>20</v>
      </c>
      <c r="J120" s="144">
        <f t="shared" si="5"/>
        <v>0</v>
      </c>
      <c r="K120" s="145">
        <f t="shared" si="6"/>
        <v>0</v>
      </c>
      <c r="L120" s="146"/>
      <c r="M120" s="147">
        <f t="shared" si="7"/>
        <v>5</v>
      </c>
      <c r="N120" s="146"/>
      <c r="O120" s="146"/>
      <c r="P120" s="146"/>
      <c r="Q120" s="148">
        <f t="shared" si="8"/>
        <v>20</v>
      </c>
      <c r="R120" s="18" t="str">
        <f t="shared" si="9"/>
        <v>OK</v>
      </c>
      <c r="S120" s="47"/>
      <c r="T120" s="47"/>
      <c r="U120" s="47"/>
      <c r="V120" s="47"/>
      <c r="W120" s="47"/>
      <c r="X120" s="34"/>
      <c r="Y120" s="34"/>
      <c r="Z120" s="34"/>
      <c r="AA120" s="180"/>
      <c r="AB120" s="180"/>
      <c r="AC120" s="180"/>
      <c r="AD120" s="180"/>
      <c r="AE120" s="181"/>
      <c r="AF120" s="181"/>
      <c r="AG120" s="181"/>
      <c r="AH120" s="181"/>
      <c r="AI120" s="181"/>
      <c r="AJ120" s="181"/>
      <c r="AK120" s="181"/>
      <c r="AL120" s="36"/>
      <c r="AM120" s="36"/>
      <c r="AN120" s="36"/>
    </row>
    <row r="121" spans="1:40" ht="40" customHeight="1" x14ac:dyDescent="0.35">
      <c r="A121" s="204"/>
      <c r="B121" s="50">
        <v>118</v>
      </c>
      <c r="C121" s="200"/>
      <c r="D121" s="56" t="s">
        <v>185</v>
      </c>
      <c r="E121" s="57" t="s">
        <v>39</v>
      </c>
      <c r="F121" s="57" t="s">
        <v>11</v>
      </c>
      <c r="G121" s="57" t="s">
        <v>13</v>
      </c>
      <c r="H121" s="55">
        <v>1.45</v>
      </c>
      <c r="I121" s="16">
        <v>20</v>
      </c>
      <c r="J121" s="144">
        <f t="shared" si="5"/>
        <v>0</v>
      </c>
      <c r="K121" s="145">
        <f t="shared" si="6"/>
        <v>0</v>
      </c>
      <c r="L121" s="146"/>
      <c r="M121" s="147">
        <f t="shared" si="7"/>
        <v>5</v>
      </c>
      <c r="N121" s="146"/>
      <c r="O121" s="146"/>
      <c r="P121" s="146"/>
      <c r="Q121" s="148">
        <f t="shared" si="8"/>
        <v>20</v>
      </c>
      <c r="R121" s="18" t="str">
        <f t="shared" si="9"/>
        <v>OK</v>
      </c>
      <c r="S121" s="47"/>
      <c r="T121" s="47"/>
      <c r="U121" s="47"/>
      <c r="V121" s="47"/>
      <c r="W121" s="47"/>
      <c r="X121" s="34"/>
      <c r="Y121" s="34"/>
      <c r="Z121" s="34"/>
      <c r="AA121" s="180"/>
      <c r="AB121" s="180"/>
      <c r="AC121" s="180"/>
      <c r="AD121" s="180"/>
      <c r="AE121" s="181"/>
      <c r="AF121" s="181"/>
      <c r="AG121" s="181"/>
      <c r="AH121" s="181"/>
      <c r="AI121" s="181"/>
      <c r="AJ121" s="181"/>
      <c r="AK121" s="181"/>
      <c r="AL121" s="36"/>
      <c r="AM121" s="36"/>
      <c r="AN121" s="36"/>
    </row>
    <row r="122" spans="1:40" ht="40" customHeight="1" x14ac:dyDescent="0.35">
      <c r="A122" s="204"/>
      <c r="B122" s="50">
        <v>119</v>
      </c>
      <c r="C122" s="200"/>
      <c r="D122" s="56" t="s">
        <v>186</v>
      </c>
      <c r="E122" s="57" t="s">
        <v>39</v>
      </c>
      <c r="F122" s="57" t="s">
        <v>11</v>
      </c>
      <c r="G122" s="57" t="s">
        <v>13</v>
      </c>
      <c r="H122" s="55">
        <v>62.21</v>
      </c>
      <c r="I122" s="16">
        <v>0</v>
      </c>
      <c r="J122" s="144">
        <f t="shared" si="5"/>
        <v>0</v>
      </c>
      <c r="K122" s="145">
        <f t="shared" si="6"/>
        <v>0</v>
      </c>
      <c r="L122" s="146"/>
      <c r="M122" s="147">
        <f t="shared" si="7"/>
        <v>0</v>
      </c>
      <c r="N122" s="146"/>
      <c r="O122" s="146"/>
      <c r="P122" s="146"/>
      <c r="Q122" s="148">
        <f t="shared" si="8"/>
        <v>0</v>
      </c>
      <c r="R122" s="18" t="str">
        <f t="shared" si="9"/>
        <v>OK</v>
      </c>
      <c r="S122" s="47"/>
      <c r="T122" s="47"/>
      <c r="U122" s="47"/>
      <c r="V122" s="47"/>
      <c r="W122" s="47"/>
      <c r="X122" s="34"/>
      <c r="Y122" s="34"/>
      <c r="Z122" s="34"/>
      <c r="AA122" s="180"/>
      <c r="AB122" s="180"/>
      <c r="AC122" s="180"/>
      <c r="AD122" s="180"/>
      <c r="AE122" s="181"/>
      <c r="AF122" s="181"/>
      <c r="AG122" s="181"/>
      <c r="AH122" s="181"/>
      <c r="AI122" s="181"/>
      <c r="AJ122" s="181"/>
      <c r="AK122" s="181"/>
      <c r="AL122" s="36"/>
      <c r="AM122" s="36"/>
      <c r="AN122" s="36"/>
    </row>
    <row r="123" spans="1:40" ht="40" customHeight="1" x14ac:dyDescent="0.35">
      <c r="A123" s="204"/>
      <c r="B123" s="50">
        <v>120</v>
      </c>
      <c r="C123" s="200"/>
      <c r="D123" s="56" t="s">
        <v>187</v>
      </c>
      <c r="E123" s="57" t="s">
        <v>39</v>
      </c>
      <c r="F123" s="57" t="s">
        <v>11</v>
      </c>
      <c r="G123" s="57" t="s">
        <v>13</v>
      </c>
      <c r="H123" s="55">
        <v>34.6</v>
      </c>
      <c r="I123" s="16">
        <v>5</v>
      </c>
      <c r="J123" s="144">
        <f t="shared" si="5"/>
        <v>0</v>
      </c>
      <c r="K123" s="145">
        <f t="shared" si="6"/>
        <v>0</v>
      </c>
      <c r="L123" s="146"/>
      <c r="M123" s="147">
        <f t="shared" si="7"/>
        <v>1</v>
      </c>
      <c r="N123" s="146"/>
      <c r="O123" s="146"/>
      <c r="P123" s="146"/>
      <c r="Q123" s="148">
        <f t="shared" si="8"/>
        <v>5</v>
      </c>
      <c r="R123" s="18" t="str">
        <f t="shared" si="9"/>
        <v>OK</v>
      </c>
      <c r="S123" s="47"/>
      <c r="T123" s="47"/>
      <c r="U123" s="47"/>
      <c r="V123" s="47"/>
      <c r="W123" s="47"/>
      <c r="X123" s="34"/>
      <c r="Y123" s="34"/>
      <c r="Z123" s="34"/>
      <c r="AA123" s="180"/>
      <c r="AB123" s="180"/>
      <c r="AC123" s="180"/>
      <c r="AD123" s="180"/>
      <c r="AE123" s="181"/>
      <c r="AF123" s="181"/>
      <c r="AG123" s="181"/>
      <c r="AH123" s="181"/>
      <c r="AI123" s="181"/>
      <c r="AJ123" s="181"/>
      <c r="AK123" s="181"/>
      <c r="AL123" s="36"/>
      <c r="AM123" s="36"/>
      <c r="AN123" s="36"/>
    </row>
    <row r="124" spans="1:40" ht="40" customHeight="1" x14ac:dyDescent="0.35">
      <c r="A124" s="204"/>
      <c r="B124" s="50">
        <v>121</v>
      </c>
      <c r="C124" s="200"/>
      <c r="D124" s="56" t="s">
        <v>188</v>
      </c>
      <c r="E124" s="57" t="s">
        <v>189</v>
      </c>
      <c r="F124" s="57" t="s">
        <v>190</v>
      </c>
      <c r="G124" s="57" t="s">
        <v>13</v>
      </c>
      <c r="H124" s="55">
        <v>18.2</v>
      </c>
      <c r="I124" s="16">
        <v>0</v>
      </c>
      <c r="J124" s="144">
        <f t="shared" si="5"/>
        <v>0</v>
      </c>
      <c r="K124" s="145">
        <f t="shared" si="6"/>
        <v>0</v>
      </c>
      <c r="L124" s="146"/>
      <c r="M124" s="147">
        <f t="shared" si="7"/>
        <v>0</v>
      </c>
      <c r="N124" s="146"/>
      <c r="O124" s="146"/>
      <c r="P124" s="146"/>
      <c r="Q124" s="148">
        <f t="shared" si="8"/>
        <v>0</v>
      </c>
      <c r="R124" s="18" t="str">
        <f t="shared" si="9"/>
        <v>OK</v>
      </c>
      <c r="S124" s="47"/>
      <c r="T124" s="47"/>
      <c r="U124" s="47"/>
      <c r="V124" s="47"/>
      <c r="W124" s="47"/>
      <c r="X124" s="34"/>
      <c r="Y124" s="34"/>
      <c r="Z124" s="34"/>
      <c r="AA124" s="180"/>
      <c r="AB124" s="180"/>
      <c r="AC124" s="180"/>
      <c r="AD124" s="180"/>
      <c r="AE124" s="181"/>
      <c r="AF124" s="181"/>
      <c r="AG124" s="181"/>
      <c r="AH124" s="181"/>
      <c r="AI124" s="181"/>
      <c r="AJ124" s="181"/>
      <c r="AK124" s="181"/>
      <c r="AL124" s="36"/>
      <c r="AM124" s="36"/>
      <c r="AN124" s="36"/>
    </row>
    <row r="125" spans="1:40" ht="40" customHeight="1" x14ac:dyDescent="0.35">
      <c r="A125" s="204"/>
      <c r="B125" s="50">
        <v>122</v>
      </c>
      <c r="C125" s="200"/>
      <c r="D125" s="56" t="s">
        <v>191</v>
      </c>
      <c r="E125" s="57" t="s">
        <v>189</v>
      </c>
      <c r="F125" s="57" t="s">
        <v>190</v>
      </c>
      <c r="G125" s="57" t="s">
        <v>13</v>
      </c>
      <c r="H125" s="55">
        <v>18.52</v>
      </c>
      <c r="I125" s="16">
        <v>0</v>
      </c>
      <c r="J125" s="144">
        <f t="shared" si="5"/>
        <v>0</v>
      </c>
      <c r="K125" s="145">
        <f t="shared" si="6"/>
        <v>0</v>
      </c>
      <c r="L125" s="146"/>
      <c r="M125" s="147">
        <f t="shared" si="7"/>
        <v>0</v>
      </c>
      <c r="N125" s="146"/>
      <c r="O125" s="146"/>
      <c r="P125" s="146"/>
      <c r="Q125" s="148">
        <f t="shared" si="8"/>
        <v>0</v>
      </c>
      <c r="R125" s="18" t="str">
        <f t="shared" si="9"/>
        <v>OK</v>
      </c>
      <c r="S125" s="47"/>
      <c r="T125" s="47"/>
      <c r="U125" s="47"/>
      <c r="V125" s="47"/>
      <c r="W125" s="47"/>
      <c r="X125" s="34"/>
      <c r="Y125" s="34"/>
      <c r="Z125" s="34"/>
      <c r="AA125" s="180"/>
      <c r="AB125" s="180"/>
      <c r="AC125" s="180"/>
      <c r="AD125" s="180"/>
      <c r="AE125" s="181"/>
      <c r="AF125" s="181"/>
      <c r="AG125" s="181"/>
      <c r="AH125" s="181"/>
      <c r="AI125" s="181"/>
      <c r="AJ125" s="181"/>
      <c r="AK125" s="181"/>
      <c r="AL125" s="36"/>
      <c r="AM125" s="36"/>
      <c r="AN125" s="36"/>
    </row>
    <row r="126" spans="1:40" ht="40" customHeight="1" x14ac:dyDescent="0.35">
      <c r="A126" s="204"/>
      <c r="B126" s="50">
        <v>123</v>
      </c>
      <c r="C126" s="200"/>
      <c r="D126" s="56" t="s">
        <v>192</v>
      </c>
      <c r="E126" s="57" t="s">
        <v>39</v>
      </c>
      <c r="F126" s="57" t="s">
        <v>23</v>
      </c>
      <c r="G126" s="57" t="s">
        <v>13</v>
      </c>
      <c r="H126" s="55">
        <v>84.13</v>
      </c>
      <c r="I126" s="16">
        <v>0</v>
      </c>
      <c r="J126" s="144">
        <f t="shared" si="5"/>
        <v>0</v>
      </c>
      <c r="K126" s="145">
        <f t="shared" si="6"/>
        <v>0</v>
      </c>
      <c r="L126" s="146"/>
      <c r="M126" s="147">
        <f t="shared" si="7"/>
        <v>0</v>
      </c>
      <c r="N126" s="146"/>
      <c r="O126" s="146"/>
      <c r="P126" s="146"/>
      <c r="Q126" s="148">
        <f t="shared" si="8"/>
        <v>0</v>
      </c>
      <c r="R126" s="18" t="str">
        <f t="shared" si="9"/>
        <v>OK</v>
      </c>
      <c r="S126" s="47"/>
      <c r="T126" s="47"/>
      <c r="U126" s="47"/>
      <c r="V126" s="47"/>
      <c r="W126" s="47"/>
      <c r="X126" s="34"/>
      <c r="Y126" s="34"/>
      <c r="Z126" s="34"/>
      <c r="AA126" s="180"/>
      <c r="AB126" s="180"/>
      <c r="AC126" s="180"/>
      <c r="AD126" s="180"/>
      <c r="AE126" s="181"/>
      <c r="AF126" s="181"/>
      <c r="AG126" s="181"/>
      <c r="AH126" s="181"/>
      <c r="AI126" s="181"/>
      <c r="AJ126" s="181"/>
      <c r="AK126" s="181"/>
      <c r="AL126" s="36"/>
      <c r="AM126" s="36"/>
      <c r="AN126" s="36"/>
    </row>
    <row r="127" spans="1:40" ht="40" customHeight="1" x14ac:dyDescent="0.35">
      <c r="A127" s="204"/>
      <c r="B127" s="50">
        <v>124</v>
      </c>
      <c r="C127" s="200"/>
      <c r="D127" s="56" t="s">
        <v>193</v>
      </c>
      <c r="E127" s="57" t="s">
        <v>194</v>
      </c>
      <c r="F127" s="57" t="s">
        <v>195</v>
      </c>
      <c r="G127" s="57" t="s">
        <v>13</v>
      </c>
      <c r="H127" s="55">
        <v>67.680000000000007</v>
      </c>
      <c r="I127" s="16">
        <v>0</v>
      </c>
      <c r="J127" s="144">
        <f t="shared" si="5"/>
        <v>0</v>
      </c>
      <c r="K127" s="145">
        <f t="shared" si="6"/>
        <v>0</v>
      </c>
      <c r="L127" s="146"/>
      <c r="M127" s="147">
        <f t="shared" si="7"/>
        <v>0</v>
      </c>
      <c r="N127" s="146"/>
      <c r="O127" s="146"/>
      <c r="P127" s="146"/>
      <c r="Q127" s="148">
        <f t="shared" si="8"/>
        <v>0</v>
      </c>
      <c r="R127" s="18" t="str">
        <f t="shared" si="9"/>
        <v>OK</v>
      </c>
      <c r="S127" s="47"/>
      <c r="T127" s="47"/>
      <c r="U127" s="47"/>
      <c r="V127" s="47"/>
      <c r="W127" s="47"/>
      <c r="X127" s="34"/>
      <c r="Y127" s="34"/>
      <c r="Z127" s="34"/>
      <c r="AA127" s="180"/>
      <c r="AB127" s="180"/>
      <c r="AC127" s="180"/>
      <c r="AD127" s="180"/>
      <c r="AE127" s="181"/>
      <c r="AF127" s="181"/>
      <c r="AG127" s="181"/>
      <c r="AH127" s="181"/>
      <c r="AI127" s="181"/>
      <c r="AJ127" s="181"/>
      <c r="AK127" s="181"/>
      <c r="AL127" s="36"/>
      <c r="AM127" s="36"/>
      <c r="AN127" s="36"/>
    </row>
    <row r="128" spans="1:40" ht="40" customHeight="1" x14ac:dyDescent="0.35">
      <c r="A128" s="204"/>
      <c r="B128" s="50">
        <v>125</v>
      </c>
      <c r="C128" s="200"/>
      <c r="D128" s="56" t="s">
        <v>196</v>
      </c>
      <c r="E128" s="57" t="s">
        <v>39</v>
      </c>
      <c r="F128" s="57" t="s">
        <v>190</v>
      </c>
      <c r="G128" s="57" t="s">
        <v>13</v>
      </c>
      <c r="H128" s="55">
        <v>43.98</v>
      </c>
      <c r="I128" s="16">
        <v>0</v>
      </c>
      <c r="J128" s="144">
        <f t="shared" si="5"/>
        <v>0</v>
      </c>
      <c r="K128" s="145">
        <f t="shared" si="6"/>
        <v>0</v>
      </c>
      <c r="L128" s="146"/>
      <c r="M128" s="147">
        <f t="shared" si="7"/>
        <v>0</v>
      </c>
      <c r="N128" s="146"/>
      <c r="O128" s="146"/>
      <c r="P128" s="146"/>
      <c r="Q128" s="148">
        <f t="shared" si="8"/>
        <v>0</v>
      </c>
      <c r="R128" s="18" t="str">
        <f t="shared" si="9"/>
        <v>OK</v>
      </c>
      <c r="S128" s="47"/>
      <c r="T128" s="47"/>
      <c r="U128" s="47"/>
      <c r="V128" s="47"/>
      <c r="W128" s="47"/>
      <c r="X128" s="34"/>
      <c r="Y128" s="34"/>
      <c r="Z128" s="34"/>
      <c r="AA128" s="180"/>
      <c r="AB128" s="180"/>
      <c r="AC128" s="180"/>
      <c r="AD128" s="180"/>
      <c r="AE128" s="181"/>
      <c r="AF128" s="181"/>
      <c r="AG128" s="181"/>
      <c r="AH128" s="181"/>
      <c r="AI128" s="181"/>
      <c r="AJ128" s="181"/>
      <c r="AK128" s="181"/>
      <c r="AL128" s="36"/>
      <c r="AM128" s="36"/>
      <c r="AN128" s="36"/>
    </row>
    <row r="129" spans="1:40" ht="40" customHeight="1" x14ac:dyDescent="0.35">
      <c r="A129" s="204"/>
      <c r="B129" s="50">
        <v>126</v>
      </c>
      <c r="C129" s="200"/>
      <c r="D129" s="56" t="s">
        <v>197</v>
      </c>
      <c r="E129" s="57" t="s">
        <v>198</v>
      </c>
      <c r="F129" s="57" t="s">
        <v>11</v>
      </c>
      <c r="G129" s="57" t="s">
        <v>13</v>
      </c>
      <c r="H129" s="55">
        <v>185.79</v>
      </c>
      <c r="I129" s="16">
        <v>0</v>
      </c>
      <c r="J129" s="144">
        <f t="shared" si="5"/>
        <v>0</v>
      </c>
      <c r="K129" s="145">
        <f t="shared" si="6"/>
        <v>0</v>
      </c>
      <c r="L129" s="146"/>
      <c r="M129" s="147">
        <f t="shared" si="7"/>
        <v>0</v>
      </c>
      <c r="N129" s="146"/>
      <c r="O129" s="146"/>
      <c r="P129" s="146"/>
      <c r="Q129" s="148">
        <f t="shared" si="8"/>
        <v>0</v>
      </c>
      <c r="R129" s="18" t="str">
        <f t="shared" si="9"/>
        <v>OK</v>
      </c>
      <c r="S129" s="47"/>
      <c r="T129" s="47"/>
      <c r="U129" s="47"/>
      <c r="V129" s="47"/>
      <c r="W129" s="47"/>
      <c r="X129" s="34"/>
      <c r="Y129" s="34"/>
      <c r="Z129" s="34"/>
      <c r="AA129" s="180"/>
      <c r="AB129" s="180"/>
      <c r="AC129" s="180"/>
      <c r="AD129" s="180"/>
      <c r="AE129" s="181"/>
      <c r="AF129" s="181"/>
      <c r="AG129" s="181"/>
      <c r="AH129" s="181"/>
      <c r="AI129" s="181"/>
      <c r="AJ129" s="181"/>
      <c r="AK129" s="181"/>
      <c r="AL129" s="36"/>
      <c r="AM129" s="36"/>
      <c r="AN129" s="36"/>
    </row>
    <row r="130" spans="1:40" ht="40" customHeight="1" x14ac:dyDescent="0.35">
      <c r="A130" s="204"/>
      <c r="B130" s="50">
        <v>127</v>
      </c>
      <c r="C130" s="200"/>
      <c r="D130" s="56" t="s">
        <v>199</v>
      </c>
      <c r="E130" s="57" t="s">
        <v>198</v>
      </c>
      <c r="F130" s="57" t="s">
        <v>11</v>
      </c>
      <c r="G130" s="57" t="s">
        <v>13</v>
      </c>
      <c r="H130" s="55">
        <v>209.4</v>
      </c>
      <c r="I130" s="16">
        <v>0</v>
      </c>
      <c r="J130" s="144">
        <f t="shared" si="5"/>
        <v>0</v>
      </c>
      <c r="K130" s="145">
        <f t="shared" si="6"/>
        <v>0</v>
      </c>
      <c r="L130" s="146"/>
      <c r="M130" s="147">
        <f t="shared" si="7"/>
        <v>0</v>
      </c>
      <c r="N130" s="146"/>
      <c r="O130" s="146"/>
      <c r="P130" s="146"/>
      <c r="Q130" s="148">
        <f t="shared" si="8"/>
        <v>0</v>
      </c>
      <c r="R130" s="18" t="str">
        <f t="shared" si="9"/>
        <v>OK</v>
      </c>
      <c r="S130" s="47"/>
      <c r="T130" s="47"/>
      <c r="U130" s="47"/>
      <c r="V130" s="47"/>
      <c r="W130" s="47"/>
      <c r="X130" s="34"/>
      <c r="Y130" s="34"/>
      <c r="Z130" s="34"/>
      <c r="AA130" s="180"/>
      <c r="AB130" s="180"/>
      <c r="AC130" s="180"/>
      <c r="AD130" s="180"/>
      <c r="AE130" s="181"/>
      <c r="AF130" s="181"/>
      <c r="AG130" s="181"/>
      <c r="AH130" s="181"/>
      <c r="AI130" s="181"/>
      <c r="AJ130" s="181"/>
      <c r="AK130" s="181"/>
      <c r="AL130" s="36"/>
      <c r="AM130" s="36"/>
      <c r="AN130" s="36"/>
    </row>
    <row r="131" spans="1:40" ht="40" customHeight="1" x14ac:dyDescent="0.35">
      <c r="A131" s="204"/>
      <c r="B131" s="50">
        <v>128</v>
      </c>
      <c r="C131" s="200"/>
      <c r="D131" s="56" t="s">
        <v>200</v>
      </c>
      <c r="E131" s="57" t="s">
        <v>201</v>
      </c>
      <c r="F131" s="57" t="s">
        <v>202</v>
      </c>
      <c r="G131" s="57" t="s">
        <v>13</v>
      </c>
      <c r="H131" s="55">
        <v>265.74</v>
      </c>
      <c r="I131" s="16">
        <v>0</v>
      </c>
      <c r="J131" s="144">
        <f t="shared" si="5"/>
        <v>0</v>
      </c>
      <c r="K131" s="145">
        <f t="shared" si="6"/>
        <v>0</v>
      </c>
      <c r="L131" s="146"/>
      <c r="M131" s="147">
        <f t="shared" si="7"/>
        <v>0</v>
      </c>
      <c r="N131" s="146"/>
      <c r="O131" s="146"/>
      <c r="P131" s="146"/>
      <c r="Q131" s="148">
        <f t="shared" si="8"/>
        <v>0</v>
      </c>
      <c r="R131" s="18" t="str">
        <f t="shared" si="9"/>
        <v>OK</v>
      </c>
      <c r="S131" s="47"/>
      <c r="T131" s="47"/>
      <c r="U131" s="47"/>
      <c r="V131" s="47"/>
      <c r="W131" s="47"/>
      <c r="X131" s="34"/>
      <c r="Y131" s="34"/>
      <c r="Z131" s="34"/>
      <c r="AA131" s="180"/>
      <c r="AB131" s="180"/>
      <c r="AC131" s="180"/>
      <c r="AD131" s="180"/>
      <c r="AE131" s="181"/>
      <c r="AF131" s="181"/>
      <c r="AG131" s="181"/>
      <c r="AH131" s="181"/>
      <c r="AI131" s="181"/>
      <c r="AJ131" s="181"/>
      <c r="AK131" s="181"/>
      <c r="AL131" s="36"/>
      <c r="AM131" s="36"/>
      <c r="AN131" s="36"/>
    </row>
    <row r="132" spans="1:40" ht="40" customHeight="1" x14ac:dyDescent="0.35">
      <c r="A132" s="204"/>
      <c r="B132" s="50">
        <v>129</v>
      </c>
      <c r="C132" s="200"/>
      <c r="D132" s="56" t="s">
        <v>203</v>
      </c>
      <c r="E132" s="57" t="s">
        <v>39</v>
      </c>
      <c r="F132" s="57" t="s">
        <v>11</v>
      </c>
      <c r="G132" s="57" t="s">
        <v>13</v>
      </c>
      <c r="H132" s="55">
        <v>35</v>
      </c>
      <c r="I132" s="16">
        <v>0</v>
      </c>
      <c r="J132" s="144">
        <f t="shared" si="5"/>
        <v>0</v>
      </c>
      <c r="K132" s="145">
        <f t="shared" si="6"/>
        <v>0</v>
      </c>
      <c r="L132" s="146"/>
      <c r="M132" s="147">
        <f t="shared" si="7"/>
        <v>0</v>
      </c>
      <c r="N132" s="146"/>
      <c r="O132" s="146"/>
      <c r="P132" s="146"/>
      <c r="Q132" s="148">
        <f t="shared" si="8"/>
        <v>0</v>
      </c>
      <c r="R132" s="18" t="str">
        <f t="shared" si="9"/>
        <v>OK</v>
      </c>
      <c r="S132" s="47"/>
      <c r="T132" s="47"/>
      <c r="U132" s="47"/>
      <c r="V132" s="47"/>
      <c r="W132" s="47"/>
      <c r="X132" s="34"/>
      <c r="Y132" s="34"/>
      <c r="Z132" s="34"/>
      <c r="AA132" s="180"/>
      <c r="AB132" s="180"/>
      <c r="AC132" s="180"/>
      <c r="AD132" s="180"/>
      <c r="AE132" s="181"/>
      <c r="AF132" s="181"/>
      <c r="AG132" s="181"/>
      <c r="AH132" s="181"/>
      <c r="AI132" s="181"/>
      <c r="AJ132" s="181"/>
      <c r="AK132" s="181"/>
      <c r="AL132" s="36"/>
      <c r="AM132" s="36"/>
      <c r="AN132" s="36"/>
    </row>
    <row r="133" spans="1:40" ht="40" customHeight="1" x14ac:dyDescent="0.35">
      <c r="A133" s="204"/>
      <c r="B133" s="50">
        <v>130</v>
      </c>
      <c r="C133" s="199"/>
      <c r="D133" s="56" t="s">
        <v>204</v>
      </c>
      <c r="E133" s="57" t="s">
        <v>39</v>
      </c>
      <c r="F133" s="57" t="s">
        <v>23</v>
      </c>
      <c r="G133" s="57" t="s">
        <v>13</v>
      </c>
      <c r="H133" s="55">
        <v>151.36000000000001</v>
      </c>
      <c r="I133" s="16">
        <v>0</v>
      </c>
      <c r="J133" s="144">
        <f t="shared" ref="J133:J196" si="10">IF(SUM(S133:AK133)&gt;I133+L133,I133+L133,SUM(S133:AN133))</f>
        <v>0</v>
      </c>
      <c r="K133" s="145">
        <f t="shared" ref="K133:K196" si="11">(SUM(S133:AN133))</f>
        <v>0</v>
      </c>
      <c r="L133" s="146"/>
      <c r="M133" s="147">
        <f t="shared" ref="M133:M196" si="12">ROUND(IF(I133*0.25-0.5&lt;0,0,I133*0.25-0.5),0)-P133-N133</f>
        <v>0</v>
      </c>
      <c r="N133" s="146"/>
      <c r="O133" s="146"/>
      <c r="P133" s="146"/>
      <c r="Q133" s="148">
        <f t="shared" ref="Q133:Q196" si="13">I133-(SUM(S133:AN133))+L133</f>
        <v>0</v>
      </c>
      <c r="R133" s="18" t="str">
        <f t="shared" si="9"/>
        <v>OK</v>
      </c>
      <c r="S133" s="47"/>
      <c r="T133" s="47"/>
      <c r="U133" s="47"/>
      <c r="V133" s="47"/>
      <c r="W133" s="47"/>
      <c r="X133" s="34"/>
      <c r="Y133" s="34"/>
      <c r="Z133" s="34"/>
      <c r="AA133" s="180"/>
      <c r="AB133" s="180"/>
      <c r="AC133" s="180"/>
      <c r="AD133" s="180"/>
      <c r="AE133" s="181"/>
      <c r="AF133" s="181"/>
      <c r="AG133" s="181"/>
      <c r="AH133" s="181"/>
      <c r="AI133" s="181"/>
      <c r="AJ133" s="181"/>
      <c r="AK133" s="181"/>
      <c r="AL133" s="36"/>
      <c r="AM133" s="36"/>
      <c r="AN133" s="36"/>
    </row>
    <row r="134" spans="1:40" ht="40" customHeight="1" x14ac:dyDescent="0.35">
      <c r="A134" s="204">
        <v>7</v>
      </c>
      <c r="B134" s="50">
        <v>131</v>
      </c>
      <c r="C134" s="198" t="s">
        <v>635</v>
      </c>
      <c r="D134" s="56" t="s">
        <v>205</v>
      </c>
      <c r="E134" s="57" t="s">
        <v>206</v>
      </c>
      <c r="F134" s="57" t="s">
        <v>23</v>
      </c>
      <c r="G134" s="57" t="s">
        <v>13</v>
      </c>
      <c r="H134" s="55">
        <v>40</v>
      </c>
      <c r="I134" s="16">
        <v>1</v>
      </c>
      <c r="J134" s="144">
        <f t="shared" si="10"/>
        <v>0</v>
      </c>
      <c r="K134" s="145">
        <f t="shared" si="11"/>
        <v>0</v>
      </c>
      <c r="L134" s="146"/>
      <c r="M134" s="147">
        <f t="shared" si="12"/>
        <v>0</v>
      </c>
      <c r="N134" s="146"/>
      <c r="O134" s="146"/>
      <c r="P134" s="146"/>
      <c r="Q134" s="148">
        <f t="shared" si="13"/>
        <v>1</v>
      </c>
      <c r="R134" s="18" t="str">
        <f t="shared" si="9"/>
        <v>OK</v>
      </c>
      <c r="S134" s="47"/>
      <c r="T134" s="47"/>
      <c r="U134" s="47"/>
      <c r="V134" s="47"/>
      <c r="W134" s="47"/>
      <c r="X134" s="34"/>
      <c r="Y134" s="34"/>
      <c r="Z134" s="34"/>
      <c r="AA134" s="180"/>
      <c r="AB134" s="180"/>
      <c r="AC134" s="180"/>
      <c r="AD134" s="180"/>
      <c r="AE134" s="181"/>
      <c r="AF134" s="181"/>
      <c r="AG134" s="181"/>
      <c r="AH134" s="181"/>
      <c r="AI134" s="181"/>
      <c r="AJ134" s="181"/>
      <c r="AK134" s="181"/>
      <c r="AL134" s="36"/>
      <c r="AM134" s="36"/>
      <c r="AN134" s="36"/>
    </row>
    <row r="135" spans="1:40" ht="40" customHeight="1" x14ac:dyDescent="0.35">
      <c r="A135" s="204"/>
      <c r="B135" s="50">
        <v>132</v>
      </c>
      <c r="C135" s="200"/>
      <c r="D135" s="56" t="s">
        <v>207</v>
      </c>
      <c r="E135" s="57" t="s">
        <v>208</v>
      </c>
      <c r="F135" s="57" t="s">
        <v>23</v>
      </c>
      <c r="G135" s="57" t="s">
        <v>13</v>
      </c>
      <c r="H135" s="55">
        <v>139.80000000000001</v>
      </c>
      <c r="I135" s="16">
        <v>0</v>
      </c>
      <c r="J135" s="144">
        <f t="shared" si="10"/>
        <v>0</v>
      </c>
      <c r="K135" s="145">
        <f t="shared" si="11"/>
        <v>0</v>
      </c>
      <c r="L135" s="146"/>
      <c r="M135" s="147">
        <f t="shared" si="12"/>
        <v>0</v>
      </c>
      <c r="N135" s="146"/>
      <c r="O135" s="146"/>
      <c r="P135" s="146"/>
      <c r="Q135" s="148">
        <f t="shared" si="13"/>
        <v>0</v>
      </c>
      <c r="R135" s="18" t="str">
        <f t="shared" si="9"/>
        <v>OK</v>
      </c>
      <c r="S135" s="47"/>
      <c r="T135" s="47"/>
      <c r="U135" s="47"/>
      <c r="V135" s="47"/>
      <c r="W135" s="47"/>
      <c r="X135" s="34"/>
      <c r="Y135" s="34"/>
      <c r="Z135" s="34"/>
      <c r="AA135" s="180"/>
      <c r="AB135" s="180"/>
      <c r="AC135" s="180"/>
      <c r="AD135" s="180"/>
      <c r="AE135" s="181"/>
      <c r="AF135" s="181"/>
      <c r="AG135" s="181"/>
      <c r="AH135" s="181"/>
      <c r="AI135" s="181"/>
      <c r="AJ135" s="181"/>
      <c r="AK135" s="181"/>
      <c r="AL135" s="36"/>
      <c r="AM135" s="36"/>
      <c r="AN135" s="36"/>
    </row>
    <row r="136" spans="1:40" ht="40" customHeight="1" x14ac:dyDescent="0.35">
      <c r="A136" s="204"/>
      <c r="B136" s="50">
        <v>133</v>
      </c>
      <c r="C136" s="200"/>
      <c r="D136" s="56" t="s">
        <v>209</v>
      </c>
      <c r="E136" s="57" t="s">
        <v>210</v>
      </c>
      <c r="F136" s="57" t="s">
        <v>23</v>
      </c>
      <c r="G136" s="57" t="s">
        <v>13</v>
      </c>
      <c r="H136" s="55">
        <v>67.09</v>
      </c>
      <c r="I136" s="16">
        <v>0</v>
      </c>
      <c r="J136" s="144">
        <f t="shared" si="10"/>
        <v>0</v>
      </c>
      <c r="K136" s="145">
        <f t="shared" si="11"/>
        <v>0</v>
      </c>
      <c r="L136" s="146"/>
      <c r="M136" s="147">
        <f t="shared" si="12"/>
        <v>0</v>
      </c>
      <c r="N136" s="146"/>
      <c r="O136" s="146"/>
      <c r="P136" s="146"/>
      <c r="Q136" s="148">
        <f t="shared" si="13"/>
        <v>0</v>
      </c>
      <c r="R136" s="18" t="str">
        <f t="shared" si="9"/>
        <v>OK</v>
      </c>
      <c r="S136" s="47"/>
      <c r="T136" s="47"/>
      <c r="U136" s="47"/>
      <c r="V136" s="47"/>
      <c r="W136" s="47"/>
      <c r="X136" s="34"/>
      <c r="Y136" s="34"/>
      <c r="Z136" s="34"/>
      <c r="AA136" s="180"/>
      <c r="AB136" s="180"/>
      <c r="AC136" s="180"/>
      <c r="AD136" s="180"/>
      <c r="AE136" s="181"/>
      <c r="AF136" s="181"/>
      <c r="AG136" s="181"/>
      <c r="AH136" s="181"/>
      <c r="AI136" s="181"/>
      <c r="AJ136" s="181"/>
      <c r="AK136" s="181"/>
      <c r="AL136" s="36"/>
      <c r="AM136" s="36"/>
      <c r="AN136" s="36"/>
    </row>
    <row r="137" spans="1:40" ht="40" customHeight="1" x14ac:dyDescent="0.35">
      <c r="A137" s="204"/>
      <c r="B137" s="50">
        <v>134</v>
      </c>
      <c r="C137" s="200"/>
      <c r="D137" s="56" t="s">
        <v>211</v>
      </c>
      <c r="E137" s="57" t="s">
        <v>212</v>
      </c>
      <c r="F137" s="57" t="s">
        <v>23</v>
      </c>
      <c r="G137" s="57" t="s">
        <v>13</v>
      </c>
      <c r="H137" s="55">
        <v>168</v>
      </c>
      <c r="I137" s="16">
        <v>0</v>
      </c>
      <c r="J137" s="144">
        <f t="shared" si="10"/>
        <v>0</v>
      </c>
      <c r="K137" s="145">
        <f t="shared" si="11"/>
        <v>0</v>
      </c>
      <c r="L137" s="146"/>
      <c r="M137" s="147">
        <f t="shared" si="12"/>
        <v>0</v>
      </c>
      <c r="N137" s="146"/>
      <c r="O137" s="146"/>
      <c r="P137" s="146"/>
      <c r="Q137" s="148">
        <f t="shared" si="13"/>
        <v>0</v>
      </c>
      <c r="R137" s="18" t="str">
        <f t="shared" si="9"/>
        <v>OK</v>
      </c>
      <c r="S137" s="47"/>
      <c r="T137" s="47"/>
      <c r="U137" s="47"/>
      <c r="V137" s="47"/>
      <c r="W137" s="47"/>
      <c r="X137" s="34"/>
      <c r="Y137" s="34"/>
      <c r="Z137" s="34"/>
      <c r="AA137" s="180"/>
      <c r="AB137" s="180"/>
      <c r="AC137" s="180"/>
      <c r="AD137" s="180"/>
      <c r="AE137" s="181"/>
      <c r="AF137" s="181"/>
      <c r="AG137" s="181"/>
      <c r="AH137" s="181"/>
      <c r="AI137" s="181"/>
      <c r="AJ137" s="181"/>
      <c r="AK137" s="181"/>
      <c r="AL137" s="36"/>
      <c r="AM137" s="36"/>
      <c r="AN137" s="36"/>
    </row>
    <row r="138" spans="1:40" ht="40" customHeight="1" x14ac:dyDescent="0.35">
      <c r="A138" s="204"/>
      <c r="B138" s="50">
        <v>135</v>
      </c>
      <c r="C138" s="200"/>
      <c r="D138" s="56" t="s">
        <v>213</v>
      </c>
      <c r="E138" s="57" t="s">
        <v>214</v>
      </c>
      <c r="F138" s="57" t="s">
        <v>23</v>
      </c>
      <c r="G138" s="57" t="s">
        <v>13</v>
      </c>
      <c r="H138" s="55">
        <v>660</v>
      </c>
      <c r="I138" s="16">
        <v>0</v>
      </c>
      <c r="J138" s="144">
        <f t="shared" si="10"/>
        <v>0</v>
      </c>
      <c r="K138" s="145">
        <f t="shared" si="11"/>
        <v>0</v>
      </c>
      <c r="L138" s="146"/>
      <c r="M138" s="147">
        <f t="shared" si="12"/>
        <v>0</v>
      </c>
      <c r="N138" s="146"/>
      <c r="O138" s="146"/>
      <c r="P138" s="146"/>
      <c r="Q138" s="148">
        <f t="shared" si="13"/>
        <v>0</v>
      </c>
      <c r="R138" s="18" t="str">
        <f t="shared" si="9"/>
        <v>OK</v>
      </c>
      <c r="S138" s="47"/>
      <c r="T138" s="47"/>
      <c r="U138" s="47"/>
      <c r="V138" s="47"/>
      <c r="W138" s="47"/>
      <c r="X138" s="34"/>
      <c r="Y138" s="34"/>
      <c r="Z138" s="34"/>
      <c r="AA138" s="180"/>
      <c r="AB138" s="180"/>
      <c r="AC138" s="180"/>
      <c r="AD138" s="180"/>
      <c r="AE138" s="181"/>
      <c r="AF138" s="181"/>
      <c r="AG138" s="181"/>
      <c r="AH138" s="181"/>
      <c r="AI138" s="181"/>
      <c r="AJ138" s="181"/>
      <c r="AK138" s="181"/>
      <c r="AL138" s="36"/>
      <c r="AM138" s="36"/>
      <c r="AN138" s="36"/>
    </row>
    <row r="139" spans="1:40" ht="40" customHeight="1" x14ac:dyDescent="0.35">
      <c r="A139" s="204"/>
      <c r="B139" s="50">
        <v>136</v>
      </c>
      <c r="C139" s="200"/>
      <c r="D139" s="56" t="s">
        <v>215</v>
      </c>
      <c r="E139" s="57" t="s">
        <v>216</v>
      </c>
      <c r="F139" s="57" t="s">
        <v>23</v>
      </c>
      <c r="G139" s="57" t="s">
        <v>13</v>
      </c>
      <c r="H139" s="55">
        <v>422</v>
      </c>
      <c r="I139" s="16">
        <v>0</v>
      </c>
      <c r="J139" s="144">
        <f t="shared" si="10"/>
        <v>0</v>
      </c>
      <c r="K139" s="145">
        <f t="shared" si="11"/>
        <v>0</v>
      </c>
      <c r="L139" s="146"/>
      <c r="M139" s="147">
        <f t="shared" si="12"/>
        <v>0</v>
      </c>
      <c r="N139" s="146"/>
      <c r="O139" s="146"/>
      <c r="P139" s="146"/>
      <c r="Q139" s="148">
        <f t="shared" si="13"/>
        <v>0</v>
      </c>
      <c r="R139" s="18" t="str">
        <f t="shared" si="9"/>
        <v>OK</v>
      </c>
      <c r="S139" s="47"/>
      <c r="T139" s="47"/>
      <c r="U139" s="47"/>
      <c r="V139" s="47"/>
      <c r="W139" s="47"/>
      <c r="X139" s="34"/>
      <c r="Y139" s="34"/>
      <c r="Z139" s="34"/>
      <c r="AA139" s="180"/>
      <c r="AB139" s="180"/>
      <c r="AC139" s="180"/>
      <c r="AD139" s="180"/>
      <c r="AE139" s="181"/>
      <c r="AF139" s="181"/>
      <c r="AG139" s="181"/>
      <c r="AH139" s="181"/>
      <c r="AI139" s="181"/>
      <c r="AJ139" s="181"/>
      <c r="AK139" s="181"/>
      <c r="AL139" s="36"/>
      <c r="AM139" s="36"/>
      <c r="AN139" s="36"/>
    </row>
    <row r="140" spans="1:40" ht="40" customHeight="1" x14ac:dyDescent="0.35">
      <c r="A140" s="204"/>
      <c r="B140" s="50">
        <v>137</v>
      </c>
      <c r="C140" s="200"/>
      <c r="D140" s="56" t="s">
        <v>217</v>
      </c>
      <c r="E140" s="57" t="s">
        <v>218</v>
      </c>
      <c r="F140" s="57" t="s">
        <v>14</v>
      </c>
      <c r="G140" s="57" t="s">
        <v>13</v>
      </c>
      <c r="H140" s="55">
        <v>33.6</v>
      </c>
      <c r="I140" s="16">
        <v>1</v>
      </c>
      <c r="J140" s="144">
        <f t="shared" si="10"/>
        <v>0</v>
      </c>
      <c r="K140" s="145">
        <f t="shared" si="11"/>
        <v>0</v>
      </c>
      <c r="L140" s="146"/>
      <c r="M140" s="147">
        <f t="shared" si="12"/>
        <v>0</v>
      </c>
      <c r="N140" s="146"/>
      <c r="O140" s="146"/>
      <c r="P140" s="146"/>
      <c r="Q140" s="148">
        <f t="shared" si="13"/>
        <v>1</v>
      </c>
      <c r="R140" s="18" t="str">
        <f t="shared" si="9"/>
        <v>OK</v>
      </c>
      <c r="S140" s="47"/>
      <c r="T140" s="47"/>
      <c r="U140" s="47"/>
      <c r="V140" s="47"/>
      <c r="W140" s="47"/>
      <c r="X140" s="34"/>
      <c r="Y140" s="34"/>
      <c r="Z140" s="34"/>
      <c r="AA140" s="180"/>
      <c r="AB140" s="180"/>
      <c r="AC140" s="180"/>
      <c r="AD140" s="180"/>
      <c r="AE140" s="181"/>
      <c r="AF140" s="181"/>
      <c r="AG140" s="181"/>
      <c r="AH140" s="181"/>
      <c r="AI140" s="181"/>
      <c r="AJ140" s="181"/>
      <c r="AK140" s="181"/>
      <c r="AL140" s="36"/>
      <c r="AM140" s="36"/>
      <c r="AN140" s="36"/>
    </row>
    <row r="141" spans="1:40" ht="40" customHeight="1" x14ac:dyDescent="0.35">
      <c r="A141" s="204"/>
      <c r="B141" s="50">
        <v>138</v>
      </c>
      <c r="C141" s="200"/>
      <c r="D141" s="56" t="s">
        <v>219</v>
      </c>
      <c r="E141" s="57" t="s">
        <v>220</v>
      </c>
      <c r="F141" s="57" t="s">
        <v>11</v>
      </c>
      <c r="G141" s="57" t="s">
        <v>13</v>
      </c>
      <c r="H141" s="55">
        <v>37.200000000000003</v>
      </c>
      <c r="I141" s="16">
        <v>0</v>
      </c>
      <c r="J141" s="144">
        <f t="shared" si="10"/>
        <v>0</v>
      </c>
      <c r="K141" s="145">
        <f t="shared" si="11"/>
        <v>0</v>
      </c>
      <c r="L141" s="146"/>
      <c r="M141" s="147">
        <f t="shared" si="12"/>
        <v>0</v>
      </c>
      <c r="N141" s="146"/>
      <c r="O141" s="146"/>
      <c r="P141" s="146"/>
      <c r="Q141" s="148">
        <f t="shared" si="13"/>
        <v>0</v>
      </c>
      <c r="R141" s="18" t="str">
        <f t="shared" si="9"/>
        <v>OK</v>
      </c>
      <c r="S141" s="47"/>
      <c r="T141" s="47"/>
      <c r="U141" s="47"/>
      <c r="V141" s="47"/>
      <c r="W141" s="47"/>
      <c r="X141" s="34"/>
      <c r="Y141" s="34"/>
      <c r="Z141" s="34"/>
      <c r="AA141" s="180"/>
      <c r="AB141" s="180"/>
      <c r="AC141" s="180"/>
      <c r="AD141" s="180"/>
      <c r="AE141" s="181"/>
      <c r="AF141" s="181"/>
      <c r="AG141" s="181"/>
      <c r="AH141" s="181"/>
      <c r="AI141" s="181"/>
      <c r="AJ141" s="181"/>
      <c r="AK141" s="181"/>
      <c r="AL141" s="36"/>
      <c r="AM141" s="36"/>
      <c r="AN141" s="36"/>
    </row>
    <row r="142" spans="1:40" ht="40" customHeight="1" x14ac:dyDescent="0.35">
      <c r="A142" s="204"/>
      <c r="B142" s="50">
        <v>139</v>
      </c>
      <c r="C142" s="200"/>
      <c r="D142" s="56" t="s">
        <v>221</v>
      </c>
      <c r="E142" s="57" t="s">
        <v>222</v>
      </c>
      <c r="F142" s="57" t="s">
        <v>23</v>
      </c>
      <c r="G142" s="57" t="s">
        <v>13</v>
      </c>
      <c r="H142" s="55">
        <v>93.6</v>
      </c>
      <c r="I142" s="16">
        <v>3</v>
      </c>
      <c r="J142" s="144">
        <f t="shared" si="10"/>
        <v>1</v>
      </c>
      <c r="K142" s="145">
        <f t="shared" si="11"/>
        <v>1</v>
      </c>
      <c r="L142" s="146"/>
      <c r="M142" s="147">
        <f t="shared" si="12"/>
        <v>0</v>
      </c>
      <c r="N142" s="146"/>
      <c r="O142" s="146"/>
      <c r="P142" s="146"/>
      <c r="Q142" s="148">
        <f t="shared" si="13"/>
        <v>2</v>
      </c>
      <c r="R142" s="18" t="str">
        <f t="shared" si="9"/>
        <v>OK</v>
      </c>
      <c r="S142" s="47"/>
      <c r="T142" s="47"/>
      <c r="U142" s="47"/>
      <c r="V142" s="47">
        <v>1</v>
      </c>
      <c r="W142" s="47"/>
      <c r="X142" s="34"/>
      <c r="Y142" s="34"/>
      <c r="Z142" s="34"/>
      <c r="AA142" s="180"/>
      <c r="AB142" s="180"/>
      <c r="AC142" s="180"/>
      <c r="AD142" s="180"/>
      <c r="AE142" s="181"/>
      <c r="AF142" s="181"/>
      <c r="AG142" s="181"/>
      <c r="AH142" s="181"/>
      <c r="AI142" s="181"/>
      <c r="AJ142" s="181"/>
      <c r="AK142" s="181"/>
      <c r="AL142" s="36"/>
      <c r="AM142" s="36"/>
      <c r="AN142" s="36"/>
    </row>
    <row r="143" spans="1:40" ht="40" customHeight="1" x14ac:dyDescent="0.35">
      <c r="A143" s="204"/>
      <c r="B143" s="50">
        <v>140</v>
      </c>
      <c r="C143" s="200"/>
      <c r="D143" s="56" t="s">
        <v>223</v>
      </c>
      <c r="E143" s="57" t="s">
        <v>224</v>
      </c>
      <c r="F143" s="57" t="s">
        <v>14</v>
      </c>
      <c r="G143" s="57" t="s">
        <v>13</v>
      </c>
      <c r="H143" s="55">
        <v>26.82</v>
      </c>
      <c r="I143" s="16">
        <v>0</v>
      </c>
      <c r="J143" s="144">
        <f t="shared" si="10"/>
        <v>0</v>
      </c>
      <c r="K143" s="145">
        <f t="shared" si="11"/>
        <v>0</v>
      </c>
      <c r="L143" s="146"/>
      <c r="M143" s="147">
        <f t="shared" si="12"/>
        <v>0</v>
      </c>
      <c r="N143" s="146"/>
      <c r="O143" s="146"/>
      <c r="P143" s="146"/>
      <c r="Q143" s="148">
        <f t="shared" si="13"/>
        <v>0</v>
      </c>
      <c r="R143" s="18" t="str">
        <f t="shared" si="9"/>
        <v>OK</v>
      </c>
      <c r="S143" s="47"/>
      <c r="T143" s="47"/>
      <c r="U143" s="47"/>
      <c r="V143" s="47"/>
      <c r="W143" s="47"/>
      <c r="X143" s="34"/>
      <c r="Y143" s="34"/>
      <c r="Z143" s="34"/>
      <c r="AA143" s="180"/>
      <c r="AB143" s="180"/>
      <c r="AC143" s="180"/>
      <c r="AD143" s="180"/>
      <c r="AE143" s="181"/>
      <c r="AF143" s="181"/>
      <c r="AG143" s="181"/>
      <c r="AH143" s="181"/>
      <c r="AI143" s="181"/>
      <c r="AJ143" s="181"/>
      <c r="AK143" s="181"/>
      <c r="AL143" s="36"/>
      <c r="AM143" s="36"/>
      <c r="AN143" s="36"/>
    </row>
    <row r="144" spans="1:40" ht="40" customHeight="1" x14ac:dyDescent="0.35">
      <c r="A144" s="204"/>
      <c r="B144" s="50">
        <v>141</v>
      </c>
      <c r="C144" s="200"/>
      <c r="D144" s="56" t="s">
        <v>225</v>
      </c>
      <c r="E144" s="57" t="s">
        <v>226</v>
      </c>
      <c r="F144" s="57" t="s">
        <v>202</v>
      </c>
      <c r="G144" s="57" t="s">
        <v>13</v>
      </c>
      <c r="H144" s="55">
        <v>180</v>
      </c>
      <c r="I144" s="16">
        <v>0</v>
      </c>
      <c r="J144" s="144">
        <f t="shared" si="10"/>
        <v>0</v>
      </c>
      <c r="K144" s="145">
        <f t="shared" si="11"/>
        <v>0</v>
      </c>
      <c r="L144" s="146"/>
      <c r="M144" s="147">
        <f t="shared" si="12"/>
        <v>0</v>
      </c>
      <c r="N144" s="146"/>
      <c r="O144" s="146"/>
      <c r="P144" s="146"/>
      <c r="Q144" s="148">
        <f t="shared" si="13"/>
        <v>0</v>
      </c>
      <c r="R144" s="18" t="str">
        <f t="shared" si="9"/>
        <v>OK</v>
      </c>
      <c r="S144" s="47"/>
      <c r="T144" s="47"/>
      <c r="U144" s="47"/>
      <c r="V144" s="47"/>
      <c r="W144" s="47"/>
      <c r="X144" s="34"/>
      <c r="Y144" s="34"/>
      <c r="Z144" s="34"/>
      <c r="AA144" s="180"/>
      <c r="AB144" s="180"/>
      <c r="AC144" s="180"/>
      <c r="AD144" s="180"/>
      <c r="AE144" s="181"/>
      <c r="AF144" s="181"/>
      <c r="AG144" s="181"/>
      <c r="AH144" s="181"/>
      <c r="AI144" s="181"/>
      <c r="AJ144" s="181"/>
      <c r="AK144" s="181"/>
      <c r="AL144" s="36"/>
      <c r="AM144" s="36"/>
      <c r="AN144" s="36"/>
    </row>
    <row r="145" spans="1:40" ht="40" customHeight="1" x14ac:dyDescent="0.35">
      <c r="A145" s="204"/>
      <c r="B145" s="50">
        <v>142</v>
      </c>
      <c r="C145" s="200"/>
      <c r="D145" s="56" t="s">
        <v>227</v>
      </c>
      <c r="E145" s="57" t="s">
        <v>228</v>
      </c>
      <c r="F145" s="57" t="s">
        <v>202</v>
      </c>
      <c r="G145" s="57" t="s">
        <v>13</v>
      </c>
      <c r="H145" s="55">
        <v>115.2</v>
      </c>
      <c r="I145" s="16">
        <v>0</v>
      </c>
      <c r="J145" s="144">
        <f t="shared" si="10"/>
        <v>0</v>
      </c>
      <c r="K145" s="145">
        <f t="shared" si="11"/>
        <v>0</v>
      </c>
      <c r="L145" s="146"/>
      <c r="M145" s="147">
        <f t="shared" si="12"/>
        <v>0</v>
      </c>
      <c r="N145" s="146"/>
      <c r="O145" s="146"/>
      <c r="P145" s="146"/>
      <c r="Q145" s="148">
        <f t="shared" si="13"/>
        <v>0</v>
      </c>
      <c r="R145" s="18" t="str">
        <f t="shared" si="9"/>
        <v>OK</v>
      </c>
      <c r="S145" s="47"/>
      <c r="T145" s="47"/>
      <c r="U145" s="47"/>
      <c r="V145" s="47"/>
      <c r="W145" s="47"/>
      <c r="X145" s="34"/>
      <c r="Y145" s="34"/>
      <c r="Z145" s="34"/>
      <c r="AA145" s="180"/>
      <c r="AB145" s="180"/>
      <c r="AC145" s="180"/>
      <c r="AD145" s="180"/>
      <c r="AE145" s="181"/>
      <c r="AF145" s="181"/>
      <c r="AG145" s="181"/>
      <c r="AH145" s="181"/>
      <c r="AI145" s="181"/>
      <c r="AJ145" s="181"/>
      <c r="AK145" s="181"/>
      <c r="AL145" s="36"/>
      <c r="AM145" s="36"/>
      <c r="AN145" s="36"/>
    </row>
    <row r="146" spans="1:40" ht="40" customHeight="1" x14ac:dyDescent="0.35">
      <c r="A146" s="204"/>
      <c r="B146" s="50">
        <v>143</v>
      </c>
      <c r="C146" s="200"/>
      <c r="D146" s="56" t="s">
        <v>229</v>
      </c>
      <c r="E146" s="57" t="s">
        <v>230</v>
      </c>
      <c r="F146" s="57" t="s">
        <v>3</v>
      </c>
      <c r="G146" s="57" t="s">
        <v>13</v>
      </c>
      <c r="H146" s="55">
        <v>9</v>
      </c>
      <c r="I146" s="16">
        <v>0</v>
      </c>
      <c r="J146" s="144">
        <f t="shared" si="10"/>
        <v>0</v>
      </c>
      <c r="K146" s="145">
        <f t="shared" si="11"/>
        <v>0</v>
      </c>
      <c r="L146" s="146"/>
      <c r="M146" s="147">
        <f t="shared" si="12"/>
        <v>0</v>
      </c>
      <c r="N146" s="146"/>
      <c r="O146" s="146"/>
      <c r="P146" s="146"/>
      <c r="Q146" s="148">
        <f t="shared" si="13"/>
        <v>0</v>
      </c>
      <c r="R146" s="18" t="str">
        <f t="shared" si="9"/>
        <v>OK</v>
      </c>
      <c r="S146" s="47"/>
      <c r="T146" s="47"/>
      <c r="U146" s="47"/>
      <c r="V146" s="47"/>
      <c r="W146" s="47"/>
      <c r="X146" s="34"/>
      <c r="Y146" s="34"/>
      <c r="Z146" s="34"/>
      <c r="AA146" s="180"/>
      <c r="AB146" s="180"/>
      <c r="AC146" s="180"/>
      <c r="AD146" s="180"/>
      <c r="AE146" s="181"/>
      <c r="AF146" s="181"/>
      <c r="AG146" s="181"/>
      <c r="AH146" s="181"/>
      <c r="AI146" s="181"/>
      <c r="AJ146" s="181"/>
      <c r="AK146" s="181"/>
      <c r="AL146" s="36"/>
      <c r="AM146" s="36"/>
      <c r="AN146" s="36"/>
    </row>
    <row r="147" spans="1:40" ht="40" customHeight="1" x14ac:dyDescent="0.35">
      <c r="A147" s="204"/>
      <c r="B147" s="50">
        <v>144</v>
      </c>
      <c r="C147" s="200"/>
      <c r="D147" s="56" t="s">
        <v>231</v>
      </c>
      <c r="E147" s="57" t="s">
        <v>232</v>
      </c>
      <c r="F147" s="57" t="s">
        <v>233</v>
      </c>
      <c r="G147" s="57" t="s">
        <v>13</v>
      </c>
      <c r="H147" s="55">
        <v>4.2</v>
      </c>
      <c r="I147" s="16">
        <v>3</v>
      </c>
      <c r="J147" s="144">
        <f t="shared" si="10"/>
        <v>2</v>
      </c>
      <c r="K147" s="145">
        <f t="shared" si="11"/>
        <v>2</v>
      </c>
      <c r="L147" s="146"/>
      <c r="M147" s="147">
        <f t="shared" si="12"/>
        <v>0</v>
      </c>
      <c r="N147" s="146"/>
      <c r="O147" s="146"/>
      <c r="P147" s="146"/>
      <c r="Q147" s="148">
        <f t="shared" si="13"/>
        <v>1</v>
      </c>
      <c r="R147" s="18" t="str">
        <f t="shared" si="9"/>
        <v>OK</v>
      </c>
      <c r="S147" s="47"/>
      <c r="T147" s="47"/>
      <c r="U147" s="47"/>
      <c r="V147" s="47">
        <v>2</v>
      </c>
      <c r="W147" s="47"/>
      <c r="X147" s="34"/>
      <c r="Y147" s="34"/>
      <c r="Z147" s="34"/>
      <c r="AA147" s="180"/>
      <c r="AB147" s="180"/>
      <c r="AC147" s="180"/>
      <c r="AD147" s="180"/>
      <c r="AE147" s="181"/>
      <c r="AF147" s="181"/>
      <c r="AG147" s="181"/>
      <c r="AH147" s="181"/>
      <c r="AI147" s="181"/>
      <c r="AJ147" s="181"/>
      <c r="AK147" s="181"/>
      <c r="AL147" s="36"/>
      <c r="AM147" s="36"/>
      <c r="AN147" s="36"/>
    </row>
    <row r="148" spans="1:40" ht="40" customHeight="1" x14ac:dyDescent="0.35">
      <c r="A148" s="204"/>
      <c r="B148" s="50">
        <v>145</v>
      </c>
      <c r="C148" s="200"/>
      <c r="D148" s="56" t="s">
        <v>234</v>
      </c>
      <c r="E148" s="57" t="s">
        <v>235</v>
      </c>
      <c r="F148" s="57" t="s">
        <v>233</v>
      </c>
      <c r="G148" s="57" t="s">
        <v>13</v>
      </c>
      <c r="H148" s="55">
        <v>3.24</v>
      </c>
      <c r="I148" s="16">
        <v>3</v>
      </c>
      <c r="J148" s="144">
        <f t="shared" si="10"/>
        <v>0</v>
      </c>
      <c r="K148" s="145">
        <f t="shared" si="11"/>
        <v>0</v>
      </c>
      <c r="L148" s="146"/>
      <c r="M148" s="147">
        <f t="shared" si="12"/>
        <v>0</v>
      </c>
      <c r="N148" s="146"/>
      <c r="O148" s="146"/>
      <c r="P148" s="146"/>
      <c r="Q148" s="148">
        <f t="shared" si="13"/>
        <v>3</v>
      </c>
      <c r="R148" s="18" t="str">
        <f t="shared" si="9"/>
        <v>OK</v>
      </c>
      <c r="S148" s="47"/>
      <c r="T148" s="47"/>
      <c r="U148" s="47"/>
      <c r="V148" s="47"/>
      <c r="W148" s="47"/>
      <c r="X148" s="34"/>
      <c r="Y148" s="34"/>
      <c r="Z148" s="34"/>
      <c r="AA148" s="180"/>
      <c r="AB148" s="180"/>
      <c r="AC148" s="180"/>
      <c r="AD148" s="180"/>
      <c r="AE148" s="181"/>
      <c r="AF148" s="181"/>
      <c r="AG148" s="181"/>
      <c r="AH148" s="181"/>
      <c r="AI148" s="181"/>
      <c r="AJ148" s="181"/>
      <c r="AK148" s="181"/>
      <c r="AL148" s="36"/>
      <c r="AM148" s="36"/>
      <c r="AN148" s="36"/>
    </row>
    <row r="149" spans="1:40" ht="40" customHeight="1" x14ac:dyDescent="0.35">
      <c r="A149" s="204"/>
      <c r="B149" s="50">
        <v>146</v>
      </c>
      <c r="C149" s="200"/>
      <c r="D149" s="56" t="s">
        <v>236</v>
      </c>
      <c r="E149" s="57" t="s">
        <v>237</v>
      </c>
      <c r="F149" s="57" t="s">
        <v>233</v>
      </c>
      <c r="G149" s="57" t="s">
        <v>13</v>
      </c>
      <c r="H149" s="55">
        <v>1.92</v>
      </c>
      <c r="I149" s="16">
        <v>3</v>
      </c>
      <c r="J149" s="144">
        <f t="shared" si="10"/>
        <v>2</v>
      </c>
      <c r="K149" s="145">
        <f t="shared" si="11"/>
        <v>2</v>
      </c>
      <c r="L149" s="146"/>
      <c r="M149" s="147">
        <f t="shared" si="12"/>
        <v>0</v>
      </c>
      <c r="N149" s="146"/>
      <c r="O149" s="146"/>
      <c r="P149" s="146"/>
      <c r="Q149" s="148">
        <f t="shared" si="13"/>
        <v>1</v>
      </c>
      <c r="R149" s="18" t="str">
        <f t="shared" si="9"/>
        <v>OK</v>
      </c>
      <c r="S149" s="47"/>
      <c r="T149" s="47"/>
      <c r="U149" s="47"/>
      <c r="V149" s="47">
        <v>2</v>
      </c>
      <c r="W149" s="47"/>
      <c r="X149" s="34"/>
      <c r="Y149" s="34"/>
      <c r="Z149" s="34"/>
      <c r="AA149" s="180"/>
      <c r="AB149" s="180"/>
      <c r="AC149" s="180"/>
      <c r="AD149" s="180"/>
      <c r="AE149" s="181"/>
      <c r="AF149" s="181"/>
      <c r="AG149" s="181"/>
      <c r="AH149" s="181"/>
      <c r="AI149" s="181"/>
      <c r="AJ149" s="181"/>
      <c r="AK149" s="181"/>
      <c r="AL149" s="36"/>
      <c r="AM149" s="36"/>
      <c r="AN149" s="36"/>
    </row>
    <row r="150" spans="1:40" ht="40" customHeight="1" x14ac:dyDescent="0.35">
      <c r="A150" s="204"/>
      <c r="B150" s="50">
        <v>147</v>
      </c>
      <c r="C150" s="200"/>
      <c r="D150" s="56" t="s">
        <v>238</v>
      </c>
      <c r="E150" s="57" t="s">
        <v>239</v>
      </c>
      <c r="F150" s="57" t="s">
        <v>233</v>
      </c>
      <c r="G150" s="57" t="s">
        <v>13</v>
      </c>
      <c r="H150" s="55">
        <v>3.24</v>
      </c>
      <c r="I150" s="16">
        <v>3</v>
      </c>
      <c r="J150" s="144">
        <f t="shared" si="10"/>
        <v>2</v>
      </c>
      <c r="K150" s="145">
        <f t="shared" si="11"/>
        <v>2</v>
      </c>
      <c r="L150" s="146"/>
      <c r="M150" s="147">
        <f t="shared" si="12"/>
        <v>0</v>
      </c>
      <c r="N150" s="146"/>
      <c r="O150" s="146"/>
      <c r="P150" s="146"/>
      <c r="Q150" s="148">
        <f t="shared" si="13"/>
        <v>1</v>
      </c>
      <c r="R150" s="18" t="str">
        <f t="shared" si="9"/>
        <v>OK</v>
      </c>
      <c r="S150" s="47"/>
      <c r="T150" s="47"/>
      <c r="U150" s="47"/>
      <c r="V150" s="47">
        <v>2</v>
      </c>
      <c r="W150" s="47"/>
      <c r="X150" s="34"/>
      <c r="Y150" s="34"/>
      <c r="Z150" s="34"/>
      <c r="AA150" s="180"/>
      <c r="AB150" s="180"/>
      <c r="AC150" s="180"/>
      <c r="AD150" s="180"/>
      <c r="AE150" s="181"/>
      <c r="AF150" s="181"/>
      <c r="AG150" s="181"/>
      <c r="AH150" s="181"/>
      <c r="AI150" s="181"/>
      <c r="AJ150" s="181"/>
      <c r="AK150" s="181"/>
      <c r="AL150" s="36"/>
      <c r="AM150" s="36"/>
      <c r="AN150" s="36"/>
    </row>
    <row r="151" spans="1:40" ht="40" customHeight="1" x14ac:dyDescent="0.35">
      <c r="A151" s="204"/>
      <c r="B151" s="50">
        <v>148</v>
      </c>
      <c r="C151" s="200"/>
      <c r="D151" s="56" t="s">
        <v>240</v>
      </c>
      <c r="E151" s="57" t="s">
        <v>241</v>
      </c>
      <c r="F151" s="57" t="s">
        <v>11</v>
      </c>
      <c r="G151" s="57" t="s">
        <v>13</v>
      </c>
      <c r="H151" s="55">
        <v>9.6</v>
      </c>
      <c r="I151" s="16">
        <v>0</v>
      </c>
      <c r="J151" s="144">
        <f t="shared" si="10"/>
        <v>0</v>
      </c>
      <c r="K151" s="145">
        <f t="shared" si="11"/>
        <v>0</v>
      </c>
      <c r="L151" s="146"/>
      <c r="M151" s="147">
        <f t="shared" si="12"/>
        <v>0</v>
      </c>
      <c r="N151" s="146"/>
      <c r="O151" s="146"/>
      <c r="P151" s="146"/>
      <c r="Q151" s="148">
        <f t="shared" si="13"/>
        <v>0</v>
      </c>
      <c r="R151" s="18" t="str">
        <f t="shared" si="9"/>
        <v>OK</v>
      </c>
      <c r="S151" s="47"/>
      <c r="T151" s="47"/>
      <c r="U151" s="47"/>
      <c r="V151" s="47"/>
      <c r="W151" s="47"/>
      <c r="X151" s="34"/>
      <c r="Y151" s="34"/>
      <c r="Z151" s="34"/>
      <c r="AA151" s="180"/>
      <c r="AB151" s="180"/>
      <c r="AC151" s="180"/>
      <c r="AD151" s="180"/>
      <c r="AE151" s="181"/>
      <c r="AF151" s="181"/>
      <c r="AG151" s="181"/>
      <c r="AH151" s="181"/>
      <c r="AI151" s="181"/>
      <c r="AJ151" s="181"/>
      <c r="AK151" s="181"/>
      <c r="AL151" s="36"/>
      <c r="AM151" s="36"/>
      <c r="AN151" s="36"/>
    </row>
    <row r="152" spans="1:40" ht="40" customHeight="1" x14ac:dyDescent="0.35">
      <c r="A152" s="204"/>
      <c r="B152" s="50">
        <v>149</v>
      </c>
      <c r="C152" s="200"/>
      <c r="D152" s="56" t="s">
        <v>242</v>
      </c>
      <c r="E152" s="57" t="s">
        <v>243</v>
      </c>
      <c r="F152" s="57" t="s">
        <v>233</v>
      </c>
      <c r="G152" s="57" t="s">
        <v>13</v>
      </c>
      <c r="H152" s="55">
        <v>5</v>
      </c>
      <c r="I152" s="16">
        <v>3</v>
      </c>
      <c r="J152" s="144">
        <f t="shared" si="10"/>
        <v>2</v>
      </c>
      <c r="K152" s="145">
        <f t="shared" si="11"/>
        <v>2</v>
      </c>
      <c r="L152" s="146"/>
      <c r="M152" s="147">
        <f t="shared" si="12"/>
        <v>0</v>
      </c>
      <c r="N152" s="146"/>
      <c r="O152" s="146"/>
      <c r="P152" s="146"/>
      <c r="Q152" s="148">
        <f t="shared" si="13"/>
        <v>1</v>
      </c>
      <c r="R152" s="18" t="str">
        <f t="shared" si="9"/>
        <v>OK</v>
      </c>
      <c r="S152" s="47"/>
      <c r="T152" s="47"/>
      <c r="U152" s="47"/>
      <c r="V152" s="47">
        <v>2</v>
      </c>
      <c r="W152" s="47"/>
      <c r="X152" s="34"/>
      <c r="Y152" s="34"/>
      <c r="Z152" s="34"/>
      <c r="AA152" s="180"/>
      <c r="AB152" s="180"/>
      <c r="AC152" s="180"/>
      <c r="AD152" s="180"/>
      <c r="AE152" s="181"/>
      <c r="AF152" s="181"/>
      <c r="AG152" s="181"/>
      <c r="AH152" s="181"/>
      <c r="AI152" s="181"/>
      <c r="AJ152" s="181"/>
      <c r="AK152" s="181"/>
      <c r="AL152" s="36"/>
      <c r="AM152" s="36"/>
      <c r="AN152" s="36"/>
    </row>
    <row r="153" spans="1:40" ht="40" customHeight="1" x14ac:dyDescent="0.35">
      <c r="A153" s="204"/>
      <c r="B153" s="50">
        <v>150</v>
      </c>
      <c r="C153" s="200"/>
      <c r="D153" s="56" t="s">
        <v>244</v>
      </c>
      <c r="E153" s="57" t="s">
        <v>245</v>
      </c>
      <c r="F153" s="57" t="s">
        <v>233</v>
      </c>
      <c r="G153" s="57" t="s">
        <v>13</v>
      </c>
      <c r="H153" s="55">
        <v>4.2</v>
      </c>
      <c r="I153" s="16">
        <v>3</v>
      </c>
      <c r="J153" s="144">
        <f t="shared" si="10"/>
        <v>2</v>
      </c>
      <c r="K153" s="145">
        <f t="shared" si="11"/>
        <v>2</v>
      </c>
      <c r="L153" s="146"/>
      <c r="M153" s="147">
        <f t="shared" si="12"/>
        <v>0</v>
      </c>
      <c r="N153" s="146"/>
      <c r="O153" s="146"/>
      <c r="P153" s="146"/>
      <c r="Q153" s="148">
        <f t="shared" si="13"/>
        <v>1</v>
      </c>
      <c r="R153" s="18" t="str">
        <f t="shared" si="9"/>
        <v>OK</v>
      </c>
      <c r="S153" s="47"/>
      <c r="T153" s="47"/>
      <c r="U153" s="47"/>
      <c r="V153" s="47">
        <v>2</v>
      </c>
      <c r="W153" s="47"/>
      <c r="X153" s="34"/>
      <c r="Y153" s="34"/>
      <c r="Z153" s="34"/>
      <c r="AA153" s="180"/>
      <c r="AB153" s="180"/>
      <c r="AC153" s="180"/>
      <c r="AD153" s="180"/>
      <c r="AE153" s="181"/>
      <c r="AF153" s="181"/>
      <c r="AG153" s="181"/>
      <c r="AH153" s="181"/>
      <c r="AI153" s="181"/>
      <c r="AJ153" s="181"/>
      <c r="AK153" s="181"/>
      <c r="AL153" s="36"/>
      <c r="AM153" s="36"/>
      <c r="AN153" s="36"/>
    </row>
    <row r="154" spans="1:40" ht="40" customHeight="1" x14ac:dyDescent="0.35">
      <c r="A154" s="204"/>
      <c r="B154" s="50">
        <v>151</v>
      </c>
      <c r="C154" s="200"/>
      <c r="D154" s="56" t="s">
        <v>246</v>
      </c>
      <c r="E154" s="57" t="s">
        <v>247</v>
      </c>
      <c r="F154" s="57" t="s">
        <v>233</v>
      </c>
      <c r="G154" s="57" t="s">
        <v>13</v>
      </c>
      <c r="H154" s="55">
        <v>49.2</v>
      </c>
      <c r="I154" s="16">
        <v>1</v>
      </c>
      <c r="J154" s="144">
        <f t="shared" si="10"/>
        <v>1</v>
      </c>
      <c r="K154" s="145">
        <f t="shared" si="11"/>
        <v>1</v>
      </c>
      <c r="L154" s="146"/>
      <c r="M154" s="147">
        <f t="shared" si="12"/>
        <v>0</v>
      </c>
      <c r="N154" s="146"/>
      <c r="O154" s="146"/>
      <c r="P154" s="146"/>
      <c r="Q154" s="148">
        <f t="shared" si="13"/>
        <v>0</v>
      </c>
      <c r="R154" s="18" t="str">
        <f t="shared" si="9"/>
        <v>OK</v>
      </c>
      <c r="S154" s="47"/>
      <c r="T154" s="47"/>
      <c r="U154" s="47"/>
      <c r="V154" s="47">
        <v>1</v>
      </c>
      <c r="W154" s="47"/>
      <c r="X154" s="34"/>
      <c r="Y154" s="34"/>
      <c r="Z154" s="34"/>
      <c r="AA154" s="180"/>
      <c r="AB154" s="180"/>
      <c r="AC154" s="180"/>
      <c r="AD154" s="180"/>
      <c r="AE154" s="181"/>
      <c r="AF154" s="181"/>
      <c r="AG154" s="181"/>
      <c r="AH154" s="181"/>
      <c r="AI154" s="181"/>
      <c r="AJ154" s="181"/>
      <c r="AK154" s="181"/>
      <c r="AL154" s="36"/>
      <c r="AM154" s="36"/>
      <c r="AN154" s="36"/>
    </row>
    <row r="155" spans="1:40" ht="40" customHeight="1" x14ac:dyDescent="0.35">
      <c r="A155" s="204"/>
      <c r="B155" s="50">
        <v>152</v>
      </c>
      <c r="C155" s="200"/>
      <c r="D155" s="56" t="s">
        <v>248</v>
      </c>
      <c r="E155" s="57" t="s">
        <v>249</v>
      </c>
      <c r="F155" s="57" t="s">
        <v>250</v>
      </c>
      <c r="G155" s="57" t="s">
        <v>12</v>
      </c>
      <c r="H155" s="55">
        <v>33.6</v>
      </c>
      <c r="I155" s="16">
        <v>1</v>
      </c>
      <c r="J155" s="144">
        <f t="shared" si="10"/>
        <v>1</v>
      </c>
      <c r="K155" s="145">
        <f t="shared" si="11"/>
        <v>1</v>
      </c>
      <c r="L155" s="146"/>
      <c r="M155" s="147">
        <f t="shared" si="12"/>
        <v>0</v>
      </c>
      <c r="N155" s="146"/>
      <c r="O155" s="146"/>
      <c r="P155" s="146"/>
      <c r="Q155" s="148">
        <f t="shared" si="13"/>
        <v>0</v>
      </c>
      <c r="R155" s="18" t="str">
        <f t="shared" si="9"/>
        <v>OK</v>
      </c>
      <c r="S155" s="47"/>
      <c r="T155" s="47"/>
      <c r="U155" s="47"/>
      <c r="V155" s="47"/>
      <c r="W155" s="47"/>
      <c r="X155" s="34"/>
      <c r="Y155" s="34"/>
      <c r="Z155" s="34"/>
      <c r="AA155" s="180"/>
      <c r="AB155" s="180"/>
      <c r="AC155" s="180"/>
      <c r="AD155" s="184">
        <v>1</v>
      </c>
      <c r="AE155" s="181"/>
      <c r="AF155" s="181"/>
      <c r="AG155" s="181"/>
      <c r="AH155" s="181"/>
      <c r="AI155" s="181"/>
      <c r="AJ155" s="181"/>
      <c r="AK155" s="181"/>
      <c r="AL155" s="36"/>
      <c r="AM155" s="36"/>
      <c r="AN155" s="36"/>
    </row>
    <row r="156" spans="1:40" ht="40" customHeight="1" x14ac:dyDescent="0.35">
      <c r="A156" s="204"/>
      <c r="B156" s="50">
        <v>153</v>
      </c>
      <c r="C156" s="200"/>
      <c r="D156" s="56" t="s">
        <v>251</v>
      </c>
      <c r="E156" s="57" t="s">
        <v>252</v>
      </c>
      <c r="F156" s="57" t="s">
        <v>250</v>
      </c>
      <c r="G156" s="57" t="s">
        <v>12</v>
      </c>
      <c r="H156" s="55">
        <v>39.6</v>
      </c>
      <c r="I156" s="16">
        <v>1</v>
      </c>
      <c r="J156" s="144">
        <f t="shared" si="10"/>
        <v>1</v>
      </c>
      <c r="K156" s="145">
        <f t="shared" si="11"/>
        <v>1</v>
      </c>
      <c r="L156" s="146"/>
      <c r="M156" s="147">
        <f t="shared" si="12"/>
        <v>0</v>
      </c>
      <c r="N156" s="146"/>
      <c r="O156" s="146"/>
      <c r="P156" s="146"/>
      <c r="Q156" s="148">
        <f t="shared" si="13"/>
        <v>0</v>
      </c>
      <c r="R156" s="18" t="str">
        <f t="shared" si="9"/>
        <v>OK</v>
      </c>
      <c r="S156" s="47"/>
      <c r="T156" s="47"/>
      <c r="U156" s="47"/>
      <c r="V156" s="47"/>
      <c r="W156" s="47"/>
      <c r="X156" s="34"/>
      <c r="Y156" s="34"/>
      <c r="Z156" s="34"/>
      <c r="AA156" s="180"/>
      <c r="AB156" s="180"/>
      <c r="AC156" s="180"/>
      <c r="AD156" s="184">
        <v>1</v>
      </c>
      <c r="AE156" s="181"/>
      <c r="AF156" s="181"/>
      <c r="AG156" s="181"/>
      <c r="AH156" s="181"/>
      <c r="AI156" s="181"/>
      <c r="AJ156" s="181"/>
      <c r="AK156" s="181"/>
      <c r="AL156" s="36"/>
      <c r="AM156" s="36"/>
      <c r="AN156" s="36"/>
    </row>
    <row r="157" spans="1:40" ht="40" customHeight="1" x14ac:dyDescent="0.35">
      <c r="A157" s="204"/>
      <c r="B157" s="50">
        <v>154</v>
      </c>
      <c r="C157" s="200"/>
      <c r="D157" s="56" t="s">
        <v>253</v>
      </c>
      <c r="E157" s="57" t="s">
        <v>254</v>
      </c>
      <c r="F157" s="57" t="s">
        <v>250</v>
      </c>
      <c r="G157" s="57" t="s">
        <v>12</v>
      </c>
      <c r="H157" s="55">
        <v>38.4</v>
      </c>
      <c r="I157" s="16">
        <v>3</v>
      </c>
      <c r="J157" s="144">
        <f t="shared" si="10"/>
        <v>1</v>
      </c>
      <c r="K157" s="145">
        <f t="shared" si="11"/>
        <v>1</v>
      </c>
      <c r="L157" s="146"/>
      <c r="M157" s="147">
        <f t="shared" si="12"/>
        <v>0</v>
      </c>
      <c r="N157" s="146"/>
      <c r="O157" s="146"/>
      <c r="P157" s="146"/>
      <c r="Q157" s="148">
        <f t="shared" si="13"/>
        <v>2</v>
      </c>
      <c r="R157" s="18" t="str">
        <f t="shared" si="9"/>
        <v>OK</v>
      </c>
      <c r="S157" s="47"/>
      <c r="T157" s="47"/>
      <c r="U157" s="47"/>
      <c r="V157" s="47"/>
      <c r="W157" s="47"/>
      <c r="X157" s="34"/>
      <c r="Y157" s="34"/>
      <c r="Z157" s="34"/>
      <c r="AA157" s="180"/>
      <c r="AB157" s="180"/>
      <c r="AC157" s="180"/>
      <c r="AD157" s="184">
        <v>1</v>
      </c>
      <c r="AE157" s="181"/>
      <c r="AF157" s="181"/>
      <c r="AG157" s="181"/>
      <c r="AH157" s="181"/>
      <c r="AI157" s="181"/>
      <c r="AJ157" s="181"/>
      <c r="AK157" s="181"/>
      <c r="AL157" s="36"/>
      <c r="AM157" s="36"/>
      <c r="AN157" s="36"/>
    </row>
    <row r="158" spans="1:40" ht="40" customHeight="1" x14ac:dyDescent="0.35">
      <c r="A158" s="204"/>
      <c r="B158" s="50">
        <v>155</v>
      </c>
      <c r="C158" s="200"/>
      <c r="D158" s="56" t="s">
        <v>255</v>
      </c>
      <c r="E158" s="57" t="s">
        <v>256</v>
      </c>
      <c r="F158" s="57" t="s">
        <v>21</v>
      </c>
      <c r="G158" s="57" t="s">
        <v>12</v>
      </c>
      <c r="H158" s="55">
        <v>3.6</v>
      </c>
      <c r="I158" s="16">
        <v>2</v>
      </c>
      <c r="J158" s="144">
        <f t="shared" si="10"/>
        <v>1</v>
      </c>
      <c r="K158" s="145">
        <f t="shared" si="11"/>
        <v>1</v>
      </c>
      <c r="L158" s="146"/>
      <c r="M158" s="147">
        <f t="shared" si="12"/>
        <v>0</v>
      </c>
      <c r="N158" s="146"/>
      <c r="O158" s="146"/>
      <c r="P158" s="146"/>
      <c r="Q158" s="148">
        <f t="shared" si="13"/>
        <v>1</v>
      </c>
      <c r="R158" s="18" t="str">
        <f t="shared" si="9"/>
        <v>OK</v>
      </c>
      <c r="S158" s="47"/>
      <c r="T158" s="47"/>
      <c r="U158" s="47"/>
      <c r="V158" s="47">
        <v>1</v>
      </c>
      <c r="W158" s="47"/>
      <c r="X158" s="34"/>
      <c r="Y158" s="34"/>
      <c r="Z158" s="34"/>
      <c r="AA158" s="180"/>
      <c r="AB158" s="180"/>
      <c r="AC158" s="180"/>
      <c r="AD158" s="180"/>
      <c r="AE158" s="181"/>
      <c r="AF158" s="181"/>
      <c r="AG158" s="181"/>
      <c r="AH158" s="181"/>
      <c r="AI158" s="181"/>
      <c r="AJ158" s="181"/>
      <c r="AK158" s="181"/>
      <c r="AL158" s="36"/>
      <c r="AM158" s="36"/>
      <c r="AN158" s="36"/>
    </row>
    <row r="159" spans="1:40" ht="40" customHeight="1" x14ac:dyDescent="0.35">
      <c r="A159" s="204"/>
      <c r="B159" s="50">
        <v>156</v>
      </c>
      <c r="C159" s="200"/>
      <c r="D159" s="56" t="s">
        <v>257</v>
      </c>
      <c r="E159" s="57" t="s">
        <v>258</v>
      </c>
      <c r="F159" s="57" t="s">
        <v>21</v>
      </c>
      <c r="G159" s="57" t="s">
        <v>12</v>
      </c>
      <c r="H159" s="55">
        <v>4.4400000000000004</v>
      </c>
      <c r="I159" s="16">
        <v>2</v>
      </c>
      <c r="J159" s="144">
        <f t="shared" si="10"/>
        <v>1</v>
      </c>
      <c r="K159" s="145">
        <f t="shared" si="11"/>
        <v>1</v>
      </c>
      <c r="L159" s="146"/>
      <c r="M159" s="147">
        <f t="shared" si="12"/>
        <v>0</v>
      </c>
      <c r="N159" s="146"/>
      <c r="O159" s="146"/>
      <c r="P159" s="146"/>
      <c r="Q159" s="148">
        <f t="shared" si="13"/>
        <v>1</v>
      </c>
      <c r="R159" s="18" t="str">
        <f t="shared" si="9"/>
        <v>OK</v>
      </c>
      <c r="S159" s="47"/>
      <c r="T159" s="47"/>
      <c r="U159" s="47"/>
      <c r="V159" s="47">
        <v>1</v>
      </c>
      <c r="W159" s="47"/>
      <c r="X159" s="34"/>
      <c r="Y159" s="34"/>
      <c r="Z159" s="34"/>
      <c r="AA159" s="180"/>
      <c r="AB159" s="180"/>
      <c r="AC159" s="180"/>
      <c r="AD159" s="180"/>
      <c r="AE159" s="181"/>
      <c r="AF159" s="181"/>
      <c r="AG159" s="181"/>
      <c r="AH159" s="181"/>
      <c r="AI159" s="181"/>
      <c r="AJ159" s="181"/>
      <c r="AK159" s="181"/>
      <c r="AL159" s="36"/>
      <c r="AM159" s="36"/>
      <c r="AN159" s="36"/>
    </row>
    <row r="160" spans="1:40" ht="40" customHeight="1" x14ac:dyDescent="0.35">
      <c r="A160" s="204"/>
      <c r="B160" s="50">
        <v>157</v>
      </c>
      <c r="C160" s="200"/>
      <c r="D160" s="56" t="s">
        <v>259</v>
      </c>
      <c r="E160" s="57" t="s">
        <v>260</v>
      </c>
      <c r="F160" s="57" t="s">
        <v>261</v>
      </c>
      <c r="G160" s="57" t="s">
        <v>12</v>
      </c>
      <c r="H160" s="55">
        <v>13.2</v>
      </c>
      <c r="I160" s="16">
        <v>1</v>
      </c>
      <c r="J160" s="144">
        <f t="shared" si="10"/>
        <v>1</v>
      </c>
      <c r="K160" s="145">
        <f t="shared" si="11"/>
        <v>1</v>
      </c>
      <c r="L160" s="146"/>
      <c r="M160" s="147">
        <f t="shared" si="12"/>
        <v>0</v>
      </c>
      <c r="N160" s="146"/>
      <c r="O160" s="146"/>
      <c r="P160" s="146"/>
      <c r="Q160" s="148">
        <f t="shared" si="13"/>
        <v>0</v>
      </c>
      <c r="R160" s="18" t="str">
        <f t="shared" si="9"/>
        <v>OK</v>
      </c>
      <c r="S160" s="47"/>
      <c r="T160" s="47"/>
      <c r="U160" s="47"/>
      <c r="V160" s="47"/>
      <c r="W160" s="47"/>
      <c r="X160" s="34"/>
      <c r="Y160" s="34"/>
      <c r="Z160" s="34"/>
      <c r="AA160" s="180"/>
      <c r="AB160" s="180"/>
      <c r="AC160" s="180"/>
      <c r="AD160" s="184">
        <v>1</v>
      </c>
      <c r="AE160" s="181"/>
      <c r="AF160" s="181"/>
      <c r="AG160" s="181"/>
      <c r="AH160" s="181"/>
      <c r="AI160" s="181"/>
      <c r="AJ160" s="181"/>
      <c r="AK160" s="181"/>
      <c r="AL160" s="36"/>
      <c r="AM160" s="36"/>
      <c r="AN160" s="36"/>
    </row>
    <row r="161" spans="1:40" ht="40" customHeight="1" x14ac:dyDescent="0.35">
      <c r="A161" s="204"/>
      <c r="B161" s="50">
        <v>158</v>
      </c>
      <c r="C161" s="200"/>
      <c r="D161" s="56" t="s">
        <v>262</v>
      </c>
      <c r="E161" s="57" t="s">
        <v>263</v>
      </c>
      <c r="F161" s="57" t="s">
        <v>264</v>
      </c>
      <c r="G161" s="57" t="s">
        <v>12</v>
      </c>
      <c r="H161" s="55">
        <v>6.48</v>
      </c>
      <c r="I161" s="16">
        <v>0</v>
      </c>
      <c r="J161" s="144">
        <f t="shared" si="10"/>
        <v>0</v>
      </c>
      <c r="K161" s="145">
        <f t="shared" si="11"/>
        <v>0</v>
      </c>
      <c r="L161" s="146"/>
      <c r="M161" s="147">
        <f t="shared" si="12"/>
        <v>0</v>
      </c>
      <c r="N161" s="146"/>
      <c r="O161" s="146"/>
      <c r="P161" s="146"/>
      <c r="Q161" s="148">
        <f t="shared" si="13"/>
        <v>0</v>
      </c>
      <c r="R161" s="18" t="str">
        <f t="shared" si="9"/>
        <v>OK</v>
      </c>
      <c r="S161" s="47"/>
      <c r="T161" s="47"/>
      <c r="U161" s="47"/>
      <c r="V161" s="47"/>
      <c r="W161" s="47"/>
      <c r="X161" s="34"/>
      <c r="Y161" s="34"/>
      <c r="Z161" s="34"/>
      <c r="AA161" s="180"/>
      <c r="AB161" s="180"/>
      <c r="AC161" s="180"/>
      <c r="AD161" s="180"/>
      <c r="AE161" s="181"/>
      <c r="AF161" s="181"/>
      <c r="AG161" s="181"/>
      <c r="AH161" s="181"/>
      <c r="AI161" s="181"/>
      <c r="AJ161" s="181"/>
      <c r="AK161" s="181"/>
      <c r="AL161" s="36"/>
      <c r="AM161" s="36"/>
      <c r="AN161" s="36"/>
    </row>
    <row r="162" spans="1:40" ht="40" customHeight="1" x14ac:dyDescent="0.35">
      <c r="A162" s="204"/>
      <c r="B162" s="50">
        <v>159</v>
      </c>
      <c r="C162" s="200"/>
      <c r="D162" s="56" t="s">
        <v>265</v>
      </c>
      <c r="E162" s="57" t="s">
        <v>266</v>
      </c>
      <c r="F162" s="57" t="s">
        <v>267</v>
      </c>
      <c r="G162" s="57" t="s">
        <v>12</v>
      </c>
      <c r="H162" s="55">
        <v>7.92</v>
      </c>
      <c r="I162" s="16">
        <v>1</v>
      </c>
      <c r="J162" s="144">
        <f t="shared" si="10"/>
        <v>1</v>
      </c>
      <c r="K162" s="145">
        <f t="shared" si="11"/>
        <v>1</v>
      </c>
      <c r="L162" s="146"/>
      <c r="M162" s="147">
        <f t="shared" si="12"/>
        <v>0</v>
      </c>
      <c r="N162" s="146"/>
      <c r="O162" s="146"/>
      <c r="P162" s="146"/>
      <c r="Q162" s="148">
        <f t="shared" si="13"/>
        <v>0</v>
      </c>
      <c r="R162" s="18" t="str">
        <f t="shared" si="9"/>
        <v>OK</v>
      </c>
      <c r="S162" s="47"/>
      <c r="T162" s="47"/>
      <c r="U162" s="47"/>
      <c r="V162" s="47"/>
      <c r="W162" s="47"/>
      <c r="X162" s="34"/>
      <c r="Y162" s="34"/>
      <c r="Z162" s="34"/>
      <c r="AA162" s="180"/>
      <c r="AB162" s="180"/>
      <c r="AC162" s="180"/>
      <c r="AD162" s="184">
        <v>1</v>
      </c>
      <c r="AE162" s="181"/>
      <c r="AF162" s="181"/>
      <c r="AG162" s="181"/>
      <c r="AH162" s="181"/>
      <c r="AI162" s="181"/>
      <c r="AJ162" s="181"/>
      <c r="AK162" s="181"/>
      <c r="AL162" s="36"/>
      <c r="AM162" s="36"/>
      <c r="AN162" s="36"/>
    </row>
    <row r="163" spans="1:40" ht="40" customHeight="1" x14ac:dyDescent="0.35">
      <c r="A163" s="204"/>
      <c r="B163" s="50">
        <v>160</v>
      </c>
      <c r="C163" s="200"/>
      <c r="D163" s="56" t="s">
        <v>268</v>
      </c>
      <c r="E163" s="57" t="s">
        <v>269</v>
      </c>
      <c r="F163" s="57" t="s">
        <v>53</v>
      </c>
      <c r="G163" s="57" t="s">
        <v>12</v>
      </c>
      <c r="H163" s="55">
        <v>28.72</v>
      </c>
      <c r="I163" s="16">
        <v>3</v>
      </c>
      <c r="J163" s="144">
        <f t="shared" si="10"/>
        <v>3</v>
      </c>
      <c r="K163" s="145">
        <f t="shared" si="11"/>
        <v>3</v>
      </c>
      <c r="L163" s="146"/>
      <c r="M163" s="147">
        <f t="shared" si="12"/>
        <v>0</v>
      </c>
      <c r="N163" s="146"/>
      <c r="O163" s="146"/>
      <c r="P163" s="146"/>
      <c r="Q163" s="148">
        <f t="shared" si="13"/>
        <v>0</v>
      </c>
      <c r="R163" s="18" t="str">
        <f t="shared" si="9"/>
        <v>OK</v>
      </c>
      <c r="S163" s="47"/>
      <c r="T163" s="47"/>
      <c r="U163" s="47"/>
      <c r="V163" s="47">
        <v>1</v>
      </c>
      <c r="W163" s="47"/>
      <c r="X163" s="34"/>
      <c r="Y163" s="34"/>
      <c r="Z163" s="34"/>
      <c r="AA163" s="180"/>
      <c r="AB163" s="180"/>
      <c r="AC163" s="180"/>
      <c r="AD163" s="184">
        <v>2</v>
      </c>
      <c r="AE163" s="181"/>
      <c r="AF163" s="181"/>
      <c r="AG163" s="181"/>
      <c r="AH163" s="181"/>
      <c r="AI163" s="181"/>
      <c r="AJ163" s="181"/>
      <c r="AK163" s="181"/>
      <c r="AL163" s="36"/>
      <c r="AM163" s="36"/>
      <c r="AN163" s="36"/>
    </row>
    <row r="164" spans="1:40" ht="40" customHeight="1" x14ac:dyDescent="0.35">
      <c r="A164" s="204"/>
      <c r="B164" s="50">
        <v>161</v>
      </c>
      <c r="C164" s="200"/>
      <c r="D164" s="56" t="s">
        <v>270</v>
      </c>
      <c r="E164" s="57" t="s">
        <v>271</v>
      </c>
      <c r="F164" s="57" t="s">
        <v>53</v>
      </c>
      <c r="G164" s="57" t="s">
        <v>12</v>
      </c>
      <c r="H164" s="55">
        <v>17.95</v>
      </c>
      <c r="I164" s="16">
        <v>0</v>
      </c>
      <c r="J164" s="144">
        <f t="shared" si="10"/>
        <v>0</v>
      </c>
      <c r="K164" s="145">
        <f t="shared" si="11"/>
        <v>0</v>
      </c>
      <c r="L164" s="146"/>
      <c r="M164" s="147">
        <f t="shared" si="12"/>
        <v>0</v>
      </c>
      <c r="N164" s="146"/>
      <c r="O164" s="146"/>
      <c r="P164" s="146"/>
      <c r="Q164" s="148">
        <f t="shared" si="13"/>
        <v>0</v>
      </c>
      <c r="R164" s="18" t="str">
        <f t="shared" si="9"/>
        <v>OK</v>
      </c>
      <c r="S164" s="47"/>
      <c r="T164" s="47"/>
      <c r="U164" s="47"/>
      <c r="V164" s="47"/>
      <c r="W164" s="47"/>
      <c r="X164" s="34"/>
      <c r="Y164" s="34"/>
      <c r="Z164" s="34"/>
      <c r="AA164" s="180"/>
      <c r="AB164" s="180"/>
      <c r="AC164" s="180"/>
      <c r="AD164" s="180"/>
      <c r="AE164" s="181"/>
      <c r="AF164" s="181"/>
      <c r="AG164" s="181"/>
      <c r="AH164" s="181"/>
      <c r="AI164" s="181"/>
      <c r="AJ164" s="181"/>
      <c r="AK164" s="181"/>
      <c r="AL164" s="36"/>
      <c r="AM164" s="36"/>
      <c r="AN164" s="36"/>
    </row>
    <row r="165" spans="1:40" ht="40" customHeight="1" x14ac:dyDescent="0.35">
      <c r="A165" s="204"/>
      <c r="B165" s="50">
        <v>162</v>
      </c>
      <c r="C165" s="199"/>
      <c r="D165" s="56" t="s">
        <v>272</v>
      </c>
      <c r="E165" s="57" t="s">
        <v>273</v>
      </c>
      <c r="F165" s="57" t="s">
        <v>274</v>
      </c>
      <c r="G165" s="57" t="s">
        <v>13</v>
      </c>
      <c r="H165" s="55">
        <v>160</v>
      </c>
      <c r="I165" s="16">
        <v>0</v>
      </c>
      <c r="J165" s="144">
        <f t="shared" si="10"/>
        <v>0</v>
      </c>
      <c r="K165" s="145">
        <f t="shared" si="11"/>
        <v>0</v>
      </c>
      <c r="L165" s="146"/>
      <c r="M165" s="147">
        <f t="shared" si="12"/>
        <v>0</v>
      </c>
      <c r="N165" s="146"/>
      <c r="O165" s="146"/>
      <c r="P165" s="146"/>
      <c r="Q165" s="148">
        <f t="shared" si="13"/>
        <v>0</v>
      </c>
      <c r="R165" s="18" t="str">
        <f t="shared" si="9"/>
        <v>OK</v>
      </c>
      <c r="S165" s="47"/>
      <c r="T165" s="47"/>
      <c r="U165" s="47"/>
      <c r="V165" s="47"/>
      <c r="W165" s="47"/>
      <c r="X165" s="34"/>
      <c r="Y165" s="34"/>
      <c r="Z165" s="34"/>
      <c r="AA165" s="180"/>
      <c r="AB165" s="180"/>
      <c r="AC165" s="180"/>
      <c r="AD165" s="180"/>
      <c r="AE165" s="181"/>
      <c r="AF165" s="181"/>
      <c r="AG165" s="181"/>
      <c r="AH165" s="181"/>
      <c r="AI165" s="181"/>
      <c r="AJ165" s="181"/>
      <c r="AK165" s="181"/>
      <c r="AL165" s="36"/>
      <c r="AM165" s="36"/>
      <c r="AN165" s="36"/>
    </row>
    <row r="166" spans="1:40" ht="40" customHeight="1" x14ac:dyDescent="0.35">
      <c r="A166" s="204">
        <v>8</v>
      </c>
      <c r="B166" s="50">
        <v>163</v>
      </c>
      <c r="C166" s="198" t="s">
        <v>637</v>
      </c>
      <c r="D166" s="56" t="s">
        <v>275</v>
      </c>
      <c r="E166" s="57" t="s">
        <v>276</v>
      </c>
      <c r="F166" s="57" t="s">
        <v>11</v>
      </c>
      <c r="G166" s="57" t="s">
        <v>277</v>
      </c>
      <c r="H166" s="55">
        <v>100</v>
      </c>
      <c r="I166" s="16">
        <v>8</v>
      </c>
      <c r="J166" s="144">
        <f t="shared" si="10"/>
        <v>4</v>
      </c>
      <c r="K166" s="145">
        <f t="shared" si="11"/>
        <v>4</v>
      </c>
      <c r="L166" s="146"/>
      <c r="M166" s="147">
        <f t="shared" si="12"/>
        <v>2</v>
      </c>
      <c r="N166" s="146"/>
      <c r="O166" s="146"/>
      <c r="P166" s="146"/>
      <c r="Q166" s="148">
        <f t="shared" si="13"/>
        <v>4</v>
      </c>
      <c r="R166" s="18" t="str">
        <f t="shared" si="9"/>
        <v>OK</v>
      </c>
      <c r="S166" s="47"/>
      <c r="T166" s="47"/>
      <c r="U166" s="47"/>
      <c r="V166" s="47"/>
      <c r="W166" s="47"/>
      <c r="X166" s="34"/>
      <c r="Y166" s="34"/>
      <c r="Z166" s="34"/>
      <c r="AA166" s="180"/>
      <c r="AB166" s="180"/>
      <c r="AC166" s="180"/>
      <c r="AD166" s="180"/>
      <c r="AE166" s="190">
        <v>4</v>
      </c>
      <c r="AF166" s="181"/>
      <c r="AG166" s="181"/>
      <c r="AH166" s="181"/>
      <c r="AI166" s="181"/>
      <c r="AJ166" s="181"/>
      <c r="AK166" s="181"/>
      <c r="AL166" s="36"/>
      <c r="AM166" s="36"/>
      <c r="AN166" s="36"/>
    </row>
    <row r="167" spans="1:40" ht="40" customHeight="1" x14ac:dyDescent="0.35">
      <c r="A167" s="204"/>
      <c r="B167" s="50">
        <v>164</v>
      </c>
      <c r="C167" s="200"/>
      <c r="D167" s="56" t="s">
        <v>278</v>
      </c>
      <c r="E167" s="57" t="s">
        <v>279</v>
      </c>
      <c r="F167" s="57" t="s">
        <v>233</v>
      </c>
      <c r="G167" s="57" t="s">
        <v>277</v>
      </c>
      <c r="H167" s="55">
        <v>22.5</v>
      </c>
      <c r="I167" s="16">
        <v>8</v>
      </c>
      <c r="J167" s="144">
        <f t="shared" si="10"/>
        <v>4</v>
      </c>
      <c r="K167" s="145">
        <f t="shared" si="11"/>
        <v>4</v>
      </c>
      <c r="L167" s="146"/>
      <c r="M167" s="147">
        <f t="shared" si="12"/>
        <v>2</v>
      </c>
      <c r="N167" s="146"/>
      <c r="O167" s="146"/>
      <c r="P167" s="146"/>
      <c r="Q167" s="148">
        <f t="shared" si="13"/>
        <v>4</v>
      </c>
      <c r="R167" s="18" t="str">
        <f t="shared" si="9"/>
        <v>OK</v>
      </c>
      <c r="S167" s="47"/>
      <c r="T167" s="47"/>
      <c r="U167" s="47"/>
      <c r="V167" s="47"/>
      <c r="W167" s="47"/>
      <c r="X167" s="34"/>
      <c r="Y167" s="34"/>
      <c r="Z167" s="34"/>
      <c r="AA167" s="180"/>
      <c r="AB167" s="180"/>
      <c r="AC167" s="180"/>
      <c r="AD167" s="180"/>
      <c r="AE167" s="190">
        <v>4</v>
      </c>
      <c r="AF167" s="181"/>
      <c r="AG167" s="181"/>
      <c r="AH167" s="181"/>
      <c r="AI167" s="181"/>
      <c r="AJ167" s="181"/>
      <c r="AK167" s="181"/>
      <c r="AL167" s="36"/>
      <c r="AM167" s="36"/>
      <c r="AN167" s="36"/>
    </row>
    <row r="168" spans="1:40" ht="40" customHeight="1" x14ac:dyDescent="0.35">
      <c r="A168" s="204"/>
      <c r="B168" s="50">
        <v>165</v>
      </c>
      <c r="C168" s="200"/>
      <c r="D168" s="56" t="s">
        <v>280</v>
      </c>
      <c r="E168" s="57" t="s">
        <v>281</v>
      </c>
      <c r="F168" s="57" t="s">
        <v>3</v>
      </c>
      <c r="G168" s="57" t="s">
        <v>13</v>
      </c>
      <c r="H168" s="55">
        <v>178</v>
      </c>
      <c r="I168" s="16">
        <v>2</v>
      </c>
      <c r="J168" s="144">
        <f t="shared" si="10"/>
        <v>0</v>
      </c>
      <c r="K168" s="145">
        <f t="shared" si="11"/>
        <v>0</v>
      </c>
      <c r="L168" s="146"/>
      <c r="M168" s="147">
        <f t="shared" si="12"/>
        <v>0</v>
      </c>
      <c r="N168" s="146"/>
      <c r="O168" s="146"/>
      <c r="P168" s="146"/>
      <c r="Q168" s="148">
        <f t="shared" si="13"/>
        <v>2</v>
      </c>
      <c r="R168" s="18" t="str">
        <f t="shared" si="9"/>
        <v>OK</v>
      </c>
      <c r="S168" s="47"/>
      <c r="T168" s="47"/>
      <c r="U168" s="47"/>
      <c r="V168" s="47"/>
      <c r="W168" s="47"/>
      <c r="X168" s="34"/>
      <c r="Y168" s="34"/>
      <c r="Z168" s="34"/>
      <c r="AA168" s="180"/>
      <c r="AB168" s="180"/>
      <c r="AC168" s="180"/>
      <c r="AD168" s="180"/>
      <c r="AE168" s="181"/>
      <c r="AF168" s="181"/>
      <c r="AG168" s="181"/>
      <c r="AH168" s="181"/>
      <c r="AI168" s="181"/>
      <c r="AJ168" s="181"/>
      <c r="AK168" s="181"/>
      <c r="AL168" s="36"/>
      <c r="AM168" s="36"/>
      <c r="AN168" s="36"/>
    </row>
    <row r="169" spans="1:40" ht="40" customHeight="1" x14ac:dyDescent="0.35">
      <c r="A169" s="204"/>
      <c r="B169" s="50">
        <v>166</v>
      </c>
      <c r="C169" s="200"/>
      <c r="D169" s="56" t="s">
        <v>282</v>
      </c>
      <c r="E169" s="57" t="s">
        <v>283</v>
      </c>
      <c r="F169" s="57" t="s">
        <v>233</v>
      </c>
      <c r="G169" s="57" t="s">
        <v>277</v>
      </c>
      <c r="H169" s="55">
        <v>119</v>
      </c>
      <c r="I169" s="16">
        <v>0</v>
      </c>
      <c r="J169" s="144">
        <f t="shared" si="10"/>
        <v>0</v>
      </c>
      <c r="K169" s="145">
        <f t="shared" si="11"/>
        <v>0</v>
      </c>
      <c r="L169" s="146"/>
      <c r="M169" s="147">
        <f t="shared" si="12"/>
        <v>0</v>
      </c>
      <c r="N169" s="146"/>
      <c r="O169" s="146"/>
      <c r="P169" s="146"/>
      <c r="Q169" s="148">
        <f t="shared" si="13"/>
        <v>0</v>
      </c>
      <c r="R169" s="18" t="str">
        <f t="shared" si="9"/>
        <v>OK</v>
      </c>
      <c r="S169" s="47"/>
      <c r="T169" s="47"/>
      <c r="U169" s="47"/>
      <c r="V169" s="47"/>
      <c r="W169" s="47"/>
      <c r="X169" s="34"/>
      <c r="Y169" s="34"/>
      <c r="Z169" s="34"/>
      <c r="AA169" s="180"/>
      <c r="AB169" s="180"/>
      <c r="AC169" s="180"/>
      <c r="AD169" s="180"/>
      <c r="AE169" s="181"/>
      <c r="AF169" s="181"/>
      <c r="AG169" s="181"/>
      <c r="AH169" s="181"/>
      <c r="AI169" s="181"/>
      <c r="AJ169" s="181"/>
      <c r="AK169" s="181"/>
      <c r="AL169" s="36"/>
      <c r="AM169" s="36"/>
      <c r="AN169" s="36"/>
    </row>
    <row r="170" spans="1:40" ht="40" customHeight="1" x14ac:dyDescent="0.35">
      <c r="A170" s="204"/>
      <c r="B170" s="50">
        <v>167</v>
      </c>
      <c r="C170" s="200"/>
      <c r="D170" s="56" t="s">
        <v>284</v>
      </c>
      <c r="E170" s="57" t="s">
        <v>285</v>
      </c>
      <c r="F170" s="57" t="s">
        <v>11</v>
      </c>
      <c r="G170" s="57" t="s">
        <v>277</v>
      </c>
      <c r="H170" s="55">
        <v>119</v>
      </c>
      <c r="I170" s="16">
        <v>0</v>
      </c>
      <c r="J170" s="144">
        <f t="shared" si="10"/>
        <v>0</v>
      </c>
      <c r="K170" s="145">
        <f t="shared" si="11"/>
        <v>0</v>
      </c>
      <c r="L170" s="146"/>
      <c r="M170" s="147">
        <f t="shared" si="12"/>
        <v>0</v>
      </c>
      <c r="N170" s="146"/>
      <c r="O170" s="146"/>
      <c r="P170" s="146"/>
      <c r="Q170" s="148">
        <f t="shared" si="13"/>
        <v>0</v>
      </c>
      <c r="R170" s="18" t="str">
        <f t="shared" si="9"/>
        <v>OK</v>
      </c>
      <c r="S170" s="47"/>
      <c r="T170" s="47"/>
      <c r="U170" s="47"/>
      <c r="V170" s="47"/>
      <c r="W170" s="47"/>
      <c r="X170" s="34"/>
      <c r="Y170" s="34"/>
      <c r="Z170" s="34"/>
      <c r="AA170" s="180"/>
      <c r="AB170" s="180"/>
      <c r="AC170" s="180"/>
      <c r="AD170" s="180"/>
      <c r="AE170" s="181"/>
      <c r="AF170" s="181"/>
      <c r="AG170" s="181"/>
      <c r="AH170" s="181"/>
      <c r="AI170" s="181"/>
      <c r="AJ170" s="181"/>
      <c r="AK170" s="181"/>
      <c r="AL170" s="36"/>
      <c r="AM170" s="36"/>
      <c r="AN170" s="36"/>
    </row>
    <row r="171" spans="1:40" ht="40" customHeight="1" x14ac:dyDescent="0.35">
      <c r="A171" s="204"/>
      <c r="B171" s="50">
        <v>168</v>
      </c>
      <c r="C171" s="200"/>
      <c r="D171" s="56" t="s">
        <v>286</v>
      </c>
      <c r="E171" s="57" t="s">
        <v>287</v>
      </c>
      <c r="F171" s="57" t="s">
        <v>11</v>
      </c>
      <c r="G171" s="57" t="s">
        <v>288</v>
      </c>
      <c r="H171" s="55">
        <v>47.2</v>
      </c>
      <c r="I171" s="16">
        <v>1</v>
      </c>
      <c r="J171" s="144">
        <f t="shared" si="10"/>
        <v>0</v>
      </c>
      <c r="K171" s="145">
        <f t="shared" si="11"/>
        <v>0</v>
      </c>
      <c r="L171" s="146"/>
      <c r="M171" s="147">
        <f t="shared" si="12"/>
        <v>0</v>
      </c>
      <c r="N171" s="146"/>
      <c r="O171" s="146"/>
      <c r="P171" s="146"/>
      <c r="Q171" s="148">
        <f t="shared" si="13"/>
        <v>1</v>
      </c>
      <c r="R171" s="18" t="str">
        <f t="shared" si="9"/>
        <v>OK</v>
      </c>
      <c r="S171" s="47"/>
      <c r="T171" s="47"/>
      <c r="U171" s="47"/>
      <c r="V171" s="47"/>
      <c r="W171" s="47"/>
      <c r="X171" s="34"/>
      <c r="Y171" s="34"/>
      <c r="Z171" s="34"/>
      <c r="AA171" s="180"/>
      <c r="AB171" s="180"/>
      <c r="AC171" s="180"/>
      <c r="AD171" s="180"/>
      <c r="AE171" s="181"/>
      <c r="AF171" s="181"/>
      <c r="AG171" s="181"/>
      <c r="AH171" s="181"/>
      <c r="AI171" s="181"/>
      <c r="AJ171" s="181"/>
      <c r="AK171" s="181"/>
      <c r="AL171" s="36"/>
      <c r="AM171" s="36"/>
      <c r="AN171" s="36"/>
    </row>
    <row r="172" spans="1:40" ht="40" customHeight="1" x14ac:dyDescent="0.35">
      <c r="A172" s="204"/>
      <c r="B172" s="50">
        <v>169</v>
      </c>
      <c r="C172" s="199"/>
      <c r="D172" s="56" t="s">
        <v>289</v>
      </c>
      <c r="E172" s="57" t="s">
        <v>290</v>
      </c>
      <c r="F172" s="57" t="s">
        <v>11</v>
      </c>
      <c r="G172" s="57" t="s">
        <v>13</v>
      </c>
      <c r="H172" s="55">
        <v>65</v>
      </c>
      <c r="I172" s="16">
        <v>2</v>
      </c>
      <c r="J172" s="144">
        <f t="shared" si="10"/>
        <v>1</v>
      </c>
      <c r="K172" s="145">
        <f t="shared" si="11"/>
        <v>1</v>
      </c>
      <c r="L172" s="146"/>
      <c r="M172" s="147">
        <f t="shared" si="12"/>
        <v>0</v>
      </c>
      <c r="N172" s="146"/>
      <c r="O172" s="146"/>
      <c r="P172" s="146"/>
      <c r="Q172" s="148">
        <f t="shared" si="13"/>
        <v>1</v>
      </c>
      <c r="R172" s="18" t="str">
        <f t="shared" si="9"/>
        <v>OK</v>
      </c>
      <c r="S172" s="47"/>
      <c r="T172" s="47"/>
      <c r="U172" s="47"/>
      <c r="V172" s="47"/>
      <c r="W172" s="47"/>
      <c r="X172" s="34">
        <v>1</v>
      </c>
      <c r="Y172" s="34"/>
      <c r="Z172" s="34"/>
      <c r="AA172" s="180"/>
      <c r="AB172" s="180"/>
      <c r="AC172" s="180"/>
      <c r="AD172" s="180"/>
      <c r="AE172" s="181"/>
      <c r="AF172" s="181"/>
      <c r="AG172" s="181"/>
      <c r="AH172" s="181"/>
      <c r="AI172" s="181"/>
      <c r="AJ172" s="181"/>
      <c r="AK172" s="181"/>
      <c r="AL172" s="36"/>
      <c r="AM172" s="36"/>
      <c r="AN172" s="36"/>
    </row>
    <row r="173" spans="1:40" ht="40" customHeight="1" x14ac:dyDescent="0.35">
      <c r="A173" s="204">
        <v>9</v>
      </c>
      <c r="B173" s="50">
        <v>170</v>
      </c>
      <c r="C173" s="198" t="s">
        <v>637</v>
      </c>
      <c r="D173" s="56" t="s">
        <v>291</v>
      </c>
      <c r="E173" s="57" t="s">
        <v>292</v>
      </c>
      <c r="F173" s="57" t="s">
        <v>11</v>
      </c>
      <c r="G173" s="57" t="s">
        <v>12</v>
      </c>
      <c r="H173" s="55">
        <v>50</v>
      </c>
      <c r="I173" s="16">
        <v>0</v>
      </c>
      <c r="J173" s="144">
        <f t="shared" si="10"/>
        <v>0</v>
      </c>
      <c r="K173" s="145">
        <f t="shared" si="11"/>
        <v>0</v>
      </c>
      <c r="L173" s="146"/>
      <c r="M173" s="147">
        <f t="shared" si="12"/>
        <v>0</v>
      </c>
      <c r="N173" s="146"/>
      <c r="O173" s="146"/>
      <c r="P173" s="146"/>
      <c r="Q173" s="148">
        <f t="shared" si="13"/>
        <v>0</v>
      </c>
      <c r="R173" s="18" t="str">
        <f t="shared" si="9"/>
        <v>OK</v>
      </c>
      <c r="S173" s="47"/>
      <c r="T173" s="47"/>
      <c r="U173" s="47"/>
      <c r="V173" s="47"/>
      <c r="W173" s="47"/>
      <c r="X173" s="34"/>
      <c r="Y173" s="34"/>
      <c r="Z173" s="34"/>
      <c r="AA173" s="180"/>
      <c r="AB173" s="180"/>
      <c r="AC173" s="180"/>
      <c r="AD173" s="180"/>
      <c r="AE173" s="181"/>
      <c r="AF173" s="181"/>
      <c r="AG173" s="181"/>
      <c r="AH173" s="181"/>
      <c r="AI173" s="181"/>
      <c r="AJ173" s="181"/>
      <c r="AK173" s="181"/>
      <c r="AL173" s="36"/>
      <c r="AM173" s="36"/>
      <c r="AN173" s="36"/>
    </row>
    <row r="174" spans="1:40" ht="40" customHeight="1" x14ac:dyDescent="0.35">
      <c r="A174" s="204"/>
      <c r="B174" s="50">
        <v>171</v>
      </c>
      <c r="C174" s="200"/>
      <c r="D174" s="56" t="s">
        <v>293</v>
      </c>
      <c r="E174" s="57" t="s">
        <v>294</v>
      </c>
      <c r="F174" s="57" t="s">
        <v>233</v>
      </c>
      <c r="G174" s="57" t="s">
        <v>12</v>
      </c>
      <c r="H174" s="55">
        <v>51.94</v>
      </c>
      <c r="I174" s="16">
        <v>5</v>
      </c>
      <c r="J174" s="144">
        <f t="shared" si="10"/>
        <v>2</v>
      </c>
      <c r="K174" s="145">
        <f t="shared" si="11"/>
        <v>2</v>
      </c>
      <c r="L174" s="146"/>
      <c r="M174" s="147">
        <f t="shared" si="12"/>
        <v>1</v>
      </c>
      <c r="N174" s="146"/>
      <c r="O174" s="146"/>
      <c r="P174" s="146"/>
      <c r="Q174" s="148">
        <f t="shared" si="13"/>
        <v>3</v>
      </c>
      <c r="R174" s="18" t="str">
        <f t="shared" si="9"/>
        <v>OK</v>
      </c>
      <c r="S174" s="47"/>
      <c r="T174" s="47"/>
      <c r="U174" s="47"/>
      <c r="V174" s="47"/>
      <c r="W174" s="47"/>
      <c r="X174" s="34">
        <v>2</v>
      </c>
      <c r="Y174" s="34"/>
      <c r="Z174" s="34"/>
      <c r="AA174" s="180"/>
      <c r="AB174" s="180"/>
      <c r="AC174" s="180"/>
      <c r="AD174" s="180"/>
      <c r="AE174" s="181"/>
      <c r="AF174" s="181"/>
      <c r="AG174" s="181"/>
      <c r="AH174" s="181"/>
      <c r="AI174" s="181"/>
      <c r="AJ174" s="181"/>
      <c r="AK174" s="181"/>
      <c r="AL174" s="36"/>
      <c r="AM174" s="36"/>
      <c r="AN174" s="36"/>
    </row>
    <row r="175" spans="1:40" ht="40" customHeight="1" x14ac:dyDescent="0.35">
      <c r="A175" s="204"/>
      <c r="B175" s="50">
        <v>172</v>
      </c>
      <c r="C175" s="200"/>
      <c r="D175" s="56" t="s">
        <v>295</v>
      </c>
      <c r="E175" s="57" t="s">
        <v>296</v>
      </c>
      <c r="F175" s="57" t="s">
        <v>11</v>
      </c>
      <c r="G175" s="57" t="s">
        <v>297</v>
      </c>
      <c r="H175" s="55">
        <v>30.89</v>
      </c>
      <c r="I175" s="16">
        <v>5</v>
      </c>
      <c r="J175" s="144">
        <f t="shared" si="10"/>
        <v>5</v>
      </c>
      <c r="K175" s="145">
        <f t="shared" si="11"/>
        <v>5</v>
      </c>
      <c r="L175" s="146"/>
      <c r="M175" s="147">
        <f t="shared" si="12"/>
        <v>1</v>
      </c>
      <c r="N175" s="146"/>
      <c r="O175" s="146"/>
      <c r="P175" s="146"/>
      <c r="Q175" s="148">
        <f t="shared" si="13"/>
        <v>0</v>
      </c>
      <c r="R175" s="18" t="str">
        <f t="shared" si="9"/>
        <v>OK</v>
      </c>
      <c r="S175" s="47"/>
      <c r="T175" s="47"/>
      <c r="U175" s="47"/>
      <c r="V175" s="47"/>
      <c r="W175" s="47"/>
      <c r="X175" s="34">
        <v>5</v>
      </c>
      <c r="Y175" s="34"/>
      <c r="Z175" s="34"/>
      <c r="AA175" s="180"/>
      <c r="AB175" s="180"/>
      <c r="AC175" s="180"/>
      <c r="AD175" s="180"/>
      <c r="AE175" s="181"/>
      <c r="AF175" s="181"/>
      <c r="AG175" s="181"/>
      <c r="AH175" s="181"/>
      <c r="AI175" s="181"/>
      <c r="AJ175" s="181"/>
      <c r="AK175" s="181"/>
      <c r="AL175" s="36"/>
      <c r="AM175" s="36"/>
      <c r="AN175" s="36"/>
    </row>
    <row r="176" spans="1:40" ht="40" customHeight="1" x14ac:dyDescent="0.35">
      <c r="A176" s="204"/>
      <c r="B176" s="50">
        <v>173</v>
      </c>
      <c r="C176" s="200"/>
      <c r="D176" s="56" t="s">
        <v>298</v>
      </c>
      <c r="E176" s="57" t="s">
        <v>299</v>
      </c>
      <c r="F176" s="57" t="s">
        <v>233</v>
      </c>
      <c r="G176" s="57" t="s">
        <v>297</v>
      </c>
      <c r="H176" s="55">
        <v>20.9</v>
      </c>
      <c r="I176" s="16">
        <v>20</v>
      </c>
      <c r="J176" s="144">
        <f t="shared" si="10"/>
        <v>5</v>
      </c>
      <c r="K176" s="145">
        <f t="shared" si="11"/>
        <v>5</v>
      </c>
      <c r="L176" s="146"/>
      <c r="M176" s="147">
        <f t="shared" si="12"/>
        <v>5</v>
      </c>
      <c r="N176" s="146"/>
      <c r="O176" s="146"/>
      <c r="P176" s="146"/>
      <c r="Q176" s="148">
        <f t="shared" si="13"/>
        <v>15</v>
      </c>
      <c r="R176" s="18" t="str">
        <f t="shared" si="9"/>
        <v>OK</v>
      </c>
      <c r="S176" s="47"/>
      <c r="T176" s="47"/>
      <c r="U176" s="47"/>
      <c r="V176" s="47"/>
      <c r="W176" s="47"/>
      <c r="X176" s="34">
        <v>5</v>
      </c>
      <c r="Y176" s="34"/>
      <c r="Z176" s="34"/>
      <c r="AA176" s="180"/>
      <c r="AB176" s="180"/>
      <c r="AC176" s="180"/>
      <c r="AD176" s="180"/>
      <c r="AE176" s="181"/>
      <c r="AF176" s="181"/>
      <c r="AG176" s="181"/>
      <c r="AH176" s="181"/>
      <c r="AI176" s="181"/>
      <c r="AJ176" s="181"/>
      <c r="AK176" s="181"/>
      <c r="AL176" s="36"/>
      <c r="AM176" s="36"/>
      <c r="AN176" s="36"/>
    </row>
    <row r="177" spans="1:40" ht="40" customHeight="1" x14ac:dyDescent="0.35">
      <c r="A177" s="204"/>
      <c r="B177" s="50">
        <v>174</v>
      </c>
      <c r="C177" s="200"/>
      <c r="D177" s="56" t="s">
        <v>300</v>
      </c>
      <c r="E177" s="57" t="s">
        <v>301</v>
      </c>
      <c r="F177" s="57" t="s">
        <v>233</v>
      </c>
      <c r="G177" s="57" t="s">
        <v>12</v>
      </c>
      <c r="H177" s="55">
        <v>7.63</v>
      </c>
      <c r="I177" s="16">
        <v>5</v>
      </c>
      <c r="J177" s="144">
        <f t="shared" si="10"/>
        <v>5</v>
      </c>
      <c r="K177" s="145">
        <f t="shared" si="11"/>
        <v>5</v>
      </c>
      <c r="L177" s="146"/>
      <c r="M177" s="147">
        <f t="shared" si="12"/>
        <v>1</v>
      </c>
      <c r="N177" s="146"/>
      <c r="O177" s="146"/>
      <c r="P177" s="146"/>
      <c r="Q177" s="148">
        <f t="shared" si="13"/>
        <v>0</v>
      </c>
      <c r="R177" s="18" t="str">
        <f t="shared" si="9"/>
        <v>OK</v>
      </c>
      <c r="S177" s="47"/>
      <c r="T177" s="47"/>
      <c r="U177" s="47"/>
      <c r="V177" s="47"/>
      <c r="W177" s="47"/>
      <c r="X177" s="34">
        <v>5</v>
      </c>
      <c r="Y177" s="34"/>
      <c r="Z177" s="34"/>
      <c r="AA177" s="180"/>
      <c r="AB177" s="180"/>
      <c r="AC177" s="180"/>
      <c r="AD177" s="180"/>
      <c r="AE177" s="181"/>
      <c r="AF177" s="181"/>
      <c r="AG177" s="181"/>
      <c r="AH177" s="181"/>
      <c r="AI177" s="181"/>
      <c r="AJ177" s="181"/>
      <c r="AK177" s="181"/>
      <c r="AL177" s="36"/>
      <c r="AM177" s="36"/>
      <c r="AN177" s="36"/>
    </row>
    <row r="178" spans="1:40" ht="40" customHeight="1" x14ac:dyDescent="0.35">
      <c r="A178" s="204"/>
      <c r="B178" s="50">
        <v>175</v>
      </c>
      <c r="C178" s="200"/>
      <c r="D178" s="56" t="s">
        <v>302</v>
      </c>
      <c r="E178" s="57" t="s">
        <v>303</v>
      </c>
      <c r="F178" s="57" t="s">
        <v>11</v>
      </c>
      <c r="G178" s="57" t="s">
        <v>12</v>
      </c>
      <c r="H178" s="55">
        <v>50.87</v>
      </c>
      <c r="I178" s="16">
        <v>10</v>
      </c>
      <c r="J178" s="144">
        <f t="shared" si="10"/>
        <v>0</v>
      </c>
      <c r="K178" s="145">
        <f t="shared" si="11"/>
        <v>0</v>
      </c>
      <c r="L178" s="146"/>
      <c r="M178" s="147">
        <f t="shared" si="12"/>
        <v>2</v>
      </c>
      <c r="N178" s="146"/>
      <c r="O178" s="146"/>
      <c r="P178" s="146"/>
      <c r="Q178" s="148">
        <f t="shared" si="13"/>
        <v>10</v>
      </c>
      <c r="R178" s="18" t="str">
        <f t="shared" si="9"/>
        <v>OK</v>
      </c>
      <c r="S178" s="47"/>
      <c r="T178" s="47"/>
      <c r="U178" s="47"/>
      <c r="V178" s="47"/>
      <c r="W178" s="47"/>
      <c r="X178" s="34"/>
      <c r="Y178" s="34"/>
      <c r="Z178" s="34"/>
      <c r="AA178" s="180"/>
      <c r="AB178" s="180"/>
      <c r="AC178" s="180"/>
      <c r="AD178" s="180"/>
      <c r="AE178" s="181"/>
      <c r="AF178" s="181"/>
      <c r="AG178" s="181"/>
      <c r="AH178" s="181"/>
      <c r="AI178" s="181"/>
      <c r="AJ178" s="181"/>
      <c r="AK178" s="181"/>
      <c r="AL178" s="36"/>
      <c r="AM178" s="36"/>
      <c r="AN178" s="36"/>
    </row>
    <row r="179" spans="1:40" ht="40" customHeight="1" x14ac:dyDescent="0.35">
      <c r="A179" s="204"/>
      <c r="B179" s="50">
        <v>176</v>
      </c>
      <c r="C179" s="199"/>
      <c r="D179" s="56" t="s">
        <v>304</v>
      </c>
      <c r="E179" s="57" t="s">
        <v>305</v>
      </c>
      <c r="F179" s="57" t="s">
        <v>11</v>
      </c>
      <c r="G179" s="57" t="s">
        <v>12</v>
      </c>
      <c r="H179" s="55">
        <v>4.78</v>
      </c>
      <c r="I179" s="16">
        <v>0</v>
      </c>
      <c r="J179" s="144">
        <f t="shared" si="10"/>
        <v>0</v>
      </c>
      <c r="K179" s="145">
        <f t="shared" si="11"/>
        <v>0</v>
      </c>
      <c r="L179" s="146"/>
      <c r="M179" s="147">
        <f t="shared" si="12"/>
        <v>0</v>
      </c>
      <c r="N179" s="146"/>
      <c r="O179" s="146"/>
      <c r="P179" s="146"/>
      <c r="Q179" s="148">
        <f t="shared" si="13"/>
        <v>0</v>
      </c>
      <c r="R179" s="18" t="str">
        <f t="shared" si="9"/>
        <v>OK</v>
      </c>
      <c r="S179" s="47"/>
      <c r="T179" s="47"/>
      <c r="U179" s="47"/>
      <c r="V179" s="47"/>
      <c r="W179" s="47"/>
      <c r="X179" s="34"/>
      <c r="Y179" s="34"/>
      <c r="Z179" s="34"/>
      <c r="AA179" s="180"/>
      <c r="AB179" s="180"/>
      <c r="AC179" s="180"/>
      <c r="AD179" s="180"/>
      <c r="AE179" s="181"/>
      <c r="AF179" s="181"/>
      <c r="AG179" s="181"/>
      <c r="AH179" s="181"/>
      <c r="AI179" s="181"/>
      <c r="AJ179" s="181"/>
      <c r="AK179" s="181"/>
      <c r="AL179" s="36"/>
      <c r="AM179" s="36"/>
      <c r="AN179" s="36"/>
    </row>
    <row r="180" spans="1:40" ht="40" customHeight="1" x14ac:dyDescent="0.35">
      <c r="A180" s="204">
        <v>10</v>
      </c>
      <c r="B180" s="50">
        <v>177</v>
      </c>
      <c r="C180" s="198" t="s">
        <v>635</v>
      </c>
      <c r="D180" s="56" t="s">
        <v>306</v>
      </c>
      <c r="E180" s="57" t="s">
        <v>307</v>
      </c>
      <c r="F180" s="57" t="s">
        <v>11</v>
      </c>
      <c r="G180" s="57" t="s">
        <v>308</v>
      </c>
      <c r="H180" s="55">
        <v>16</v>
      </c>
      <c r="I180" s="16">
        <v>108</v>
      </c>
      <c r="J180" s="144">
        <f t="shared" si="10"/>
        <v>50</v>
      </c>
      <c r="K180" s="145">
        <f t="shared" si="11"/>
        <v>50</v>
      </c>
      <c r="L180" s="146"/>
      <c r="M180" s="147">
        <f t="shared" si="12"/>
        <v>27</v>
      </c>
      <c r="N180" s="146"/>
      <c r="O180" s="146"/>
      <c r="P180" s="146"/>
      <c r="Q180" s="148">
        <f t="shared" si="13"/>
        <v>58</v>
      </c>
      <c r="R180" s="18" t="str">
        <f t="shared" si="9"/>
        <v>OK</v>
      </c>
      <c r="S180" s="47"/>
      <c r="T180" s="47"/>
      <c r="U180" s="47"/>
      <c r="V180" s="47">
        <v>20</v>
      </c>
      <c r="W180" s="47"/>
      <c r="X180" s="34"/>
      <c r="Y180" s="34"/>
      <c r="Z180" s="34"/>
      <c r="AA180" s="180"/>
      <c r="AB180" s="180"/>
      <c r="AC180" s="180"/>
      <c r="AD180" s="180"/>
      <c r="AE180" s="181"/>
      <c r="AF180" s="181"/>
      <c r="AG180" s="181"/>
      <c r="AH180" s="190">
        <v>30</v>
      </c>
      <c r="AI180" s="181"/>
      <c r="AJ180" s="181"/>
      <c r="AK180" s="181"/>
      <c r="AL180" s="36"/>
      <c r="AM180" s="36"/>
      <c r="AN180" s="36"/>
    </row>
    <row r="181" spans="1:40" ht="40" customHeight="1" x14ac:dyDescent="0.35">
      <c r="A181" s="204"/>
      <c r="B181" s="50">
        <v>178</v>
      </c>
      <c r="C181" s="200"/>
      <c r="D181" s="56" t="s">
        <v>309</v>
      </c>
      <c r="E181" s="57" t="s">
        <v>310</v>
      </c>
      <c r="F181" s="57" t="s">
        <v>11</v>
      </c>
      <c r="G181" s="57" t="s">
        <v>13</v>
      </c>
      <c r="H181" s="55">
        <v>15.62</v>
      </c>
      <c r="I181" s="16">
        <v>30</v>
      </c>
      <c r="J181" s="144">
        <f t="shared" si="10"/>
        <v>30</v>
      </c>
      <c r="K181" s="145">
        <f t="shared" si="11"/>
        <v>30</v>
      </c>
      <c r="L181" s="146"/>
      <c r="M181" s="147">
        <f t="shared" si="12"/>
        <v>7</v>
      </c>
      <c r="N181" s="146"/>
      <c r="O181" s="146"/>
      <c r="P181" s="146"/>
      <c r="Q181" s="148">
        <f t="shared" si="13"/>
        <v>0</v>
      </c>
      <c r="R181" s="18" t="str">
        <f t="shared" si="9"/>
        <v>OK</v>
      </c>
      <c r="S181" s="47"/>
      <c r="T181" s="47"/>
      <c r="U181" s="47"/>
      <c r="V181" s="47"/>
      <c r="W181" s="47"/>
      <c r="X181" s="34"/>
      <c r="Y181" s="34"/>
      <c r="Z181" s="34"/>
      <c r="AA181" s="180"/>
      <c r="AB181" s="180"/>
      <c r="AC181" s="180"/>
      <c r="AD181" s="183">
        <v>15</v>
      </c>
      <c r="AE181" s="181"/>
      <c r="AF181" s="181"/>
      <c r="AG181" s="181"/>
      <c r="AH181" s="190">
        <v>15</v>
      </c>
      <c r="AI181" s="181"/>
      <c r="AJ181" s="181"/>
      <c r="AK181" s="181"/>
      <c r="AL181" s="36"/>
      <c r="AM181" s="36"/>
      <c r="AN181" s="36"/>
    </row>
    <row r="182" spans="1:40" ht="40" customHeight="1" x14ac:dyDescent="0.35">
      <c r="A182" s="204"/>
      <c r="B182" s="50">
        <v>179</v>
      </c>
      <c r="C182" s="200"/>
      <c r="D182" s="56" t="s">
        <v>311</v>
      </c>
      <c r="E182" s="57" t="s">
        <v>312</v>
      </c>
      <c r="F182" s="57" t="s">
        <v>233</v>
      </c>
      <c r="G182" s="57" t="s">
        <v>12</v>
      </c>
      <c r="H182" s="55">
        <v>4.9400000000000004</v>
      </c>
      <c r="I182" s="16">
        <v>10</v>
      </c>
      <c r="J182" s="144">
        <f t="shared" si="10"/>
        <v>5</v>
      </c>
      <c r="K182" s="145">
        <f t="shared" si="11"/>
        <v>5</v>
      </c>
      <c r="L182" s="146"/>
      <c r="M182" s="147">
        <f t="shared" si="12"/>
        <v>2</v>
      </c>
      <c r="N182" s="146"/>
      <c r="O182" s="146"/>
      <c r="P182" s="146"/>
      <c r="Q182" s="148">
        <f t="shared" si="13"/>
        <v>5</v>
      </c>
      <c r="R182" s="18" t="str">
        <f t="shared" si="9"/>
        <v>OK</v>
      </c>
      <c r="S182" s="47"/>
      <c r="T182" s="47"/>
      <c r="U182" s="47"/>
      <c r="V182" s="47"/>
      <c r="W182" s="47"/>
      <c r="X182" s="34"/>
      <c r="Y182" s="34"/>
      <c r="Z182" s="34"/>
      <c r="AA182" s="180"/>
      <c r="AB182" s="180"/>
      <c r="AC182" s="180"/>
      <c r="AD182" s="180"/>
      <c r="AE182" s="181"/>
      <c r="AF182" s="181"/>
      <c r="AG182" s="181"/>
      <c r="AH182" s="190">
        <v>5</v>
      </c>
      <c r="AI182" s="181"/>
      <c r="AJ182" s="181"/>
      <c r="AK182" s="181"/>
      <c r="AL182" s="36"/>
      <c r="AM182" s="36"/>
      <c r="AN182" s="36"/>
    </row>
    <row r="183" spans="1:40" ht="40" customHeight="1" x14ac:dyDescent="0.35">
      <c r="A183" s="204"/>
      <c r="B183" s="50">
        <v>180</v>
      </c>
      <c r="C183" s="200"/>
      <c r="D183" s="56" t="s">
        <v>313</v>
      </c>
      <c r="E183" s="57" t="s">
        <v>314</v>
      </c>
      <c r="F183" s="57" t="s">
        <v>11</v>
      </c>
      <c r="G183" s="57" t="s">
        <v>13</v>
      </c>
      <c r="H183" s="55">
        <v>36.1</v>
      </c>
      <c r="I183" s="16">
        <v>10</v>
      </c>
      <c r="J183" s="144">
        <f t="shared" si="10"/>
        <v>10</v>
      </c>
      <c r="K183" s="145">
        <f t="shared" si="11"/>
        <v>10</v>
      </c>
      <c r="L183" s="146"/>
      <c r="M183" s="147">
        <f t="shared" si="12"/>
        <v>2</v>
      </c>
      <c r="N183" s="146"/>
      <c r="O183" s="146"/>
      <c r="P183" s="146"/>
      <c r="Q183" s="148">
        <f t="shared" si="13"/>
        <v>0</v>
      </c>
      <c r="R183" s="18" t="str">
        <f t="shared" si="9"/>
        <v>OK</v>
      </c>
      <c r="S183" s="47"/>
      <c r="T183" s="47"/>
      <c r="U183" s="47"/>
      <c r="V183" s="47">
        <v>4</v>
      </c>
      <c r="W183" s="47"/>
      <c r="X183" s="34"/>
      <c r="Y183" s="34"/>
      <c r="Z183" s="34"/>
      <c r="AA183" s="180"/>
      <c r="AB183" s="180"/>
      <c r="AC183" s="180"/>
      <c r="AD183" s="184">
        <v>6</v>
      </c>
      <c r="AE183" s="181"/>
      <c r="AF183" s="181"/>
      <c r="AG183" s="181"/>
      <c r="AH183" s="181"/>
      <c r="AI183" s="181"/>
      <c r="AJ183" s="181"/>
      <c r="AK183" s="181"/>
      <c r="AL183" s="36"/>
      <c r="AM183" s="36"/>
      <c r="AN183" s="36"/>
    </row>
    <row r="184" spans="1:40" ht="40" customHeight="1" x14ac:dyDescent="0.35">
      <c r="A184" s="204"/>
      <c r="B184" s="50">
        <v>181</v>
      </c>
      <c r="C184" s="200"/>
      <c r="D184" s="56" t="s">
        <v>315</v>
      </c>
      <c r="E184" s="57" t="s">
        <v>316</v>
      </c>
      <c r="F184" s="57" t="s">
        <v>11</v>
      </c>
      <c r="G184" s="57" t="s">
        <v>12</v>
      </c>
      <c r="H184" s="55">
        <v>16.8</v>
      </c>
      <c r="I184" s="16">
        <v>30</v>
      </c>
      <c r="J184" s="144">
        <f t="shared" si="10"/>
        <v>5</v>
      </c>
      <c r="K184" s="145">
        <f t="shared" si="11"/>
        <v>5</v>
      </c>
      <c r="L184" s="146"/>
      <c r="M184" s="147">
        <f t="shared" si="12"/>
        <v>7</v>
      </c>
      <c r="N184" s="146"/>
      <c r="O184" s="146"/>
      <c r="P184" s="146"/>
      <c r="Q184" s="148">
        <f t="shared" si="13"/>
        <v>25</v>
      </c>
      <c r="R184" s="18" t="str">
        <f t="shared" si="9"/>
        <v>OK</v>
      </c>
      <c r="S184" s="47"/>
      <c r="T184" s="47"/>
      <c r="U184" s="47"/>
      <c r="V184" s="47">
        <v>5</v>
      </c>
      <c r="W184" s="47"/>
      <c r="X184" s="34"/>
      <c r="Y184" s="34"/>
      <c r="Z184" s="34"/>
      <c r="AA184" s="180"/>
      <c r="AB184" s="180"/>
      <c r="AC184" s="180"/>
      <c r="AD184" s="180"/>
      <c r="AE184" s="181"/>
      <c r="AF184" s="181"/>
      <c r="AG184" s="181"/>
      <c r="AH184" s="181"/>
      <c r="AI184" s="181"/>
      <c r="AJ184" s="181"/>
      <c r="AK184" s="181"/>
      <c r="AL184" s="36"/>
      <c r="AM184" s="36"/>
      <c r="AN184" s="36"/>
    </row>
    <row r="185" spans="1:40" ht="40" customHeight="1" x14ac:dyDescent="0.35">
      <c r="A185" s="204"/>
      <c r="B185" s="50">
        <v>182</v>
      </c>
      <c r="C185" s="200"/>
      <c r="D185" s="56" t="s">
        <v>317</v>
      </c>
      <c r="E185" s="57" t="s">
        <v>318</v>
      </c>
      <c r="F185" s="57" t="s">
        <v>11</v>
      </c>
      <c r="G185" s="57" t="s">
        <v>12</v>
      </c>
      <c r="H185" s="55">
        <v>8.16</v>
      </c>
      <c r="I185" s="16">
        <v>5</v>
      </c>
      <c r="J185" s="144">
        <f t="shared" si="10"/>
        <v>3</v>
      </c>
      <c r="K185" s="145">
        <f t="shared" si="11"/>
        <v>3</v>
      </c>
      <c r="L185" s="146"/>
      <c r="M185" s="147">
        <f t="shared" si="12"/>
        <v>1</v>
      </c>
      <c r="N185" s="146"/>
      <c r="O185" s="146"/>
      <c r="P185" s="146"/>
      <c r="Q185" s="148">
        <f t="shared" si="13"/>
        <v>2</v>
      </c>
      <c r="R185" s="18" t="str">
        <f t="shared" si="9"/>
        <v>OK</v>
      </c>
      <c r="S185" s="47"/>
      <c r="T185" s="47"/>
      <c r="U185" s="47"/>
      <c r="V185" s="47"/>
      <c r="W185" s="47"/>
      <c r="X185" s="34"/>
      <c r="Y185" s="34"/>
      <c r="Z185" s="34"/>
      <c r="AA185" s="180"/>
      <c r="AB185" s="180"/>
      <c r="AC185" s="180"/>
      <c r="AD185" s="184">
        <v>3</v>
      </c>
      <c r="AE185" s="181"/>
      <c r="AF185" s="181"/>
      <c r="AG185" s="181"/>
      <c r="AH185" s="181"/>
      <c r="AI185" s="181"/>
      <c r="AJ185" s="181"/>
      <c r="AK185" s="181"/>
      <c r="AL185" s="36"/>
      <c r="AM185" s="36"/>
      <c r="AN185" s="36"/>
    </row>
    <row r="186" spans="1:40" ht="40" customHeight="1" x14ac:dyDescent="0.35">
      <c r="A186" s="204"/>
      <c r="B186" s="50">
        <v>183</v>
      </c>
      <c r="C186" s="200"/>
      <c r="D186" s="56" t="s">
        <v>319</v>
      </c>
      <c r="E186" s="57" t="s">
        <v>320</v>
      </c>
      <c r="F186" s="57" t="s">
        <v>11</v>
      </c>
      <c r="G186" s="57" t="s">
        <v>12</v>
      </c>
      <c r="H186" s="55">
        <v>6.8</v>
      </c>
      <c r="I186" s="16">
        <v>25</v>
      </c>
      <c r="J186" s="144">
        <f t="shared" si="10"/>
        <v>12</v>
      </c>
      <c r="K186" s="145">
        <f t="shared" si="11"/>
        <v>12</v>
      </c>
      <c r="L186" s="146"/>
      <c r="M186" s="147">
        <f t="shared" si="12"/>
        <v>6</v>
      </c>
      <c r="N186" s="146"/>
      <c r="O186" s="146"/>
      <c r="P186" s="146"/>
      <c r="Q186" s="148">
        <f t="shared" si="13"/>
        <v>13</v>
      </c>
      <c r="R186" s="18" t="str">
        <f t="shared" si="9"/>
        <v>OK</v>
      </c>
      <c r="S186" s="47"/>
      <c r="T186" s="47"/>
      <c r="U186" s="47"/>
      <c r="V186" s="47"/>
      <c r="W186" s="47"/>
      <c r="X186" s="34"/>
      <c r="Y186" s="34"/>
      <c r="Z186" s="34"/>
      <c r="AA186" s="180"/>
      <c r="AB186" s="180"/>
      <c r="AC186" s="180"/>
      <c r="AD186" s="180"/>
      <c r="AE186" s="181"/>
      <c r="AF186" s="181"/>
      <c r="AG186" s="181"/>
      <c r="AH186" s="190">
        <v>12</v>
      </c>
      <c r="AI186" s="181"/>
      <c r="AJ186" s="181"/>
      <c r="AK186" s="181"/>
      <c r="AL186" s="36"/>
      <c r="AM186" s="36"/>
      <c r="AN186" s="36"/>
    </row>
    <row r="187" spans="1:40" ht="40" customHeight="1" x14ac:dyDescent="0.35">
      <c r="A187" s="204"/>
      <c r="B187" s="50">
        <v>184</v>
      </c>
      <c r="C187" s="200"/>
      <c r="D187" s="56" t="s">
        <v>321</v>
      </c>
      <c r="E187" s="57" t="s">
        <v>322</v>
      </c>
      <c r="F187" s="57" t="s">
        <v>11</v>
      </c>
      <c r="G187" s="57" t="s">
        <v>12</v>
      </c>
      <c r="H187" s="55">
        <v>22.8</v>
      </c>
      <c r="I187" s="16">
        <v>2</v>
      </c>
      <c r="J187" s="144">
        <f t="shared" si="10"/>
        <v>7</v>
      </c>
      <c r="K187" s="145">
        <f t="shared" si="11"/>
        <v>7</v>
      </c>
      <c r="L187" s="146">
        <v>5</v>
      </c>
      <c r="M187" s="147">
        <f t="shared" si="12"/>
        <v>0</v>
      </c>
      <c r="N187" s="146"/>
      <c r="O187" s="146"/>
      <c r="P187" s="146"/>
      <c r="Q187" s="148">
        <f t="shared" si="13"/>
        <v>0</v>
      </c>
      <c r="R187" s="18" t="str">
        <f t="shared" si="9"/>
        <v>OK</v>
      </c>
      <c r="S187" s="47"/>
      <c r="T187" s="47"/>
      <c r="U187" s="47"/>
      <c r="V187" s="47">
        <v>2</v>
      </c>
      <c r="W187" s="47"/>
      <c r="X187" s="34"/>
      <c r="Y187" s="34"/>
      <c r="Z187" s="34"/>
      <c r="AA187" s="180"/>
      <c r="AB187" s="180"/>
      <c r="AC187" s="180"/>
      <c r="AD187" s="184">
        <v>5</v>
      </c>
      <c r="AE187" s="181"/>
      <c r="AF187" s="181"/>
      <c r="AG187" s="181"/>
      <c r="AH187" s="181"/>
      <c r="AI187" s="181"/>
      <c r="AJ187" s="181"/>
      <c r="AK187" s="181"/>
      <c r="AL187" s="36"/>
      <c r="AM187" s="36"/>
      <c r="AN187" s="36"/>
    </row>
    <row r="188" spans="1:40" ht="40" customHeight="1" x14ac:dyDescent="0.35">
      <c r="A188" s="204"/>
      <c r="B188" s="50">
        <v>185</v>
      </c>
      <c r="C188" s="200"/>
      <c r="D188" s="56" t="s">
        <v>323</v>
      </c>
      <c r="E188" s="57" t="s">
        <v>324</v>
      </c>
      <c r="F188" s="57" t="s">
        <v>11</v>
      </c>
      <c r="G188" s="57" t="s">
        <v>15</v>
      </c>
      <c r="H188" s="55">
        <v>9.36</v>
      </c>
      <c r="I188" s="16">
        <v>5</v>
      </c>
      <c r="J188" s="144">
        <f t="shared" si="10"/>
        <v>0</v>
      </c>
      <c r="K188" s="145">
        <f t="shared" si="11"/>
        <v>0</v>
      </c>
      <c r="L188" s="146"/>
      <c r="M188" s="147">
        <f t="shared" si="12"/>
        <v>1</v>
      </c>
      <c r="N188" s="146"/>
      <c r="O188" s="146"/>
      <c r="P188" s="146"/>
      <c r="Q188" s="148">
        <f t="shared" si="13"/>
        <v>5</v>
      </c>
      <c r="R188" s="18" t="str">
        <f t="shared" si="9"/>
        <v>OK</v>
      </c>
      <c r="S188" s="47"/>
      <c r="T188" s="47"/>
      <c r="U188" s="47"/>
      <c r="V188" s="47"/>
      <c r="W188" s="47"/>
      <c r="X188" s="34"/>
      <c r="Y188" s="34"/>
      <c r="Z188" s="34"/>
      <c r="AA188" s="180"/>
      <c r="AB188" s="180"/>
      <c r="AC188" s="180"/>
      <c r="AD188" s="180"/>
      <c r="AE188" s="181"/>
      <c r="AF188" s="181"/>
      <c r="AG188" s="181"/>
      <c r="AH188" s="181"/>
      <c r="AI188" s="181"/>
      <c r="AJ188" s="181"/>
      <c r="AK188" s="181"/>
      <c r="AL188" s="36"/>
      <c r="AM188" s="36"/>
      <c r="AN188" s="36"/>
    </row>
    <row r="189" spans="1:40" ht="40" customHeight="1" x14ac:dyDescent="0.35">
      <c r="A189" s="204"/>
      <c r="B189" s="50">
        <v>186</v>
      </c>
      <c r="C189" s="200"/>
      <c r="D189" s="56" t="s">
        <v>325</v>
      </c>
      <c r="E189" s="57" t="s">
        <v>326</v>
      </c>
      <c r="F189" s="57" t="s">
        <v>11</v>
      </c>
      <c r="G189" s="57" t="s">
        <v>12</v>
      </c>
      <c r="H189" s="55">
        <v>17.399999999999999</v>
      </c>
      <c r="I189" s="16">
        <v>0</v>
      </c>
      <c r="J189" s="144">
        <f t="shared" si="10"/>
        <v>0</v>
      </c>
      <c r="K189" s="145">
        <f t="shared" si="11"/>
        <v>0</v>
      </c>
      <c r="L189" s="146"/>
      <c r="M189" s="147">
        <f t="shared" si="12"/>
        <v>0</v>
      </c>
      <c r="N189" s="146"/>
      <c r="O189" s="146"/>
      <c r="P189" s="146"/>
      <c r="Q189" s="148">
        <f t="shared" si="13"/>
        <v>0</v>
      </c>
      <c r="R189" s="18" t="str">
        <f t="shared" si="9"/>
        <v>OK</v>
      </c>
      <c r="S189" s="47"/>
      <c r="T189" s="47"/>
      <c r="U189" s="47"/>
      <c r="V189" s="47"/>
      <c r="W189" s="47"/>
      <c r="X189" s="34"/>
      <c r="Y189" s="34"/>
      <c r="Z189" s="34"/>
      <c r="AA189" s="180"/>
      <c r="AB189" s="180"/>
      <c r="AC189" s="180"/>
      <c r="AD189" s="180"/>
      <c r="AE189" s="181"/>
      <c r="AF189" s="181"/>
      <c r="AG189" s="181"/>
      <c r="AH189" s="181"/>
      <c r="AI189" s="181"/>
      <c r="AJ189" s="181"/>
      <c r="AK189" s="181"/>
      <c r="AL189" s="36"/>
      <c r="AM189" s="36"/>
      <c r="AN189" s="36"/>
    </row>
    <row r="190" spans="1:40" ht="40" customHeight="1" x14ac:dyDescent="0.35">
      <c r="A190" s="204"/>
      <c r="B190" s="50">
        <v>187</v>
      </c>
      <c r="C190" s="200"/>
      <c r="D190" s="56" t="s">
        <v>327</v>
      </c>
      <c r="E190" s="57" t="s">
        <v>328</v>
      </c>
      <c r="F190" s="57" t="s">
        <v>11</v>
      </c>
      <c r="G190" s="57" t="s">
        <v>12</v>
      </c>
      <c r="H190" s="55">
        <v>16.88</v>
      </c>
      <c r="I190" s="16">
        <v>0</v>
      </c>
      <c r="J190" s="144">
        <f t="shared" si="10"/>
        <v>0</v>
      </c>
      <c r="K190" s="145">
        <f t="shared" si="11"/>
        <v>0</v>
      </c>
      <c r="L190" s="146"/>
      <c r="M190" s="147">
        <f t="shared" si="12"/>
        <v>0</v>
      </c>
      <c r="N190" s="146"/>
      <c r="O190" s="146"/>
      <c r="P190" s="146"/>
      <c r="Q190" s="148">
        <f t="shared" si="13"/>
        <v>0</v>
      </c>
      <c r="R190" s="18" t="str">
        <f t="shared" si="9"/>
        <v>OK</v>
      </c>
      <c r="S190" s="47"/>
      <c r="T190" s="47"/>
      <c r="U190" s="47"/>
      <c r="V190" s="47"/>
      <c r="W190" s="47"/>
      <c r="X190" s="34"/>
      <c r="Y190" s="34"/>
      <c r="Z190" s="34"/>
      <c r="AA190" s="180"/>
      <c r="AB190" s="180"/>
      <c r="AC190" s="180"/>
      <c r="AD190" s="180"/>
      <c r="AE190" s="181"/>
      <c r="AF190" s="181"/>
      <c r="AG190" s="181"/>
      <c r="AH190" s="181"/>
      <c r="AI190" s="181"/>
      <c r="AJ190" s="181"/>
      <c r="AK190" s="181"/>
      <c r="AL190" s="36"/>
      <c r="AM190" s="36"/>
      <c r="AN190" s="36"/>
    </row>
    <row r="191" spans="1:40" ht="40" customHeight="1" x14ac:dyDescent="0.35">
      <c r="A191" s="204"/>
      <c r="B191" s="50">
        <v>188</v>
      </c>
      <c r="C191" s="200"/>
      <c r="D191" s="56" t="s">
        <v>329</v>
      </c>
      <c r="E191" s="57" t="s">
        <v>330</v>
      </c>
      <c r="F191" s="57" t="s">
        <v>11</v>
      </c>
      <c r="G191" s="57" t="s">
        <v>12</v>
      </c>
      <c r="H191" s="55">
        <v>15.6</v>
      </c>
      <c r="I191" s="16">
        <v>0</v>
      </c>
      <c r="J191" s="144">
        <f t="shared" si="10"/>
        <v>0</v>
      </c>
      <c r="K191" s="145">
        <f t="shared" si="11"/>
        <v>0</v>
      </c>
      <c r="L191" s="146"/>
      <c r="M191" s="147">
        <f t="shared" si="12"/>
        <v>0</v>
      </c>
      <c r="N191" s="146"/>
      <c r="O191" s="146"/>
      <c r="P191" s="146"/>
      <c r="Q191" s="148">
        <f t="shared" si="13"/>
        <v>0</v>
      </c>
      <c r="R191" s="18" t="str">
        <f t="shared" si="9"/>
        <v>OK</v>
      </c>
      <c r="S191" s="47"/>
      <c r="T191" s="47"/>
      <c r="U191" s="47"/>
      <c r="V191" s="47"/>
      <c r="W191" s="47"/>
      <c r="X191" s="34"/>
      <c r="Y191" s="34"/>
      <c r="Z191" s="34"/>
      <c r="AA191" s="180"/>
      <c r="AB191" s="180"/>
      <c r="AC191" s="180"/>
      <c r="AD191" s="180"/>
      <c r="AE191" s="181"/>
      <c r="AF191" s="181"/>
      <c r="AG191" s="181"/>
      <c r="AH191" s="181"/>
      <c r="AI191" s="181"/>
      <c r="AJ191" s="181"/>
      <c r="AK191" s="181"/>
      <c r="AL191" s="36"/>
      <c r="AM191" s="36"/>
      <c r="AN191" s="36"/>
    </row>
    <row r="192" spans="1:40" ht="40" customHeight="1" x14ac:dyDescent="0.35">
      <c r="A192" s="204"/>
      <c r="B192" s="50">
        <v>189</v>
      </c>
      <c r="C192" s="200"/>
      <c r="D192" s="56" t="s">
        <v>331</v>
      </c>
      <c r="E192" s="57" t="s">
        <v>332</v>
      </c>
      <c r="F192" s="57" t="s">
        <v>11</v>
      </c>
      <c r="G192" s="57" t="s">
        <v>12</v>
      </c>
      <c r="H192" s="55">
        <v>16.8</v>
      </c>
      <c r="I192" s="16">
        <v>10</v>
      </c>
      <c r="J192" s="144">
        <f t="shared" si="10"/>
        <v>10</v>
      </c>
      <c r="K192" s="145">
        <f t="shared" si="11"/>
        <v>10</v>
      </c>
      <c r="L192" s="146"/>
      <c r="M192" s="147">
        <f t="shared" si="12"/>
        <v>2</v>
      </c>
      <c r="N192" s="146"/>
      <c r="O192" s="146"/>
      <c r="P192" s="146"/>
      <c r="Q192" s="148">
        <f t="shared" si="13"/>
        <v>0</v>
      </c>
      <c r="R192" s="18" t="str">
        <f t="shared" si="9"/>
        <v>OK</v>
      </c>
      <c r="S192" s="47"/>
      <c r="T192" s="47"/>
      <c r="U192" s="47"/>
      <c r="V192" s="47"/>
      <c r="W192" s="47"/>
      <c r="X192" s="34"/>
      <c r="Y192" s="34"/>
      <c r="Z192" s="34"/>
      <c r="AA192" s="180"/>
      <c r="AB192" s="180"/>
      <c r="AC192" s="180"/>
      <c r="AD192" s="184">
        <v>5</v>
      </c>
      <c r="AE192" s="181"/>
      <c r="AF192" s="181"/>
      <c r="AG192" s="181"/>
      <c r="AH192" s="190">
        <v>5</v>
      </c>
      <c r="AI192" s="181"/>
      <c r="AJ192" s="181"/>
      <c r="AK192" s="181"/>
      <c r="AL192" s="36"/>
      <c r="AM192" s="36"/>
      <c r="AN192" s="36"/>
    </row>
    <row r="193" spans="1:40" ht="40" customHeight="1" x14ac:dyDescent="0.35">
      <c r="A193" s="204"/>
      <c r="B193" s="50">
        <v>190</v>
      </c>
      <c r="C193" s="200"/>
      <c r="D193" s="56" t="s">
        <v>333</v>
      </c>
      <c r="E193" s="57" t="s">
        <v>334</v>
      </c>
      <c r="F193" s="57" t="s">
        <v>11</v>
      </c>
      <c r="G193" s="57" t="s">
        <v>15</v>
      </c>
      <c r="H193" s="55">
        <v>24</v>
      </c>
      <c r="I193" s="16">
        <v>60</v>
      </c>
      <c r="J193" s="144">
        <f t="shared" si="10"/>
        <v>5</v>
      </c>
      <c r="K193" s="145">
        <f t="shared" si="11"/>
        <v>5</v>
      </c>
      <c r="L193" s="146"/>
      <c r="M193" s="147">
        <f t="shared" si="12"/>
        <v>15</v>
      </c>
      <c r="N193" s="146"/>
      <c r="O193" s="146"/>
      <c r="P193" s="146"/>
      <c r="Q193" s="148">
        <f t="shared" si="13"/>
        <v>55</v>
      </c>
      <c r="R193" s="18" t="str">
        <f t="shared" si="9"/>
        <v>OK</v>
      </c>
      <c r="S193" s="47"/>
      <c r="T193" s="47"/>
      <c r="U193" s="47"/>
      <c r="V193" s="47">
        <v>5</v>
      </c>
      <c r="W193" s="47"/>
      <c r="X193" s="34"/>
      <c r="Y193" s="34"/>
      <c r="Z193" s="34"/>
      <c r="AA193" s="180"/>
      <c r="AB193" s="180"/>
      <c r="AC193" s="180"/>
      <c r="AD193" s="180"/>
      <c r="AE193" s="181"/>
      <c r="AF193" s="181"/>
      <c r="AG193" s="181"/>
      <c r="AH193" s="181"/>
      <c r="AI193" s="181"/>
      <c r="AJ193" s="181"/>
      <c r="AK193" s="181"/>
      <c r="AL193" s="36"/>
      <c r="AM193" s="36"/>
      <c r="AN193" s="36"/>
    </row>
    <row r="194" spans="1:40" ht="40" customHeight="1" x14ac:dyDescent="0.35">
      <c r="A194" s="204"/>
      <c r="B194" s="50">
        <v>191</v>
      </c>
      <c r="C194" s="200"/>
      <c r="D194" s="56" t="s">
        <v>335</v>
      </c>
      <c r="E194" s="57" t="s">
        <v>336</v>
      </c>
      <c r="F194" s="57" t="s">
        <v>11</v>
      </c>
      <c r="G194" s="57" t="s">
        <v>15</v>
      </c>
      <c r="H194" s="55">
        <v>27.6</v>
      </c>
      <c r="I194" s="16">
        <v>0</v>
      </c>
      <c r="J194" s="144">
        <f t="shared" si="10"/>
        <v>0</v>
      </c>
      <c r="K194" s="145">
        <f t="shared" si="11"/>
        <v>0</v>
      </c>
      <c r="L194" s="146"/>
      <c r="M194" s="147">
        <f t="shared" si="12"/>
        <v>0</v>
      </c>
      <c r="N194" s="146"/>
      <c r="O194" s="146"/>
      <c r="P194" s="146"/>
      <c r="Q194" s="148">
        <f t="shared" si="13"/>
        <v>0</v>
      </c>
      <c r="R194" s="18" t="str">
        <f t="shared" si="9"/>
        <v>OK</v>
      </c>
      <c r="S194" s="47"/>
      <c r="T194" s="47"/>
      <c r="U194" s="47"/>
      <c r="V194" s="47"/>
      <c r="W194" s="47"/>
      <c r="X194" s="34"/>
      <c r="Y194" s="34"/>
      <c r="Z194" s="34"/>
      <c r="AA194" s="180"/>
      <c r="AB194" s="180"/>
      <c r="AC194" s="180"/>
      <c r="AD194" s="180"/>
      <c r="AE194" s="181"/>
      <c r="AF194" s="181"/>
      <c r="AG194" s="181"/>
      <c r="AH194" s="181"/>
      <c r="AI194" s="181"/>
      <c r="AJ194" s="181"/>
      <c r="AK194" s="181"/>
      <c r="AL194" s="36"/>
      <c r="AM194" s="36"/>
      <c r="AN194" s="36"/>
    </row>
    <row r="195" spans="1:40" ht="40" customHeight="1" x14ac:dyDescent="0.35">
      <c r="A195" s="204"/>
      <c r="B195" s="50">
        <v>192</v>
      </c>
      <c r="C195" s="200"/>
      <c r="D195" s="56" t="s">
        <v>337</v>
      </c>
      <c r="E195" s="57" t="s">
        <v>338</v>
      </c>
      <c r="F195" s="57" t="s">
        <v>11</v>
      </c>
      <c r="G195" s="57" t="s">
        <v>24</v>
      </c>
      <c r="H195" s="55">
        <v>108</v>
      </c>
      <c r="I195" s="16">
        <v>50</v>
      </c>
      <c r="J195" s="144">
        <f t="shared" si="10"/>
        <v>35</v>
      </c>
      <c r="K195" s="145">
        <f t="shared" si="11"/>
        <v>35</v>
      </c>
      <c r="L195" s="146"/>
      <c r="M195" s="147">
        <f t="shared" si="12"/>
        <v>12</v>
      </c>
      <c r="N195" s="146"/>
      <c r="O195" s="146"/>
      <c r="P195" s="146"/>
      <c r="Q195" s="148">
        <f t="shared" si="13"/>
        <v>15</v>
      </c>
      <c r="R195" s="18" t="str">
        <f t="shared" si="9"/>
        <v>OK</v>
      </c>
      <c r="S195" s="47"/>
      <c r="T195" s="47"/>
      <c r="U195" s="47"/>
      <c r="V195" s="47"/>
      <c r="W195" s="47"/>
      <c r="X195" s="34"/>
      <c r="Y195" s="34"/>
      <c r="Z195" s="34"/>
      <c r="AA195" s="180"/>
      <c r="AB195" s="180"/>
      <c r="AC195" s="180"/>
      <c r="AD195" s="180"/>
      <c r="AE195" s="181"/>
      <c r="AF195" s="181"/>
      <c r="AG195" s="181"/>
      <c r="AH195" s="190">
        <v>35</v>
      </c>
      <c r="AI195" s="181"/>
      <c r="AJ195" s="181"/>
      <c r="AK195" s="181"/>
      <c r="AL195" s="36"/>
      <c r="AM195" s="36"/>
      <c r="AN195" s="36"/>
    </row>
    <row r="196" spans="1:40" ht="40" customHeight="1" x14ac:dyDescent="0.35">
      <c r="A196" s="204"/>
      <c r="B196" s="50">
        <v>193</v>
      </c>
      <c r="C196" s="200"/>
      <c r="D196" s="56" t="s">
        <v>339</v>
      </c>
      <c r="E196" s="57" t="s">
        <v>340</v>
      </c>
      <c r="F196" s="57" t="s">
        <v>11</v>
      </c>
      <c r="G196" s="57" t="s">
        <v>15</v>
      </c>
      <c r="H196" s="55">
        <v>12</v>
      </c>
      <c r="I196" s="16">
        <v>3</v>
      </c>
      <c r="J196" s="144">
        <f t="shared" si="10"/>
        <v>3</v>
      </c>
      <c r="K196" s="145">
        <f t="shared" si="11"/>
        <v>3</v>
      </c>
      <c r="L196" s="146"/>
      <c r="M196" s="147">
        <f t="shared" si="12"/>
        <v>0</v>
      </c>
      <c r="N196" s="146"/>
      <c r="O196" s="146"/>
      <c r="P196" s="146"/>
      <c r="Q196" s="148">
        <f t="shared" si="13"/>
        <v>0</v>
      </c>
      <c r="R196" s="18" t="str">
        <f t="shared" si="9"/>
        <v>OK</v>
      </c>
      <c r="S196" s="47"/>
      <c r="T196" s="47"/>
      <c r="U196" s="47"/>
      <c r="V196" s="47">
        <v>2</v>
      </c>
      <c r="W196" s="47"/>
      <c r="X196" s="34"/>
      <c r="Y196" s="34"/>
      <c r="Z196" s="34"/>
      <c r="AA196" s="180"/>
      <c r="AB196" s="180"/>
      <c r="AC196" s="180"/>
      <c r="AD196" s="184">
        <v>1</v>
      </c>
      <c r="AE196" s="181"/>
      <c r="AF196" s="181"/>
      <c r="AG196" s="181"/>
      <c r="AH196" s="181"/>
      <c r="AI196" s="181"/>
      <c r="AJ196" s="181"/>
      <c r="AK196" s="181"/>
      <c r="AL196" s="36"/>
      <c r="AM196" s="36"/>
      <c r="AN196" s="36"/>
    </row>
    <row r="197" spans="1:40" ht="40" customHeight="1" x14ac:dyDescent="0.35">
      <c r="A197" s="204"/>
      <c r="B197" s="50">
        <v>194</v>
      </c>
      <c r="C197" s="199"/>
      <c r="D197" s="56" t="s">
        <v>341</v>
      </c>
      <c r="E197" s="57" t="s">
        <v>342</v>
      </c>
      <c r="F197" s="57" t="s">
        <v>11</v>
      </c>
      <c r="G197" s="57" t="s">
        <v>288</v>
      </c>
      <c r="H197" s="55">
        <v>7.8</v>
      </c>
      <c r="I197" s="16">
        <v>10</v>
      </c>
      <c r="J197" s="144">
        <f t="shared" ref="J197:J260" si="14">IF(SUM(S197:AK197)&gt;I197+L197,I197+L197,SUM(S197:AN197))</f>
        <v>9</v>
      </c>
      <c r="K197" s="145">
        <f t="shared" ref="K197:K260" si="15">(SUM(S197:AN197))</f>
        <v>9</v>
      </c>
      <c r="L197" s="146"/>
      <c r="M197" s="147">
        <f t="shared" ref="M197:M260" si="16">ROUND(IF(I197*0.25-0.5&lt;0,0,I197*0.25-0.5),0)-P197-N197</f>
        <v>2</v>
      </c>
      <c r="N197" s="146"/>
      <c r="O197" s="146"/>
      <c r="P197" s="146"/>
      <c r="Q197" s="148">
        <f t="shared" ref="Q197:Q260" si="17">I197-(SUM(S197:AN197))+L197</f>
        <v>1</v>
      </c>
      <c r="R197" s="18" t="str">
        <f t="shared" si="9"/>
        <v>OK</v>
      </c>
      <c r="S197" s="47"/>
      <c r="T197" s="47"/>
      <c r="U197" s="47"/>
      <c r="V197" s="47">
        <v>4</v>
      </c>
      <c r="W197" s="47"/>
      <c r="X197" s="34"/>
      <c r="Y197" s="34"/>
      <c r="Z197" s="34"/>
      <c r="AA197" s="180"/>
      <c r="AB197" s="180"/>
      <c r="AC197" s="180"/>
      <c r="AD197" s="180"/>
      <c r="AE197" s="181"/>
      <c r="AF197" s="181"/>
      <c r="AG197" s="181"/>
      <c r="AH197" s="190">
        <v>5</v>
      </c>
      <c r="AI197" s="181"/>
      <c r="AJ197" s="181"/>
      <c r="AK197" s="181"/>
      <c r="AL197" s="36"/>
      <c r="AM197" s="36"/>
      <c r="AN197" s="36"/>
    </row>
    <row r="198" spans="1:40" ht="40" customHeight="1" x14ac:dyDescent="0.35">
      <c r="A198" s="204">
        <v>11</v>
      </c>
      <c r="B198" s="50">
        <v>195</v>
      </c>
      <c r="C198" s="198" t="s">
        <v>638</v>
      </c>
      <c r="D198" s="56" t="s">
        <v>343</v>
      </c>
      <c r="E198" s="57" t="s">
        <v>344</v>
      </c>
      <c r="F198" s="57" t="s">
        <v>345</v>
      </c>
      <c r="G198" s="57" t="s">
        <v>12</v>
      </c>
      <c r="H198" s="55">
        <v>280</v>
      </c>
      <c r="I198" s="16">
        <v>6</v>
      </c>
      <c r="J198" s="144">
        <f t="shared" si="14"/>
        <v>1</v>
      </c>
      <c r="K198" s="145">
        <f t="shared" si="15"/>
        <v>1</v>
      </c>
      <c r="L198" s="146">
        <v>-1</v>
      </c>
      <c r="M198" s="147">
        <f t="shared" si="16"/>
        <v>1</v>
      </c>
      <c r="N198" s="146"/>
      <c r="O198" s="146"/>
      <c r="P198" s="146"/>
      <c r="Q198" s="148">
        <f t="shared" si="17"/>
        <v>4</v>
      </c>
      <c r="R198" s="18" t="str">
        <f t="shared" si="9"/>
        <v>OK</v>
      </c>
      <c r="S198" s="47"/>
      <c r="T198" s="47"/>
      <c r="U198" s="47"/>
      <c r="V198" s="47"/>
      <c r="W198" s="47"/>
      <c r="X198" s="34"/>
      <c r="Y198" s="34">
        <v>1</v>
      </c>
      <c r="Z198" s="34"/>
      <c r="AA198" s="180"/>
      <c r="AB198" s="180"/>
      <c r="AC198" s="180"/>
      <c r="AD198" s="180"/>
      <c r="AE198" s="181"/>
      <c r="AF198" s="181"/>
      <c r="AG198" s="181"/>
      <c r="AH198" s="181"/>
      <c r="AI198" s="181"/>
      <c r="AJ198" s="181"/>
      <c r="AK198" s="181"/>
      <c r="AL198" s="36"/>
      <c r="AM198" s="36"/>
      <c r="AN198" s="36"/>
    </row>
    <row r="199" spans="1:40" ht="40" customHeight="1" x14ac:dyDescent="0.35">
      <c r="A199" s="204"/>
      <c r="B199" s="50">
        <v>196</v>
      </c>
      <c r="C199" s="200"/>
      <c r="D199" s="56" t="s">
        <v>346</v>
      </c>
      <c r="E199" s="57" t="s">
        <v>347</v>
      </c>
      <c r="F199" s="57" t="s">
        <v>345</v>
      </c>
      <c r="G199" s="57" t="s">
        <v>12</v>
      </c>
      <c r="H199" s="55">
        <v>355</v>
      </c>
      <c r="I199" s="16">
        <v>15</v>
      </c>
      <c r="J199" s="144">
        <f t="shared" si="14"/>
        <v>5</v>
      </c>
      <c r="K199" s="145">
        <f t="shared" si="15"/>
        <v>5</v>
      </c>
      <c r="L199" s="146"/>
      <c r="M199" s="147">
        <f t="shared" si="16"/>
        <v>3</v>
      </c>
      <c r="N199" s="146"/>
      <c r="O199" s="146"/>
      <c r="P199" s="146"/>
      <c r="Q199" s="148">
        <f t="shared" si="17"/>
        <v>10</v>
      </c>
      <c r="R199" s="18" t="str">
        <f t="shared" si="9"/>
        <v>OK</v>
      </c>
      <c r="S199" s="47"/>
      <c r="T199" s="47"/>
      <c r="U199" s="47"/>
      <c r="V199" s="47"/>
      <c r="W199" s="47"/>
      <c r="X199" s="34"/>
      <c r="Y199" s="34"/>
      <c r="Z199" s="34"/>
      <c r="AA199" s="180"/>
      <c r="AB199" s="184">
        <v>5</v>
      </c>
      <c r="AC199" s="180"/>
      <c r="AD199" s="180"/>
      <c r="AE199" s="181"/>
      <c r="AF199" s="181"/>
      <c r="AG199" s="181"/>
      <c r="AH199" s="181"/>
      <c r="AI199" s="181"/>
      <c r="AJ199" s="181"/>
      <c r="AK199" s="181"/>
      <c r="AL199" s="36"/>
      <c r="AM199" s="36"/>
      <c r="AN199" s="36"/>
    </row>
    <row r="200" spans="1:40" ht="40" customHeight="1" x14ac:dyDescent="0.35">
      <c r="A200" s="204"/>
      <c r="B200" s="50">
        <v>197</v>
      </c>
      <c r="C200" s="200"/>
      <c r="D200" s="56" t="s">
        <v>348</v>
      </c>
      <c r="E200" s="57" t="s">
        <v>347</v>
      </c>
      <c r="F200" s="57" t="s">
        <v>345</v>
      </c>
      <c r="G200" s="57" t="s">
        <v>12</v>
      </c>
      <c r="H200" s="55">
        <v>70</v>
      </c>
      <c r="I200" s="16">
        <v>5</v>
      </c>
      <c r="J200" s="144">
        <f t="shared" si="14"/>
        <v>0</v>
      </c>
      <c r="K200" s="145">
        <f t="shared" si="15"/>
        <v>0</v>
      </c>
      <c r="L200" s="146"/>
      <c r="M200" s="147">
        <f t="shared" si="16"/>
        <v>1</v>
      </c>
      <c r="N200" s="146"/>
      <c r="O200" s="146"/>
      <c r="P200" s="146"/>
      <c r="Q200" s="148">
        <f t="shared" si="17"/>
        <v>5</v>
      </c>
      <c r="R200" s="18" t="str">
        <f t="shared" si="9"/>
        <v>OK</v>
      </c>
      <c r="S200" s="47"/>
      <c r="T200" s="47"/>
      <c r="U200" s="47"/>
      <c r="V200" s="47"/>
      <c r="W200" s="47"/>
      <c r="X200" s="34"/>
      <c r="Y200" s="34"/>
      <c r="Z200" s="34"/>
      <c r="AA200" s="180"/>
      <c r="AB200" s="180"/>
      <c r="AC200" s="180"/>
      <c r="AD200" s="180"/>
      <c r="AE200" s="181"/>
      <c r="AF200" s="181"/>
      <c r="AG200" s="181"/>
      <c r="AH200" s="181"/>
      <c r="AI200" s="181"/>
      <c r="AJ200" s="181"/>
      <c r="AK200" s="181"/>
      <c r="AL200" s="36"/>
      <c r="AM200" s="36"/>
      <c r="AN200" s="36"/>
    </row>
    <row r="201" spans="1:40" ht="40" customHeight="1" x14ac:dyDescent="0.35">
      <c r="A201" s="204"/>
      <c r="B201" s="50">
        <v>198</v>
      </c>
      <c r="C201" s="200"/>
      <c r="D201" s="56" t="s">
        <v>349</v>
      </c>
      <c r="E201" s="57" t="s">
        <v>347</v>
      </c>
      <c r="F201" s="57" t="s">
        <v>345</v>
      </c>
      <c r="G201" s="57" t="s">
        <v>12</v>
      </c>
      <c r="H201" s="55">
        <v>209.44</v>
      </c>
      <c r="I201" s="16">
        <v>5</v>
      </c>
      <c r="J201" s="144">
        <f t="shared" si="14"/>
        <v>0</v>
      </c>
      <c r="K201" s="145">
        <f t="shared" si="15"/>
        <v>0</v>
      </c>
      <c r="L201" s="146"/>
      <c r="M201" s="147">
        <f t="shared" si="16"/>
        <v>1</v>
      </c>
      <c r="N201" s="146"/>
      <c r="O201" s="146"/>
      <c r="P201" s="146"/>
      <c r="Q201" s="148">
        <f t="shared" si="17"/>
        <v>5</v>
      </c>
      <c r="R201" s="18" t="str">
        <f t="shared" si="9"/>
        <v>OK</v>
      </c>
      <c r="S201" s="47"/>
      <c r="T201" s="47"/>
      <c r="U201" s="47"/>
      <c r="V201" s="47"/>
      <c r="W201" s="47"/>
      <c r="X201" s="34"/>
      <c r="Y201" s="34"/>
      <c r="Z201" s="34"/>
      <c r="AA201" s="180"/>
      <c r="AB201" s="180"/>
      <c r="AC201" s="180"/>
      <c r="AD201" s="180"/>
      <c r="AE201" s="181"/>
      <c r="AF201" s="181"/>
      <c r="AG201" s="181"/>
      <c r="AH201" s="181"/>
      <c r="AI201" s="181"/>
      <c r="AJ201" s="181"/>
      <c r="AK201" s="181"/>
      <c r="AL201" s="36"/>
      <c r="AM201" s="36"/>
      <c r="AN201" s="36"/>
    </row>
    <row r="202" spans="1:40" ht="40" customHeight="1" x14ac:dyDescent="0.35">
      <c r="A202" s="204"/>
      <c r="B202" s="50">
        <v>199</v>
      </c>
      <c r="C202" s="200"/>
      <c r="D202" s="56" t="s">
        <v>350</v>
      </c>
      <c r="E202" s="57" t="s">
        <v>347</v>
      </c>
      <c r="F202" s="57" t="s">
        <v>345</v>
      </c>
      <c r="G202" s="57" t="s">
        <v>12</v>
      </c>
      <c r="H202" s="55">
        <v>89</v>
      </c>
      <c r="I202" s="16">
        <v>5</v>
      </c>
      <c r="J202" s="144">
        <f t="shared" si="14"/>
        <v>0</v>
      </c>
      <c r="K202" s="145">
        <f t="shared" si="15"/>
        <v>0</v>
      </c>
      <c r="L202" s="146"/>
      <c r="M202" s="147">
        <f t="shared" si="16"/>
        <v>1</v>
      </c>
      <c r="N202" s="146"/>
      <c r="O202" s="146"/>
      <c r="P202" s="146"/>
      <c r="Q202" s="148">
        <f t="shared" si="17"/>
        <v>5</v>
      </c>
      <c r="R202" s="18" t="str">
        <f t="shared" si="9"/>
        <v>OK</v>
      </c>
      <c r="S202" s="47"/>
      <c r="T202" s="47"/>
      <c r="U202" s="47"/>
      <c r="V202" s="47"/>
      <c r="W202" s="47"/>
      <c r="X202" s="34"/>
      <c r="Y202" s="34"/>
      <c r="Z202" s="34"/>
      <c r="AA202" s="180"/>
      <c r="AB202" s="180"/>
      <c r="AC202" s="180"/>
      <c r="AD202" s="180"/>
      <c r="AE202" s="181"/>
      <c r="AF202" s="181"/>
      <c r="AG202" s="181"/>
      <c r="AH202" s="181"/>
      <c r="AI202" s="181"/>
      <c r="AJ202" s="181"/>
      <c r="AK202" s="181"/>
      <c r="AL202" s="36"/>
      <c r="AM202" s="36"/>
      <c r="AN202" s="36"/>
    </row>
    <row r="203" spans="1:40" ht="40" customHeight="1" x14ac:dyDescent="0.35">
      <c r="A203" s="204"/>
      <c r="B203" s="50">
        <v>200</v>
      </c>
      <c r="C203" s="200"/>
      <c r="D203" s="56" t="s">
        <v>351</v>
      </c>
      <c r="E203" s="57" t="s">
        <v>347</v>
      </c>
      <c r="F203" s="57" t="s">
        <v>345</v>
      </c>
      <c r="G203" s="57" t="s">
        <v>12</v>
      </c>
      <c r="H203" s="55">
        <v>80</v>
      </c>
      <c r="I203" s="16">
        <v>5</v>
      </c>
      <c r="J203" s="144">
        <f t="shared" si="14"/>
        <v>0</v>
      </c>
      <c r="K203" s="145">
        <f t="shared" si="15"/>
        <v>0</v>
      </c>
      <c r="L203" s="146"/>
      <c r="M203" s="147">
        <f t="shared" si="16"/>
        <v>1</v>
      </c>
      <c r="N203" s="146"/>
      <c r="O203" s="146"/>
      <c r="P203" s="146"/>
      <c r="Q203" s="148">
        <f t="shared" si="17"/>
        <v>5</v>
      </c>
      <c r="R203" s="18" t="str">
        <f t="shared" si="9"/>
        <v>OK</v>
      </c>
      <c r="S203" s="47"/>
      <c r="T203" s="47"/>
      <c r="U203" s="47"/>
      <c r="V203" s="47"/>
      <c r="W203" s="47"/>
      <c r="X203" s="34"/>
      <c r="Y203" s="34"/>
      <c r="Z203" s="34"/>
      <c r="AA203" s="180"/>
      <c r="AB203" s="180"/>
      <c r="AC203" s="180"/>
      <c r="AD203" s="180"/>
      <c r="AE203" s="181"/>
      <c r="AF203" s="181"/>
      <c r="AG203" s="181"/>
      <c r="AH203" s="181"/>
      <c r="AI203" s="181"/>
      <c r="AJ203" s="181"/>
      <c r="AK203" s="181"/>
      <c r="AL203" s="36"/>
      <c r="AM203" s="36"/>
      <c r="AN203" s="36"/>
    </row>
    <row r="204" spans="1:40" ht="40" customHeight="1" x14ac:dyDescent="0.35">
      <c r="A204" s="204"/>
      <c r="B204" s="50">
        <v>201</v>
      </c>
      <c r="C204" s="200"/>
      <c r="D204" s="56" t="s">
        <v>352</v>
      </c>
      <c r="E204" s="57" t="s">
        <v>353</v>
      </c>
      <c r="F204" s="57" t="s">
        <v>354</v>
      </c>
      <c r="G204" s="57" t="s">
        <v>12</v>
      </c>
      <c r="H204" s="55">
        <v>6</v>
      </c>
      <c r="I204" s="16">
        <v>10</v>
      </c>
      <c r="J204" s="144">
        <f t="shared" si="14"/>
        <v>0</v>
      </c>
      <c r="K204" s="145">
        <f t="shared" si="15"/>
        <v>0</v>
      </c>
      <c r="L204" s="146"/>
      <c r="M204" s="147">
        <f t="shared" si="16"/>
        <v>2</v>
      </c>
      <c r="N204" s="146"/>
      <c r="O204" s="146"/>
      <c r="P204" s="146"/>
      <c r="Q204" s="148">
        <f t="shared" si="17"/>
        <v>10</v>
      </c>
      <c r="R204" s="18" t="str">
        <f t="shared" si="9"/>
        <v>OK</v>
      </c>
      <c r="S204" s="47"/>
      <c r="T204" s="47"/>
      <c r="U204" s="47"/>
      <c r="V204" s="47"/>
      <c r="W204" s="47"/>
      <c r="X204" s="34"/>
      <c r="Y204" s="34"/>
      <c r="Z204" s="34"/>
      <c r="AA204" s="180"/>
      <c r="AB204" s="180"/>
      <c r="AC204" s="180"/>
      <c r="AD204" s="180"/>
      <c r="AE204" s="181"/>
      <c r="AF204" s="181"/>
      <c r="AG204" s="181"/>
      <c r="AH204" s="181"/>
      <c r="AI204" s="181"/>
      <c r="AJ204" s="181"/>
      <c r="AK204" s="181"/>
      <c r="AL204" s="36"/>
      <c r="AM204" s="36"/>
      <c r="AN204" s="36"/>
    </row>
    <row r="205" spans="1:40" ht="40" customHeight="1" x14ac:dyDescent="0.35">
      <c r="A205" s="204"/>
      <c r="B205" s="50">
        <v>202</v>
      </c>
      <c r="C205" s="200"/>
      <c r="D205" s="56" t="s">
        <v>355</v>
      </c>
      <c r="E205" s="57" t="s">
        <v>356</v>
      </c>
      <c r="F205" s="57" t="s">
        <v>357</v>
      </c>
      <c r="G205" s="57" t="s">
        <v>12</v>
      </c>
      <c r="H205" s="55">
        <v>12</v>
      </c>
      <c r="I205" s="16">
        <v>12</v>
      </c>
      <c r="J205" s="144">
        <f t="shared" si="14"/>
        <v>0</v>
      </c>
      <c r="K205" s="145">
        <f t="shared" si="15"/>
        <v>0</v>
      </c>
      <c r="L205" s="146"/>
      <c r="M205" s="147">
        <f t="shared" si="16"/>
        <v>3</v>
      </c>
      <c r="N205" s="146"/>
      <c r="O205" s="146"/>
      <c r="P205" s="146"/>
      <c r="Q205" s="148">
        <f t="shared" si="17"/>
        <v>12</v>
      </c>
      <c r="R205" s="18" t="str">
        <f t="shared" si="9"/>
        <v>OK</v>
      </c>
      <c r="S205" s="47"/>
      <c r="T205" s="47"/>
      <c r="U205" s="47"/>
      <c r="V205" s="47"/>
      <c r="W205" s="47"/>
      <c r="X205" s="34"/>
      <c r="Y205" s="34"/>
      <c r="Z205" s="34"/>
      <c r="AA205" s="180"/>
      <c r="AB205" s="180"/>
      <c r="AC205" s="180"/>
      <c r="AD205" s="180"/>
      <c r="AE205" s="181"/>
      <c r="AF205" s="181"/>
      <c r="AG205" s="181"/>
      <c r="AH205" s="181"/>
      <c r="AI205" s="181"/>
      <c r="AJ205" s="181"/>
      <c r="AK205" s="181"/>
      <c r="AL205" s="36"/>
      <c r="AM205" s="36"/>
      <c r="AN205" s="36"/>
    </row>
    <row r="206" spans="1:40" ht="40" customHeight="1" x14ac:dyDescent="0.35">
      <c r="A206" s="204"/>
      <c r="B206" s="50">
        <v>203</v>
      </c>
      <c r="C206" s="200"/>
      <c r="D206" s="56" t="s">
        <v>358</v>
      </c>
      <c r="E206" s="57" t="s">
        <v>356</v>
      </c>
      <c r="F206" s="57" t="s">
        <v>11</v>
      </c>
      <c r="G206" s="57" t="s">
        <v>12</v>
      </c>
      <c r="H206" s="55">
        <v>12</v>
      </c>
      <c r="I206" s="16">
        <v>12</v>
      </c>
      <c r="J206" s="144">
        <f t="shared" si="14"/>
        <v>0</v>
      </c>
      <c r="K206" s="145">
        <f t="shared" si="15"/>
        <v>0</v>
      </c>
      <c r="L206" s="146"/>
      <c r="M206" s="147">
        <f t="shared" si="16"/>
        <v>3</v>
      </c>
      <c r="N206" s="146"/>
      <c r="O206" s="146"/>
      <c r="P206" s="146"/>
      <c r="Q206" s="148">
        <f t="shared" si="17"/>
        <v>12</v>
      </c>
      <c r="R206" s="18" t="str">
        <f t="shared" si="9"/>
        <v>OK</v>
      </c>
      <c r="S206" s="47"/>
      <c r="T206" s="47"/>
      <c r="U206" s="47"/>
      <c r="V206" s="47"/>
      <c r="W206" s="47"/>
      <c r="X206" s="34"/>
      <c r="Y206" s="34"/>
      <c r="Z206" s="34"/>
      <c r="AA206" s="180"/>
      <c r="AB206" s="180"/>
      <c r="AC206" s="180"/>
      <c r="AD206" s="180"/>
      <c r="AE206" s="181"/>
      <c r="AF206" s="181"/>
      <c r="AG206" s="181"/>
      <c r="AH206" s="181"/>
      <c r="AI206" s="181"/>
      <c r="AJ206" s="181"/>
      <c r="AK206" s="181"/>
      <c r="AL206" s="36"/>
      <c r="AM206" s="36"/>
      <c r="AN206" s="36"/>
    </row>
    <row r="207" spans="1:40" ht="40" customHeight="1" x14ac:dyDescent="0.35">
      <c r="A207" s="204"/>
      <c r="B207" s="50">
        <v>204</v>
      </c>
      <c r="C207" s="200"/>
      <c r="D207" s="56" t="s">
        <v>359</v>
      </c>
      <c r="E207" s="57" t="s">
        <v>356</v>
      </c>
      <c r="F207" s="57" t="s">
        <v>11</v>
      </c>
      <c r="G207" s="57" t="s">
        <v>12</v>
      </c>
      <c r="H207" s="55">
        <v>57</v>
      </c>
      <c r="I207" s="16">
        <v>0</v>
      </c>
      <c r="J207" s="144">
        <f t="shared" si="14"/>
        <v>0</v>
      </c>
      <c r="K207" s="145">
        <f t="shared" si="15"/>
        <v>0</v>
      </c>
      <c r="L207" s="146"/>
      <c r="M207" s="147">
        <f t="shared" si="16"/>
        <v>0</v>
      </c>
      <c r="N207" s="146"/>
      <c r="O207" s="146"/>
      <c r="P207" s="146"/>
      <c r="Q207" s="148">
        <f t="shared" si="17"/>
        <v>0</v>
      </c>
      <c r="R207" s="18" t="str">
        <f t="shared" si="9"/>
        <v>OK</v>
      </c>
      <c r="S207" s="47"/>
      <c r="T207" s="47"/>
      <c r="U207" s="47"/>
      <c r="V207" s="47"/>
      <c r="W207" s="47"/>
      <c r="X207" s="34"/>
      <c r="Y207" s="34"/>
      <c r="Z207" s="34"/>
      <c r="AA207" s="180"/>
      <c r="AB207" s="180"/>
      <c r="AC207" s="180"/>
      <c r="AD207" s="180"/>
      <c r="AE207" s="181"/>
      <c r="AF207" s="181"/>
      <c r="AG207" s="181"/>
      <c r="AH207" s="181"/>
      <c r="AI207" s="181"/>
      <c r="AJ207" s="181"/>
      <c r="AK207" s="181"/>
      <c r="AL207" s="36"/>
      <c r="AM207" s="36"/>
      <c r="AN207" s="36"/>
    </row>
    <row r="208" spans="1:40" ht="40" customHeight="1" x14ac:dyDescent="0.35">
      <c r="A208" s="204"/>
      <c r="B208" s="50">
        <v>205</v>
      </c>
      <c r="C208" s="200"/>
      <c r="D208" s="56" t="s">
        <v>360</v>
      </c>
      <c r="E208" s="57" t="s">
        <v>361</v>
      </c>
      <c r="F208" s="57" t="s">
        <v>11</v>
      </c>
      <c r="G208" s="57" t="s">
        <v>12</v>
      </c>
      <c r="H208" s="55">
        <v>15</v>
      </c>
      <c r="I208" s="16">
        <v>12</v>
      </c>
      <c r="J208" s="144">
        <f t="shared" si="14"/>
        <v>0</v>
      </c>
      <c r="K208" s="145">
        <f t="shared" si="15"/>
        <v>0</v>
      </c>
      <c r="L208" s="146"/>
      <c r="M208" s="147">
        <f t="shared" si="16"/>
        <v>3</v>
      </c>
      <c r="N208" s="146"/>
      <c r="O208" s="146"/>
      <c r="P208" s="146"/>
      <c r="Q208" s="148">
        <f t="shared" si="17"/>
        <v>12</v>
      </c>
      <c r="R208" s="18" t="str">
        <f t="shared" si="9"/>
        <v>OK</v>
      </c>
      <c r="S208" s="47"/>
      <c r="T208" s="47"/>
      <c r="U208" s="47"/>
      <c r="V208" s="47"/>
      <c r="W208" s="47"/>
      <c r="X208" s="34"/>
      <c r="Y208" s="34"/>
      <c r="Z208" s="34"/>
      <c r="AA208" s="180"/>
      <c r="AB208" s="180"/>
      <c r="AC208" s="180"/>
      <c r="AD208" s="180"/>
      <c r="AE208" s="181"/>
      <c r="AF208" s="181"/>
      <c r="AG208" s="181"/>
      <c r="AH208" s="181"/>
      <c r="AI208" s="181"/>
      <c r="AJ208" s="181"/>
      <c r="AK208" s="181"/>
      <c r="AL208" s="36"/>
      <c r="AM208" s="36"/>
      <c r="AN208" s="36"/>
    </row>
    <row r="209" spans="1:40" ht="40" customHeight="1" x14ac:dyDescent="0.35">
      <c r="A209" s="204"/>
      <c r="B209" s="50">
        <v>206</v>
      </c>
      <c r="C209" s="200"/>
      <c r="D209" s="56" t="s">
        <v>362</v>
      </c>
      <c r="E209" s="57" t="s">
        <v>347</v>
      </c>
      <c r="F209" s="57" t="s">
        <v>345</v>
      </c>
      <c r="G209" s="57" t="s">
        <v>12</v>
      </c>
      <c r="H209" s="55">
        <v>35</v>
      </c>
      <c r="I209" s="16">
        <v>5</v>
      </c>
      <c r="J209" s="144">
        <f t="shared" si="14"/>
        <v>2</v>
      </c>
      <c r="K209" s="145">
        <f t="shared" si="15"/>
        <v>2</v>
      </c>
      <c r="L209" s="146"/>
      <c r="M209" s="147">
        <f t="shared" si="16"/>
        <v>1</v>
      </c>
      <c r="N209" s="146"/>
      <c r="O209" s="146"/>
      <c r="P209" s="146"/>
      <c r="Q209" s="148">
        <f t="shared" si="17"/>
        <v>3</v>
      </c>
      <c r="R209" s="18" t="str">
        <f t="shared" si="9"/>
        <v>OK</v>
      </c>
      <c r="S209" s="47"/>
      <c r="T209" s="47"/>
      <c r="U209" s="47"/>
      <c r="V209" s="47"/>
      <c r="W209" s="47"/>
      <c r="X209" s="34"/>
      <c r="Y209" s="34"/>
      <c r="Z209" s="34"/>
      <c r="AA209" s="180"/>
      <c r="AB209" s="184">
        <v>2</v>
      </c>
      <c r="AC209" s="180"/>
      <c r="AD209" s="180"/>
      <c r="AE209" s="181"/>
      <c r="AF209" s="181"/>
      <c r="AG209" s="181"/>
      <c r="AH209" s="181"/>
      <c r="AI209" s="181"/>
      <c r="AJ209" s="181"/>
      <c r="AK209" s="181"/>
      <c r="AL209" s="36"/>
      <c r="AM209" s="36"/>
      <c r="AN209" s="36"/>
    </row>
    <row r="210" spans="1:40" ht="40" customHeight="1" x14ac:dyDescent="0.35">
      <c r="A210" s="204"/>
      <c r="B210" s="50">
        <v>207</v>
      </c>
      <c r="C210" s="200"/>
      <c r="D210" s="56" t="s">
        <v>363</v>
      </c>
      <c r="E210" s="57" t="s">
        <v>347</v>
      </c>
      <c r="F210" s="57" t="s">
        <v>233</v>
      </c>
      <c r="G210" s="57" t="s">
        <v>12</v>
      </c>
      <c r="H210" s="55">
        <v>100</v>
      </c>
      <c r="I210" s="16">
        <v>2</v>
      </c>
      <c r="J210" s="144">
        <f t="shared" si="14"/>
        <v>0</v>
      </c>
      <c r="K210" s="145">
        <f t="shared" si="15"/>
        <v>0</v>
      </c>
      <c r="L210" s="146"/>
      <c r="M210" s="147">
        <f t="shared" si="16"/>
        <v>0</v>
      </c>
      <c r="N210" s="146"/>
      <c r="O210" s="146"/>
      <c r="P210" s="146"/>
      <c r="Q210" s="148">
        <f t="shared" si="17"/>
        <v>2</v>
      </c>
      <c r="R210" s="18" t="str">
        <f t="shared" si="9"/>
        <v>OK</v>
      </c>
      <c r="S210" s="47"/>
      <c r="T210" s="47"/>
      <c r="U210" s="47"/>
      <c r="V210" s="47"/>
      <c r="W210" s="47"/>
      <c r="X210" s="34"/>
      <c r="Y210" s="34"/>
      <c r="Z210" s="34"/>
      <c r="AA210" s="180"/>
      <c r="AB210" s="180"/>
      <c r="AC210" s="180"/>
      <c r="AD210" s="180"/>
      <c r="AE210" s="181"/>
      <c r="AF210" s="181"/>
      <c r="AG210" s="181"/>
      <c r="AH210" s="181"/>
      <c r="AI210" s="181"/>
      <c r="AJ210" s="181"/>
      <c r="AK210" s="181"/>
      <c r="AL210" s="36"/>
      <c r="AM210" s="36"/>
      <c r="AN210" s="36"/>
    </row>
    <row r="211" spans="1:40" ht="40" customHeight="1" x14ac:dyDescent="0.35">
      <c r="A211" s="204"/>
      <c r="B211" s="50">
        <v>208</v>
      </c>
      <c r="C211" s="200"/>
      <c r="D211" s="56" t="s">
        <v>364</v>
      </c>
      <c r="E211" s="57" t="s">
        <v>365</v>
      </c>
      <c r="F211" s="57" t="s">
        <v>11</v>
      </c>
      <c r="G211" s="57" t="s">
        <v>366</v>
      </c>
      <c r="H211" s="55">
        <v>38</v>
      </c>
      <c r="I211" s="16">
        <v>0</v>
      </c>
      <c r="J211" s="144">
        <f t="shared" si="14"/>
        <v>0</v>
      </c>
      <c r="K211" s="145">
        <f t="shared" si="15"/>
        <v>0</v>
      </c>
      <c r="L211" s="146"/>
      <c r="M211" s="147">
        <f t="shared" si="16"/>
        <v>0</v>
      </c>
      <c r="N211" s="146"/>
      <c r="O211" s="146"/>
      <c r="P211" s="146"/>
      <c r="Q211" s="148">
        <f t="shared" si="17"/>
        <v>0</v>
      </c>
      <c r="R211" s="18" t="str">
        <f t="shared" si="9"/>
        <v>OK</v>
      </c>
      <c r="S211" s="47"/>
      <c r="T211" s="47"/>
      <c r="U211" s="47"/>
      <c r="V211" s="47"/>
      <c r="W211" s="47"/>
      <c r="X211" s="34"/>
      <c r="Y211" s="34"/>
      <c r="Z211" s="34"/>
      <c r="AA211" s="180"/>
      <c r="AB211" s="180"/>
      <c r="AC211" s="180"/>
      <c r="AD211" s="180"/>
      <c r="AE211" s="181"/>
      <c r="AF211" s="181"/>
      <c r="AG211" s="181"/>
      <c r="AH211" s="181"/>
      <c r="AI211" s="181"/>
      <c r="AJ211" s="181"/>
      <c r="AK211" s="181"/>
      <c r="AL211" s="36"/>
      <c r="AM211" s="36"/>
      <c r="AN211" s="36"/>
    </row>
    <row r="212" spans="1:40" ht="40" customHeight="1" x14ac:dyDescent="0.35">
      <c r="A212" s="204"/>
      <c r="B212" s="50">
        <v>209</v>
      </c>
      <c r="C212" s="200"/>
      <c r="D212" s="56" t="s">
        <v>367</v>
      </c>
      <c r="E212" s="57" t="s">
        <v>39</v>
      </c>
      <c r="F212" s="57" t="s">
        <v>11</v>
      </c>
      <c r="G212" s="57" t="s">
        <v>12</v>
      </c>
      <c r="H212" s="55">
        <v>6.75</v>
      </c>
      <c r="I212" s="16">
        <v>0</v>
      </c>
      <c r="J212" s="144">
        <f t="shared" si="14"/>
        <v>0</v>
      </c>
      <c r="K212" s="145">
        <f t="shared" si="15"/>
        <v>0</v>
      </c>
      <c r="L212" s="146"/>
      <c r="M212" s="147">
        <f t="shared" si="16"/>
        <v>0</v>
      </c>
      <c r="N212" s="146"/>
      <c r="O212" s="146"/>
      <c r="P212" s="146"/>
      <c r="Q212" s="148">
        <f t="shared" si="17"/>
        <v>0</v>
      </c>
      <c r="R212" s="18" t="str">
        <f t="shared" si="9"/>
        <v>OK</v>
      </c>
      <c r="S212" s="47"/>
      <c r="T212" s="47"/>
      <c r="U212" s="47"/>
      <c r="V212" s="47"/>
      <c r="W212" s="47"/>
      <c r="X212" s="34"/>
      <c r="Y212" s="34"/>
      <c r="Z212" s="34"/>
      <c r="AA212" s="180"/>
      <c r="AB212" s="180"/>
      <c r="AC212" s="180"/>
      <c r="AD212" s="180"/>
      <c r="AE212" s="181"/>
      <c r="AF212" s="181"/>
      <c r="AG212" s="181"/>
      <c r="AH212" s="181"/>
      <c r="AI212" s="181"/>
      <c r="AJ212" s="181"/>
      <c r="AK212" s="181"/>
      <c r="AL212" s="36"/>
      <c r="AM212" s="36"/>
      <c r="AN212" s="36"/>
    </row>
    <row r="213" spans="1:40" ht="40" customHeight="1" x14ac:dyDescent="0.35">
      <c r="A213" s="204"/>
      <c r="B213" s="50">
        <v>210</v>
      </c>
      <c r="C213" s="200"/>
      <c r="D213" s="56" t="s">
        <v>368</v>
      </c>
      <c r="E213" s="57" t="s">
        <v>369</v>
      </c>
      <c r="F213" s="57" t="s">
        <v>11</v>
      </c>
      <c r="G213" s="57" t="s">
        <v>13</v>
      </c>
      <c r="H213" s="55">
        <v>8.8000000000000007</v>
      </c>
      <c r="I213" s="16">
        <v>0</v>
      </c>
      <c r="J213" s="144">
        <f t="shared" si="14"/>
        <v>0</v>
      </c>
      <c r="K213" s="145">
        <f t="shared" si="15"/>
        <v>0</v>
      </c>
      <c r="L213" s="146"/>
      <c r="M213" s="147">
        <f t="shared" si="16"/>
        <v>0</v>
      </c>
      <c r="N213" s="146"/>
      <c r="O213" s="146"/>
      <c r="P213" s="146"/>
      <c r="Q213" s="148">
        <f t="shared" si="17"/>
        <v>0</v>
      </c>
      <c r="R213" s="18" t="str">
        <f t="shared" si="9"/>
        <v>OK</v>
      </c>
      <c r="S213" s="47"/>
      <c r="T213" s="47"/>
      <c r="U213" s="47"/>
      <c r="V213" s="47"/>
      <c r="W213" s="47"/>
      <c r="X213" s="34"/>
      <c r="Y213" s="34"/>
      <c r="Z213" s="34"/>
      <c r="AA213" s="180"/>
      <c r="AB213" s="180"/>
      <c r="AC213" s="180"/>
      <c r="AD213" s="180"/>
      <c r="AE213" s="181"/>
      <c r="AF213" s="181"/>
      <c r="AG213" s="181"/>
      <c r="AH213" s="181"/>
      <c r="AI213" s="181"/>
      <c r="AJ213" s="181"/>
      <c r="AK213" s="181"/>
      <c r="AL213" s="36"/>
      <c r="AM213" s="36"/>
      <c r="AN213" s="36"/>
    </row>
    <row r="214" spans="1:40" ht="40" customHeight="1" x14ac:dyDescent="0.35">
      <c r="A214" s="204"/>
      <c r="B214" s="50">
        <v>211</v>
      </c>
      <c r="C214" s="200"/>
      <c r="D214" s="56" t="s">
        <v>370</v>
      </c>
      <c r="E214" s="57" t="s">
        <v>371</v>
      </c>
      <c r="F214" s="57" t="s">
        <v>11</v>
      </c>
      <c r="G214" s="57" t="s">
        <v>12</v>
      </c>
      <c r="H214" s="55">
        <v>1.96</v>
      </c>
      <c r="I214" s="16">
        <v>10</v>
      </c>
      <c r="J214" s="144">
        <f t="shared" si="14"/>
        <v>10</v>
      </c>
      <c r="K214" s="145">
        <f t="shared" si="15"/>
        <v>10</v>
      </c>
      <c r="L214" s="146"/>
      <c r="M214" s="147">
        <f t="shared" si="16"/>
        <v>2</v>
      </c>
      <c r="N214" s="146"/>
      <c r="O214" s="146"/>
      <c r="P214" s="146"/>
      <c r="Q214" s="148">
        <f t="shared" si="17"/>
        <v>0</v>
      </c>
      <c r="R214" s="18" t="str">
        <f t="shared" si="9"/>
        <v>OK</v>
      </c>
      <c r="S214" s="47"/>
      <c r="T214" s="47"/>
      <c r="U214" s="47"/>
      <c r="V214" s="47"/>
      <c r="W214" s="47"/>
      <c r="X214" s="34"/>
      <c r="Y214" s="34"/>
      <c r="Z214" s="34"/>
      <c r="AA214" s="180"/>
      <c r="AB214" s="184">
        <v>10</v>
      </c>
      <c r="AC214" s="180"/>
      <c r="AD214" s="180"/>
      <c r="AE214" s="181"/>
      <c r="AF214" s="181"/>
      <c r="AG214" s="181"/>
      <c r="AH214" s="181"/>
      <c r="AI214" s="181"/>
      <c r="AJ214" s="181"/>
      <c r="AK214" s="181"/>
      <c r="AL214" s="36"/>
      <c r="AM214" s="36"/>
      <c r="AN214" s="36"/>
    </row>
    <row r="215" spans="1:40" ht="40" customHeight="1" x14ac:dyDescent="0.35">
      <c r="A215" s="204"/>
      <c r="B215" s="50">
        <v>212</v>
      </c>
      <c r="C215" s="200"/>
      <c r="D215" s="56" t="s">
        <v>372</v>
      </c>
      <c r="E215" s="57" t="s">
        <v>369</v>
      </c>
      <c r="F215" s="57" t="s">
        <v>11</v>
      </c>
      <c r="G215" s="57" t="s">
        <v>12</v>
      </c>
      <c r="H215" s="55">
        <v>3.29</v>
      </c>
      <c r="I215" s="16">
        <v>25</v>
      </c>
      <c r="J215" s="144">
        <f t="shared" si="14"/>
        <v>0</v>
      </c>
      <c r="K215" s="145">
        <f t="shared" si="15"/>
        <v>0</v>
      </c>
      <c r="L215" s="146"/>
      <c r="M215" s="147">
        <f t="shared" si="16"/>
        <v>6</v>
      </c>
      <c r="N215" s="146"/>
      <c r="O215" s="146"/>
      <c r="P215" s="146"/>
      <c r="Q215" s="148">
        <f t="shared" si="17"/>
        <v>25</v>
      </c>
      <c r="R215" s="18" t="str">
        <f t="shared" si="9"/>
        <v>OK</v>
      </c>
      <c r="S215" s="47"/>
      <c r="T215" s="47"/>
      <c r="U215" s="47"/>
      <c r="V215" s="47"/>
      <c r="W215" s="47"/>
      <c r="X215" s="34"/>
      <c r="Y215" s="34"/>
      <c r="Z215" s="34"/>
      <c r="AA215" s="180"/>
      <c r="AB215" s="180"/>
      <c r="AC215" s="180"/>
      <c r="AD215" s="180"/>
      <c r="AE215" s="181"/>
      <c r="AF215" s="181"/>
      <c r="AG215" s="181"/>
      <c r="AH215" s="181"/>
      <c r="AI215" s="181"/>
      <c r="AJ215" s="181"/>
      <c r="AK215" s="181"/>
      <c r="AL215" s="36"/>
      <c r="AM215" s="36"/>
      <c r="AN215" s="36"/>
    </row>
    <row r="216" spans="1:40" ht="40" customHeight="1" x14ac:dyDescent="0.35">
      <c r="A216" s="204"/>
      <c r="B216" s="50">
        <v>213</v>
      </c>
      <c r="C216" s="200"/>
      <c r="D216" s="56" t="s">
        <v>373</v>
      </c>
      <c r="E216" s="57" t="s">
        <v>369</v>
      </c>
      <c r="F216" s="57" t="s">
        <v>11</v>
      </c>
      <c r="G216" s="57" t="s">
        <v>12</v>
      </c>
      <c r="H216" s="55">
        <v>14.95</v>
      </c>
      <c r="I216" s="16">
        <v>15</v>
      </c>
      <c r="J216" s="144">
        <f t="shared" si="14"/>
        <v>0</v>
      </c>
      <c r="K216" s="145">
        <f t="shared" si="15"/>
        <v>0</v>
      </c>
      <c r="L216" s="146"/>
      <c r="M216" s="147">
        <f t="shared" si="16"/>
        <v>3</v>
      </c>
      <c r="N216" s="146"/>
      <c r="O216" s="146"/>
      <c r="P216" s="146"/>
      <c r="Q216" s="148">
        <f t="shared" si="17"/>
        <v>15</v>
      </c>
      <c r="R216" s="18" t="str">
        <f t="shared" si="9"/>
        <v>OK</v>
      </c>
      <c r="S216" s="47"/>
      <c r="T216" s="47"/>
      <c r="U216" s="47"/>
      <c r="V216" s="47"/>
      <c r="W216" s="47"/>
      <c r="X216" s="34"/>
      <c r="Y216" s="34"/>
      <c r="Z216" s="34"/>
      <c r="AA216" s="180"/>
      <c r="AB216" s="180"/>
      <c r="AC216" s="180"/>
      <c r="AD216" s="180"/>
      <c r="AE216" s="181"/>
      <c r="AF216" s="181"/>
      <c r="AG216" s="181"/>
      <c r="AH216" s="181"/>
      <c r="AI216" s="181"/>
      <c r="AJ216" s="181"/>
      <c r="AK216" s="181"/>
      <c r="AL216" s="36"/>
      <c r="AM216" s="36"/>
      <c r="AN216" s="36"/>
    </row>
    <row r="217" spans="1:40" ht="40" customHeight="1" x14ac:dyDescent="0.35">
      <c r="A217" s="204"/>
      <c r="B217" s="50">
        <v>214</v>
      </c>
      <c r="C217" s="200"/>
      <c r="D217" s="56" t="s">
        <v>374</v>
      </c>
      <c r="E217" s="57" t="s">
        <v>369</v>
      </c>
      <c r="F217" s="57" t="s">
        <v>11</v>
      </c>
      <c r="G217" s="57" t="s">
        <v>12</v>
      </c>
      <c r="H217" s="55">
        <v>5.44</v>
      </c>
      <c r="I217" s="16">
        <v>20</v>
      </c>
      <c r="J217" s="144">
        <f t="shared" si="14"/>
        <v>0</v>
      </c>
      <c r="K217" s="145">
        <f t="shared" si="15"/>
        <v>0</v>
      </c>
      <c r="L217" s="146"/>
      <c r="M217" s="147">
        <f t="shared" si="16"/>
        <v>5</v>
      </c>
      <c r="N217" s="146"/>
      <c r="O217" s="146"/>
      <c r="P217" s="146"/>
      <c r="Q217" s="148">
        <f t="shared" si="17"/>
        <v>20</v>
      </c>
      <c r="R217" s="18" t="str">
        <f t="shared" si="9"/>
        <v>OK</v>
      </c>
      <c r="S217" s="47"/>
      <c r="T217" s="47"/>
      <c r="U217" s="47"/>
      <c r="V217" s="47"/>
      <c r="W217" s="47"/>
      <c r="X217" s="34"/>
      <c r="Y217" s="34"/>
      <c r="Z217" s="34"/>
      <c r="AA217" s="180"/>
      <c r="AB217" s="180"/>
      <c r="AC217" s="180"/>
      <c r="AD217" s="180"/>
      <c r="AE217" s="181"/>
      <c r="AF217" s="181"/>
      <c r="AG217" s="181"/>
      <c r="AH217" s="181"/>
      <c r="AI217" s="181"/>
      <c r="AJ217" s="181"/>
      <c r="AK217" s="181"/>
      <c r="AL217" s="36"/>
      <c r="AM217" s="36"/>
      <c r="AN217" s="36"/>
    </row>
    <row r="218" spans="1:40" ht="40" customHeight="1" x14ac:dyDescent="0.35">
      <c r="A218" s="204"/>
      <c r="B218" s="50">
        <v>215</v>
      </c>
      <c r="C218" s="200"/>
      <c r="D218" s="56" t="s">
        <v>375</v>
      </c>
      <c r="E218" s="57" t="s">
        <v>369</v>
      </c>
      <c r="F218" s="57" t="s">
        <v>11</v>
      </c>
      <c r="G218" s="57" t="s">
        <v>12</v>
      </c>
      <c r="H218" s="55">
        <v>20</v>
      </c>
      <c r="I218" s="16">
        <v>25</v>
      </c>
      <c r="J218" s="144">
        <f t="shared" si="14"/>
        <v>10</v>
      </c>
      <c r="K218" s="145">
        <f t="shared" si="15"/>
        <v>10</v>
      </c>
      <c r="L218" s="146"/>
      <c r="M218" s="147">
        <f t="shared" si="16"/>
        <v>6</v>
      </c>
      <c r="N218" s="146"/>
      <c r="O218" s="146"/>
      <c r="P218" s="146"/>
      <c r="Q218" s="148">
        <f t="shared" si="17"/>
        <v>15</v>
      </c>
      <c r="R218" s="18" t="str">
        <f t="shared" si="9"/>
        <v>OK</v>
      </c>
      <c r="S218" s="47"/>
      <c r="T218" s="47"/>
      <c r="U218" s="47"/>
      <c r="V218" s="47"/>
      <c r="W218" s="47"/>
      <c r="X218" s="34"/>
      <c r="Y218" s="34"/>
      <c r="Z218" s="34"/>
      <c r="AA218" s="180"/>
      <c r="AB218" s="184">
        <v>10</v>
      </c>
      <c r="AC218" s="180"/>
      <c r="AD218" s="180"/>
      <c r="AE218" s="181"/>
      <c r="AF218" s="181"/>
      <c r="AG218" s="181"/>
      <c r="AH218" s="181"/>
      <c r="AI218" s="181"/>
      <c r="AJ218" s="181"/>
      <c r="AK218" s="181"/>
      <c r="AL218" s="36"/>
      <c r="AM218" s="36"/>
      <c r="AN218" s="36"/>
    </row>
    <row r="219" spans="1:40" ht="40" customHeight="1" x14ac:dyDescent="0.35">
      <c r="A219" s="204"/>
      <c r="B219" s="50">
        <v>216</v>
      </c>
      <c r="C219" s="200"/>
      <c r="D219" s="56" t="s">
        <v>376</v>
      </c>
      <c r="E219" s="57" t="s">
        <v>369</v>
      </c>
      <c r="F219" s="57" t="s">
        <v>233</v>
      </c>
      <c r="G219" s="57" t="s">
        <v>12</v>
      </c>
      <c r="H219" s="55">
        <v>5.9</v>
      </c>
      <c r="I219" s="16">
        <v>15</v>
      </c>
      <c r="J219" s="144">
        <f t="shared" si="14"/>
        <v>0</v>
      </c>
      <c r="K219" s="145">
        <f t="shared" si="15"/>
        <v>0</v>
      </c>
      <c r="L219" s="146"/>
      <c r="M219" s="147">
        <f t="shared" si="16"/>
        <v>3</v>
      </c>
      <c r="N219" s="146"/>
      <c r="O219" s="146"/>
      <c r="P219" s="146"/>
      <c r="Q219" s="148">
        <f t="shared" si="17"/>
        <v>15</v>
      </c>
      <c r="R219" s="18" t="str">
        <f t="shared" si="9"/>
        <v>OK</v>
      </c>
      <c r="S219" s="47"/>
      <c r="T219" s="47"/>
      <c r="U219" s="47"/>
      <c r="V219" s="47"/>
      <c r="W219" s="47"/>
      <c r="X219" s="34"/>
      <c r="Y219" s="34"/>
      <c r="Z219" s="34"/>
      <c r="AA219" s="180"/>
      <c r="AB219" s="180"/>
      <c r="AC219" s="180"/>
      <c r="AD219" s="180"/>
      <c r="AE219" s="181"/>
      <c r="AF219" s="181"/>
      <c r="AG219" s="181"/>
      <c r="AH219" s="181"/>
      <c r="AI219" s="181"/>
      <c r="AJ219" s="181"/>
      <c r="AK219" s="181"/>
      <c r="AL219" s="36"/>
      <c r="AM219" s="36"/>
      <c r="AN219" s="36"/>
    </row>
    <row r="220" spans="1:40" ht="40" customHeight="1" x14ac:dyDescent="0.35">
      <c r="A220" s="204"/>
      <c r="B220" s="50">
        <v>217</v>
      </c>
      <c r="C220" s="200"/>
      <c r="D220" s="56" t="s">
        <v>377</v>
      </c>
      <c r="E220" s="57" t="s">
        <v>371</v>
      </c>
      <c r="F220" s="57" t="s">
        <v>11</v>
      </c>
      <c r="G220" s="57" t="s">
        <v>12</v>
      </c>
      <c r="H220" s="55">
        <v>5.68</v>
      </c>
      <c r="I220" s="16">
        <v>20</v>
      </c>
      <c r="J220" s="144">
        <f t="shared" si="14"/>
        <v>10</v>
      </c>
      <c r="K220" s="145">
        <f t="shared" si="15"/>
        <v>10</v>
      </c>
      <c r="L220" s="146"/>
      <c r="M220" s="147">
        <f t="shared" si="16"/>
        <v>5</v>
      </c>
      <c r="N220" s="146"/>
      <c r="O220" s="146"/>
      <c r="P220" s="146"/>
      <c r="Q220" s="148">
        <f t="shared" si="17"/>
        <v>10</v>
      </c>
      <c r="R220" s="18" t="str">
        <f t="shared" si="9"/>
        <v>OK</v>
      </c>
      <c r="S220" s="47"/>
      <c r="T220" s="47"/>
      <c r="U220" s="47"/>
      <c r="V220" s="47"/>
      <c r="W220" s="47"/>
      <c r="X220" s="34"/>
      <c r="Y220" s="34"/>
      <c r="Z220" s="34"/>
      <c r="AA220" s="180"/>
      <c r="AB220" s="184">
        <v>10</v>
      </c>
      <c r="AC220" s="180"/>
      <c r="AD220" s="180"/>
      <c r="AE220" s="181"/>
      <c r="AF220" s="181"/>
      <c r="AG220" s="181"/>
      <c r="AH220" s="181"/>
      <c r="AI220" s="181"/>
      <c r="AJ220" s="181"/>
      <c r="AK220" s="181"/>
      <c r="AL220" s="36"/>
      <c r="AM220" s="36"/>
      <c r="AN220" s="36"/>
    </row>
    <row r="221" spans="1:40" ht="40" customHeight="1" x14ac:dyDescent="0.35">
      <c r="A221" s="204"/>
      <c r="B221" s="50">
        <v>218</v>
      </c>
      <c r="C221" s="200"/>
      <c r="D221" s="56" t="s">
        <v>378</v>
      </c>
      <c r="E221" s="57" t="s">
        <v>371</v>
      </c>
      <c r="F221" s="57" t="s">
        <v>11</v>
      </c>
      <c r="G221" s="57" t="s">
        <v>12</v>
      </c>
      <c r="H221" s="55">
        <v>9.57</v>
      </c>
      <c r="I221" s="16">
        <v>15</v>
      </c>
      <c r="J221" s="144">
        <f t="shared" si="14"/>
        <v>0</v>
      </c>
      <c r="K221" s="145">
        <f t="shared" si="15"/>
        <v>0</v>
      </c>
      <c r="L221" s="146"/>
      <c r="M221" s="147">
        <f t="shared" si="16"/>
        <v>3</v>
      </c>
      <c r="N221" s="146"/>
      <c r="O221" s="146"/>
      <c r="P221" s="146"/>
      <c r="Q221" s="148">
        <f t="shared" si="17"/>
        <v>15</v>
      </c>
      <c r="R221" s="18" t="str">
        <f t="shared" si="9"/>
        <v>OK</v>
      </c>
      <c r="S221" s="47"/>
      <c r="T221" s="47"/>
      <c r="U221" s="47"/>
      <c r="V221" s="47"/>
      <c r="W221" s="47"/>
      <c r="X221" s="34"/>
      <c r="Y221" s="34"/>
      <c r="Z221" s="34"/>
      <c r="AA221" s="180"/>
      <c r="AB221" s="180"/>
      <c r="AC221" s="180"/>
      <c r="AD221" s="180"/>
      <c r="AE221" s="181"/>
      <c r="AF221" s="181"/>
      <c r="AG221" s="181"/>
      <c r="AH221" s="181"/>
      <c r="AI221" s="181"/>
      <c r="AJ221" s="181"/>
      <c r="AK221" s="181"/>
      <c r="AL221" s="36"/>
      <c r="AM221" s="36"/>
      <c r="AN221" s="36"/>
    </row>
    <row r="222" spans="1:40" ht="40" customHeight="1" x14ac:dyDescent="0.35">
      <c r="A222" s="204"/>
      <c r="B222" s="50">
        <v>219</v>
      </c>
      <c r="C222" s="200"/>
      <c r="D222" s="56" t="s">
        <v>379</v>
      </c>
      <c r="E222" s="57" t="s">
        <v>371</v>
      </c>
      <c r="F222" s="57" t="s">
        <v>11</v>
      </c>
      <c r="G222" s="57" t="s">
        <v>12</v>
      </c>
      <c r="H222" s="55">
        <v>23.13</v>
      </c>
      <c r="I222" s="16">
        <v>0</v>
      </c>
      <c r="J222" s="144">
        <f t="shared" si="14"/>
        <v>0</v>
      </c>
      <c r="K222" s="145">
        <f t="shared" si="15"/>
        <v>0</v>
      </c>
      <c r="L222" s="146"/>
      <c r="M222" s="147">
        <f t="shared" si="16"/>
        <v>0</v>
      </c>
      <c r="N222" s="146"/>
      <c r="O222" s="146"/>
      <c r="P222" s="146"/>
      <c r="Q222" s="148">
        <f t="shared" si="17"/>
        <v>0</v>
      </c>
      <c r="R222" s="18" t="str">
        <f t="shared" si="9"/>
        <v>OK</v>
      </c>
      <c r="S222" s="47"/>
      <c r="T222" s="47"/>
      <c r="U222" s="47"/>
      <c r="V222" s="47"/>
      <c r="W222" s="47"/>
      <c r="X222" s="34"/>
      <c r="Y222" s="34"/>
      <c r="Z222" s="34"/>
      <c r="AA222" s="180"/>
      <c r="AB222" s="180"/>
      <c r="AC222" s="180"/>
      <c r="AD222" s="180"/>
      <c r="AE222" s="181"/>
      <c r="AF222" s="181"/>
      <c r="AG222" s="181"/>
      <c r="AH222" s="181"/>
      <c r="AI222" s="181"/>
      <c r="AJ222" s="181"/>
      <c r="AK222" s="181"/>
      <c r="AL222" s="36"/>
      <c r="AM222" s="36"/>
      <c r="AN222" s="36"/>
    </row>
    <row r="223" spans="1:40" ht="40" customHeight="1" x14ac:dyDescent="0.35">
      <c r="A223" s="204"/>
      <c r="B223" s="50">
        <v>220</v>
      </c>
      <c r="C223" s="199"/>
      <c r="D223" s="56" t="s">
        <v>380</v>
      </c>
      <c r="E223" s="57" t="s">
        <v>371</v>
      </c>
      <c r="F223" s="57" t="s">
        <v>233</v>
      </c>
      <c r="G223" s="57" t="s">
        <v>12</v>
      </c>
      <c r="H223" s="55">
        <v>6.6</v>
      </c>
      <c r="I223" s="16">
        <v>5</v>
      </c>
      <c r="J223" s="144">
        <f t="shared" si="14"/>
        <v>5</v>
      </c>
      <c r="K223" s="145">
        <f t="shared" si="15"/>
        <v>5</v>
      </c>
      <c r="L223" s="146"/>
      <c r="M223" s="147">
        <f t="shared" si="16"/>
        <v>1</v>
      </c>
      <c r="N223" s="146"/>
      <c r="O223" s="146"/>
      <c r="P223" s="146"/>
      <c r="Q223" s="148">
        <f t="shared" si="17"/>
        <v>0</v>
      </c>
      <c r="R223" s="18" t="str">
        <f t="shared" si="9"/>
        <v>OK</v>
      </c>
      <c r="S223" s="47"/>
      <c r="T223" s="47"/>
      <c r="U223" s="47"/>
      <c r="V223" s="47"/>
      <c r="W223" s="47"/>
      <c r="X223" s="34"/>
      <c r="Y223" s="34"/>
      <c r="Z223" s="34"/>
      <c r="AA223" s="180"/>
      <c r="AB223" s="184">
        <v>5</v>
      </c>
      <c r="AC223" s="180"/>
      <c r="AD223" s="180"/>
      <c r="AE223" s="181"/>
      <c r="AF223" s="181"/>
      <c r="AG223" s="181"/>
      <c r="AH223" s="181"/>
      <c r="AI223" s="181"/>
      <c r="AJ223" s="181"/>
      <c r="AK223" s="181"/>
      <c r="AL223" s="36"/>
      <c r="AM223" s="36"/>
      <c r="AN223" s="36"/>
    </row>
    <row r="224" spans="1:40" ht="40" customHeight="1" x14ac:dyDescent="0.35">
      <c r="A224" s="204">
        <v>12</v>
      </c>
      <c r="B224" s="50">
        <v>221</v>
      </c>
      <c r="C224" s="198" t="s">
        <v>638</v>
      </c>
      <c r="D224" s="56" t="s">
        <v>381</v>
      </c>
      <c r="E224" s="57" t="s">
        <v>382</v>
      </c>
      <c r="F224" s="57" t="s">
        <v>233</v>
      </c>
      <c r="G224" s="57" t="s">
        <v>12</v>
      </c>
      <c r="H224" s="55">
        <v>490</v>
      </c>
      <c r="I224" s="16">
        <v>0</v>
      </c>
      <c r="J224" s="144">
        <f t="shared" si="14"/>
        <v>0</v>
      </c>
      <c r="K224" s="145">
        <f t="shared" si="15"/>
        <v>0</v>
      </c>
      <c r="L224" s="146"/>
      <c r="M224" s="147">
        <f t="shared" si="16"/>
        <v>0</v>
      </c>
      <c r="N224" s="146"/>
      <c r="O224" s="146"/>
      <c r="P224" s="146"/>
      <c r="Q224" s="148">
        <f t="shared" si="17"/>
        <v>0</v>
      </c>
      <c r="R224" s="18" t="str">
        <f t="shared" si="9"/>
        <v>OK</v>
      </c>
      <c r="S224" s="47"/>
      <c r="T224" s="47"/>
      <c r="U224" s="47"/>
      <c r="V224" s="47"/>
      <c r="W224" s="47"/>
      <c r="X224" s="34"/>
      <c r="Y224" s="34"/>
      <c r="Z224" s="34"/>
      <c r="AA224" s="180"/>
      <c r="AB224" s="180"/>
      <c r="AC224" s="180"/>
      <c r="AD224" s="180"/>
      <c r="AE224" s="181"/>
      <c r="AF224" s="181"/>
      <c r="AG224" s="181"/>
      <c r="AH224" s="181"/>
      <c r="AI224" s="181"/>
      <c r="AJ224" s="181"/>
      <c r="AK224" s="181"/>
      <c r="AL224" s="36"/>
      <c r="AM224" s="36"/>
      <c r="AN224" s="36"/>
    </row>
    <row r="225" spans="1:40" ht="40" customHeight="1" x14ac:dyDescent="0.35">
      <c r="A225" s="204"/>
      <c r="B225" s="50">
        <v>222</v>
      </c>
      <c r="C225" s="200"/>
      <c r="D225" s="56" t="s">
        <v>383</v>
      </c>
      <c r="E225" s="57" t="s">
        <v>347</v>
      </c>
      <c r="F225" s="57" t="s">
        <v>384</v>
      </c>
      <c r="G225" s="57" t="s">
        <v>12</v>
      </c>
      <c r="H225" s="55">
        <v>160</v>
      </c>
      <c r="I225" s="16">
        <v>0</v>
      </c>
      <c r="J225" s="144">
        <f t="shared" si="14"/>
        <v>0</v>
      </c>
      <c r="K225" s="145">
        <f t="shared" si="15"/>
        <v>0</v>
      </c>
      <c r="L225" s="146"/>
      <c r="M225" s="147">
        <f t="shared" si="16"/>
        <v>0</v>
      </c>
      <c r="N225" s="146"/>
      <c r="O225" s="146"/>
      <c r="P225" s="146"/>
      <c r="Q225" s="148">
        <f t="shared" si="17"/>
        <v>0</v>
      </c>
      <c r="R225" s="18" t="str">
        <f t="shared" si="9"/>
        <v>OK</v>
      </c>
      <c r="S225" s="47"/>
      <c r="T225" s="47"/>
      <c r="U225" s="47"/>
      <c r="V225" s="47"/>
      <c r="W225" s="47"/>
      <c r="X225" s="34"/>
      <c r="Y225" s="34"/>
      <c r="Z225" s="34"/>
      <c r="AA225" s="180"/>
      <c r="AB225" s="180"/>
      <c r="AC225" s="180"/>
      <c r="AD225" s="180"/>
      <c r="AE225" s="181"/>
      <c r="AF225" s="181"/>
      <c r="AG225" s="181"/>
      <c r="AH225" s="181"/>
      <c r="AI225" s="181"/>
      <c r="AJ225" s="181"/>
      <c r="AK225" s="181"/>
      <c r="AL225" s="36"/>
      <c r="AM225" s="36"/>
      <c r="AN225" s="36"/>
    </row>
    <row r="226" spans="1:40" ht="40" customHeight="1" x14ac:dyDescent="0.35">
      <c r="A226" s="204"/>
      <c r="B226" s="50">
        <v>223</v>
      </c>
      <c r="C226" s="200"/>
      <c r="D226" s="56" t="s">
        <v>385</v>
      </c>
      <c r="E226" s="57" t="s">
        <v>386</v>
      </c>
      <c r="F226" s="57" t="s">
        <v>387</v>
      </c>
      <c r="G226" s="57" t="s">
        <v>12</v>
      </c>
      <c r="H226" s="55">
        <v>46.4</v>
      </c>
      <c r="I226" s="16">
        <v>0</v>
      </c>
      <c r="J226" s="144">
        <f t="shared" si="14"/>
        <v>0</v>
      </c>
      <c r="K226" s="145">
        <f t="shared" si="15"/>
        <v>0</v>
      </c>
      <c r="L226" s="146"/>
      <c r="M226" s="147">
        <f t="shared" si="16"/>
        <v>0</v>
      </c>
      <c r="N226" s="146"/>
      <c r="O226" s="146"/>
      <c r="P226" s="146"/>
      <c r="Q226" s="148">
        <f t="shared" si="17"/>
        <v>0</v>
      </c>
      <c r="R226" s="18" t="str">
        <f t="shared" si="9"/>
        <v>OK</v>
      </c>
      <c r="S226" s="47"/>
      <c r="T226" s="47"/>
      <c r="U226" s="47"/>
      <c r="V226" s="47"/>
      <c r="W226" s="47"/>
      <c r="X226" s="34"/>
      <c r="Y226" s="34"/>
      <c r="Z226" s="34"/>
      <c r="AA226" s="180"/>
      <c r="AB226" s="180"/>
      <c r="AC226" s="180"/>
      <c r="AD226" s="180"/>
      <c r="AE226" s="181"/>
      <c r="AF226" s="181"/>
      <c r="AG226" s="181"/>
      <c r="AH226" s="181"/>
      <c r="AI226" s="181"/>
      <c r="AJ226" s="181"/>
      <c r="AK226" s="181"/>
      <c r="AL226" s="36"/>
      <c r="AM226" s="36"/>
      <c r="AN226" s="36"/>
    </row>
    <row r="227" spans="1:40" ht="40" customHeight="1" x14ac:dyDescent="0.35">
      <c r="A227" s="204"/>
      <c r="B227" s="50">
        <v>224</v>
      </c>
      <c r="C227" s="200"/>
      <c r="D227" s="56" t="s">
        <v>388</v>
      </c>
      <c r="E227" s="57" t="s">
        <v>386</v>
      </c>
      <c r="F227" s="57" t="s">
        <v>387</v>
      </c>
      <c r="G227" s="57" t="s">
        <v>12</v>
      </c>
      <c r="H227" s="55">
        <v>60</v>
      </c>
      <c r="I227" s="16">
        <v>0</v>
      </c>
      <c r="J227" s="144">
        <f t="shared" si="14"/>
        <v>0</v>
      </c>
      <c r="K227" s="145">
        <f t="shared" si="15"/>
        <v>0</v>
      </c>
      <c r="L227" s="146"/>
      <c r="M227" s="147">
        <f t="shared" si="16"/>
        <v>0</v>
      </c>
      <c r="N227" s="146"/>
      <c r="O227" s="146"/>
      <c r="P227" s="146"/>
      <c r="Q227" s="148">
        <f t="shared" si="17"/>
        <v>0</v>
      </c>
      <c r="R227" s="18" t="str">
        <f t="shared" si="9"/>
        <v>OK</v>
      </c>
      <c r="S227" s="47"/>
      <c r="T227" s="47"/>
      <c r="U227" s="47"/>
      <c r="V227" s="47"/>
      <c r="W227" s="47"/>
      <c r="X227" s="34"/>
      <c r="Y227" s="34"/>
      <c r="Z227" s="34"/>
      <c r="AA227" s="180"/>
      <c r="AB227" s="180"/>
      <c r="AC227" s="180"/>
      <c r="AD227" s="180"/>
      <c r="AE227" s="181"/>
      <c r="AF227" s="181"/>
      <c r="AG227" s="181"/>
      <c r="AH227" s="181"/>
      <c r="AI227" s="181"/>
      <c r="AJ227" s="181"/>
      <c r="AK227" s="181"/>
      <c r="AL227" s="36"/>
      <c r="AM227" s="36"/>
      <c r="AN227" s="36"/>
    </row>
    <row r="228" spans="1:40" ht="40" customHeight="1" x14ac:dyDescent="0.35">
      <c r="A228" s="204"/>
      <c r="B228" s="50">
        <v>225</v>
      </c>
      <c r="C228" s="199"/>
      <c r="D228" s="56" t="s">
        <v>389</v>
      </c>
      <c r="E228" s="57" t="s">
        <v>344</v>
      </c>
      <c r="F228" s="57" t="s">
        <v>345</v>
      </c>
      <c r="G228" s="57" t="s">
        <v>12</v>
      </c>
      <c r="H228" s="55">
        <v>297</v>
      </c>
      <c r="I228" s="16">
        <v>8</v>
      </c>
      <c r="J228" s="144">
        <f t="shared" si="14"/>
        <v>0</v>
      </c>
      <c r="K228" s="145">
        <f t="shared" si="15"/>
        <v>0</v>
      </c>
      <c r="L228" s="146">
        <v>-2</v>
      </c>
      <c r="M228" s="147">
        <f t="shared" si="16"/>
        <v>2</v>
      </c>
      <c r="N228" s="146"/>
      <c r="O228" s="146"/>
      <c r="P228" s="146"/>
      <c r="Q228" s="148">
        <f t="shared" si="17"/>
        <v>6</v>
      </c>
      <c r="R228" s="18" t="str">
        <f t="shared" si="9"/>
        <v>OK</v>
      </c>
      <c r="S228" s="47"/>
      <c r="T228" s="47"/>
      <c r="U228" s="47"/>
      <c r="V228" s="47"/>
      <c r="W228" s="47"/>
      <c r="X228" s="34"/>
      <c r="Y228" s="34"/>
      <c r="Z228" s="34"/>
      <c r="AA228" s="180"/>
      <c r="AB228" s="180"/>
      <c r="AC228" s="180"/>
      <c r="AD228" s="180"/>
      <c r="AE228" s="181"/>
      <c r="AF228" s="181"/>
      <c r="AG228" s="181"/>
      <c r="AH228" s="181"/>
      <c r="AI228" s="181"/>
      <c r="AJ228" s="181"/>
      <c r="AK228" s="181"/>
      <c r="AL228" s="36"/>
      <c r="AM228" s="36"/>
      <c r="AN228" s="36"/>
    </row>
    <row r="229" spans="1:40" ht="40" customHeight="1" x14ac:dyDescent="0.35">
      <c r="A229" s="204">
        <v>14</v>
      </c>
      <c r="B229" s="50">
        <v>236</v>
      </c>
      <c r="C229" s="198" t="s">
        <v>635</v>
      </c>
      <c r="D229" s="56" t="s">
        <v>390</v>
      </c>
      <c r="E229" s="57" t="s">
        <v>391</v>
      </c>
      <c r="F229" s="57" t="s">
        <v>11</v>
      </c>
      <c r="G229" s="57" t="s">
        <v>13</v>
      </c>
      <c r="H229" s="55">
        <v>8.4</v>
      </c>
      <c r="I229" s="16">
        <v>10</v>
      </c>
      <c r="J229" s="144">
        <f t="shared" si="14"/>
        <v>0</v>
      </c>
      <c r="K229" s="145">
        <f t="shared" si="15"/>
        <v>0</v>
      </c>
      <c r="L229" s="146"/>
      <c r="M229" s="147">
        <f t="shared" si="16"/>
        <v>2</v>
      </c>
      <c r="N229" s="146"/>
      <c r="O229" s="146"/>
      <c r="P229" s="146"/>
      <c r="Q229" s="148">
        <f t="shared" si="17"/>
        <v>10</v>
      </c>
      <c r="R229" s="18" t="str">
        <f t="shared" si="9"/>
        <v>OK</v>
      </c>
      <c r="S229" s="47"/>
      <c r="T229" s="47"/>
      <c r="U229" s="47"/>
      <c r="V229" s="47"/>
      <c r="W229" s="47"/>
      <c r="X229" s="34"/>
      <c r="Y229" s="34"/>
      <c r="Z229" s="34"/>
      <c r="AA229" s="180"/>
      <c r="AB229" s="180"/>
      <c r="AC229" s="180"/>
      <c r="AD229" s="180"/>
      <c r="AE229" s="181"/>
      <c r="AF229" s="181"/>
      <c r="AG229" s="181"/>
      <c r="AH229" s="181"/>
      <c r="AI229" s="181"/>
      <c r="AJ229" s="181"/>
      <c r="AK229" s="181"/>
      <c r="AL229" s="36"/>
      <c r="AM229" s="36"/>
      <c r="AN229" s="36"/>
    </row>
    <row r="230" spans="1:40" ht="40" customHeight="1" x14ac:dyDescent="0.35">
      <c r="A230" s="204"/>
      <c r="B230" s="50">
        <v>237</v>
      </c>
      <c r="C230" s="200"/>
      <c r="D230" s="56" t="s">
        <v>392</v>
      </c>
      <c r="E230" s="57" t="s">
        <v>393</v>
      </c>
      <c r="F230" s="57" t="s">
        <v>233</v>
      </c>
      <c r="G230" s="57" t="s">
        <v>13</v>
      </c>
      <c r="H230" s="55">
        <v>16.39</v>
      </c>
      <c r="I230" s="16">
        <v>5</v>
      </c>
      <c r="J230" s="144">
        <f t="shared" si="14"/>
        <v>0</v>
      </c>
      <c r="K230" s="145">
        <f t="shared" si="15"/>
        <v>0</v>
      </c>
      <c r="L230" s="146"/>
      <c r="M230" s="147">
        <f t="shared" si="16"/>
        <v>1</v>
      </c>
      <c r="N230" s="146"/>
      <c r="O230" s="146"/>
      <c r="P230" s="146"/>
      <c r="Q230" s="148">
        <f t="shared" si="17"/>
        <v>5</v>
      </c>
      <c r="R230" s="18" t="str">
        <f t="shared" si="9"/>
        <v>OK</v>
      </c>
      <c r="S230" s="47"/>
      <c r="T230" s="47"/>
      <c r="U230" s="47"/>
      <c r="V230" s="47"/>
      <c r="W230" s="47"/>
      <c r="X230" s="34"/>
      <c r="Y230" s="34"/>
      <c r="Z230" s="34"/>
      <c r="AA230" s="180"/>
      <c r="AB230" s="180"/>
      <c r="AC230" s="180"/>
      <c r="AD230" s="180"/>
      <c r="AE230" s="181"/>
      <c r="AF230" s="181"/>
      <c r="AG230" s="181"/>
      <c r="AH230" s="181"/>
      <c r="AI230" s="181"/>
      <c r="AJ230" s="181"/>
      <c r="AK230" s="181"/>
      <c r="AL230" s="36"/>
      <c r="AM230" s="36"/>
      <c r="AN230" s="36"/>
    </row>
    <row r="231" spans="1:40" ht="40" customHeight="1" x14ac:dyDescent="0.35">
      <c r="A231" s="204"/>
      <c r="B231" s="50">
        <v>238</v>
      </c>
      <c r="C231" s="200"/>
      <c r="D231" s="56" t="s">
        <v>394</v>
      </c>
      <c r="E231" s="57" t="s">
        <v>395</v>
      </c>
      <c r="F231" s="57" t="s">
        <v>396</v>
      </c>
      <c r="G231" s="57" t="s">
        <v>13</v>
      </c>
      <c r="H231" s="55">
        <v>13.69</v>
      </c>
      <c r="I231" s="16">
        <v>0</v>
      </c>
      <c r="J231" s="144">
        <f t="shared" si="14"/>
        <v>0</v>
      </c>
      <c r="K231" s="145">
        <f t="shared" si="15"/>
        <v>0</v>
      </c>
      <c r="L231" s="146"/>
      <c r="M231" s="147">
        <f t="shared" si="16"/>
        <v>0</v>
      </c>
      <c r="N231" s="146"/>
      <c r="O231" s="146"/>
      <c r="P231" s="146"/>
      <c r="Q231" s="148">
        <f t="shared" si="17"/>
        <v>0</v>
      </c>
      <c r="R231" s="18" t="str">
        <f t="shared" si="9"/>
        <v>OK</v>
      </c>
      <c r="S231" s="47"/>
      <c r="T231" s="47"/>
      <c r="U231" s="47"/>
      <c r="V231" s="47"/>
      <c r="W231" s="47"/>
      <c r="X231" s="34"/>
      <c r="Y231" s="34"/>
      <c r="Z231" s="34"/>
      <c r="AA231" s="180"/>
      <c r="AB231" s="180"/>
      <c r="AC231" s="180"/>
      <c r="AD231" s="180"/>
      <c r="AE231" s="181"/>
      <c r="AF231" s="181"/>
      <c r="AG231" s="181"/>
      <c r="AH231" s="181"/>
      <c r="AI231" s="181"/>
      <c r="AJ231" s="181"/>
      <c r="AK231" s="181"/>
      <c r="AL231" s="36"/>
      <c r="AM231" s="36"/>
      <c r="AN231" s="36"/>
    </row>
    <row r="232" spans="1:40" ht="40" customHeight="1" x14ac:dyDescent="0.35">
      <c r="A232" s="204"/>
      <c r="B232" s="50">
        <v>239</v>
      </c>
      <c r="C232" s="200"/>
      <c r="D232" s="56" t="s">
        <v>397</v>
      </c>
      <c r="E232" s="57" t="s">
        <v>398</v>
      </c>
      <c r="F232" s="57" t="s">
        <v>11</v>
      </c>
      <c r="G232" s="57" t="s">
        <v>15</v>
      </c>
      <c r="H232" s="55">
        <v>12</v>
      </c>
      <c r="I232" s="16">
        <v>0</v>
      </c>
      <c r="J232" s="144">
        <f t="shared" si="14"/>
        <v>0</v>
      </c>
      <c r="K232" s="145">
        <f t="shared" si="15"/>
        <v>0</v>
      </c>
      <c r="L232" s="146"/>
      <c r="M232" s="147">
        <f t="shared" si="16"/>
        <v>0</v>
      </c>
      <c r="N232" s="146"/>
      <c r="O232" s="146"/>
      <c r="P232" s="146"/>
      <c r="Q232" s="148">
        <f t="shared" si="17"/>
        <v>0</v>
      </c>
      <c r="R232" s="18" t="str">
        <f t="shared" si="9"/>
        <v>OK</v>
      </c>
      <c r="S232" s="47"/>
      <c r="T232" s="47"/>
      <c r="U232" s="47"/>
      <c r="V232" s="47"/>
      <c r="W232" s="47"/>
      <c r="X232" s="34"/>
      <c r="Y232" s="34"/>
      <c r="Z232" s="34"/>
      <c r="AA232" s="180"/>
      <c r="AB232" s="180"/>
      <c r="AC232" s="180"/>
      <c r="AD232" s="180"/>
      <c r="AE232" s="181"/>
      <c r="AF232" s="181"/>
      <c r="AG232" s="181"/>
      <c r="AH232" s="181"/>
      <c r="AI232" s="181"/>
      <c r="AJ232" s="181"/>
      <c r="AK232" s="181"/>
      <c r="AL232" s="36"/>
      <c r="AM232" s="36"/>
      <c r="AN232" s="36"/>
    </row>
    <row r="233" spans="1:40" ht="40" customHeight="1" x14ac:dyDescent="0.35">
      <c r="A233" s="204"/>
      <c r="B233" s="50">
        <v>240</v>
      </c>
      <c r="C233" s="200"/>
      <c r="D233" s="56" t="s">
        <v>399</v>
      </c>
      <c r="E233" s="57" t="s">
        <v>400</v>
      </c>
      <c r="F233" s="57" t="s">
        <v>11</v>
      </c>
      <c r="G233" s="57" t="s">
        <v>15</v>
      </c>
      <c r="H233" s="55">
        <v>8.83</v>
      </c>
      <c r="I233" s="16">
        <v>0</v>
      </c>
      <c r="J233" s="144">
        <f t="shared" si="14"/>
        <v>0</v>
      </c>
      <c r="K233" s="145">
        <f t="shared" si="15"/>
        <v>0</v>
      </c>
      <c r="L233" s="146"/>
      <c r="M233" s="147">
        <f t="shared" si="16"/>
        <v>0</v>
      </c>
      <c r="N233" s="146"/>
      <c r="O233" s="146"/>
      <c r="P233" s="146"/>
      <c r="Q233" s="148">
        <f t="shared" si="17"/>
        <v>0</v>
      </c>
      <c r="R233" s="18" t="str">
        <f t="shared" si="9"/>
        <v>OK</v>
      </c>
      <c r="S233" s="47"/>
      <c r="T233" s="47"/>
      <c r="U233" s="47"/>
      <c r="V233" s="47"/>
      <c r="W233" s="47"/>
      <c r="X233" s="34"/>
      <c r="Y233" s="34"/>
      <c r="Z233" s="34"/>
      <c r="AA233" s="180"/>
      <c r="AB233" s="180"/>
      <c r="AC233" s="180"/>
      <c r="AD233" s="180"/>
      <c r="AE233" s="181"/>
      <c r="AF233" s="181"/>
      <c r="AG233" s="181"/>
      <c r="AH233" s="181"/>
      <c r="AI233" s="181"/>
      <c r="AJ233" s="181"/>
      <c r="AK233" s="181"/>
      <c r="AL233" s="36"/>
      <c r="AM233" s="36"/>
      <c r="AN233" s="36"/>
    </row>
    <row r="234" spans="1:40" ht="40" customHeight="1" x14ac:dyDescent="0.35">
      <c r="A234" s="204"/>
      <c r="B234" s="50">
        <v>241</v>
      </c>
      <c r="C234" s="200"/>
      <c r="D234" s="56" t="s">
        <v>401</v>
      </c>
      <c r="E234" s="57" t="s">
        <v>402</v>
      </c>
      <c r="F234" s="57" t="s">
        <v>11</v>
      </c>
      <c r="G234" s="57" t="s">
        <v>15</v>
      </c>
      <c r="H234" s="55">
        <v>28.68</v>
      </c>
      <c r="I234" s="16">
        <v>0</v>
      </c>
      <c r="J234" s="144">
        <f t="shared" si="14"/>
        <v>0</v>
      </c>
      <c r="K234" s="145">
        <f t="shared" si="15"/>
        <v>0</v>
      </c>
      <c r="L234" s="146"/>
      <c r="M234" s="147">
        <f t="shared" si="16"/>
        <v>0</v>
      </c>
      <c r="N234" s="146"/>
      <c r="O234" s="146"/>
      <c r="P234" s="146"/>
      <c r="Q234" s="148">
        <f t="shared" si="17"/>
        <v>0</v>
      </c>
      <c r="R234" s="18" t="str">
        <f t="shared" si="9"/>
        <v>OK</v>
      </c>
      <c r="S234" s="47"/>
      <c r="T234" s="47"/>
      <c r="U234" s="47"/>
      <c r="V234" s="47"/>
      <c r="W234" s="47"/>
      <c r="X234" s="34"/>
      <c r="Y234" s="34"/>
      <c r="Z234" s="34"/>
      <c r="AA234" s="180"/>
      <c r="AB234" s="180"/>
      <c r="AC234" s="180"/>
      <c r="AD234" s="180"/>
      <c r="AE234" s="181"/>
      <c r="AF234" s="181"/>
      <c r="AG234" s="181"/>
      <c r="AH234" s="181"/>
      <c r="AI234" s="181"/>
      <c r="AJ234" s="181"/>
      <c r="AK234" s="181"/>
      <c r="AL234" s="36"/>
      <c r="AM234" s="36"/>
      <c r="AN234" s="36"/>
    </row>
    <row r="235" spans="1:40" ht="40" customHeight="1" x14ac:dyDescent="0.35">
      <c r="A235" s="204"/>
      <c r="B235" s="50">
        <v>242</v>
      </c>
      <c r="C235" s="200"/>
      <c r="D235" s="56" t="s">
        <v>403</v>
      </c>
      <c r="E235" s="57" t="s">
        <v>404</v>
      </c>
      <c r="F235" s="57" t="s">
        <v>11</v>
      </c>
      <c r="G235" s="57" t="s">
        <v>15</v>
      </c>
      <c r="H235" s="55">
        <v>46.34</v>
      </c>
      <c r="I235" s="16">
        <v>0</v>
      </c>
      <c r="J235" s="144">
        <f t="shared" si="14"/>
        <v>0</v>
      </c>
      <c r="K235" s="145">
        <f t="shared" si="15"/>
        <v>0</v>
      </c>
      <c r="L235" s="146"/>
      <c r="M235" s="147">
        <f t="shared" si="16"/>
        <v>0</v>
      </c>
      <c r="N235" s="146"/>
      <c r="O235" s="146"/>
      <c r="P235" s="146"/>
      <c r="Q235" s="148">
        <f t="shared" si="17"/>
        <v>0</v>
      </c>
      <c r="R235" s="18" t="str">
        <f t="shared" si="9"/>
        <v>OK</v>
      </c>
      <c r="S235" s="47"/>
      <c r="T235" s="47"/>
      <c r="U235" s="47"/>
      <c r="V235" s="47"/>
      <c r="W235" s="47"/>
      <c r="X235" s="34"/>
      <c r="Y235" s="34"/>
      <c r="Z235" s="34"/>
      <c r="AA235" s="180"/>
      <c r="AB235" s="180"/>
      <c r="AC235" s="180"/>
      <c r="AD235" s="180"/>
      <c r="AE235" s="181"/>
      <c r="AF235" s="181"/>
      <c r="AG235" s="181"/>
      <c r="AH235" s="181"/>
      <c r="AI235" s="181"/>
      <c r="AJ235" s="181"/>
      <c r="AK235" s="181"/>
      <c r="AL235" s="36"/>
      <c r="AM235" s="36"/>
      <c r="AN235" s="36"/>
    </row>
    <row r="236" spans="1:40" ht="40" customHeight="1" x14ac:dyDescent="0.35">
      <c r="A236" s="204"/>
      <c r="B236" s="50">
        <v>243</v>
      </c>
      <c r="C236" s="200"/>
      <c r="D236" s="56" t="s">
        <v>405</v>
      </c>
      <c r="E236" s="57" t="s">
        <v>406</v>
      </c>
      <c r="F236" s="57" t="s">
        <v>11</v>
      </c>
      <c r="G236" s="57" t="s">
        <v>13</v>
      </c>
      <c r="H236" s="55">
        <v>39.6</v>
      </c>
      <c r="I236" s="16">
        <v>0</v>
      </c>
      <c r="J236" s="144">
        <f t="shared" si="14"/>
        <v>0</v>
      </c>
      <c r="K236" s="145">
        <f t="shared" si="15"/>
        <v>0</v>
      </c>
      <c r="L236" s="146"/>
      <c r="M236" s="147">
        <f t="shared" si="16"/>
        <v>0</v>
      </c>
      <c r="N236" s="146"/>
      <c r="O236" s="146"/>
      <c r="P236" s="146"/>
      <c r="Q236" s="148">
        <f t="shared" si="17"/>
        <v>0</v>
      </c>
      <c r="R236" s="18" t="str">
        <f t="shared" si="9"/>
        <v>OK</v>
      </c>
      <c r="S236" s="47"/>
      <c r="T236" s="47"/>
      <c r="U236" s="47"/>
      <c r="V236" s="47"/>
      <c r="W236" s="47"/>
      <c r="X236" s="34"/>
      <c r="Y236" s="34"/>
      <c r="Z236" s="34"/>
      <c r="AA236" s="180"/>
      <c r="AB236" s="180"/>
      <c r="AC236" s="180"/>
      <c r="AD236" s="180"/>
      <c r="AE236" s="181"/>
      <c r="AF236" s="181"/>
      <c r="AG236" s="181"/>
      <c r="AH236" s="181"/>
      <c r="AI236" s="181"/>
      <c r="AJ236" s="181"/>
      <c r="AK236" s="181"/>
      <c r="AL236" s="36"/>
      <c r="AM236" s="36"/>
      <c r="AN236" s="36"/>
    </row>
    <row r="237" spans="1:40" ht="40" customHeight="1" x14ac:dyDescent="0.35">
      <c r="A237" s="204"/>
      <c r="B237" s="50">
        <v>244</v>
      </c>
      <c r="C237" s="200"/>
      <c r="D237" s="56" t="s">
        <v>407</v>
      </c>
      <c r="E237" s="57" t="s">
        <v>408</v>
      </c>
      <c r="F237" s="57" t="s">
        <v>11</v>
      </c>
      <c r="G237" s="57" t="s">
        <v>13</v>
      </c>
      <c r="H237" s="55">
        <v>70.8</v>
      </c>
      <c r="I237" s="16">
        <v>0</v>
      </c>
      <c r="J237" s="144">
        <f t="shared" si="14"/>
        <v>0</v>
      </c>
      <c r="K237" s="145">
        <f t="shared" si="15"/>
        <v>0</v>
      </c>
      <c r="L237" s="146"/>
      <c r="M237" s="147">
        <f t="shared" si="16"/>
        <v>0</v>
      </c>
      <c r="N237" s="146"/>
      <c r="O237" s="146"/>
      <c r="P237" s="146"/>
      <c r="Q237" s="148">
        <f t="shared" si="17"/>
        <v>0</v>
      </c>
      <c r="R237" s="18" t="str">
        <f t="shared" si="9"/>
        <v>OK</v>
      </c>
      <c r="S237" s="47"/>
      <c r="T237" s="47"/>
      <c r="U237" s="47"/>
      <c r="V237" s="47"/>
      <c r="W237" s="47"/>
      <c r="X237" s="34"/>
      <c r="Y237" s="34"/>
      <c r="Z237" s="34"/>
      <c r="AA237" s="180"/>
      <c r="AB237" s="180"/>
      <c r="AC237" s="180"/>
      <c r="AD237" s="180"/>
      <c r="AE237" s="181"/>
      <c r="AF237" s="181"/>
      <c r="AG237" s="181"/>
      <c r="AH237" s="181"/>
      <c r="AI237" s="181"/>
      <c r="AJ237" s="181"/>
      <c r="AK237" s="181"/>
      <c r="AL237" s="36"/>
      <c r="AM237" s="36"/>
      <c r="AN237" s="36"/>
    </row>
    <row r="238" spans="1:40" ht="40" customHeight="1" x14ac:dyDescent="0.35">
      <c r="A238" s="204"/>
      <c r="B238" s="50">
        <v>245</v>
      </c>
      <c r="C238" s="200"/>
      <c r="D238" s="56" t="s">
        <v>409</v>
      </c>
      <c r="E238" s="57" t="s">
        <v>410</v>
      </c>
      <c r="F238" s="57" t="s">
        <v>11</v>
      </c>
      <c r="G238" s="57" t="s">
        <v>13</v>
      </c>
      <c r="H238" s="55">
        <v>28.8</v>
      </c>
      <c r="I238" s="16">
        <v>0</v>
      </c>
      <c r="J238" s="144">
        <f t="shared" si="14"/>
        <v>0</v>
      </c>
      <c r="K238" s="145">
        <f t="shared" si="15"/>
        <v>0</v>
      </c>
      <c r="L238" s="146"/>
      <c r="M238" s="147">
        <f t="shared" si="16"/>
        <v>0</v>
      </c>
      <c r="N238" s="146"/>
      <c r="O238" s="146"/>
      <c r="P238" s="146"/>
      <c r="Q238" s="148">
        <f t="shared" si="17"/>
        <v>0</v>
      </c>
      <c r="R238" s="18" t="str">
        <f t="shared" si="9"/>
        <v>OK</v>
      </c>
      <c r="S238" s="47"/>
      <c r="T238" s="47"/>
      <c r="U238" s="47"/>
      <c r="V238" s="47"/>
      <c r="W238" s="47"/>
      <c r="X238" s="34"/>
      <c r="Y238" s="34"/>
      <c r="Z238" s="34"/>
      <c r="AA238" s="180"/>
      <c r="AB238" s="180"/>
      <c r="AC238" s="180"/>
      <c r="AD238" s="180"/>
      <c r="AE238" s="181"/>
      <c r="AF238" s="181"/>
      <c r="AG238" s="181"/>
      <c r="AH238" s="181"/>
      <c r="AI238" s="181"/>
      <c r="AJ238" s="181"/>
      <c r="AK238" s="181"/>
      <c r="AL238" s="36"/>
      <c r="AM238" s="36"/>
      <c r="AN238" s="36"/>
    </row>
    <row r="239" spans="1:40" ht="40" customHeight="1" x14ac:dyDescent="0.35">
      <c r="A239" s="204"/>
      <c r="B239" s="50">
        <v>246</v>
      </c>
      <c r="C239" s="200"/>
      <c r="D239" s="56" t="s">
        <v>411</v>
      </c>
      <c r="E239" s="57" t="s">
        <v>412</v>
      </c>
      <c r="F239" s="57" t="s">
        <v>11</v>
      </c>
      <c r="G239" s="57" t="s">
        <v>13</v>
      </c>
      <c r="H239" s="55">
        <v>10.33</v>
      </c>
      <c r="I239" s="16">
        <v>3</v>
      </c>
      <c r="J239" s="144">
        <f t="shared" si="14"/>
        <v>0</v>
      </c>
      <c r="K239" s="145">
        <f t="shared" si="15"/>
        <v>0</v>
      </c>
      <c r="L239" s="146"/>
      <c r="M239" s="147">
        <f t="shared" si="16"/>
        <v>0</v>
      </c>
      <c r="N239" s="146"/>
      <c r="O239" s="146"/>
      <c r="P239" s="146"/>
      <c r="Q239" s="148">
        <f t="shared" si="17"/>
        <v>3</v>
      </c>
      <c r="R239" s="18" t="str">
        <f t="shared" si="9"/>
        <v>OK</v>
      </c>
      <c r="S239" s="47"/>
      <c r="T239" s="47"/>
      <c r="U239" s="47"/>
      <c r="V239" s="47"/>
      <c r="W239" s="47"/>
      <c r="X239" s="34"/>
      <c r="Y239" s="34"/>
      <c r="Z239" s="34"/>
      <c r="AA239" s="180"/>
      <c r="AB239" s="180"/>
      <c r="AC239" s="180"/>
      <c r="AD239" s="180"/>
      <c r="AE239" s="181"/>
      <c r="AF239" s="181"/>
      <c r="AG239" s="181"/>
      <c r="AH239" s="181"/>
      <c r="AI239" s="181"/>
      <c r="AJ239" s="181"/>
      <c r="AK239" s="181"/>
      <c r="AL239" s="36"/>
      <c r="AM239" s="36"/>
      <c r="AN239" s="36"/>
    </row>
    <row r="240" spans="1:40" ht="40" customHeight="1" x14ac:dyDescent="0.35">
      <c r="A240" s="204"/>
      <c r="B240" s="50">
        <v>247</v>
      </c>
      <c r="C240" s="200"/>
      <c r="D240" s="56" t="s">
        <v>413</v>
      </c>
      <c r="E240" s="57" t="s">
        <v>414</v>
      </c>
      <c r="F240" s="57" t="s">
        <v>11</v>
      </c>
      <c r="G240" s="57" t="s">
        <v>13</v>
      </c>
      <c r="H240" s="55">
        <v>22.8</v>
      </c>
      <c r="I240" s="16">
        <v>3</v>
      </c>
      <c r="J240" s="144">
        <f t="shared" si="14"/>
        <v>0</v>
      </c>
      <c r="K240" s="145">
        <f t="shared" si="15"/>
        <v>0</v>
      </c>
      <c r="L240" s="146"/>
      <c r="M240" s="147">
        <f t="shared" si="16"/>
        <v>0</v>
      </c>
      <c r="N240" s="146"/>
      <c r="O240" s="146"/>
      <c r="P240" s="146"/>
      <c r="Q240" s="148">
        <f t="shared" si="17"/>
        <v>3</v>
      </c>
      <c r="R240" s="18" t="str">
        <f t="shared" si="9"/>
        <v>OK</v>
      </c>
      <c r="S240" s="47"/>
      <c r="T240" s="47"/>
      <c r="U240" s="47"/>
      <c r="V240" s="47"/>
      <c r="W240" s="47"/>
      <c r="X240" s="34"/>
      <c r="Y240" s="34"/>
      <c r="Z240" s="34"/>
      <c r="AA240" s="180"/>
      <c r="AB240" s="180"/>
      <c r="AC240" s="180"/>
      <c r="AD240" s="180"/>
      <c r="AE240" s="181"/>
      <c r="AF240" s="181"/>
      <c r="AG240" s="181"/>
      <c r="AH240" s="181"/>
      <c r="AI240" s="181"/>
      <c r="AJ240" s="181"/>
      <c r="AK240" s="181"/>
      <c r="AL240" s="36"/>
      <c r="AM240" s="36"/>
      <c r="AN240" s="36"/>
    </row>
    <row r="241" spans="1:40" ht="40" customHeight="1" x14ac:dyDescent="0.35">
      <c r="A241" s="204"/>
      <c r="B241" s="50">
        <v>248</v>
      </c>
      <c r="C241" s="200"/>
      <c r="D241" s="56" t="s">
        <v>415</v>
      </c>
      <c r="E241" s="57" t="s">
        <v>416</v>
      </c>
      <c r="F241" s="57" t="s">
        <v>11</v>
      </c>
      <c r="G241" s="57" t="s">
        <v>13</v>
      </c>
      <c r="H241" s="55">
        <v>31.14</v>
      </c>
      <c r="I241" s="16">
        <v>3</v>
      </c>
      <c r="J241" s="144">
        <f t="shared" si="14"/>
        <v>2</v>
      </c>
      <c r="K241" s="145">
        <f t="shared" si="15"/>
        <v>2</v>
      </c>
      <c r="L241" s="146"/>
      <c r="M241" s="147">
        <f t="shared" si="16"/>
        <v>0</v>
      </c>
      <c r="N241" s="146"/>
      <c r="O241" s="146"/>
      <c r="P241" s="146"/>
      <c r="Q241" s="148">
        <f t="shared" si="17"/>
        <v>1</v>
      </c>
      <c r="R241" s="18" t="str">
        <f t="shared" si="9"/>
        <v>OK</v>
      </c>
      <c r="S241" s="47"/>
      <c r="T241" s="47"/>
      <c r="U241" s="47"/>
      <c r="V241" s="47">
        <v>2</v>
      </c>
      <c r="W241" s="47"/>
      <c r="X241" s="34"/>
      <c r="Y241" s="34"/>
      <c r="Z241" s="34"/>
      <c r="AA241" s="180"/>
      <c r="AB241" s="180"/>
      <c r="AC241" s="180"/>
      <c r="AD241" s="180"/>
      <c r="AE241" s="181"/>
      <c r="AF241" s="181"/>
      <c r="AG241" s="181"/>
      <c r="AH241" s="181"/>
      <c r="AI241" s="181"/>
      <c r="AJ241" s="181"/>
      <c r="AK241" s="181"/>
      <c r="AL241" s="36"/>
      <c r="AM241" s="36"/>
      <c r="AN241" s="36"/>
    </row>
    <row r="242" spans="1:40" ht="40" customHeight="1" x14ac:dyDescent="0.35">
      <c r="A242" s="204"/>
      <c r="B242" s="50">
        <v>249</v>
      </c>
      <c r="C242" s="200"/>
      <c r="D242" s="56" t="s">
        <v>417</v>
      </c>
      <c r="E242" s="57" t="s">
        <v>418</v>
      </c>
      <c r="F242" s="57" t="s">
        <v>419</v>
      </c>
      <c r="G242" s="57" t="s">
        <v>15</v>
      </c>
      <c r="H242" s="55">
        <v>2.23</v>
      </c>
      <c r="I242" s="16">
        <v>30</v>
      </c>
      <c r="J242" s="144">
        <f t="shared" si="14"/>
        <v>30</v>
      </c>
      <c r="K242" s="145">
        <f t="shared" si="15"/>
        <v>30</v>
      </c>
      <c r="L242" s="146"/>
      <c r="M242" s="147">
        <f t="shared" si="16"/>
        <v>7</v>
      </c>
      <c r="N242" s="146"/>
      <c r="O242" s="146"/>
      <c r="P242" s="146"/>
      <c r="Q242" s="148">
        <f t="shared" si="17"/>
        <v>0</v>
      </c>
      <c r="R242" s="18" t="str">
        <f t="shared" si="9"/>
        <v>OK</v>
      </c>
      <c r="S242" s="47"/>
      <c r="T242" s="47"/>
      <c r="U242" s="47"/>
      <c r="V242" s="47">
        <v>30</v>
      </c>
      <c r="W242" s="47"/>
      <c r="X242" s="34"/>
      <c r="Y242" s="34"/>
      <c r="Z242" s="34"/>
      <c r="AA242" s="180"/>
      <c r="AB242" s="180"/>
      <c r="AC242" s="180"/>
      <c r="AD242" s="180"/>
      <c r="AE242" s="181"/>
      <c r="AF242" s="181"/>
      <c r="AG242" s="181"/>
      <c r="AH242" s="181"/>
      <c r="AI242" s="181"/>
      <c r="AJ242" s="181"/>
      <c r="AK242" s="181"/>
      <c r="AL242" s="36"/>
      <c r="AM242" s="36"/>
      <c r="AN242" s="36"/>
    </row>
    <row r="243" spans="1:40" ht="40" customHeight="1" x14ac:dyDescent="0.35">
      <c r="A243" s="204"/>
      <c r="B243" s="50">
        <v>250</v>
      </c>
      <c r="C243" s="200"/>
      <c r="D243" s="56" t="s">
        <v>420</v>
      </c>
      <c r="E243" s="57" t="s">
        <v>421</v>
      </c>
      <c r="F243" s="57" t="s">
        <v>11</v>
      </c>
      <c r="G243" s="57" t="s">
        <v>13</v>
      </c>
      <c r="H243" s="55">
        <v>73.400000000000006</v>
      </c>
      <c r="I243" s="16">
        <v>0</v>
      </c>
      <c r="J243" s="144">
        <f t="shared" si="14"/>
        <v>0</v>
      </c>
      <c r="K243" s="145">
        <f t="shared" si="15"/>
        <v>0</v>
      </c>
      <c r="L243" s="146"/>
      <c r="M243" s="147">
        <f t="shared" si="16"/>
        <v>0</v>
      </c>
      <c r="N243" s="146"/>
      <c r="O243" s="146"/>
      <c r="P243" s="146"/>
      <c r="Q243" s="148">
        <f t="shared" si="17"/>
        <v>0</v>
      </c>
      <c r="R243" s="18" t="str">
        <f t="shared" si="9"/>
        <v>OK</v>
      </c>
      <c r="S243" s="47"/>
      <c r="T243" s="47"/>
      <c r="U243" s="47"/>
      <c r="V243" s="47"/>
      <c r="W243" s="47"/>
      <c r="X243" s="34"/>
      <c r="Y243" s="34"/>
      <c r="Z243" s="34"/>
      <c r="AA243" s="180"/>
      <c r="AB243" s="180"/>
      <c r="AC243" s="180"/>
      <c r="AD243" s="180"/>
      <c r="AE243" s="181"/>
      <c r="AF243" s="181"/>
      <c r="AG243" s="181"/>
      <c r="AH243" s="181"/>
      <c r="AI243" s="181"/>
      <c r="AJ243" s="181"/>
      <c r="AK243" s="181"/>
      <c r="AL243" s="36"/>
      <c r="AM243" s="36"/>
      <c r="AN243" s="36"/>
    </row>
    <row r="244" spans="1:40" ht="40" customHeight="1" x14ac:dyDescent="0.35">
      <c r="A244" s="204"/>
      <c r="B244" s="50">
        <v>251</v>
      </c>
      <c r="C244" s="200"/>
      <c r="D244" s="56" t="s">
        <v>422</v>
      </c>
      <c r="E244" s="57" t="s">
        <v>423</v>
      </c>
      <c r="F244" s="57" t="s">
        <v>11</v>
      </c>
      <c r="G244" s="57" t="s">
        <v>13</v>
      </c>
      <c r="H244" s="55">
        <v>35.68</v>
      </c>
      <c r="I244" s="16">
        <v>0</v>
      </c>
      <c r="J244" s="144">
        <f t="shared" si="14"/>
        <v>0</v>
      </c>
      <c r="K244" s="145">
        <f t="shared" si="15"/>
        <v>0</v>
      </c>
      <c r="L244" s="146"/>
      <c r="M244" s="147">
        <f t="shared" si="16"/>
        <v>0</v>
      </c>
      <c r="N244" s="146"/>
      <c r="O244" s="146"/>
      <c r="P244" s="146"/>
      <c r="Q244" s="148">
        <f t="shared" si="17"/>
        <v>0</v>
      </c>
      <c r="R244" s="18" t="str">
        <f t="shared" si="9"/>
        <v>OK</v>
      </c>
      <c r="S244" s="47"/>
      <c r="T244" s="47"/>
      <c r="U244" s="47"/>
      <c r="V244" s="47"/>
      <c r="W244" s="47"/>
      <c r="X244" s="34"/>
      <c r="Y244" s="34"/>
      <c r="Z244" s="34"/>
      <c r="AA244" s="180"/>
      <c r="AB244" s="180"/>
      <c r="AC244" s="180"/>
      <c r="AD244" s="180"/>
      <c r="AE244" s="181"/>
      <c r="AF244" s="181"/>
      <c r="AG244" s="181"/>
      <c r="AH244" s="181"/>
      <c r="AI244" s="181"/>
      <c r="AJ244" s="181"/>
      <c r="AK244" s="181"/>
      <c r="AL244" s="36"/>
      <c r="AM244" s="36"/>
      <c r="AN244" s="36"/>
    </row>
    <row r="245" spans="1:40" ht="40" customHeight="1" x14ac:dyDescent="0.35">
      <c r="A245" s="204"/>
      <c r="B245" s="50">
        <v>252</v>
      </c>
      <c r="C245" s="200"/>
      <c r="D245" s="56" t="s">
        <v>424</v>
      </c>
      <c r="E245" s="57" t="s">
        <v>425</v>
      </c>
      <c r="F245" s="57" t="s">
        <v>11</v>
      </c>
      <c r="G245" s="57" t="s">
        <v>13</v>
      </c>
      <c r="H245" s="55">
        <v>100.8</v>
      </c>
      <c r="I245" s="16">
        <v>0</v>
      </c>
      <c r="J245" s="144">
        <f t="shared" si="14"/>
        <v>0</v>
      </c>
      <c r="K245" s="145">
        <f t="shared" si="15"/>
        <v>0</v>
      </c>
      <c r="L245" s="146"/>
      <c r="M245" s="147">
        <f t="shared" si="16"/>
        <v>0</v>
      </c>
      <c r="N245" s="146"/>
      <c r="O245" s="146"/>
      <c r="P245" s="146"/>
      <c r="Q245" s="148">
        <f t="shared" si="17"/>
        <v>0</v>
      </c>
      <c r="R245" s="18" t="str">
        <f t="shared" si="9"/>
        <v>OK</v>
      </c>
      <c r="S245" s="47"/>
      <c r="T245" s="47"/>
      <c r="U245" s="47"/>
      <c r="V245" s="47"/>
      <c r="W245" s="47"/>
      <c r="X245" s="34"/>
      <c r="Y245" s="34"/>
      <c r="Z245" s="34"/>
      <c r="AA245" s="180"/>
      <c r="AB245" s="180"/>
      <c r="AC245" s="180"/>
      <c r="AD245" s="180"/>
      <c r="AE245" s="181"/>
      <c r="AF245" s="181"/>
      <c r="AG245" s="181"/>
      <c r="AH245" s="181"/>
      <c r="AI245" s="181"/>
      <c r="AJ245" s="181"/>
      <c r="AK245" s="181"/>
      <c r="AL245" s="36"/>
      <c r="AM245" s="36"/>
      <c r="AN245" s="36"/>
    </row>
    <row r="246" spans="1:40" ht="40" customHeight="1" x14ac:dyDescent="0.35">
      <c r="A246" s="204"/>
      <c r="B246" s="50">
        <v>253</v>
      </c>
      <c r="C246" s="200"/>
      <c r="D246" s="56" t="s">
        <v>426</v>
      </c>
      <c r="E246" s="57" t="s">
        <v>427</v>
      </c>
      <c r="F246" s="57" t="s">
        <v>11</v>
      </c>
      <c r="G246" s="57" t="s">
        <v>13</v>
      </c>
      <c r="H246" s="55">
        <v>47.9</v>
      </c>
      <c r="I246" s="16">
        <v>3</v>
      </c>
      <c r="J246" s="144">
        <f t="shared" si="14"/>
        <v>2</v>
      </c>
      <c r="K246" s="145">
        <f t="shared" si="15"/>
        <v>2</v>
      </c>
      <c r="L246" s="146"/>
      <c r="M246" s="147">
        <f t="shared" si="16"/>
        <v>0</v>
      </c>
      <c r="N246" s="146"/>
      <c r="O246" s="146"/>
      <c r="P246" s="146"/>
      <c r="Q246" s="148">
        <f t="shared" si="17"/>
        <v>1</v>
      </c>
      <c r="R246" s="18" t="str">
        <f t="shared" si="9"/>
        <v>OK</v>
      </c>
      <c r="S246" s="47"/>
      <c r="T246" s="47"/>
      <c r="U246" s="47"/>
      <c r="V246" s="47">
        <v>2</v>
      </c>
      <c r="W246" s="47"/>
      <c r="X246" s="34"/>
      <c r="Y246" s="34"/>
      <c r="Z246" s="34"/>
      <c r="AA246" s="180"/>
      <c r="AB246" s="180"/>
      <c r="AC246" s="180"/>
      <c r="AD246" s="180"/>
      <c r="AE246" s="181"/>
      <c r="AF246" s="181"/>
      <c r="AG246" s="181"/>
      <c r="AH246" s="181"/>
      <c r="AI246" s="181"/>
      <c r="AJ246" s="181"/>
      <c r="AK246" s="181"/>
      <c r="AL246" s="36"/>
      <c r="AM246" s="36"/>
      <c r="AN246" s="36"/>
    </row>
    <row r="247" spans="1:40" ht="40" customHeight="1" x14ac:dyDescent="0.35">
      <c r="A247" s="204"/>
      <c r="B247" s="50">
        <v>254</v>
      </c>
      <c r="C247" s="200"/>
      <c r="D247" s="56" t="s">
        <v>428</v>
      </c>
      <c r="E247" s="57" t="s">
        <v>429</v>
      </c>
      <c r="F247" s="57" t="s">
        <v>11</v>
      </c>
      <c r="G247" s="57" t="s">
        <v>13</v>
      </c>
      <c r="H247" s="55">
        <v>13.2</v>
      </c>
      <c r="I247" s="16">
        <v>4</v>
      </c>
      <c r="J247" s="144">
        <f t="shared" si="14"/>
        <v>4</v>
      </c>
      <c r="K247" s="145">
        <f t="shared" si="15"/>
        <v>4</v>
      </c>
      <c r="L247" s="146"/>
      <c r="M247" s="147">
        <f t="shared" si="16"/>
        <v>1</v>
      </c>
      <c r="N247" s="146"/>
      <c r="O247" s="146"/>
      <c r="P247" s="146"/>
      <c r="Q247" s="148">
        <f t="shared" si="17"/>
        <v>0</v>
      </c>
      <c r="R247" s="18" t="str">
        <f t="shared" si="9"/>
        <v>OK</v>
      </c>
      <c r="S247" s="47"/>
      <c r="T247" s="47"/>
      <c r="U247" s="47"/>
      <c r="V247" s="47">
        <v>4</v>
      </c>
      <c r="W247" s="47"/>
      <c r="X247" s="34"/>
      <c r="Y247" s="34"/>
      <c r="Z247" s="34"/>
      <c r="AA247" s="180"/>
      <c r="AB247" s="180"/>
      <c r="AC247" s="180"/>
      <c r="AD247" s="180"/>
      <c r="AE247" s="181"/>
      <c r="AF247" s="181"/>
      <c r="AG247" s="181"/>
      <c r="AH247" s="181"/>
      <c r="AI247" s="181"/>
      <c r="AJ247" s="181"/>
      <c r="AK247" s="181"/>
      <c r="AL247" s="36"/>
      <c r="AM247" s="36"/>
      <c r="AN247" s="36"/>
    </row>
    <row r="248" spans="1:40" ht="40" customHeight="1" x14ac:dyDescent="0.35">
      <c r="A248" s="204"/>
      <c r="B248" s="50">
        <v>255</v>
      </c>
      <c r="C248" s="200"/>
      <c r="D248" s="56" t="s">
        <v>430</v>
      </c>
      <c r="E248" s="57" t="s">
        <v>431</v>
      </c>
      <c r="F248" s="57" t="s">
        <v>11</v>
      </c>
      <c r="G248" s="57" t="s">
        <v>13</v>
      </c>
      <c r="H248" s="55">
        <v>149.9</v>
      </c>
      <c r="I248" s="16">
        <v>0</v>
      </c>
      <c r="J248" s="144">
        <f t="shared" si="14"/>
        <v>0</v>
      </c>
      <c r="K248" s="145">
        <f t="shared" si="15"/>
        <v>0</v>
      </c>
      <c r="L248" s="146"/>
      <c r="M248" s="147">
        <f t="shared" si="16"/>
        <v>0</v>
      </c>
      <c r="N248" s="146"/>
      <c r="O248" s="146"/>
      <c r="P248" s="146"/>
      <c r="Q248" s="148">
        <f t="shared" si="17"/>
        <v>0</v>
      </c>
      <c r="R248" s="18" t="str">
        <f t="shared" si="9"/>
        <v>OK</v>
      </c>
      <c r="S248" s="47"/>
      <c r="T248" s="47"/>
      <c r="U248" s="47"/>
      <c r="V248" s="47"/>
      <c r="W248" s="47"/>
      <c r="X248" s="34"/>
      <c r="Y248" s="34"/>
      <c r="Z248" s="34"/>
      <c r="AA248" s="180"/>
      <c r="AB248" s="180"/>
      <c r="AC248" s="180"/>
      <c r="AD248" s="180"/>
      <c r="AE248" s="181"/>
      <c r="AF248" s="181"/>
      <c r="AG248" s="181"/>
      <c r="AH248" s="181"/>
      <c r="AI248" s="181"/>
      <c r="AJ248" s="181"/>
      <c r="AK248" s="181"/>
      <c r="AL248" s="36"/>
      <c r="AM248" s="36"/>
      <c r="AN248" s="36"/>
    </row>
    <row r="249" spans="1:40" ht="40" customHeight="1" x14ac:dyDescent="0.35">
      <c r="A249" s="204"/>
      <c r="B249" s="50">
        <v>256</v>
      </c>
      <c r="C249" s="200"/>
      <c r="D249" s="56" t="s">
        <v>432</v>
      </c>
      <c r="E249" s="57" t="s">
        <v>433</v>
      </c>
      <c r="F249" s="57" t="s">
        <v>11</v>
      </c>
      <c r="G249" s="57" t="s">
        <v>13</v>
      </c>
      <c r="H249" s="55">
        <v>36.19</v>
      </c>
      <c r="I249" s="16">
        <v>0</v>
      </c>
      <c r="J249" s="144">
        <f t="shared" si="14"/>
        <v>0</v>
      </c>
      <c r="K249" s="145">
        <f t="shared" si="15"/>
        <v>0</v>
      </c>
      <c r="L249" s="146"/>
      <c r="M249" s="147">
        <f t="shared" si="16"/>
        <v>0</v>
      </c>
      <c r="N249" s="146"/>
      <c r="O249" s="146"/>
      <c r="P249" s="146"/>
      <c r="Q249" s="148">
        <f t="shared" si="17"/>
        <v>0</v>
      </c>
      <c r="R249" s="18" t="str">
        <f t="shared" si="9"/>
        <v>OK</v>
      </c>
      <c r="S249" s="47"/>
      <c r="T249" s="47"/>
      <c r="U249" s="47"/>
      <c r="V249" s="47"/>
      <c r="W249" s="47"/>
      <c r="X249" s="34"/>
      <c r="Y249" s="34"/>
      <c r="Z249" s="34"/>
      <c r="AA249" s="180"/>
      <c r="AB249" s="180"/>
      <c r="AC249" s="180"/>
      <c r="AD249" s="180"/>
      <c r="AE249" s="181"/>
      <c r="AF249" s="181"/>
      <c r="AG249" s="181"/>
      <c r="AH249" s="181"/>
      <c r="AI249" s="181"/>
      <c r="AJ249" s="181"/>
      <c r="AK249" s="181"/>
      <c r="AL249" s="36"/>
      <c r="AM249" s="36"/>
      <c r="AN249" s="36"/>
    </row>
    <row r="250" spans="1:40" ht="40" customHeight="1" x14ac:dyDescent="0.35">
      <c r="A250" s="204"/>
      <c r="B250" s="50">
        <v>257</v>
      </c>
      <c r="C250" s="200"/>
      <c r="D250" s="56" t="s">
        <v>434</v>
      </c>
      <c r="E250" s="57" t="s">
        <v>435</v>
      </c>
      <c r="F250" s="57" t="s">
        <v>11</v>
      </c>
      <c r="G250" s="57" t="s">
        <v>13</v>
      </c>
      <c r="H250" s="55">
        <v>28.39</v>
      </c>
      <c r="I250" s="16">
        <v>0</v>
      </c>
      <c r="J250" s="144">
        <f t="shared" si="14"/>
        <v>0</v>
      </c>
      <c r="K250" s="145">
        <f t="shared" si="15"/>
        <v>0</v>
      </c>
      <c r="L250" s="146"/>
      <c r="M250" s="147">
        <f t="shared" si="16"/>
        <v>0</v>
      </c>
      <c r="N250" s="146"/>
      <c r="O250" s="146"/>
      <c r="P250" s="146"/>
      <c r="Q250" s="148">
        <f t="shared" si="17"/>
        <v>0</v>
      </c>
      <c r="R250" s="18" t="str">
        <f t="shared" si="9"/>
        <v>OK</v>
      </c>
      <c r="S250" s="47"/>
      <c r="T250" s="47"/>
      <c r="U250" s="47"/>
      <c r="V250" s="47"/>
      <c r="W250" s="47"/>
      <c r="X250" s="34"/>
      <c r="Y250" s="34"/>
      <c r="Z250" s="34"/>
      <c r="AA250" s="180"/>
      <c r="AB250" s="180"/>
      <c r="AC250" s="180"/>
      <c r="AD250" s="180"/>
      <c r="AE250" s="181"/>
      <c r="AF250" s="181"/>
      <c r="AG250" s="181"/>
      <c r="AH250" s="181"/>
      <c r="AI250" s="181"/>
      <c r="AJ250" s="181"/>
      <c r="AK250" s="181"/>
      <c r="AL250" s="36"/>
      <c r="AM250" s="36"/>
      <c r="AN250" s="36"/>
    </row>
    <row r="251" spans="1:40" ht="40" customHeight="1" x14ac:dyDescent="0.35">
      <c r="A251" s="204"/>
      <c r="B251" s="50">
        <v>258</v>
      </c>
      <c r="C251" s="200"/>
      <c r="D251" s="56" t="s">
        <v>436</v>
      </c>
      <c r="E251" s="57" t="s">
        <v>437</v>
      </c>
      <c r="F251" s="57" t="s">
        <v>11</v>
      </c>
      <c r="G251" s="57" t="s">
        <v>15</v>
      </c>
      <c r="H251" s="55">
        <v>1.94</v>
      </c>
      <c r="I251" s="16">
        <v>12</v>
      </c>
      <c r="J251" s="144">
        <f t="shared" si="14"/>
        <v>12</v>
      </c>
      <c r="K251" s="145">
        <f t="shared" si="15"/>
        <v>12</v>
      </c>
      <c r="L251" s="146"/>
      <c r="M251" s="147">
        <f t="shared" si="16"/>
        <v>3</v>
      </c>
      <c r="N251" s="146"/>
      <c r="O251" s="146"/>
      <c r="P251" s="146"/>
      <c r="Q251" s="148">
        <f t="shared" si="17"/>
        <v>0</v>
      </c>
      <c r="R251" s="18" t="str">
        <f t="shared" si="9"/>
        <v>OK</v>
      </c>
      <c r="S251" s="47"/>
      <c r="T251" s="47"/>
      <c r="U251" s="47"/>
      <c r="V251" s="47">
        <v>6</v>
      </c>
      <c r="W251" s="47"/>
      <c r="X251" s="34"/>
      <c r="Y251" s="34"/>
      <c r="Z251" s="34"/>
      <c r="AA251" s="180"/>
      <c r="AB251" s="180"/>
      <c r="AC251" s="180"/>
      <c r="AD251" s="180"/>
      <c r="AE251" s="181"/>
      <c r="AF251" s="181"/>
      <c r="AG251" s="181"/>
      <c r="AH251" s="190">
        <v>6</v>
      </c>
      <c r="AI251" s="181"/>
      <c r="AJ251" s="181"/>
      <c r="AK251" s="181"/>
      <c r="AL251" s="36"/>
      <c r="AM251" s="36"/>
      <c r="AN251" s="36"/>
    </row>
    <row r="252" spans="1:40" ht="40" customHeight="1" x14ac:dyDescent="0.35">
      <c r="A252" s="204"/>
      <c r="B252" s="50">
        <v>259</v>
      </c>
      <c r="C252" s="200"/>
      <c r="D252" s="56" t="s">
        <v>438</v>
      </c>
      <c r="E252" s="57" t="s">
        <v>439</v>
      </c>
      <c r="F252" s="57" t="s">
        <v>11</v>
      </c>
      <c r="G252" s="57" t="s">
        <v>13</v>
      </c>
      <c r="H252" s="55">
        <v>11.04</v>
      </c>
      <c r="I252" s="16">
        <v>0</v>
      </c>
      <c r="J252" s="144">
        <f t="shared" si="14"/>
        <v>0</v>
      </c>
      <c r="K252" s="145">
        <f t="shared" si="15"/>
        <v>0</v>
      </c>
      <c r="L252" s="146"/>
      <c r="M252" s="147">
        <f t="shared" si="16"/>
        <v>0</v>
      </c>
      <c r="N252" s="146"/>
      <c r="O252" s="146"/>
      <c r="P252" s="146"/>
      <c r="Q252" s="148">
        <f t="shared" si="17"/>
        <v>0</v>
      </c>
      <c r="R252" s="18" t="str">
        <f t="shared" si="9"/>
        <v>OK</v>
      </c>
      <c r="S252" s="47"/>
      <c r="T252" s="47"/>
      <c r="U252" s="47"/>
      <c r="V252" s="47"/>
      <c r="W252" s="47"/>
      <c r="X252" s="34"/>
      <c r="Y252" s="34"/>
      <c r="Z252" s="34"/>
      <c r="AA252" s="180"/>
      <c r="AB252" s="180"/>
      <c r="AC252" s="180"/>
      <c r="AD252" s="180"/>
      <c r="AE252" s="181"/>
      <c r="AF252" s="181"/>
      <c r="AG252" s="181"/>
      <c r="AH252" s="181"/>
      <c r="AI252" s="181"/>
      <c r="AJ252" s="181"/>
      <c r="AK252" s="181"/>
      <c r="AL252" s="36"/>
      <c r="AM252" s="36"/>
      <c r="AN252" s="36"/>
    </row>
    <row r="253" spans="1:40" ht="40" customHeight="1" x14ac:dyDescent="0.35">
      <c r="A253" s="204"/>
      <c r="B253" s="50">
        <v>260</v>
      </c>
      <c r="C253" s="200"/>
      <c r="D253" s="56" t="s">
        <v>440</v>
      </c>
      <c r="E253" s="57" t="s">
        <v>441</v>
      </c>
      <c r="F253" s="57" t="s">
        <v>11</v>
      </c>
      <c r="G253" s="57" t="s">
        <v>13</v>
      </c>
      <c r="H253" s="55">
        <v>31.2</v>
      </c>
      <c r="I253" s="16">
        <v>4</v>
      </c>
      <c r="J253" s="144">
        <f t="shared" si="14"/>
        <v>4</v>
      </c>
      <c r="K253" s="145">
        <f t="shared" si="15"/>
        <v>4</v>
      </c>
      <c r="L253" s="146"/>
      <c r="M253" s="147">
        <f t="shared" si="16"/>
        <v>1</v>
      </c>
      <c r="N253" s="146"/>
      <c r="O253" s="146"/>
      <c r="P253" s="146"/>
      <c r="Q253" s="148">
        <f t="shared" si="17"/>
        <v>0</v>
      </c>
      <c r="R253" s="18" t="str">
        <f t="shared" si="9"/>
        <v>OK</v>
      </c>
      <c r="S253" s="47"/>
      <c r="T253" s="47"/>
      <c r="U253" s="47"/>
      <c r="V253" s="47">
        <v>4</v>
      </c>
      <c r="W253" s="47"/>
      <c r="X253" s="34"/>
      <c r="Y253" s="34"/>
      <c r="Z253" s="34"/>
      <c r="AA253" s="180"/>
      <c r="AB253" s="180"/>
      <c r="AC253" s="180"/>
      <c r="AD253" s="180"/>
      <c r="AE253" s="181"/>
      <c r="AF253" s="181"/>
      <c r="AG253" s="181"/>
      <c r="AH253" s="181"/>
      <c r="AI253" s="181"/>
      <c r="AJ253" s="181"/>
      <c r="AK253" s="181"/>
      <c r="AL253" s="36"/>
      <c r="AM253" s="36"/>
      <c r="AN253" s="36"/>
    </row>
    <row r="254" spans="1:40" ht="40" customHeight="1" x14ac:dyDescent="0.35">
      <c r="A254" s="204"/>
      <c r="B254" s="50">
        <v>261</v>
      </c>
      <c r="C254" s="200"/>
      <c r="D254" s="56" t="s">
        <v>442</v>
      </c>
      <c r="E254" s="57" t="s">
        <v>443</v>
      </c>
      <c r="F254" s="57" t="s">
        <v>11</v>
      </c>
      <c r="G254" s="57" t="s">
        <v>13</v>
      </c>
      <c r="H254" s="55">
        <v>66.17</v>
      </c>
      <c r="I254" s="16">
        <v>0</v>
      </c>
      <c r="J254" s="144">
        <f t="shared" si="14"/>
        <v>0</v>
      </c>
      <c r="K254" s="145">
        <f t="shared" si="15"/>
        <v>0</v>
      </c>
      <c r="L254" s="146"/>
      <c r="M254" s="147">
        <f t="shared" si="16"/>
        <v>0</v>
      </c>
      <c r="N254" s="146"/>
      <c r="O254" s="146"/>
      <c r="P254" s="146"/>
      <c r="Q254" s="148">
        <f t="shared" si="17"/>
        <v>0</v>
      </c>
      <c r="R254" s="18" t="str">
        <f t="shared" si="9"/>
        <v>OK</v>
      </c>
      <c r="S254" s="47"/>
      <c r="T254" s="47"/>
      <c r="U254" s="47"/>
      <c r="V254" s="47"/>
      <c r="W254" s="47"/>
      <c r="X254" s="34"/>
      <c r="Y254" s="34"/>
      <c r="Z254" s="34"/>
      <c r="AA254" s="180"/>
      <c r="AB254" s="180"/>
      <c r="AC254" s="180"/>
      <c r="AD254" s="180"/>
      <c r="AE254" s="181"/>
      <c r="AF254" s="181"/>
      <c r="AG254" s="181"/>
      <c r="AH254" s="181"/>
      <c r="AI254" s="181"/>
      <c r="AJ254" s="181"/>
      <c r="AK254" s="181"/>
      <c r="AL254" s="36"/>
      <c r="AM254" s="36"/>
      <c r="AN254" s="36"/>
    </row>
    <row r="255" spans="1:40" ht="40" customHeight="1" x14ac:dyDescent="0.35">
      <c r="A255" s="204"/>
      <c r="B255" s="50">
        <v>262</v>
      </c>
      <c r="C255" s="200"/>
      <c r="D255" s="56" t="s">
        <v>444</v>
      </c>
      <c r="E255" s="57" t="s">
        <v>445</v>
      </c>
      <c r="F255" s="57" t="s">
        <v>11</v>
      </c>
      <c r="G255" s="57" t="s">
        <v>13</v>
      </c>
      <c r="H255" s="55">
        <v>70.38</v>
      </c>
      <c r="I255" s="16">
        <v>0</v>
      </c>
      <c r="J255" s="144">
        <f t="shared" si="14"/>
        <v>0</v>
      </c>
      <c r="K255" s="145">
        <f t="shared" si="15"/>
        <v>0</v>
      </c>
      <c r="L255" s="146"/>
      <c r="M255" s="147">
        <f t="shared" si="16"/>
        <v>0</v>
      </c>
      <c r="N255" s="146"/>
      <c r="O255" s="146"/>
      <c r="P255" s="146"/>
      <c r="Q255" s="148">
        <f t="shared" si="17"/>
        <v>0</v>
      </c>
      <c r="R255" s="18" t="str">
        <f t="shared" si="9"/>
        <v>OK</v>
      </c>
      <c r="S255" s="47"/>
      <c r="T255" s="47"/>
      <c r="U255" s="47"/>
      <c r="V255" s="47"/>
      <c r="W255" s="47"/>
      <c r="X255" s="34"/>
      <c r="Y255" s="34"/>
      <c r="Z255" s="34"/>
      <c r="AA255" s="180"/>
      <c r="AB255" s="180"/>
      <c r="AC255" s="180"/>
      <c r="AD255" s="180"/>
      <c r="AE255" s="181"/>
      <c r="AF255" s="181"/>
      <c r="AG255" s="181"/>
      <c r="AH255" s="181"/>
      <c r="AI255" s="181"/>
      <c r="AJ255" s="181"/>
      <c r="AK255" s="181"/>
      <c r="AL255" s="36"/>
      <c r="AM255" s="36"/>
      <c r="AN255" s="36"/>
    </row>
    <row r="256" spans="1:40" ht="40" customHeight="1" x14ac:dyDescent="0.35">
      <c r="A256" s="204"/>
      <c r="B256" s="50">
        <v>263</v>
      </c>
      <c r="C256" s="200"/>
      <c r="D256" s="56" t="s">
        <v>446</v>
      </c>
      <c r="E256" s="57" t="s">
        <v>447</v>
      </c>
      <c r="F256" s="57" t="s">
        <v>11</v>
      </c>
      <c r="G256" s="57" t="s">
        <v>13</v>
      </c>
      <c r="H256" s="55">
        <v>34.799999999999997</v>
      </c>
      <c r="I256" s="16">
        <v>0</v>
      </c>
      <c r="J256" s="144">
        <f t="shared" si="14"/>
        <v>0</v>
      </c>
      <c r="K256" s="145">
        <f t="shared" si="15"/>
        <v>0</v>
      </c>
      <c r="L256" s="146"/>
      <c r="M256" s="147">
        <f t="shared" si="16"/>
        <v>0</v>
      </c>
      <c r="N256" s="146"/>
      <c r="O256" s="146"/>
      <c r="P256" s="146"/>
      <c r="Q256" s="148">
        <f t="shared" si="17"/>
        <v>0</v>
      </c>
      <c r="R256" s="18" t="str">
        <f t="shared" si="9"/>
        <v>OK</v>
      </c>
      <c r="S256" s="47"/>
      <c r="T256" s="47"/>
      <c r="U256" s="47"/>
      <c r="V256" s="47"/>
      <c r="W256" s="47"/>
      <c r="X256" s="34"/>
      <c r="Y256" s="34"/>
      <c r="Z256" s="34"/>
      <c r="AA256" s="180"/>
      <c r="AB256" s="180"/>
      <c r="AC256" s="180"/>
      <c r="AD256" s="180"/>
      <c r="AE256" s="181"/>
      <c r="AF256" s="181"/>
      <c r="AG256" s="181"/>
      <c r="AH256" s="181"/>
      <c r="AI256" s="181"/>
      <c r="AJ256" s="181"/>
      <c r="AK256" s="181"/>
      <c r="AL256" s="36"/>
      <c r="AM256" s="36"/>
      <c r="AN256" s="36"/>
    </row>
    <row r="257" spans="1:40" ht="40" customHeight="1" x14ac:dyDescent="0.35">
      <c r="A257" s="204"/>
      <c r="B257" s="50">
        <v>264</v>
      </c>
      <c r="C257" s="200"/>
      <c r="D257" s="56" t="s">
        <v>448</v>
      </c>
      <c r="E257" s="57" t="s">
        <v>449</v>
      </c>
      <c r="F257" s="57" t="s">
        <v>11</v>
      </c>
      <c r="G257" s="57" t="s">
        <v>13</v>
      </c>
      <c r="H257" s="55">
        <v>162.38999999999999</v>
      </c>
      <c r="I257" s="16">
        <v>0</v>
      </c>
      <c r="J257" s="144">
        <f t="shared" si="14"/>
        <v>0</v>
      </c>
      <c r="K257" s="145">
        <f t="shared" si="15"/>
        <v>0</v>
      </c>
      <c r="L257" s="146"/>
      <c r="M257" s="147">
        <f t="shared" si="16"/>
        <v>0</v>
      </c>
      <c r="N257" s="146"/>
      <c r="O257" s="146"/>
      <c r="P257" s="146"/>
      <c r="Q257" s="148">
        <f t="shared" si="17"/>
        <v>0</v>
      </c>
      <c r="R257" s="18" t="str">
        <f t="shared" si="9"/>
        <v>OK</v>
      </c>
      <c r="S257" s="47"/>
      <c r="T257" s="47"/>
      <c r="U257" s="47"/>
      <c r="V257" s="47"/>
      <c r="W257" s="47"/>
      <c r="X257" s="34"/>
      <c r="Y257" s="34"/>
      <c r="Z257" s="34"/>
      <c r="AA257" s="180"/>
      <c r="AB257" s="180"/>
      <c r="AC257" s="180"/>
      <c r="AD257" s="180"/>
      <c r="AE257" s="181"/>
      <c r="AF257" s="181"/>
      <c r="AG257" s="181"/>
      <c r="AH257" s="181"/>
      <c r="AI257" s="181"/>
      <c r="AJ257" s="181"/>
      <c r="AK257" s="181"/>
      <c r="AL257" s="36"/>
      <c r="AM257" s="36"/>
      <c r="AN257" s="36"/>
    </row>
    <row r="258" spans="1:40" ht="40" customHeight="1" x14ac:dyDescent="0.35">
      <c r="A258" s="204"/>
      <c r="B258" s="50">
        <v>265</v>
      </c>
      <c r="C258" s="200"/>
      <c r="D258" s="56" t="s">
        <v>450</v>
      </c>
      <c r="E258" s="57" t="s">
        <v>451</v>
      </c>
      <c r="F258" s="57" t="s">
        <v>11</v>
      </c>
      <c r="G258" s="57" t="s">
        <v>13</v>
      </c>
      <c r="H258" s="55">
        <v>37.200000000000003</v>
      </c>
      <c r="I258" s="16">
        <v>5</v>
      </c>
      <c r="J258" s="144">
        <f t="shared" si="14"/>
        <v>0</v>
      </c>
      <c r="K258" s="145">
        <f t="shared" si="15"/>
        <v>0</v>
      </c>
      <c r="L258" s="146"/>
      <c r="M258" s="147">
        <f t="shared" si="16"/>
        <v>1</v>
      </c>
      <c r="N258" s="146"/>
      <c r="O258" s="146"/>
      <c r="P258" s="146"/>
      <c r="Q258" s="148">
        <f t="shared" si="17"/>
        <v>5</v>
      </c>
      <c r="R258" s="18" t="str">
        <f t="shared" si="9"/>
        <v>OK</v>
      </c>
      <c r="S258" s="47"/>
      <c r="T258" s="47"/>
      <c r="U258" s="47"/>
      <c r="V258" s="47"/>
      <c r="W258" s="47"/>
      <c r="X258" s="34"/>
      <c r="Y258" s="34"/>
      <c r="Z258" s="34"/>
      <c r="AA258" s="180"/>
      <c r="AB258" s="180"/>
      <c r="AC258" s="180"/>
      <c r="AD258" s="180"/>
      <c r="AE258" s="181"/>
      <c r="AF258" s="181"/>
      <c r="AG258" s="181"/>
      <c r="AH258" s="181"/>
      <c r="AI258" s="181"/>
      <c r="AJ258" s="181"/>
      <c r="AK258" s="181"/>
      <c r="AL258" s="36"/>
      <c r="AM258" s="36"/>
      <c r="AN258" s="36"/>
    </row>
    <row r="259" spans="1:40" ht="40" customHeight="1" x14ac:dyDescent="0.35">
      <c r="A259" s="204"/>
      <c r="B259" s="50">
        <v>266</v>
      </c>
      <c r="C259" s="200"/>
      <c r="D259" s="56" t="s">
        <v>452</v>
      </c>
      <c r="E259" s="57" t="s">
        <v>453</v>
      </c>
      <c r="F259" s="57" t="s">
        <v>11</v>
      </c>
      <c r="G259" s="57" t="s">
        <v>13</v>
      </c>
      <c r="H259" s="55">
        <v>18</v>
      </c>
      <c r="I259" s="16">
        <v>5</v>
      </c>
      <c r="J259" s="144">
        <f t="shared" si="14"/>
        <v>2</v>
      </c>
      <c r="K259" s="145">
        <f t="shared" si="15"/>
        <v>2</v>
      </c>
      <c r="L259" s="146"/>
      <c r="M259" s="147">
        <f t="shared" si="16"/>
        <v>1</v>
      </c>
      <c r="N259" s="146"/>
      <c r="O259" s="146"/>
      <c r="P259" s="146"/>
      <c r="Q259" s="148">
        <f t="shared" si="17"/>
        <v>3</v>
      </c>
      <c r="R259" s="18" t="str">
        <f t="shared" si="9"/>
        <v>OK</v>
      </c>
      <c r="S259" s="47"/>
      <c r="T259" s="47"/>
      <c r="U259" s="47"/>
      <c r="V259" s="47">
        <v>2</v>
      </c>
      <c r="W259" s="47"/>
      <c r="X259" s="34"/>
      <c r="Y259" s="34"/>
      <c r="Z259" s="34"/>
      <c r="AA259" s="180"/>
      <c r="AB259" s="180"/>
      <c r="AC259" s="180"/>
      <c r="AD259" s="180"/>
      <c r="AE259" s="181"/>
      <c r="AF259" s="181"/>
      <c r="AG259" s="181"/>
      <c r="AH259" s="181"/>
      <c r="AI259" s="181"/>
      <c r="AJ259" s="181"/>
      <c r="AK259" s="181"/>
      <c r="AL259" s="36"/>
      <c r="AM259" s="36"/>
      <c r="AN259" s="36"/>
    </row>
    <row r="260" spans="1:40" ht="40" customHeight="1" x14ac:dyDescent="0.35">
      <c r="A260" s="204"/>
      <c r="B260" s="50">
        <v>267</v>
      </c>
      <c r="C260" s="200"/>
      <c r="D260" s="56" t="s">
        <v>454</v>
      </c>
      <c r="E260" s="57" t="s">
        <v>455</v>
      </c>
      <c r="F260" s="57" t="s">
        <v>11</v>
      </c>
      <c r="G260" s="57" t="s">
        <v>13</v>
      </c>
      <c r="H260" s="55">
        <v>26.4</v>
      </c>
      <c r="I260" s="16">
        <v>3</v>
      </c>
      <c r="J260" s="144">
        <f t="shared" si="14"/>
        <v>0</v>
      </c>
      <c r="K260" s="145">
        <f t="shared" si="15"/>
        <v>0</v>
      </c>
      <c r="L260" s="146"/>
      <c r="M260" s="147">
        <f t="shared" si="16"/>
        <v>0</v>
      </c>
      <c r="N260" s="146"/>
      <c r="O260" s="146"/>
      <c r="P260" s="146"/>
      <c r="Q260" s="148">
        <f t="shared" si="17"/>
        <v>3</v>
      </c>
      <c r="R260" s="18" t="str">
        <f t="shared" si="9"/>
        <v>OK</v>
      </c>
      <c r="S260" s="47"/>
      <c r="T260" s="47"/>
      <c r="U260" s="47"/>
      <c r="V260" s="47"/>
      <c r="W260" s="47"/>
      <c r="X260" s="34"/>
      <c r="Y260" s="34"/>
      <c r="Z260" s="34"/>
      <c r="AA260" s="180"/>
      <c r="AB260" s="180"/>
      <c r="AC260" s="180"/>
      <c r="AD260" s="180"/>
      <c r="AE260" s="181"/>
      <c r="AF260" s="181"/>
      <c r="AG260" s="181"/>
      <c r="AH260" s="181"/>
      <c r="AI260" s="181"/>
      <c r="AJ260" s="181"/>
      <c r="AK260" s="181"/>
      <c r="AL260" s="36"/>
      <c r="AM260" s="36"/>
      <c r="AN260" s="36"/>
    </row>
    <row r="261" spans="1:40" ht="40" customHeight="1" x14ac:dyDescent="0.35">
      <c r="A261" s="204"/>
      <c r="B261" s="50">
        <v>268</v>
      </c>
      <c r="C261" s="200"/>
      <c r="D261" s="56" t="s">
        <v>456</v>
      </c>
      <c r="E261" s="57" t="s">
        <v>457</v>
      </c>
      <c r="F261" s="57" t="s">
        <v>233</v>
      </c>
      <c r="G261" s="57" t="s">
        <v>13</v>
      </c>
      <c r="H261" s="55">
        <v>95</v>
      </c>
      <c r="I261" s="16">
        <v>2</v>
      </c>
      <c r="J261" s="144">
        <f t="shared" ref="J261:J324" si="18">IF(SUM(S261:AK261)&gt;I261+L261,I261+L261,SUM(S261:AN261))</f>
        <v>2</v>
      </c>
      <c r="K261" s="145">
        <f t="shared" ref="K261:K324" si="19">(SUM(S261:AN261))</f>
        <v>2</v>
      </c>
      <c r="L261" s="146"/>
      <c r="M261" s="147">
        <f t="shared" ref="M261:M324" si="20">ROUND(IF(I261*0.25-0.5&lt;0,0,I261*0.25-0.5),0)-P261-N261</f>
        <v>0</v>
      </c>
      <c r="N261" s="146"/>
      <c r="O261" s="146"/>
      <c r="P261" s="146"/>
      <c r="Q261" s="148">
        <f t="shared" ref="Q261:Q324" si="21">I261-(SUM(S261:AN261))+L261</f>
        <v>0</v>
      </c>
      <c r="R261" s="18" t="str">
        <f t="shared" si="9"/>
        <v>OK</v>
      </c>
      <c r="S261" s="47"/>
      <c r="T261" s="47"/>
      <c r="U261" s="47"/>
      <c r="V261" s="47">
        <v>2</v>
      </c>
      <c r="W261" s="47"/>
      <c r="X261" s="34"/>
      <c r="Y261" s="34"/>
      <c r="Z261" s="34"/>
      <c r="AA261" s="180"/>
      <c r="AB261" s="180"/>
      <c r="AC261" s="180"/>
      <c r="AD261" s="180"/>
      <c r="AE261" s="181"/>
      <c r="AF261" s="181"/>
      <c r="AG261" s="181"/>
      <c r="AH261" s="181"/>
      <c r="AI261" s="181"/>
      <c r="AJ261" s="181"/>
      <c r="AK261" s="181"/>
      <c r="AL261" s="36"/>
      <c r="AM261" s="36"/>
      <c r="AN261" s="36"/>
    </row>
    <row r="262" spans="1:40" ht="40" customHeight="1" x14ac:dyDescent="0.35">
      <c r="A262" s="204"/>
      <c r="B262" s="50">
        <v>269</v>
      </c>
      <c r="C262" s="200"/>
      <c r="D262" s="56" t="s">
        <v>458</v>
      </c>
      <c r="E262" s="57" t="s">
        <v>459</v>
      </c>
      <c r="F262" s="57" t="s">
        <v>11</v>
      </c>
      <c r="G262" s="57" t="s">
        <v>13</v>
      </c>
      <c r="H262" s="55">
        <v>124.84</v>
      </c>
      <c r="I262" s="16">
        <v>0</v>
      </c>
      <c r="J262" s="144">
        <f t="shared" si="18"/>
        <v>0</v>
      </c>
      <c r="K262" s="145">
        <f t="shared" si="19"/>
        <v>0</v>
      </c>
      <c r="L262" s="146"/>
      <c r="M262" s="147">
        <f t="shared" si="20"/>
        <v>0</v>
      </c>
      <c r="N262" s="146"/>
      <c r="O262" s="146"/>
      <c r="P262" s="146"/>
      <c r="Q262" s="148">
        <f t="shared" si="21"/>
        <v>0</v>
      </c>
      <c r="R262" s="18" t="str">
        <f t="shared" si="9"/>
        <v>OK</v>
      </c>
      <c r="S262" s="47"/>
      <c r="T262" s="47"/>
      <c r="U262" s="47"/>
      <c r="V262" s="47"/>
      <c r="W262" s="47"/>
      <c r="X262" s="34"/>
      <c r="Y262" s="34"/>
      <c r="Z262" s="34"/>
      <c r="AA262" s="180"/>
      <c r="AB262" s="180"/>
      <c r="AC262" s="180"/>
      <c r="AD262" s="180"/>
      <c r="AE262" s="181"/>
      <c r="AF262" s="181"/>
      <c r="AG262" s="181"/>
      <c r="AH262" s="181"/>
      <c r="AI262" s="181"/>
      <c r="AJ262" s="181"/>
      <c r="AK262" s="181"/>
      <c r="AL262" s="36"/>
      <c r="AM262" s="36"/>
      <c r="AN262" s="36"/>
    </row>
    <row r="263" spans="1:40" ht="40" customHeight="1" x14ac:dyDescent="0.35">
      <c r="A263" s="204"/>
      <c r="B263" s="50">
        <v>270</v>
      </c>
      <c r="C263" s="199"/>
      <c r="D263" s="56" t="s">
        <v>460</v>
      </c>
      <c r="E263" s="57" t="s">
        <v>461</v>
      </c>
      <c r="F263" s="57" t="s">
        <v>11</v>
      </c>
      <c r="G263" s="57" t="s">
        <v>13</v>
      </c>
      <c r="H263" s="55">
        <v>32.18</v>
      </c>
      <c r="I263" s="16">
        <v>0</v>
      </c>
      <c r="J263" s="144">
        <f t="shared" si="18"/>
        <v>0</v>
      </c>
      <c r="K263" s="145">
        <f t="shared" si="19"/>
        <v>0</v>
      </c>
      <c r="L263" s="146"/>
      <c r="M263" s="147">
        <f t="shared" si="20"/>
        <v>0</v>
      </c>
      <c r="N263" s="146"/>
      <c r="O263" s="146"/>
      <c r="P263" s="146"/>
      <c r="Q263" s="148">
        <f t="shared" si="21"/>
        <v>0</v>
      </c>
      <c r="R263" s="18" t="str">
        <f t="shared" si="9"/>
        <v>OK</v>
      </c>
      <c r="S263" s="47"/>
      <c r="T263" s="47"/>
      <c r="U263" s="47"/>
      <c r="V263" s="47"/>
      <c r="W263" s="47"/>
      <c r="X263" s="34"/>
      <c r="Y263" s="34"/>
      <c r="Z263" s="34"/>
      <c r="AA263" s="180"/>
      <c r="AB263" s="180"/>
      <c r="AC263" s="180"/>
      <c r="AD263" s="180"/>
      <c r="AE263" s="181"/>
      <c r="AF263" s="181"/>
      <c r="AG263" s="181"/>
      <c r="AH263" s="181"/>
      <c r="AI263" s="181"/>
      <c r="AJ263" s="181"/>
      <c r="AK263" s="181"/>
      <c r="AL263" s="36"/>
      <c r="AM263" s="36"/>
      <c r="AN263" s="36"/>
    </row>
    <row r="264" spans="1:40" ht="40" customHeight="1" x14ac:dyDescent="0.35">
      <c r="A264" s="50">
        <v>15</v>
      </c>
      <c r="B264" s="50">
        <v>271</v>
      </c>
      <c r="C264" s="66" t="s">
        <v>637</v>
      </c>
      <c r="D264" s="56" t="s">
        <v>462</v>
      </c>
      <c r="E264" s="57" t="s">
        <v>463</v>
      </c>
      <c r="F264" s="57" t="s">
        <v>11</v>
      </c>
      <c r="G264" s="57" t="s">
        <v>297</v>
      </c>
      <c r="H264" s="55">
        <v>134.69</v>
      </c>
      <c r="I264" s="16">
        <v>5</v>
      </c>
      <c r="J264" s="144">
        <f t="shared" si="18"/>
        <v>2</v>
      </c>
      <c r="K264" s="145">
        <f t="shared" si="19"/>
        <v>2</v>
      </c>
      <c r="L264" s="146"/>
      <c r="M264" s="147">
        <f t="shared" si="20"/>
        <v>1</v>
      </c>
      <c r="N264" s="146"/>
      <c r="O264" s="146"/>
      <c r="P264" s="146"/>
      <c r="Q264" s="148">
        <f t="shared" si="21"/>
        <v>3</v>
      </c>
      <c r="R264" s="18" t="str">
        <f t="shared" si="9"/>
        <v>OK</v>
      </c>
      <c r="S264" s="47"/>
      <c r="T264" s="47"/>
      <c r="U264" s="47"/>
      <c r="V264" s="47"/>
      <c r="W264" s="47"/>
      <c r="X264" s="34">
        <v>2</v>
      </c>
      <c r="Y264" s="34"/>
      <c r="Z264" s="34"/>
      <c r="AA264" s="180"/>
      <c r="AB264" s="180"/>
      <c r="AC264" s="180"/>
      <c r="AD264" s="180"/>
      <c r="AE264" s="181"/>
      <c r="AF264" s="181"/>
      <c r="AG264" s="181"/>
      <c r="AH264" s="181"/>
      <c r="AI264" s="181"/>
      <c r="AJ264" s="181"/>
      <c r="AK264" s="181"/>
      <c r="AL264" s="36"/>
      <c r="AM264" s="36"/>
      <c r="AN264" s="36"/>
    </row>
    <row r="265" spans="1:40" ht="40" customHeight="1" x14ac:dyDescent="0.35">
      <c r="A265" s="204">
        <v>16</v>
      </c>
      <c r="B265" s="50">
        <v>272</v>
      </c>
      <c r="C265" s="198" t="s">
        <v>634</v>
      </c>
      <c r="D265" s="56" t="s">
        <v>464</v>
      </c>
      <c r="E265" s="57" t="s">
        <v>465</v>
      </c>
      <c r="F265" s="57" t="s">
        <v>11</v>
      </c>
      <c r="G265" s="57" t="s">
        <v>25</v>
      </c>
      <c r="H265" s="55">
        <v>545.74</v>
      </c>
      <c r="I265" s="16">
        <v>0</v>
      </c>
      <c r="J265" s="144">
        <f t="shared" si="18"/>
        <v>0</v>
      </c>
      <c r="K265" s="145">
        <f t="shared" si="19"/>
        <v>0</v>
      </c>
      <c r="L265" s="146"/>
      <c r="M265" s="147">
        <f t="shared" si="20"/>
        <v>0</v>
      </c>
      <c r="N265" s="146"/>
      <c r="O265" s="146"/>
      <c r="P265" s="146"/>
      <c r="Q265" s="148">
        <f t="shared" si="21"/>
        <v>0</v>
      </c>
      <c r="R265" s="18" t="str">
        <f t="shared" si="9"/>
        <v>OK</v>
      </c>
      <c r="S265" s="47"/>
      <c r="T265" s="47"/>
      <c r="U265" s="47"/>
      <c r="V265" s="47"/>
      <c r="W265" s="47"/>
      <c r="X265" s="34"/>
      <c r="Y265" s="34"/>
      <c r="Z265" s="34"/>
      <c r="AA265" s="180"/>
      <c r="AB265" s="180"/>
      <c r="AC265" s="180"/>
      <c r="AD265" s="180"/>
      <c r="AE265" s="181"/>
      <c r="AF265" s="181"/>
      <c r="AG265" s="181"/>
      <c r="AH265" s="181"/>
      <c r="AI265" s="181"/>
      <c r="AJ265" s="181"/>
      <c r="AK265" s="181"/>
      <c r="AL265" s="36"/>
      <c r="AM265" s="36"/>
      <c r="AN265" s="36"/>
    </row>
    <row r="266" spans="1:40" ht="40" customHeight="1" x14ac:dyDescent="0.35">
      <c r="A266" s="204"/>
      <c r="B266" s="50">
        <v>273</v>
      </c>
      <c r="C266" s="200"/>
      <c r="D266" s="56" t="s">
        <v>466</v>
      </c>
      <c r="E266" s="57" t="s">
        <v>39</v>
      </c>
      <c r="F266" s="57" t="s">
        <v>11</v>
      </c>
      <c r="G266" s="57" t="s">
        <v>467</v>
      </c>
      <c r="H266" s="55">
        <v>423.86</v>
      </c>
      <c r="I266" s="16">
        <v>0</v>
      </c>
      <c r="J266" s="144">
        <f t="shared" si="18"/>
        <v>0</v>
      </c>
      <c r="K266" s="145">
        <f t="shared" si="19"/>
        <v>0</v>
      </c>
      <c r="L266" s="146"/>
      <c r="M266" s="147">
        <f t="shared" si="20"/>
        <v>0</v>
      </c>
      <c r="N266" s="146"/>
      <c r="O266" s="146"/>
      <c r="P266" s="146"/>
      <c r="Q266" s="148">
        <f t="shared" si="21"/>
        <v>0</v>
      </c>
      <c r="R266" s="18" t="str">
        <f t="shared" si="9"/>
        <v>OK</v>
      </c>
      <c r="S266" s="47"/>
      <c r="T266" s="47"/>
      <c r="U266" s="47"/>
      <c r="V266" s="47"/>
      <c r="W266" s="47"/>
      <c r="X266" s="34"/>
      <c r="Y266" s="34"/>
      <c r="Z266" s="34"/>
      <c r="AA266" s="180"/>
      <c r="AB266" s="180"/>
      <c r="AC266" s="180"/>
      <c r="AD266" s="180"/>
      <c r="AE266" s="181"/>
      <c r="AF266" s="181"/>
      <c r="AG266" s="181"/>
      <c r="AH266" s="181"/>
      <c r="AI266" s="181"/>
      <c r="AJ266" s="181"/>
      <c r="AK266" s="181"/>
      <c r="AL266" s="36"/>
      <c r="AM266" s="36"/>
      <c r="AN266" s="36"/>
    </row>
    <row r="267" spans="1:40" ht="40" customHeight="1" x14ac:dyDescent="0.35">
      <c r="A267" s="204"/>
      <c r="B267" s="50">
        <v>274</v>
      </c>
      <c r="C267" s="200"/>
      <c r="D267" s="56" t="s">
        <v>468</v>
      </c>
      <c r="E267" s="57" t="s">
        <v>39</v>
      </c>
      <c r="F267" s="57" t="s">
        <v>11</v>
      </c>
      <c r="G267" s="57" t="s">
        <v>25</v>
      </c>
      <c r="H267" s="55">
        <v>576.80999999999995</v>
      </c>
      <c r="I267" s="16">
        <v>0</v>
      </c>
      <c r="J267" s="144">
        <f t="shared" si="18"/>
        <v>0</v>
      </c>
      <c r="K267" s="145">
        <f t="shared" si="19"/>
        <v>0</v>
      </c>
      <c r="L267" s="146"/>
      <c r="M267" s="147">
        <f t="shared" si="20"/>
        <v>0</v>
      </c>
      <c r="N267" s="146"/>
      <c r="O267" s="146"/>
      <c r="P267" s="146"/>
      <c r="Q267" s="148">
        <f t="shared" si="21"/>
        <v>0</v>
      </c>
      <c r="R267" s="18" t="str">
        <f t="shared" si="9"/>
        <v>OK</v>
      </c>
      <c r="S267" s="47"/>
      <c r="T267" s="47"/>
      <c r="U267" s="47"/>
      <c r="V267" s="47"/>
      <c r="W267" s="47"/>
      <c r="X267" s="34"/>
      <c r="Y267" s="34"/>
      <c r="Z267" s="34"/>
      <c r="AA267" s="180"/>
      <c r="AB267" s="180"/>
      <c r="AC267" s="180"/>
      <c r="AD267" s="180"/>
      <c r="AE267" s="181"/>
      <c r="AF267" s="181"/>
      <c r="AG267" s="181"/>
      <c r="AH267" s="181"/>
      <c r="AI267" s="181"/>
      <c r="AJ267" s="181"/>
      <c r="AK267" s="181"/>
      <c r="AL267" s="36"/>
      <c r="AM267" s="36"/>
      <c r="AN267" s="36"/>
    </row>
    <row r="268" spans="1:40" ht="40" customHeight="1" x14ac:dyDescent="0.35">
      <c r="A268" s="204"/>
      <c r="B268" s="50">
        <v>275</v>
      </c>
      <c r="C268" s="200"/>
      <c r="D268" s="56" t="s">
        <v>469</v>
      </c>
      <c r="E268" s="57" t="s">
        <v>39</v>
      </c>
      <c r="F268" s="57" t="s">
        <v>11</v>
      </c>
      <c r="G268" s="57" t="s">
        <v>25</v>
      </c>
      <c r="H268" s="55">
        <v>741.45</v>
      </c>
      <c r="I268" s="16">
        <v>0</v>
      </c>
      <c r="J268" s="144">
        <f t="shared" si="18"/>
        <v>0</v>
      </c>
      <c r="K268" s="145">
        <f t="shared" si="19"/>
        <v>0</v>
      </c>
      <c r="L268" s="146"/>
      <c r="M268" s="147">
        <f t="shared" si="20"/>
        <v>0</v>
      </c>
      <c r="N268" s="146"/>
      <c r="O268" s="146"/>
      <c r="P268" s="146"/>
      <c r="Q268" s="148">
        <f t="shared" si="21"/>
        <v>0</v>
      </c>
      <c r="R268" s="18" t="str">
        <f t="shared" si="9"/>
        <v>OK</v>
      </c>
      <c r="S268" s="47"/>
      <c r="T268" s="47"/>
      <c r="U268" s="47"/>
      <c r="V268" s="47"/>
      <c r="W268" s="47"/>
      <c r="X268" s="34"/>
      <c r="Y268" s="34"/>
      <c r="Z268" s="34"/>
      <c r="AA268" s="180"/>
      <c r="AB268" s="180"/>
      <c r="AC268" s="180"/>
      <c r="AD268" s="180"/>
      <c r="AE268" s="181"/>
      <c r="AF268" s="181"/>
      <c r="AG268" s="181"/>
      <c r="AH268" s="181"/>
      <c r="AI268" s="181"/>
      <c r="AJ268" s="181"/>
      <c r="AK268" s="181"/>
      <c r="AL268" s="36"/>
      <c r="AM268" s="36"/>
      <c r="AN268" s="36"/>
    </row>
    <row r="269" spans="1:40" ht="40" customHeight="1" x14ac:dyDescent="0.35">
      <c r="A269" s="204"/>
      <c r="B269" s="50">
        <v>276</v>
      </c>
      <c r="C269" s="200"/>
      <c r="D269" s="56" t="s">
        <v>470</v>
      </c>
      <c r="E269" s="57" t="s">
        <v>465</v>
      </c>
      <c r="F269" s="57" t="s">
        <v>11</v>
      </c>
      <c r="G269" s="57" t="s">
        <v>25</v>
      </c>
      <c r="H269" s="55">
        <v>717.17</v>
      </c>
      <c r="I269" s="16">
        <v>0</v>
      </c>
      <c r="J269" s="144">
        <f t="shared" si="18"/>
        <v>0</v>
      </c>
      <c r="K269" s="145">
        <f t="shared" si="19"/>
        <v>0</v>
      </c>
      <c r="L269" s="146"/>
      <c r="M269" s="147">
        <f t="shared" si="20"/>
        <v>0</v>
      </c>
      <c r="N269" s="146"/>
      <c r="O269" s="146"/>
      <c r="P269" s="146"/>
      <c r="Q269" s="148">
        <f t="shared" si="21"/>
        <v>0</v>
      </c>
      <c r="R269" s="18" t="str">
        <f t="shared" si="9"/>
        <v>OK</v>
      </c>
      <c r="S269" s="47"/>
      <c r="T269" s="47"/>
      <c r="U269" s="47"/>
      <c r="V269" s="47"/>
      <c r="W269" s="47"/>
      <c r="X269" s="34"/>
      <c r="Y269" s="34"/>
      <c r="Z269" s="34"/>
      <c r="AA269" s="180"/>
      <c r="AB269" s="180"/>
      <c r="AC269" s="180"/>
      <c r="AD269" s="180"/>
      <c r="AE269" s="181"/>
      <c r="AF269" s="181"/>
      <c r="AG269" s="181"/>
      <c r="AH269" s="181"/>
      <c r="AI269" s="181"/>
      <c r="AJ269" s="181"/>
      <c r="AK269" s="181"/>
      <c r="AL269" s="36"/>
      <c r="AM269" s="36"/>
      <c r="AN269" s="36"/>
    </row>
    <row r="270" spans="1:40" ht="40" customHeight="1" x14ac:dyDescent="0.35">
      <c r="A270" s="204"/>
      <c r="B270" s="50">
        <v>277</v>
      </c>
      <c r="C270" s="200"/>
      <c r="D270" s="56" t="s">
        <v>471</v>
      </c>
      <c r="E270" s="57" t="s">
        <v>39</v>
      </c>
      <c r="F270" s="57" t="s">
        <v>11</v>
      </c>
      <c r="G270" s="57" t="s">
        <v>472</v>
      </c>
      <c r="H270" s="55">
        <v>426.17</v>
      </c>
      <c r="I270" s="16">
        <v>2</v>
      </c>
      <c r="J270" s="144">
        <f t="shared" si="18"/>
        <v>2</v>
      </c>
      <c r="K270" s="145">
        <f t="shared" si="19"/>
        <v>2</v>
      </c>
      <c r="L270" s="146"/>
      <c r="M270" s="147">
        <f t="shared" si="20"/>
        <v>0</v>
      </c>
      <c r="N270" s="146"/>
      <c r="O270" s="146"/>
      <c r="P270" s="146"/>
      <c r="Q270" s="148">
        <f t="shared" si="21"/>
        <v>0</v>
      </c>
      <c r="R270" s="18" t="str">
        <f t="shared" si="9"/>
        <v>OK</v>
      </c>
      <c r="S270" s="47">
        <v>2</v>
      </c>
      <c r="T270" s="47"/>
      <c r="U270" s="47"/>
      <c r="V270" s="47"/>
      <c r="W270" s="47"/>
      <c r="X270" s="34"/>
      <c r="Y270" s="34"/>
      <c r="Z270" s="34"/>
      <c r="AA270" s="180"/>
      <c r="AB270" s="180"/>
      <c r="AC270" s="180"/>
      <c r="AD270" s="180"/>
      <c r="AE270" s="181"/>
      <c r="AF270" s="181"/>
      <c r="AG270" s="181"/>
      <c r="AH270" s="181"/>
      <c r="AI270" s="181"/>
      <c r="AJ270" s="181"/>
      <c r="AK270" s="181"/>
      <c r="AL270" s="36"/>
      <c r="AM270" s="36"/>
      <c r="AN270" s="36"/>
    </row>
    <row r="271" spans="1:40" ht="40" customHeight="1" x14ac:dyDescent="0.35">
      <c r="A271" s="204"/>
      <c r="B271" s="50">
        <v>278</v>
      </c>
      <c r="C271" s="200"/>
      <c r="D271" s="56" t="s">
        <v>473</v>
      </c>
      <c r="E271" s="57" t="s">
        <v>474</v>
      </c>
      <c r="F271" s="57" t="s">
        <v>11</v>
      </c>
      <c r="G271" s="57" t="s">
        <v>472</v>
      </c>
      <c r="H271" s="55">
        <v>284.66000000000003</v>
      </c>
      <c r="I271" s="16">
        <v>0</v>
      </c>
      <c r="J271" s="144">
        <f t="shared" si="18"/>
        <v>0</v>
      </c>
      <c r="K271" s="145">
        <f t="shared" si="19"/>
        <v>0</v>
      </c>
      <c r="L271" s="146"/>
      <c r="M271" s="147">
        <f t="shared" si="20"/>
        <v>0</v>
      </c>
      <c r="N271" s="146"/>
      <c r="O271" s="146"/>
      <c r="P271" s="146"/>
      <c r="Q271" s="148">
        <f t="shared" si="21"/>
        <v>0</v>
      </c>
      <c r="R271" s="18" t="str">
        <f t="shared" si="9"/>
        <v>OK</v>
      </c>
      <c r="S271" s="47"/>
      <c r="T271" s="47"/>
      <c r="U271" s="47"/>
      <c r="V271" s="47"/>
      <c r="W271" s="47"/>
      <c r="X271" s="34"/>
      <c r="Y271" s="34"/>
      <c r="Z271" s="34"/>
      <c r="AA271" s="180"/>
      <c r="AB271" s="180"/>
      <c r="AC271" s="180"/>
      <c r="AD271" s="180"/>
      <c r="AE271" s="181"/>
      <c r="AF271" s="181"/>
      <c r="AG271" s="181"/>
      <c r="AH271" s="181"/>
      <c r="AI271" s="181"/>
      <c r="AJ271" s="181"/>
      <c r="AK271" s="181"/>
      <c r="AL271" s="36"/>
      <c r="AM271" s="36"/>
      <c r="AN271" s="36"/>
    </row>
    <row r="272" spans="1:40" ht="40" customHeight="1" x14ac:dyDescent="0.35">
      <c r="A272" s="204"/>
      <c r="B272" s="50">
        <v>279</v>
      </c>
      <c r="C272" s="200"/>
      <c r="D272" s="56" t="s">
        <v>475</v>
      </c>
      <c r="E272" s="57" t="s">
        <v>476</v>
      </c>
      <c r="F272" s="57" t="s">
        <v>11</v>
      </c>
      <c r="G272" s="57" t="s">
        <v>25</v>
      </c>
      <c r="H272" s="55">
        <v>611.96</v>
      </c>
      <c r="I272" s="16">
        <v>0</v>
      </c>
      <c r="J272" s="144">
        <f t="shared" si="18"/>
        <v>0</v>
      </c>
      <c r="K272" s="145">
        <f t="shared" si="19"/>
        <v>0</v>
      </c>
      <c r="L272" s="146"/>
      <c r="M272" s="147">
        <f t="shared" si="20"/>
        <v>0</v>
      </c>
      <c r="N272" s="146"/>
      <c r="O272" s="146"/>
      <c r="P272" s="146"/>
      <c r="Q272" s="148">
        <f t="shared" si="21"/>
        <v>0</v>
      </c>
      <c r="R272" s="18" t="str">
        <f t="shared" si="9"/>
        <v>OK</v>
      </c>
      <c r="S272" s="47"/>
      <c r="T272" s="47"/>
      <c r="U272" s="47"/>
      <c r="V272" s="47"/>
      <c r="W272" s="47"/>
      <c r="X272" s="34"/>
      <c r="Y272" s="34"/>
      <c r="Z272" s="34"/>
      <c r="AA272" s="180"/>
      <c r="AB272" s="180"/>
      <c r="AC272" s="180"/>
      <c r="AD272" s="180"/>
      <c r="AE272" s="181"/>
      <c r="AF272" s="181"/>
      <c r="AG272" s="181"/>
      <c r="AH272" s="181"/>
      <c r="AI272" s="181"/>
      <c r="AJ272" s="181"/>
      <c r="AK272" s="181"/>
      <c r="AL272" s="36"/>
      <c r="AM272" s="36"/>
      <c r="AN272" s="36"/>
    </row>
    <row r="273" spans="1:40" ht="40" customHeight="1" x14ac:dyDescent="0.35">
      <c r="A273" s="204"/>
      <c r="B273" s="50">
        <v>280</v>
      </c>
      <c r="C273" s="200"/>
      <c r="D273" s="56" t="s">
        <v>477</v>
      </c>
      <c r="E273" s="57" t="s">
        <v>189</v>
      </c>
      <c r="F273" s="57" t="s">
        <v>11</v>
      </c>
      <c r="G273" s="57" t="s">
        <v>25</v>
      </c>
      <c r="H273" s="55">
        <v>2394.2800000000002</v>
      </c>
      <c r="I273" s="16">
        <v>0</v>
      </c>
      <c r="J273" s="144">
        <f t="shared" si="18"/>
        <v>0</v>
      </c>
      <c r="K273" s="145">
        <f t="shared" si="19"/>
        <v>0</v>
      </c>
      <c r="L273" s="146"/>
      <c r="M273" s="147">
        <f t="shared" si="20"/>
        <v>0</v>
      </c>
      <c r="N273" s="146"/>
      <c r="O273" s="146"/>
      <c r="P273" s="146"/>
      <c r="Q273" s="148">
        <f t="shared" si="21"/>
        <v>0</v>
      </c>
      <c r="R273" s="18" t="str">
        <f t="shared" si="9"/>
        <v>OK</v>
      </c>
      <c r="S273" s="47"/>
      <c r="T273" s="47"/>
      <c r="U273" s="47"/>
      <c r="V273" s="47"/>
      <c r="W273" s="47"/>
      <c r="X273" s="34"/>
      <c r="Y273" s="34"/>
      <c r="Z273" s="34"/>
      <c r="AA273" s="180"/>
      <c r="AB273" s="180"/>
      <c r="AC273" s="180"/>
      <c r="AD273" s="180"/>
      <c r="AE273" s="181"/>
      <c r="AF273" s="181"/>
      <c r="AG273" s="181"/>
      <c r="AH273" s="181"/>
      <c r="AI273" s="181"/>
      <c r="AJ273" s="181"/>
      <c r="AK273" s="181"/>
      <c r="AL273" s="36"/>
      <c r="AM273" s="36"/>
      <c r="AN273" s="36"/>
    </row>
    <row r="274" spans="1:40" ht="40" customHeight="1" x14ac:dyDescent="0.35">
      <c r="A274" s="204"/>
      <c r="B274" s="50">
        <v>281</v>
      </c>
      <c r="C274" s="200"/>
      <c r="D274" s="56" t="s">
        <v>478</v>
      </c>
      <c r="E274" s="57" t="s">
        <v>465</v>
      </c>
      <c r="F274" s="57" t="s">
        <v>11</v>
      </c>
      <c r="G274" s="57" t="s">
        <v>25</v>
      </c>
      <c r="H274" s="55">
        <v>781</v>
      </c>
      <c r="I274" s="16">
        <v>0</v>
      </c>
      <c r="J274" s="144">
        <f t="shared" si="18"/>
        <v>0</v>
      </c>
      <c r="K274" s="145">
        <f t="shared" si="19"/>
        <v>0</v>
      </c>
      <c r="L274" s="146"/>
      <c r="M274" s="147">
        <f t="shared" si="20"/>
        <v>0</v>
      </c>
      <c r="N274" s="146"/>
      <c r="O274" s="146"/>
      <c r="P274" s="146"/>
      <c r="Q274" s="148">
        <f t="shared" si="21"/>
        <v>0</v>
      </c>
      <c r="R274" s="18" t="str">
        <f t="shared" si="9"/>
        <v>OK</v>
      </c>
      <c r="S274" s="47"/>
      <c r="T274" s="47"/>
      <c r="U274" s="47"/>
      <c r="V274" s="47"/>
      <c r="W274" s="47"/>
      <c r="X274" s="34"/>
      <c r="Y274" s="34"/>
      <c r="Z274" s="34"/>
      <c r="AA274" s="180"/>
      <c r="AB274" s="180"/>
      <c r="AC274" s="180"/>
      <c r="AD274" s="180"/>
      <c r="AE274" s="181"/>
      <c r="AF274" s="181"/>
      <c r="AG274" s="181"/>
      <c r="AH274" s="181"/>
      <c r="AI274" s="181"/>
      <c r="AJ274" s="181"/>
      <c r="AK274" s="181"/>
      <c r="AL274" s="36"/>
      <c r="AM274" s="36"/>
      <c r="AN274" s="36"/>
    </row>
    <row r="275" spans="1:40" ht="40" customHeight="1" x14ac:dyDescent="0.35">
      <c r="A275" s="204"/>
      <c r="B275" s="50">
        <v>282</v>
      </c>
      <c r="C275" s="200"/>
      <c r="D275" s="56" t="s">
        <v>479</v>
      </c>
      <c r="E275" s="57" t="s">
        <v>198</v>
      </c>
      <c r="F275" s="57" t="s">
        <v>11</v>
      </c>
      <c r="G275" s="57" t="s">
        <v>25</v>
      </c>
      <c r="H275" s="55">
        <v>859.26</v>
      </c>
      <c r="I275" s="16">
        <v>0</v>
      </c>
      <c r="J275" s="144">
        <f t="shared" si="18"/>
        <v>0</v>
      </c>
      <c r="K275" s="145">
        <f t="shared" si="19"/>
        <v>0</v>
      </c>
      <c r="L275" s="146"/>
      <c r="M275" s="147">
        <f t="shared" si="20"/>
        <v>0</v>
      </c>
      <c r="N275" s="146"/>
      <c r="O275" s="146"/>
      <c r="P275" s="146"/>
      <c r="Q275" s="148">
        <f t="shared" si="21"/>
        <v>0</v>
      </c>
      <c r="R275" s="18" t="str">
        <f t="shared" si="9"/>
        <v>OK</v>
      </c>
      <c r="S275" s="47"/>
      <c r="T275" s="47"/>
      <c r="U275" s="47"/>
      <c r="V275" s="47"/>
      <c r="W275" s="47"/>
      <c r="X275" s="34"/>
      <c r="Y275" s="34"/>
      <c r="Z275" s="34"/>
      <c r="AA275" s="180"/>
      <c r="AB275" s="180"/>
      <c r="AC275" s="180"/>
      <c r="AD275" s="180"/>
      <c r="AE275" s="181"/>
      <c r="AF275" s="181"/>
      <c r="AG275" s="181"/>
      <c r="AH275" s="181"/>
      <c r="AI275" s="181"/>
      <c r="AJ275" s="181"/>
      <c r="AK275" s="181"/>
      <c r="AL275" s="36"/>
      <c r="AM275" s="36"/>
      <c r="AN275" s="36"/>
    </row>
    <row r="276" spans="1:40" ht="40" customHeight="1" x14ac:dyDescent="0.35">
      <c r="A276" s="204"/>
      <c r="B276" s="50">
        <v>283</v>
      </c>
      <c r="C276" s="200"/>
      <c r="D276" s="56" t="s">
        <v>480</v>
      </c>
      <c r="E276" s="57" t="s">
        <v>39</v>
      </c>
      <c r="F276" s="57" t="s">
        <v>11</v>
      </c>
      <c r="G276" s="57" t="s">
        <v>25</v>
      </c>
      <c r="H276" s="55">
        <v>266.14999999999998</v>
      </c>
      <c r="I276" s="16">
        <v>0</v>
      </c>
      <c r="J276" s="144">
        <f t="shared" si="18"/>
        <v>0</v>
      </c>
      <c r="K276" s="145">
        <f t="shared" si="19"/>
        <v>0</v>
      </c>
      <c r="L276" s="146"/>
      <c r="M276" s="147">
        <f t="shared" si="20"/>
        <v>0</v>
      </c>
      <c r="N276" s="146"/>
      <c r="O276" s="146"/>
      <c r="P276" s="146"/>
      <c r="Q276" s="148">
        <f t="shared" si="21"/>
        <v>0</v>
      </c>
      <c r="R276" s="18" t="str">
        <f t="shared" si="9"/>
        <v>OK</v>
      </c>
      <c r="S276" s="47"/>
      <c r="T276" s="47"/>
      <c r="U276" s="47"/>
      <c r="V276" s="47"/>
      <c r="W276" s="47"/>
      <c r="X276" s="34"/>
      <c r="Y276" s="34"/>
      <c r="Z276" s="34"/>
      <c r="AA276" s="180"/>
      <c r="AB276" s="180"/>
      <c r="AC276" s="180"/>
      <c r="AD276" s="180"/>
      <c r="AE276" s="181"/>
      <c r="AF276" s="181"/>
      <c r="AG276" s="181"/>
      <c r="AH276" s="181"/>
      <c r="AI276" s="181"/>
      <c r="AJ276" s="181"/>
      <c r="AK276" s="181"/>
      <c r="AL276" s="36"/>
      <c r="AM276" s="36"/>
      <c r="AN276" s="36"/>
    </row>
    <row r="277" spans="1:40" ht="40" customHeight="1" x14ac:dyDescent="0.35">
      <c r="A277" s="204"/>
      <c r="B277" s="50">
        <v>284</v>
      </c>
      <c r="C277" s="200"/>
      <c r="D277" s="56" t="s">
        <v>27</v>
      </c>
      <c r="E277" s="57" t="s">
        <v>198</v>
      </c>
      <c r="F277" s="57" t="s">
        <v>11</v>
      </c>
      <c r="G277" s="57" t="s">
        <v>25</v>
      </c>
      <c r="H277" s="55">
        <v>299.06</v>
      </c>
      <c r="I277" s="16">
        <v>0</v>
      </c>
      <c r="J277" s="144">
        <f t="shared" si="18"/>
        <v>0</v>
      </c>
      <c r="K277" s="145">
        <f t="shared" si="19"/>
        <v>0</v>
      </c>
      <c r="L277" s="146"/>
      <c r="M277" s="147">
        <f t="shared" si="20"/>
        <v>0</v>
      </c>
      <c r="N277" s="146"/>
      <c r="O277" s="146"/>
      <c r="P277" s="146"/>
      <c r="Q277" s="148">
        <f t="shared" si="21"/>
        <v>0</v>
      </c>
      <c r="R277" s="18" t="str">
        <f t="shared" si="9"/>
        <v>OK</v>
      </c>
      <c r="S277" s="47"/>
      <c r="T277" s="47"/>
      <c r="U277" s="47"/>
      <c r="V277" s="47"/>
      <c r="W277" s="47"/>
      <c r="X277" s="34"/>
      <c r="Y277" s="34"/>
      <c r="Z277" s="34"/>
      <c r="AA277" s="180"/>
      <c r="AB277" s="180"/>
      <c r="AC277" s="180"/>
      <c r="AD277" s="180"/>
      <c r="AE277" s="181"/>
      <c r="AF277" s="181"/>
      <c r="AG277" s="181"/>
      <c r="AH277" s="181"/>
      <c r="AI277" s="181"/>
      <c r="AJ277" s="181"/>
      <c r="AK277" s="181"/>
      <c r="AL277" s="36"/>
      <c r="AM277" s="36"/>
      <c r="AN277" s="36"/>
    </row>
    <row r="278" spans="1:40" ht="40" customHeight="1" x14ac:dyDescent="0.35">
      <c r="A278" s="204"/>
      <c r="B278" s="50">
        <v>285</v>
      </c>
      <c r="C278" s="200"/>
      <c r="D278" s="56" t="s">
        <v>481</v>
      </c>
      <c r="E278" s="57" t="s">
        <v>482</v>
      </c>
      <c r="F278" s="57" t="s">
        <v>11</v>
      </c>
      <c r="G278" s="57" t="s">
        <v>25</v>
      </c>
      <c r="H278" s="55">
        <v>614.84</v>
      </c>
      <c r="I278" s="16">
        <v>0</v>
      </c>
      <c r="J278" s="144">
        <f t="shared" si="18"/>
        <v>0</v>
      </c>
      <c r="K278" s="145">
        <f t="shared" si="19"/>
        <v>0</v>
      </c>
      <c r="L278" s="146"/>
      <c r="M278" s="147">
        <f t="shared" si="20"/>
        <v>0</v>
      </c>
      <c r="N278" s="146"/>
      <c r="O278" s="146"/>
      <c r="P278" s="146"/>
      <c r="Q278" s="148">
        <f t="shared" si="21"/>
        <v>0</v>
      </c>
      <c r="R278" s="18" t="str">
        <f t="shared" si="9"/>
        <v>OK</v>
      </c>
      <c r="S278" s="47"/>
      <c r="T278" s="47"/>
      <c r="U278" s="47"/>
      <c r="V278" s="47"/>
      <c r="W278" s="47"/>
      <c r="X278" s="34"/>
      <c r="Y278" s="34"/>
      <c r="Z278" s="34"/>
      <c r="AA278" s="180"/>
      <c r="AB278" s="180"/>
      <c r="AC278" s="180"/>
      <c r="AD278" s="180"/>
      <c r="AE278" s="181"/>
      <c r="AF278" s="181"/>
      <c r="AG278" s="181"/>
      <c r="AH278" s="181"/>
      <c r="AI278" s="181"/>
      <c r="AJ278" s="181"/>
      <c r="AK278" s="181"/>
      <c r="AL278" s="36"/>
      <c r="AM278" s="36"/>
      <c r="AN278" s="36"/>
    </row>
    <row r="279" spans="1:40" ht="40" customHeight="1" x14ac:dyDescent="0.35">
      <c r="A279" s="204"/>
      <c r="B279" s="50">
        <v>286</v>
      </c>
      <c r="C279" s="200"/>
      <c r="D279" s="56" t="s">
        <v>483</v>
      </c>
      <c r="E279" s="57" t="s">
        <v>39</v>
      </c>
      <c r="F279" s="57" t="s">
        <v>484</v>
      </c>
      <c r="G279" s="57" t="s">
        <v>25</v>
      </c>
      <c r="H279" s="55">
        <v>463.76</v>
      </c>
      <c r="I279" s="16">
        <v>0</v>
      </c>
      <c r="J279" s="144">
        <f t="shared" si="18"/>
        <v>0</v>
      </c>
      <c r="K279" s="145">
        <f t="shared" si="19"/>
        <v>0</v>
      </c>
      <c r="L279" s="146"/>
      <c r="M279" s="147">
        <f t="shared" si="20"/>
        <v>0</v>
      </c>
      <c r="N279" s="146"/>
      <c r="O279" s="146"/>
      <c r="P279" s="146"/>
      <c r="Q279" s="148">
        <f t="shared" si="21"/>
        <v>0</v>
      </c>
      <c r="R279" s="18" t="str">
        <f t="shared" si="9"/>
        <v>OK</v>
      </c>
      <c r="S279" s="47"/>
      <c r="T279" s="47"/>
      <c r="U279" s="47"/>
      <c r="V279" s="47"/>
      <c r="W279" s="47"/>
      <c r="X279" s="34"/>
      <c r="Y279" s="34"/>
      <c r="Z279" s="34"/>
      <c r="AA279" s="180"/>
      <c r="AB279" s="180"/>
      <c r="AC279" s="180"/>
      <c r="AD279" s="180"/>
      <c r="AE279" s="181"/>
      <c r="AF279" s="181"/>
      <c r="AG279" s="181"/>
      <c r="AH279" s="181"/>
      <c r="AI279" s="181"/>
      <c r="AJ279" s="181"/>
      <c r="AK279" s="181"/>
      <c r="AL279" s="36"/>
      <c r="AM279" s="36"/>
      <c r="AN279" s="36"/>
    </row>
    <row r="280" spans="1:40" ht="40" customHeight="1" x14ac:dyDescent="0.35">
      <c r="A280" s="204"/>
      <c r="B280" s="50">
        <v>287</v>
      </c>
      <c r="C280" s="199"/>
      <c r="D280" s="56" t="s">
        <v>485</v>
      </c>
      <c r="E280" s="57" t="s">
        <v>198</v>
      </c>
      <c r="F280" s="57" t="s">
        <v>11</v>
      </c>
      <c r="G280" s="57" t="s">
        <v>25</v>
      </c>
      <c r="H280" s="55">
        <v>429</v>
      </c>
      <c r="I280" s="16">
        <v>0</v>
      </c>
      <c r="J280" s="144">
        <f t="shared" si="18"/>
        <v>0</v>
      </c>
      <c r="K280" s="145">
        <f t="shared" si="19"/>
        <v>0</v>
      </c>
      <c r="L280" s="146"/>
      <c r="M280" s="147">
        <f t="shared" si="20"/>
        <v>0</v>
      </c>
      <c r="N280" s="146"/>
      <c r="O280" s="146"/>
      <c r="P280" s="146"/>
      <c r="Q280" s="148">
        <f t="shared" si="21"/>
        <v>0</v>
      </c>
      <c r="R280" s="18" t="str">
        <f t="shared" si="9"/>
        <v>OK</v>
      </c>
      <c r="S280" s="47"/>
      <c r="T280" s="47"/>
      <c r="U280" s="47"/>
      <c r="V280" s="47"/>
      <c r="W280" s="47"/>
      <c r="X280" s="34"/>
      <c r="Y280" s="34"/>
      <c r="Z280" s="34"/>
      <c r="AA280" s="180"/>
      <c r="AB280" s="180"/>
      <c r="AC280" s="180"/>
      <c r="AD280" s="180"/>
      <c r="AE280" s="181"/>
      <c r="AF280" s="181"/>
      <c r="AG280" s="181"/>
      <c r="AH280" s="181"/>
      <c r="AI280" s="181"/>
      <c r="AJ280" s="181"/>
      <c r="AK280" s="181"/>
      <c r="AL280" s="36"/>
      <c r="AM280" s="36"/>
      <c r="AN280" s="36"/>
    </row>
    <row r="281" spans="1:40" ht="40" customHeight="1" x14ac:dyDescent="0.35">
      <c r="A281" s="204">
        <v>17</v>
      </c>
      <c r="B281" s="50">
        <v>288</v>
      </c>
      <c r="C281" s="198" t="s">
        <v>638</v>
      </c>
      <c r="D281" s="56" t="s">
        <v>486</v>
      </c>
      <c r="E281" s="57" t="s">
        <v>487</v>
      </c>
      <c r="F281" s="57" t="s">
        <v>250</v>
      </c>
      <c r="G281" s="57" t="s">
        <v>12</v>
      </c>
      <c r="H281" s="55">
        <v>3.43</v>
      </c>
      <c r="I281" s="16">
        <v>60</v>
      </c>
      <c r="J281" s="144">
        <f t="shared" si="18"/>
        <v>60</v>
      </c>
      <c r="K281" s="145">
        <f t="shared" si="19"/>
        <v>60</v>
      </c>
      <c r="L281" s="146"/>
      <c r="M281" s="147">
        <f t="shared" si="20"/>
        <v>15</v>
      </c>
      <c r="N281" s="146"/>
      <c r="O281" s="146"/>
      <c r="P281" s="146"/>
      <c r="Q281" s="148">
        <f t="shared" si="21"/>
        <v>0</v>
      </c>
      <c r="R281" s="18" t="str">
        <f t="shared" si="9"/>
        <v>OK</v>
      </c>
      <c r="S281" s="47"/>
      <c r="T281" s="47"/>
      <c r="U281" s="47"/>
      <c r="V281" s="47"/>
      <c r="W281" s="47"/>
      <c r="X281" s="34"/>
      <c r="Y281" s="34"/>
      <c r="Z281" s="34"/>
      <c r="AA281" s="180"/>
      <c r="AB281" s="183">
        <v>60</v>
      </c>
      <c r="AC281" s="180"/>
      <c r="AD281" s="180"/>
      <c r="AE281" s="181"/>
      <c r="AF281" s="181"/>
      <c r="AG281" s="181"/>
      <c r="AH281" s="181"/>
      <c r="AI281" s="181"/>
      <c r="AJ281" s="181"/>
      <c r="AK281" s="181"/>
      <c r="AL281" s="36"/>
      <c r="AM281" s="36"/>
      <c r="AN281" s="36"/>
    </row>
    <row r="282" spans="1:40" ht="40" customHeight="1" x14ac:dyDescent="0.35">
      <c r="A282" s="204"/>
      <c r="B282" s="50">
        <v>289</v>
      </c>
      <c r="C282" s="200"/>
      <c r="D282" s="56" t="s">
        <v>488</v>
      </c>
      <c r="E282" s="57" t="s">
        <v>489</v>
      </c>
      <c r="F282" s="57" t="s">
        <v>490</v>
      </c>
      <c r="G282" s="57" t="s">
        <v>12</v>
      </c>
      <c r="H282" s="55">
        <v>19.34</v>
      </c>
      <c r="I282" s="16">
        <v>0</v>
      </c>
      <c r="J282" s="144">
        <f t="shared" si="18"/>
        <v>0</v>
      </c>
      <c r="K282" s="145">
        <f t="shared" si="19"/>
        <v>0</v>
      </c>
      <c r="L282" s="146"/>
      <c r="M282" s="147">
        <f t="shared" si="20"/>
        <v>0</v>
      </c>
      <c r="N282" s="146"/>
      <c r="O282" s="146"/>
      <c r="P282" s="146"/>
      <c r="Q282" s="148">
        <f t="shared" si="21"/>
        <v>0</v>
      </c>
      <c r="R282" s="18" t="str">
        <f t="shared" si="9"/>
        <v>OK</v>
      </c>
      <c r="S282" s="47"/>
      <c r="T282" s="47"/>
      <c r="U282" s="47"/>
      <c r="V282" s="47"/>
      <c r="W282" s="47"/>
      <c r="X282" s="34"/>
      <c r="Y282" s="34"/>
      <c r="Z282" s="34"/>
      <c r="AA282" s="180"/>
      <c r="AB282" s="180"/>
      <c r="AC282" s="180"/>
      <c r="AD282" s="180"/>
      <c r="AE282" s="181"/>
      <c r="AF282" s="181"/>
      <c r="AG282" s="181"/>
      <c r="AH282" s="181"/>
      <c r="AI282" s="181"/>
      <c r="AJ282" s="181"/>
      <c r="AK282" s="181"/>
      <c r="AL282" s="36"/>
      <c r="AM282" s="36"/>
      <c r="AN282" s="36"/>
    </row>
    <row r="283" spans="1:40" ht="40" customHeight="1" x14ac:dyDescent="0.35">
      <c r="A283" s="204"/>
      <c r="B283" s="50">
        <v>290</v>
      </c>
      <c r="C283" s="200"/>
      <c r="D283" s="56" t="s">
        <v>491</v>
      </c>
      <c r="E283" s="57" t="s">
        <v>489</v>
      </c>
      <c r="F283" s="57" t="s">
        <v>492</v>
      </c>
      <c r="G283" s="57" t="s">
        <v>12</v>
      </c>
      <c r="H283" s="55">
        <v>51.92</v>
      </c>
      <c r="I283" s="16">
        <v>10</v>
      </c>
      <c r="J283" s="144">
        <f t="shared" si="18"/>
        <v>5</v>
      </c>
      <c r="K283" s="145">
        <f t="shared" si="19"/>
        <v>5</v>
      </c>
      <c r="L283" s="146"/>
      <c r="M283" s="147">
        <f t="shared" si="20"/>
        <v>2</v>
      </c>
      <c r="N283" s="146"/>
      <c r="O283" s="146"/>
      <c r="P283" s="146"/>
      <c r="Q283" s="148">
        <f t="shared" si="21"/>
        <v>5</v>
      </c>
      <c r="R283" s="18" t="str">
        <f t="shared" si="9"/>
        <v>OK</v>
      </c>
      <c r="S283" s="47"/>
      <c r="T283" s="47"/>
      <c r="U283" s="47"/>
      <c r="V283" s="47"/>
      <c r="W283" s="47"/>
      <c r="X283" s="34"/>
      <c r="Y283" s="34">
        <v>5</v>
      </c>
      <c r="Z283" s="34"/>
      <c r="AA283" s="180"/>
      <c r="AB283" s="180"/>
      <c r="AC283" s="180"/>
      <c r="AD283" s="180"/>
      <c r="AE283" s="181"/>
      <c r="AF283" s="181"/>
      <c r="AG283" s="181"/>
      <c r="AH283" s="181"/>
      <c r="AI283" s="181"/>
      <c r="AJ283" s="181"/>
      <c r="AK283" s="181"/>
      <c r="AL283" s="36"/>
      <c r="AM283" s="36"/>
      <c r="AN283" s="36"/>
    </row>
    <row r="284" spans="1:40" ht="40" customHeight="1" x14ac:dyDescent="0.35">
      <c r="A284" s="204"/>
      <c r="B284" s="50">
        <v>291</v>
      </c>
      <c r="C284" s="200"/>
      <c r="D284" s="56" t="s">
        <v>493</v>
      </c>
      <c r="E284" s="57" t="s">
        <v>494</v>
      </c>
      <c r="F284" s="57" t="s">
        <v>11</v>
      </c>
      <c r="G284" s="57" t="s">
        <v>13</v>
      </c>
      <c r="H284" s="55">
        <v>10.31</v>
      </c>
      <c r="I284" s="16">
        <v>0</v>
      </c>
      <c r="J284" s="144">
        <f t="shared" si="18"/>
        <v>0</v>
      </c>
      <c r="K284" s="145">
        <f t="shared" si="19"/>
        <v>0</v>
      </c>
      <c r="L284" s="146"/>
      <c r="M284" s="147">
        <f t="shared" si="20"/>
        <v>0</v>
      </c>
      <c r="N284" s="146"/>
      <c r="O284" s="146"/>
      <c r="P284" s="146"/>
      <c r="Q284" s="148">
        <f t="shared" si="21"/>
        <v>0</v>
      </c>
      <c r="R284" s="18" t="str">
        <f t="shared" si="9"/>
        <v>OK</v>
      </c>
      <c r="S284" s="47"/>
      <c r="T284" s="47"/>
      <c r="U284" s="47"/>
      <c r="V284" s="47"/>
      <c r="W284" s="47"/>
      <c r="X284" s="34"/>
      <c r="Y284" s="34"/>
      <c r="Z284" s="34"/>
      <c r="AA284" s="180"/>
      <c r="AB284" s="180"/>
      <c r="AC284" s="180"/>
      <c r="AD284" s="180"/>
      <c r="AE284" s="181"/>
      <c r="AF284" s="181"/>
      <c r="AG284" s="181"/>
      <c r="AH284" s="181"/>
      <c r="AI284" s="181"/>
      <c r="AJ284" s="181"/>
      <c r="AK284" s="181"/>
      <c r="AL284" s="36"/>
      <c r="AM284" s="36"/>
      <c r="AN284" s="36"/>
    </row>
    <row r="285" spans="1:40" ht="40" customHeight="1" x14ac:dyDescent="0.35">
      <c r="A285" s="204"/>
      <c r="B285" s="50">
        <v>292</v>
      </c>
      <c r="C285" s="200"/>
      <c r="D285" s="56" t="s">
        <v>495</v>
      </c>
      <c r="E285" s="57" t="s">
        <v>494</v>
      </c>
      <c r="F285" s="57" t="s">
        <v>11</v>
      </c>
      <c r="G285" s="57" t="s">
        <v>12</v>
      </c>
      <c r="H285" s="55">
        <v>9.93</v>
      </c>
      <c r="I285" s="16">
        <v>0</v>
      </c>
      <c r="J285" s="144">
        <f t="shared" si="18"/>
        <v>0</v>
      </c>
      <c r="K285" s="145">
        <f t="shared" si="19"/>
        <v>0</v>
      </c>
      <c r="L285" s="146"/>
      <c r="M285" s="147">
        <f t="shared" si="20"/>
        <v>0</v>
      </c>
      <c r="N285" s="146"/>
      <c r="O285" s="146"/>
      <c r="P285" s="146"/>
      <c r="Q285" s="148">
        <f t="shared" si="21"/>
        <v>0</v>
      </c>
      <c r="R285" s="18" t="str">
        <f t="shared" si="9"/>
        <v>OK</v>
      </c>
      <c r="S285" s="47"/>
      <c r="T285" s="47"/>
      <c r="U285" s="47"/>
      <c r="V285" s="47"/>
      <c r="W285" s="47"/>
      <c r="X285" s="34"/>
      <c r="Y285" s="34"/>
      <c r="Z285" s="34"/>
      <c r="AA285" s="180"/>
      <c r="AB285" s="180"/>
      <c r="AC285" s="180"/>
      <c r="AD285" s="180"/>
      <c r="AE285" s="181"/>
      <c r="AF285" s="181"/>
      <c r="AG285" s="181"/>
      <c r="AH285" s="181"/>
      <c r="AI285" s="181"/>
      <c r="AJ285" s="181"/>
      <c r="AK285" s="181"/>
      <c r="AL285" s="36"/>
      <c r="AM285" s="36"/>
      <c r="AN285" s="36"/>
    </row>
    <row r="286" spans="1:40" ht="40" customHeight="1" x14ac:dyDescent="0.35">
      <c r="A286" s="204"/>
      <c r="B286" s="50">
        <v>293</v>
      </c>
      <c r="C286" s="200"/>
      <c r="D286" s="56" t="s">
        <v>496</v>
      </c>
      <c r="E286" s="57" t="s">
        <v>494</v>
      </c>
      <c r="F286" s="57" t="s">
        <v>11</v>
      </c>
      <c r="G286" s="57" t="s">
        <v>13</v>
      </c>
      <c r="H286" s="55">
        <v>8.67</v>
      </c>
      <c r="I286" s="16">
        <v>0</v>
      </c>
      <c r="J286" s="144">
        <f t="shared" si="18"/>
        <v>0</v>
      </c>
      <c r="K286" s="145">
        <f t="shared" si="19"/>
        <v>0</v>
      </c>
      <c r="L286" s="146"/>
      <c r="M286" s="147">
        <f t="shared" si="20"/>
        <v>0</v>
      </c>
      <c r="N286" s="146"/>
      <c r="O286" s="146"/>
      <c r="P286" s="146"/>
      <c r="Q286" s="148">
        <f t="shared" si="21"/>
        <v>0</v>
      </c>
      <c r="R286" s="18" t="str">
        <f t="shared" si="9"/>
        <v>OK</v>
      </c>
      <c r="S286" s="47"/>
      <c r="T286" s="47"/>
      <c r="U286" s="47"/>
      <c r="V286" s="47"/>
      <c r="W286" s="47"/>
      <c r="X286" s="34"/>
      <c r="Y286" s="34"/>
      <c r="Z286" s="34"/>
      <c r="AA286" s="180"/>
      <c r="AB286" s="180"/>
      <c r="AC286" s="180"/>
      <c r="AD286" s="180"/>
      <c r="AE286" s="181"/>
      <c r="AF286" s="181"/>
      <c r="AG286" s="181"/>
      <c r="AH286" s="181"/>
      <c r="AI286" s="181"/>
      <c r="AJ286" s="181"/>
      <c r="AK286" s="181"/>
      <c r="AL286" s="36"/>
      <c r="AM286" s="36"/>
      <c r="AN286" s="36"/>
    </row>
    <row r="287" spans="1:40" ht="40" customHeight="1" x14ac:dyDescent="0.35">
      <c r="A287" s="204"/>
      <c r="B287" s="50">
        <v>294</v>
      </c>
      <c r="C287" s="200"/>
      <c r="D287" s="56" t="s">
        <v>497</v>
      </c>
      <c r="E287" s="57" t="s">
        <v>494</v>
      </c>
      <c r="F287" s="57" t="s">
        <v>11</v>
      </c>
      <c r="G287" s="57" t="s">
        <v>13</v>
      </c>
      <c r="H287" s="55">
        <v>10.83</v>
      </c>
      <c r="I287" s="16">
        <v>0</v>
      </c>
      <c r="J287" s="144">
        <f t="shared" si="18"/>
        <v>0</v>
      </c>
      <c r="K287" s="145">
        <f t="shared" si="19"/>
        <v>0</v>
      </c>
      <c r="L287" s="146"/>
      <c r="M287" s="147">
        <f t="shared" si="20"/>
        <v>0</v>
      </c>
      <c r="N287" s="146"/>
      <c r="O287" s="146"/>
      <c r="P287" s="146"/>
      <c r="Q287" s="148">
        <f t="shared" si="21"/>
        <v>0</v>
      </c>
      <c r="R287" s="18" t="str">
        <f t="shared" si="9"/>
        <v>OK</v>
      </c>
      <c r="S287" s="47"/>
      <c r="T287" s="47"/>
      <c r="U287" s="47"/>
      <c r="V287" s="47"/>
      <c r="W287" s="47"/>
      <c r="X287" s="34"/>
      <c r="Y287" s="34"/>
      <c r="Z287" s="34"/>
      <c r="AA287" s="180"/>
      <c r="AB287" s="180"/>
      <c r="AC287" s="180"/>
      <c r="AD287" s="180"/>
      <c r="AE287" s="181"/>
      <c r="AF287" s="181"/>
      <c r="AG287" s="181"/>
      <c r="AH287" s="181"/>
      <c r="AI287" s="181"/>
      <c r="AJ287" s="181"/>
      <c r="AK287" s="181"/>
      <c r="AL287" s="36"/>
      <c r="AM287" s="36"/>
      <c r="AN287" s="36"/>
    </row>
    <row r="288" spans="1:40" ht="40" customHeight="1" x14ac:dyDescent="0.35">
      <c r="A288" s="204"/>
      <c r="B288" s="50">
        <v>295</v>
      </c>
      <c r="C288" s="200"/>
      <c r="D288" s="56" t="s">
        <v>498</v>
      </c>
      <c r="E288" s="57" t="s">
        <v>494</v>
      </c>
      <c r="F288" s="57" t="s">
        <v>11</v>
      </c>
      <c r="G288" s="57" t="s">
        <v>13</v>
      </c>
      <c r="H288" s="55">
        <v>10.96</v>
      </c>
      <c r="I288" s="16">
        <v>20</v>
      </c>
      <c r="J288" s="144">
        <f t="shared" si="18"/>
        <v>20</v>
      </c>
      <c r="K288" s="145">
        <f t="shared" si="19"/>
        <v>20</v>
      </c>
      <c r="L288" s="146"/>
      <c r="M288" s="147">
        <f t="shared" si="20"/>
        <v>5</v>
      </c>
      <c r="N288" s="146"/>
      <c r="O288" s="146"/>
      <c r="P288" s="146"/>
      <c r="Q288" s="148">
        <f t="shared" si="21"/>
        <v>0</v>
      </c>
      <c r="R288" s="18" t="str">
        <f t="shared" si="9"/>
        <v>OK</v>
      </c>
      <c r="S288" s="47"/>
      <c r="T288" s="47"/>
      <c r="U288" s="47"/>
      <c r="V288" s="47"/>
      <c r="W288" s="47"/>
      <c r="X288" s="34"/>
      <c r="Y288" s="34">
        <v>20</v>
      </c>
      <c r="Z288" s="34"/>
      <c r="AA288" s="180"/>
      <c r="AB288" s="180"/>
      <c r="AC288" s="180"/>
      <c r="AD288" s="180"/>
      <c r="AE288" s="181"/>
      <c r="AF288" s="181"/>
      <c r="AG288" s="181"/>
      <c r="AH288" s="181"/>
      <c r="AI288" s="181"/>
      <c r="AJ288" s="181"/>
      <c r="AK288" s="181"/>
      <c r="AL288" s="36"/>
      <c r="AM288" s="36"/>
      <c r="AN288" s="36"/>
    </row>
    <row r="289" spans="1:40" ht="40" customHeight="1" x14ac:dyDescent="0.35">
      <c r="A289" s="204"/>
      <c r="B289" s="50">
        <v>296</v>
      </c>
      <c r="C289" s="199"/>
      <c r="D289" s="56" t="s">
        <v>499</v>
      </c>
      <c r="E289" s="57" t="s">
        <v>500</v>
      </c>
      <c r="F289" s="57" t="s">
        <v>492</v>
      </c>
      <c r="G289" s="57" t="s">
        <v>12</v>
      </c>
      <c r="H289" s="55">
        <v>58.04</v>
      </c>
      <c r="I289" s="16">
        <v>100</v>
      </c>
      <c r="J289" s="144">
        <f t="shared" si="18"/>
        <v>85</v>
      </c>
      <c r="K289" s="145">
        <f t="shared" si="19"/>
        <v>85</v>
      </c>
      <c r="L289" s="146"/>
      <c r="M289" s="147">
        <f t="shared" si="20"/>
        <v>25</v>
      </c>
      <c r="N289" s="146"/>
      <c r="O289" s="146"/>
      <c r="P289" s="146"/>
      <c r="Q289" s="148">
        <f t="shared" si="21"/>
        <v>15</v>
      </c>
      <c r="R289" s="18" t="str">
        <f t="shared" si="9"/>
        <v>OK</v>
      </c>
      <c r="S289" s="47"/>
      <c r="T289" s="47"/>
      <c r="U289" s="47"/>
      <c r="V289" s="47"/>
      <c r="W289" s="47"/>
      <c r="X289" s="34"/>
      <c r="Y289" s="34">
        <v>30</v>
      </c>
      <c r="Z289" s="34"/>
      <c r="AA289" s="180"/>
      <c r="AB289" s="180"/>
      <c r="AC289" s="180"/>
      <c r="AD289" s="180"/>
      <c r="AE289" s="181"/>
      <c r="AF289" s="181"/>
      <c r="AG289" s="181"/>
      <c r="AH289" s="181"/>
      <c r="AI289" s="181"/>
      <c r="AJ289" s="190">
        <v>30</v>
      </c>
      <c r="AK289" s="190">
        <v>25</v>
      </c>
      <c r="AL289" s="36"/>
      <c r="AM289" s="36"/>
      <c r="AN289" s="36"/>
    </row>
    <row r="290" spans="1:40" ht="40" customHeight="1" x14ac:dyDescent="0.35">
      <c r="A290" s="65">
        <v>18</v>
      </c>
      <c r="B290" s="50">
        <v>297</v>
      </c>
      <c r="C290" s="66" t="s">
        <v>639</v>
      </c>
      <c r="D290" s="56" t="s">
        <v>501</v>
      </c>
      <c r="E290" s="57" t="s">
        <v>502</v>
      </c>
      <c r="F290" s="57" t="s">
        <v>202</v>
      </c>
      <c r="G290" s="57" t="s">
        <v>12</v>
      </c>
      <c r="H290" s="55">
        <v>78.11</v>
      </c>
      <c r="I290" s="16">
        <v>0</v>
      </c>
      <c r="J290" s="144">
        <f t="shared" si="18"/>
        <v>0</v>
      </c>
      <c r="K290" s="145">
        <f t="shared" si="19"/>
        <v>0</v>
      </c>
      <c r="L290" s="146"/>
      <c r="M290" s="147">
        <f t="shared" si="20"/>
        <v>0</v>
      </c>
      <c r="N290" s="146"/>
      <c r="O290" s="146"/>
      <c r="P290" s="146"/>
      <c r="Q290" s="148">
        <f t="shared" si="21"/>
        <v>0</v>
      </c>
      <c r="R290" s="18" t="str">
        <f t="shared" si="9"/>
        <v>OK</v>
      </c>
      <c r="S290" s="47"/>
      <c r="T290" s="47"/>
      <c r="U290" s="47"/>
      <c r="V290" s="47"/>
      <c r="W290" s="47"/>
      <c r="X290" s="34"/>
      <c r="Y290" s="34"/>
      <c r="Z290" s="34"/>
      <c r="AA290" s="180"/>
      <c r="AB290" s="180"/>
      <c r="AC290" s="180"/>
      <c r="AD290" s="180"/>
      <c r="AE290" s="181"/>
      <c r="AF290" s="181"/>
      <c r="AG290" s="181"/>
      <c r="AH290" s="181"/>
      <c r="AI290" s="181"/>
      <c r="AJ290" s="181"/>
      <c r="AK290" s="181"/>
      <c r="AL290" s="36"/>
      <c r="AM290" s="36"/>
      <c r="AN290" s="36"/>
    </row>
    <row r="291" spans="1:40" ht="40" customHeight="1" x14ac:dyDescent="0.35">
      <c r="A291" s="65">
        <v>19</v>
      </c>
      <c r="B291" s="50">
        <v>298</v>
      </c>
      <c r="C291" s="66" t="s">
        <v>637</v>
      </c>
      <c r="D291" s="56" t="s">
        <v>503</v>
      </c>
      <c r="E291" s="57" t="s">
        <v>504</v>
      </c>
      <c r="F291" s="57" t="s">
        <v>11</v>
      </c>
      <c r="G291" s="57" t="s">
        <v>12</v>
      </c>
      <c r="H291" s="55">
        <v>444.28</v>
      </c>
      <c r="I291" s="16">
        <v>6</v>
      </c>
      <c r="J291" s="144">
        <f t="shared" si="18"/>
        <v>0</v>
      </c>
      <c r="K291" s="145">
        <f t="shared" si="19"/>
        <v>0</v>
      </c>
      <c r="L291" s="146"/>
      <c r="M291" s="147">
        <f t="shared" si="20"/>
        <v>1</v>
      </c>
      <c r="N291" s="146"/>
      <c r="O291" s="146"/>
      <c r="P291" s="146"/>
      <c r="Q291" s="148">
        <f t="shared" si="21"/>
        <v>6</v>
      </c>
      <c r="R291" s="18" t="str">
        <f t="shared" si="9"/>
        <v>OK</v>
      </c>
      <c r="S291" s="47"/>
      <c r="T291" s="47"/>
      <c r="U291" s="47"/>
      <c r="V291" s="47"/>
      <c r="W291" s="47"/>
      <c r="X291" s="34"/>
      <c r="Y291" s="34"/>
      <c r="Z291" s="34"/>
      <c r="AA291" s="180"/>
      <c r="AB291" s="180"/>
      <c r="AC291" s="180"/>
      <c r="AD291" s="180"/>
      <c r="AE291" s="181"/>
      <c r="AF291" s="181"/>
      <c r="AG291" s="181"/>
      <c r="AH291" s="181"/>
      <c r="AI291" s="181"/>
      <c r="AJ291" s="181"/>
      <c r="AK291" s="181"/>
      <c r="AL291" s="36"/>
      <c r="AM291" s="36"/>
      <c r="AN291" s="36"/>
    </row>
    <row r="292" spans="1:40" ht="40" customHeight="1" x14ac:dyDescent="0.35">
      <c r="A292" s="65">
        <v>20</v>
      </c>
      <c r="B292" s="50">
        <v>299</v>
      </c>
      <c r="C292" s="66" t="s">
        <v>637</v>
      </c>
      <c r="D292" s="56" t="s">
        <v>505</v>
      </c>
      <c r="E292" s="57" t="s">
        <v>506</v>
      </c>
      <c r="F292" s="57" t="s">
        <v>11</v>
      </c>
      <c r="G292" s="57" t="s">
        <v>507</v>
      </c>
      <c r="H292" s="55">
        <v>980</v>
      </c>
      <c r="I292" s="16">
        <v>0</v>
      </c>
      <c r="J292" s="144">
        <f t="shared" si="18"/>
        <v>0</v>
      </c>
      <c r="K292" s="145">
        <f t="shared" si="19"/>
        <v>0</v>
      </c>
      <c r="L292" s="146"/>
      <c r="M292" s="147">
        <f t="shared" si="20"/>
        <v>0</v>
      </c>
      <c r="N292" s="146"/>
      <c r="O292" s="146"/>
      <c r="P292" s="146"/>
      <c r="Q292" s="148">
        <f t="shared" si="21"/>
        <v>0</v>
      </c>
      <c r="R292" s="18" t="str">
        <f t="shared" si="9"/>
        <v>OK</v>
      </c>
      <c r="S292" s="47"/>
      <c r="T292" s="47"/>
      <c r="U292" s="47"/>
      <c r="V292" s="47"/>
      <c r="W292" s="47"/>
      <c r="X292" s="34"/>
      <c r="Y292" s="34"/>
      <c r="Z292" s="34"/>
      <c r="AA292" s="180"/>
      <c r="AB292" s="180"/>
      <c r="AC292" s="180"/>
      <c r="AD292" s="180"/>
      <c r="AE292" s="181"/>
      <c r="AF292" s="181"/>
      <c r="AG292" s="181"/>
      <c r="AH292" s="181"/>
      <c r="AI292" s="181"/>
      <c r="AJ292" s="181"/>
      <c r="AK292" s="181"/>
      <c r="AL292" s="36"/>
      <c r="AM292" s="36"/>
      <c r="AN292" s="36"/>
    </row>
    <row r="293" spans="1:40" ht="40" customHeight="1" x14ac:dyDescent="0.35">
      <c r="A293" s="65">
        <v>21</v>
      </c>
      <c r="B293" s="50">
        <v>300</v>
      </c>
      <c r="C293" s="66" t="s">
        <v>640</v>
      </c>
      <c r="D293" s="56" t="s">
        <v>508</v>
      </c>
      <c r="E293" s="57" t="s">
        <v>509</v>
      </c>
      <c r="F293" s="57" t="s">
        <v>11</v>
      </c>
      <c r="G293" s="57" t="s">
        <v>15</v>
      </c>
      <c r="H293" s="55">
        <v>224.28</v>
      </c>
      <c r="I293" s="16">
        <v>0</v>
      </c>
      <c r="J293" s="144">
        <f t="shared" si="18"/>
        <v>0</v>
      </c>
      <c r="K293" s="145">
        <f t="shared" si="19"/>
        <v>0</v>
      </c>
      <c r="L293" s="146"/>
      <c r="M293" s="147">
        <f t="shared" si="20"/>
        <v>0</v>
      </c>
      <c r="N293" s="146"/>
      <c r="O293" s="146"/>
      <c r="P293" s="146"/>
      <c r="Q293" s="148">
        <f t="shared" si="21"/>
        <v>0</v>
      </c>
      <c r="R293" s="18" t="str">
        <f t="shared" si="9"/>
        <v>OK</v>
      </c>
      <c r="S293" s="47"/>
      <c r="T293" s="47"/>
      <c r="U293" s="47"/>
      <c r="V293" s="47"/>
      <c r="W293" s="47"/>
      <c r="X293" s="34"/>
      <c r="Y293" s="34"/>
      <c r="Z293" s="34"/>
      <c r="AA293" s="180"/>
      <c r="AB293" s="180"/>
      <c r="AC293" s="180"/>
      <c r="AD293" s="180"/>
      <c r="AE293" s="181"/>
      <c r="AF293" s="181"/>
      <c r="AG293" s="181"/>
      <c r="AH293" s="181"/>
      <c r="AI293" s="181"/>
      <c r="AJ293" s="181"/>
      <c r="AK293" s="181"/>
      <c r="AL293" s="36"/>
      <c r="AM293" s="36"/>
      <c r="AN293" s="36"/>
    </row>
    <row r="294" spans="1:40" ht="40" customHeight="1" x14ac:dyDescent="0.35">
      <c r="A294" s="65">
        <v>23</v>
      </c>
      <c r="B294" s="50">
        <v>308</v>
      </c>
      <c r="C294" s="66" t="s">
        <v>635</v>
      </c>
      <c r="D294" s="56" t="s">
        <v>510</v>
      </c>
      <c r="E294" s="57" t="s">
        <v>511</v>
      </c>
      <c r="F294" s="57" t="s">
        <v>11</v>
      </c>
      <c r="G294" s="57" t="s">
        <v>512</v>
      </c>
      <c r="H294" s="55">
        <v>464.16</v>
      </c>
      <c r="I294" s="16">
        <v>0</v>
      </c>
      <c r="J294" s="144">
        <f t="shared" si="18"/>
        <v>0</v>
      </c>
      <c r="K294" s="145">
        <f t="shared" si="19"/>
        <v>0</v>
      </c>
      <c r="L294" s="146"/>
      <c r="M294" s="147">
        <f t="shared" si="20"/>
        <v>0</v>
      </c>
      <c r="N294" s="146"/>
      <c r="O294" s="146"/>
      <c r="P294" s="146"/>
      <c r="Q294" s="148">
        <f t="shared" si="21"/>
        <v>0</v>
      </c>
      <c r="R294" s="18" t="str">
        <f t="shared" si="9"/>
        <v>OK</v>
      </c>
      <c r="S294" s="47"/>
      <c r="T294" s="47"/>
      <c r="U294" s="47"/>
      <c r="V294" s="47"/>
      <c r="W294" s="47"/>
      <c r="X294" s="34"/>
      <c r="Y294" s="34"/>
      <c r="Z294" s="34"/>
      <c r="AA294" s="180"/>
      <c r="AB294" s="180"/>
      <c r="AC294" s="180"/>
      <c r="AD294" s="180"/>
      <c r="AE294" s="181"/>
      <c r="AF294" s="181"/>
      <c r="AG294" s="181"/>
      <c r="AH294" s="181"/>
      <c r="AI294" s="181"/>
      <c r="AJ294" s="181"/>
      <c r="AK294" s="181"/>
      <c r="AL294" s="36"/>
      <c r="AM294" s="36"/>
      <c r="AN294" s="36"/>
    </row>
    <row r="295" spans="1:40" ht="40" customHeight="1" x14ac:dyDescent="0.35">
      <c r="A295" s="204">
        <v>24</v>
      </c>
      <c r="B295" s="50">
        <v>309</v>
      </c>
      <c r="C295" s="198" t="s">
        <v>634</v>
      </c>
      <c r="D295" s="56" t="s">
        <v>513</v>
      </c>
      <c r="E295" s="57" t="s">
        <v>39</v>
      </c>
      <c r="F295" s="57" t="s">
        <v>11</v>
      </c>
      <c r="G295" s="57" t="s">
        <v>13</v>
      </c>
      <c r="H295" s="55">
        <v>14.61</v>
      </c>
      <c r="I295" s="16">
        <v>5</v>
      </c>
      <c r="J295" s="144">
        <f t="shared" si="18"/>
        <v>0</v>
      </c>
      <c r="K295" s="145">
        <f t="shared" si="19"/>
        <v>0</v>
      </c>
      <c r="L295" s="146"/>
      <c r="M295" s="147">
        <f t="shared" si="20"/>
        <v>1</v>
      </c>
      <c r="N295" s="146"/>
      <c r="O295" s="146"/>
      <c r="P295" s="146"/>
      <c r="Q295" s="148">
        <f t="shared" si="21"/>
        <v>5</v>
      </c>
      <c r="R295" s="18" t="str">
        <f t="shared" ref="R295:R358" si="22">IF(Q295&lt;0,"ATENÇÃO","OK")</f>
        <v>OK</v>
      </c>
      <c r="S295" s="47"/>
      <c r="T295" s="47"/>
      <c r="U295" s="47"/>
      <c r="V295" s="47"/>
      <c r="W295" s="47"/>
      <c r="X295" s="34"/>
      <c r="Y295" s="34"/>
      <c r="Z295" s="34"/>
      <c r="AA295" s="180"/>
      <c r="AB295" s="180"/>
      <c r="AC295" s="180"/>
      <c r="AD295" s="180"/>
      <c r="AE295" s="181"/>
      <c r="AF295" s="181"/>
      <c r="AG295" s="181"/>
      <c r="AH295" s="181"/>
      <c r="AI295" s="181"/>
      <c r="AJ295" s="181"/>
      <c r="AK295" s="181"/>
      <c r="AL295" s="36"/>
      <c r="AM295" s="36"/>
      <c r="AN295" s="36"/>
    </row>
    <row r="296" spans="1:40" ht="40" customHeight="1" x14ac:dyDescent="0.35">
      <c r="A296" s="204"/>
      <c r="B296" s="50">
        <v>310</v>
      </c>
      <c r="C296" s="200"/>
      <c r="D296" s="56" t="s">
        <v>514</v>
      </c>
      <c r="E296" s="57" t="s">
        <v>39</v>
      </c>
      <c r="F296" s="57" t="s">
        <v>11</v>
      </c>
      <c r="G296" s="57" t="s">
        <v>13</v>
      </c>
      <c r="H296" s="55">
        <v>70.709999999999994</v>
      </c>
      <c r="I296" s="16">
        <v>0</v>
      </c>
      <c r="J296" s="144">
        <f t="shared" si="18"/>
        <v>0</v>
      </c>
      <c r="K296" s="145">
        <f t="shared" si="19"/>
        <v>0</v>
      </c>
      <c r="L296" s="146"/>
      <c r="M296" s="147">
        <f t="shared" si="20"/>
        <v>0</v>
      </c>
      <c r="N296" s="146"/>
      <c r="O296" s="146"/>
      <c r="P296" s="146"/>
      <c r="Q296" s="148">
        <f t="shared" si="21"/>
        <v>0</v>
      </c>
      <c r="R296" s="18" t="str">
        <f t="shared" si="22"/>
        <v>OK</v>
      </c>
      <c r="S296" s="47"/>
      <c r="T296" s="47"/>
      <c r="U296" s="47"/>
      <c r="V296" s="47"/>
      <c r="W296" s="47"/>
      <c r="X296" s="34"/>
      <c r="Y296" s="34"/>
      <c r="Z296" s="34"/>
      <c r="AA296" s="180"/>
      <c r="AB296" s="180"/>
      <c r="AC296" s="180"/>
      <c r="AD296" s="180"/>
      <c r="AE296" s="181"/>
      <c r="AF296" s="181"/>
      <c r="AG296" s="181"/>
      <c r="AH296" s="181"/>
      <c r="AI296" s="181"/>
      <c r="AJ296" s="181"/>
      <c r="AK296" s="181"/>
      <c r="AL296" s="36"/>
      <c r="AM296" s="36"/>
      <c r="AN296" s="36"/>
    </row>
    <row r="297" spans="1:40" ht="40" customHeight="1" x14ac:dyDescent="0.35">
      <c r="A297" s="204"/>
      <c r="B297" s="50">
        <v>311</v>
      </c>
      <c r="C297" s="200"/>
      <c r="D297" s="56" t="s">
        <v>515</v>
      </c>
      <c r="E297" s="57" t="s">
        <v>39</v>
      </c>
      <c r="F297" s="57" t="s">
        <v>11</v>
      </c>
      <c r="G297" s="57" t="s">
        <v>13</v>
      </c>
      <c r="H297" s="55">
        <v>139.68</v>
      </c>
      <c r="I297" s="16">
        <v>0</v>
      </c>
      <c r="J297" s="144">
        <f t="shared" si="18"/>
        <v>0</v>
      </c>
      <c r="K297" s="145">
        <f t="shared" si="19"/>
        <v>0</v>
      </c>
      <c r="L297" s="146"/>
      <c r="M297" s="147">
        <f t="shared" si="20"/>
        <v>0</v>
      </c>
      <c r="N297" s="146"/>
      <c r="O297" s="146"/>
      <c r="P297" s="146"/>
      <c r="Q297" s="148">
        <f t="shared" si="21"/>
        <v>0</v>
      </c>
      <c r="R297" s="18" t="str">
        <f t="shared" si="22"/>
        <v>OK</v>
      </c>
      <c r="S297" s="47"/>
      <c r="T297" s="47"/>
      <c r="U297" s="47"/>
      <c r="V297" s="47"/>
      <c r="W297" s="47"/>
      <c r="X297" s="34"/>
      <c r="Y297" s="34"/>
      <c r="Z297" s="34"/>
      <c r="AA297" s="180"/>
      <c r="AB297" s="180"/>
      <c r="AC297" s="180"/>
      <c r="AD297" s="180"/>
      <c r="AE297" s="181"/>
      <c r="AF297" s="181"/>
      <c r="AG297" s="181"/>
      <c r="AH297" s="181"/>
      <c r="AI297" s="181"/>
      <c r="AJ297" s="181"/>
      <c r="AK297" s="181"/>
      <c r="AL297" s="36"/>
      <c r="AM297" s="36"/>
      <c r="AN297" s="36"/>
    </row>
    <row r="298" spans="1:40" ht="40" customHeight="1" x14ac:dyDescent="0.35">
      <c r="A298" s="204"/>
      <c r="B298" s="50">
        <v>312</v>
      </c>
      <c r="C298" s="200"/>
      <c r="D298" s="56" t="s">
        <v>516</v>
      </c>
      <c r="E298" s="57" t="s">
        <v>39</v>
      </c>
      <c r="F298" s="57" t="s">
        <v>11</v>
      </c>
      <c r="G298" s="57" t="s">
        <v>13</v>
      </c>
      <c r="H298" s="55">
        <v>40.78</v>
      </c>
      <c r="I298" s="16">
        <v>3</v>
      </c>
      <c r="J298" s="144">
        <f t="shared" si="18"/>
        <v>2</v>
      </c>
      <c r="K298" s="145">
        <f t="shared" si="19"/>
        <v>2</v>
      </c>
      <c r="L298" s="146"/>
      <c r="M298" s="147">
        <f t="shared" si="20"/>
        <v>0</v>
      </c>
      <c r="N298" s="146"/>
      <c r="O298" s="146"/>
      <c r="P298" s="146"/>
      <c r="Q298" s="148">
        <f t="shared" si="21"/>
        <v>1</v>
      </c>
      <c r="R298" s="18" t="str">
        <f t="shared" si="22"/>
        <v>OK</v>
      </c>
      <c r="S298" s="47"/>
      <c r="T298" s="47">
        <v>2</v>
      </c>
      <c r="U298" s="47"/>
      <c r="V298" s="47"/>
      <c r="W298" s="47"/>
      <c r="X298" s="34"/>
      <c r="Y298" s="34"/>
      <c r="Z298" s="34"/>
      <c r="AA298" s="180"/>
      <c r="AB298" s="180"/>
      <c r="AC298" s="180"/>
      <c r="AD298" s="180"/>
      <c r="AE298" s="181"/>
      <c r="AF298" s="181"/>
      <c r="AG298" s="181"/>
      <c r="AH298" s="181"/>
      <c r="AI298" s="181"/>
      <c r="AJ298" s="181"/>
      <c r="AK298" s="181"/>
      <c r="AL298" s="36"/>
      <c r="AM298" s="36"/>
      <c r="AN298" s="36"/>
    </row>
    <row r="299" spans="1:40" ht="40" customHeight="1" x14ac:dyDescent="0.35">
      <c r="A299" s="204"/>
      <c r="B299" s="50">
        <v>313</v>
      </c>
      <c r="C299" s="200"/>
      <c r="D299" s="56" t="s">
        <v>517</v>
      </c>
      <c r="E299" s="57" t="s">
        <v>39</v>
      </c>
      <c r="F299" s="57" t="s">
        <v>11</v>
      </c>
      <c r="G299" s="57" t="s">
        <v>13</v>
      </c>
      <c r="H299" s="55">
        <v>1140.3800000000001</v>
      </c>
      <c r="I299" s="16">
        <v>0</v>
      </c>
      <c r="J299" s="144">
        <f t="shared" si="18"/>
        <v>0</v>
      </c>
      <c r="K299" s="145">
        <f t="shared" si="19"/>
        <v>0</v>
      </c>
      <c r="L299" s="146"/>
      <c r="M299" s="147">
        <f t="shared" si="20"/>
        <v>0</v>
      </c>
      <c r="N299" s="146"/>
      <c r="O299" s="146"/>
      <c r="P299" s="146"/>
      <c r="Q299" s="148">
        <f t="shared" si="21"/>
        <v>0</v>
      </c>
      <c r="R299" s="18" t="str">
        <f t="shared" si="22"/>
        <v>OK</v>
      </c>
      <c r="S299" s="47"/>
      <c r="T299" s="47"/>
      <c r="U299" s="47"/>
      <c r="V299" s="47"/>
      <c r="W299" s="47"/>
      <c r="X299" s="34"/>
      <c r="Y299" s="34"/>
      <c r="Z299" s="34"/>
      <c r="AA299" s="180"/>
      <c r="AB299" s="180"/>
      <c r="AC299" s="180"/>
      <c r="AD299" s="180"/>
      <c r="AE299" s="181"/>
      <c r="AF299" s="181"/>
      <c r="AG299" s="181"/>
      <c r="AH299" s="181"/>
      <c r="AI299" s="181"/>
      <c r="AJ299" s="181"/>
      <c r="AK299" s="181"/>
      <c r="AL299" s="36"/>
      <c r="AM299" s="36"/>
      <c r="AN299" s="36"/>
    </row>
    <row r="300" spans="1:40" ht="40" customHeight="1" x14ac:dyDescent="0.35">
      <c r="A300" s="204"/>
      <c r="B300" s="50">
        <v>314</v>
      </c>
      <c r="C300" s="200"/>
      <c r="D300" s="56" t="s">
        <v>518</v>
      </c>
      <c r="E300" s="57" t="s">
        <v>39</v>
      </c>
      <c r="F300" s="57" t="s">
        <v>11</v>
      </c>
      <c r="G300" s="57" t="s">
        <v>519</v>
      </c>
      <c r="H300" s="55">
        <v>586</v>
      </c>
      <c r="I300" s="16">
        <v>0</v>
      </c>
      <c r="J300" s="144">
        <f t="shared" si="18"/>
        <v>0</v>
      </c>
      <c r="K300" s="145">
        <f t="shared" si="19"/>
        <v>0</v>
      </c>
      <c r="L300" s="146"/>
      <c r="M300" s="147">
        <f t="shared" si="20"/>
        <v>0</v>
      </c>
      <c r="N300" s="146"/>
      <c r="O300" s="146"/>
      <c r="P300" s="146"/>
      <c r="Q300" s="148">
        <f t="shared" si="21"/>
        <v>0</v>
      </c>
      <c r="R300" s="18" t="str">
        <f t="shared" si="22"/>
        <v>OK</v>
      </c>
      <c r="S300" s="47"/>
      <c r="T300" s="47"/>
      <c r="U300" s="47"/>
      <c r="V300" s="47"/>
      <c r="W300" s="47"/>
      <c r="X300" s="34"/>
      <c r="Y300" s="34"/>
      <c r="Z300" s="34"/>
      <c r="AA300" s="180"/>
      <c r="AB300" s="180"/>
      <c r="AC300" s="180"/>
      <c r="AD300" s="180"/>
      <c r="AE300" s="181"/>
      <c r="AF300" s="181"/>
      <c r="AG300" s="181"/>
      <c r="AH300" s="181"/>
      <c r="AI300" s="181"/>
      <c r="AJ300" s="181"/>
      <c r="AK300" s="181"/>
      <c r="AL300" s="36"/>
      <c r="AM300" s="36"/>
      <c r="AN300" s="36"/>
    </row>
    <row r="301" spans="1:40" ht="40" customHeight="1" x14ac:dyDescent="0.35">
      <c r="A301" s="204"/>
      <c r="B301" s="50">
        <v>315</v>
      </c>
      <c r="C301" s="199"/>
      <c r="D301" s="56" t="s">
        <v>520</v>
      </c>
      <c r="E301" s="57" t="s">
        <v>39</v>
      </c>
      <c r="F301" s="57" t="s">
        <v>11</v>
      </c>
      <c r="G301" s="57" t="s">
        <v>13</v>
      </c>
      <c r="H301" s="55">
        <v>297.02</v>
      </c>
      <c r="I301" s="16">
        <v>0</v>
      </c>
      <c r="J301" s="144">
        <f t="shared" si="18"/>
        <v>0</v>
      </c>
      <c r="K301" s="145">
        <f t="shared" si="19"/>
        <v>0</v>
      </c>
      <c r="L301" s="146"/>
      <c r="M301" s="147">
        <f t="shared" si="20"/>
        <v>0</v>
      </c>
      <c r="N301" s="146"/>
      <c r="O301" s="146"/>
      <c r="P301" s="146"/>
      <c r="Q301" s="148">
        <f t="shared" si="21"/>
        <v>0</v>
      </c>
      <c r="R301" s="18" t="str">
        <f t="shared" si="22"/>
        <v>OK</v>
      </c>
      <c r="S301" s="47"/>
      <c r="T301" s="47"/>
      <c r="U301" s="47"/>
      <c r="V301" s="47"/>
      <c r="W301" s="47"/>
      <c r="X301" s="34"/>
      <c r="Y301" s="34"/>
      <c r="Z301" s="34"/>
      <c r="AA301" s="180"/>
      <c r="AB301" s="180"/>
      <c r="AC301" s="180"/>
      <c r="AD301" s="180"/>
      <c r="AE301" s="181"/>
      <c r="AF301" s="181"/>
      <c r="AG301" s="181"/>
      <c r="AH301" s="181"/>
      <c r="AI301" s="181"/>
      <c r="AJ301" s="181"/>
      <c r="AK301" s="181"/>
      <c r="AL301" s="36"/>
      <c r="AM301" s="36"/>
      <c r="AN301" s="36"/>
    </row>
    <row r="302" spans="1:40" ht="40" customHeight="1" x14ac:dyDescent="0.35">
      <c r="A302" s="204">
        <v>25</v>
      </c>
      <c r="B302" s="50">
        <v>316</v>
      </c>
      <c r="C302" s="198" t="s">
        <v>634</v>
      </c>
      <c r="D302" s="56" t="s">
        <v>521</v>
      </c>
      <c r="E302" s="57" t="s">
        <v>522</v>
      </c>
      <c r="F302" s="57" t="s">
        <v>11</v>
      </c>
      <c r="G302" s="57" t="s">
        <v>467</v>
      </c>
      <c r="H302" s="55">
        <v>492.16</v>
      </c>
      <c r="I302" s="16">
        <v>1</v>
      </c>
      <c r="J302" s="144">
        <f t="shared" si="18"/>
        <v>1</v>
      </c>
      <c r="K302" s="145">
        <f t="shared" si="19"/>
        <v>1</v>
      </c>
      <c r="L302" s="146"/>
      <c r="M302" s="147">
        <f t="shared" si="20"/>
        <v>0</v>
      </c>
      <c r="N302" s="146"/>
      <c r="O302" s="146"/>
      <c r="P302" s="146"/>
      <c r="Q302" s="148">
        <f t="shared" si="21"/>
        <v>0</v>
      </c>
      <c r="R302" s="18" t="str">
        <f t="shared" si="22"/>
        <v>OK</v>
      </c>
      <c r="S302" s="47">
        <v>1</v>
      </c>
      <c r="T302" s="47"/>
      <c r="U302" s="47"/>
      <c r="V302" s="47"/>
      <c r="W302" s="47"/>
      <c r="X302" s="34"/>
      <c r="Y302" s="34"/>
      <c r="Z302" s="34"/>
      <c r="AA302" s="180"/>
      <c r="AB302" s="180"/>
      <c r="AC302" s="180"/>
      <c r="AD302" s="180"/>
      <c r="AE302" s="181"/>
      <c r="AF302" s="181"/>
      <c r="AG302" s="181"/>
      <c r="AH302" s="181"/>
      <c r="AI302" s="181"/>
      <c r="AJ302" s="181"/>
      <c r="AK302" s="181"/>
      <c r="AL302" s="36"/>
      <c r="AM302" s="36"/>
      <c r="AN302" s="36"/>
    </row>
    <row r="303" spans="1:40" ht="40" customHeight="1" x14ac:dyDescent="0.35">
      <c r="A303" s="204"/>
      <c r="B303" s="50">
        <v>317</v>
      </c>
      <c r="C303" s="199"/>
      <c r="D303" s="56" t="s">
        <v>523</v>
      </c>
      <c r="E303" s="57" t="s">
        <v>524</v>
      </c>
      <c r="F303" s="57" t="s">
        <v>11</v>
      </c>
      <c r="G303" s="57" t="s">
        <v>467</v>
      </c>
      <c r="H303" s="55">
        <v>228.03</v>
      </c>
      <c r="I303" s="16">
        <v>0</v>
      </c>
      <c r="J303" s="144">
        <f t="shared" si="18"/>
        <v>0</v>
      </c>
      <c r="K303" s="145">
        <f t="shared" si="19"/>
        <v>0</v>
      </c>
      <c r="L303" s="146"/>
      <c r="M303" s="147">
        <f t="shared" si="20"/>
        <v>0</v>
      </c>
      <c r="N303" s="146"/>
      <c r="O303" s="146"/>
      <c r="P303" s="146"/>
      <c r="Q303" s="148">
        <f t="shared" si="21"/>
        <v>0</v>
      </c>
      <c r="R303" s="18" t="str">
        <f t="shared" si="22"/>
        <v>OK</v>
      </c>
      <c r="S303" s="47"/>
      <c r="T303" s="47"/>
      <c r="U303" s="47"/>
      <c r="V303" s="47"/>
      <c r="W303" s="47"/>
      <c r="X303" s="34"/>
      <c r="Y303" s="34"/>
      <c r="Z303" s="34"/>
      <c r="AA303" s="180"/>
      <c r="AB303" s="180"/>
      <c r="AC303" s="180"/>
      <c r="AD303" s="180"/>
      <c r="AE303" s="181"/>
      <c r="AF303" s="181"/>
      <c r="AG303" s="181"/>
      <c r="AH303" s="181"/>
      <c r="AI303" s="181"/>
      <c r="AJ303" s="181"/>
      <c r="AK303" s="181"/>
      <c r="AL303" s="36"/>
      <c r="AM303" s="36"/>
      <c r="AN303" s="36"/>
    </row>
    <row r="304" spans="1:40" ht="40" customHeight="1" x14ac:dyDescent="0.35">
      <c r="A304" s="204">
        <v>26</v>
      </c>
      <c r="B304" s="50">
        <v>318</v>
      </c>
      <c r="C304" s="198" t="s">
        <v>634</v>
      </c>
      <c r="D304" s="56" t="s">
        <v>525</v>
      </c>
      <c r="E304" s="57" t="s">
        <v>526</v>
      </c>
      <c r="F304" s="57" t="s">
        <v>11</v>
      </c>
      <c r="G304" s="57" t="s">
        <v>297</v>
      </c>
      <c r="H304" s="55">
        <v>70.58</v>
      </c>
      <c r="I304" s="16">
        <v>0</v>
      </c>
      <c r="J304" s="144">
        <f t="shared" si="18"/>
        <v>0</v>
      </c>
      <c r="K304" s="145">
        <f t="shared" si="19"/>
        <v>0</v>
      </c>
      <c r="L304" s="146"/>
      <c r="M304" s="147">
        <f t="shared" si="20"/>
        <v>0</v>
      </c>
      <c r="N304" s="146"/>
      <c r="O304" s="146"/>
      <c r="P304" s="146"/>
      <c r="Q304" s="148">
        <f t="shared" si="21"/>
        <v>0</v>
      </c>
      <c r="R304" s="18" t="str">
        <f t="shared" si="22"/>
        <v>OK</v>
      </c>
      <c r="S304" s="47"/>
      <c r="T304" s="47"/>
      <c r="U304" s="47"/>
      <c r="V304" s="47"/>
      <c r="W304" s="47"/>
      <c r="X304" s="34"/>
      <c r="Y304" s="34"/>
      <c r="Z304" s="34"/>
      <c r="AA304" s="180"/>
      <c r="AB304" s="180"/>
      <c r="AC304" s="180"/>
      <c r="AD304" s="180"/>
      <c r="AE304" s="181"/>
      <c r="AF304" s="181"/>
      <c r="AG304" s="181"/>
      <c r="AH304" s="181"/>
      <c r="AI304" s="181"/>
      <c r="AJ304" s="181"/>
      <c r="AK304" s="181"/>
      <c r="AL304" s="36"/>
      <c r="AM304" s="36"/>
      <c r="AN304" s="36"/>
    </row>
    <row r="305" spans="1:40" ht="40" customHeight="1" x14ac:dyDescent="0.35">
      <c r="A305" s="204"/>
      <c r="B305" s="50">
        <v>319</v>
      </c>
      <c r="C305" s="200"/>
      <c r="D305" s="56" t="s">
        <v>527</v>
      </c>
      <c r="E305" s="57" t="s">
        <v>528</v>
      </c>
      <c r="F305" s="57" t="s">
        <v>11</v>
      </c>
      <c r="G305" s="57" t="s">
        <v>297</v>
      </c>
      <c r="H305" s="55">
        <v>78.95</v>
      </c>
      <c r="I305" s="16">
        <v>0</v>
      </c>
      <c r="J305" s="144">
        <f t="shared" si="18"/>
        <v>0</v>
      </c>
      <c r="K305" s="145">
        <f t="shared" si="19"/>
        <v>0</v>
      </c>
      <c r="L305" s="146"/>
      <c r="M305" s="147">
        <f t="shared" si="20"/>
        <v>0</v>
      </c>
      <c r="N305" s="146"/>
      <c r="O305" s="146"/>
      <c r="P305" s="146"/>
      <c r="Q305" s="148">
        <f t="shared" si="21"/>
        <v>0</v>
      </c>
      <c r="R305" s="18" t="str">
        <f t="shared" si="22"/>
        <v>OK</v>
      </c>
      <c r="S305" s="47"/>
      <c r="T305" s="47"/>
      <c r="U305" s="47"/>
      <c r="V305" s="47"/>
      <c r="W305" s="47"/>
      <c r="X305" s="34"/>
      <c r="Y305" s="34"/>
      <c r="Z305" s="34"/>
      <c r="AA305" s="180"/>
      <c r="AB305" s="180"/>
      <c r="AC305" s="180"/>
      <c r="AD305" s="180"/>
      <c r="AE305" s="181"/>
      <c r="AF305" s="181"/>
      <c r="AG305" s="181"/>
      <c r="AH305" s="181"/>
      <c r="AI305" s="181"/>
      <c r="AJ305" s="181"/>
      <c r="AK305" s="181"/>
      <c r="AL305" s="36"/>
      <c r="AM305" s="36"/>
      <c r="AN305" s="36"/>
    </row>
    <row r="306" spans="1:40" ht="40" customHeight="1" x14ac:dyDescent="0.35">
      <c r="A306" s="204"/>
      <c r="B306" s="50">
        <v>320</v>
      </c>
      <c r="C306" s="199"/>
      <c r="D306" s="56" t="s">
        <v>529</v>
      </c>
      <c r="E306" s="57" t="s">
        <v>528</v>
      </c>
      <c r="F306" s="57" t="s">
        <v>11</v>
      </c>
      <c r="G306" s="57" t="s">
        <v>297</v>
      </c>
      <c r="H306" s="55">
        <v>105.42</v>
      </c>
      <c r="I306" s="16">
        <v>0</v>
      </c>
      <c r="J306" s="144">
        <f t="shared" si="18"/>
        <v>0</v>
      </c>
      <c r="K306" s="145">
        <f t="shared" si="19"/>
        <v>0</v>
      </c>
      <c r="L306" s="146"/>
      <c r="M306" s="147">
        <f t="shared" si="20"/>
        <v>0</v>
      </c>
      <c r="N306" s="146"/>
      <c r="O306" s="146"/>
      <c r="P306" s="146"/>
      <c r="Q306" s="148">
        <f t="shared" si="21"/>
        <v>0</v>
      </c>
      <c r="R306" s="18" t="str">
        <f t="shared" si="22"/>
        <v>OK</v>
      </c>
      <c r="S306" s="47"/>
      <c r="T306" s="47"/>
      <c r="U306" s="47"/>
      <c r="V306" s="47"/>
      <c r="W306" s="47"/>
      <c r="X306" s="34"/>
      <c r="Y306" s="34"/>
      <c r="Z306" s="34"/>
      <c r="AA306" s="180"/>
      <c r="AB306" s="180"/>
      <c r="AC306" s="180"/>
      <c r="AD306" s="180"/>
      <c r="AE306" s="181"/>
      <c r="AF306" s="181"/>
      <c r="AG306" s="181"/>
      <c r="AH306" s="181"/>
      <c r="AI306" s="181"/>
      <c r="AJ306" s="181"/>
      <c r="AK306" s="181"/>
      <c r="AL306" s="36"/>
      <c r="AM306" s="36"/>
      <c r="AN306" s="36"/>
    </row>
    <row r="307" spans="1:40" ht="40" customHeight="1" x14ac:dyDescent="0.35">
      <c r="A307" s="204">
        <v>27</v>
      </c>
      <c r="B307" s="50">
        <v>321</v>
      </c>
      <c r="C307" s="198" t="s">
        <v>641</v>
      </c>
      <c r="D307" s="56" t="s">
        <v>530</v>
      </c>
      <c r="E307" s="57" t="s">
        <v>531</v>
      </c>
      <c r="F307" s="57" t="s">
        <v>11</v>
      </c>
      <c r="G307" s="57" t="s">
        <v>12</v>
      </c>
      <c r="H307" s="55">
        <v>14.07</v>
      </c>
      <c r="I307" s="16">
        <v>100</v>
      </c>
      <c r="J307" s="144">
        <f t="shared" si="18"/>
        <v>0</v>
      </c>
      <c r="K307" s="145">
        <f t="shared" si="19"/>
        <v>0</v>
      </c>
      <c r="L307" s="146"/>
      <c r="M307" s="147">
        <f t="shared" si="20"/>
        <v>25</v>
      </c>
      <c r="N307" s="146"/>
      <c r="O307" s="146"/>
      <c r="P307" s="146"/>
      <c r="Q307" s="148">
        <f t="shared" si="21"/>
        <v>100</v>
      </c>
      <c r="R307" s="18" t="str">
        <f t="shared" si="22"/>
        <v>OK</v>
      </c>
      <c r="S307" s="47"/>
      <c r="T307" s="47"/>
      <c r="U307" s="47"/>
      <c r="V307" s="47"/>
      <c r="W307" s="47"/>
      <c r="X307" s="34"/>
      <c r="Y307" s="34"/>
      <c r="Z307" s="34"/>
      <c r="AA307" s="180"/>
      <c r="AB307" s="180"/>
      <c r="AC307" s="180"/>
      <c r="AD307" s="180"/>
      <c r="AE307" s="181"/>
      <c r="AF307" s="181"/>
      <c r="AG307" s="181"/>
      <c r="AH307" s="181"/>
      <c r="AI307" s="181"/>
      <c r="AJ307" s="181"/>
      <c r="AK307" s="181"/>
      <c r="AL307" s="36"/>
      <c r="AM307" s="36"/>
      <c r="AN307" s="36"/>
    </row>
    <row r="308" spans="1:40" ht="40" customHeight="1" x14ac:dyDescent="0.35">
      <c r="A308" s="204"/>
      <c r="B308" s="50">
        <v>322</v>
      </c>
      <c r="C308" s="199"/>
      <c r="D308" s="56" t="s">
        <v>532</v>
      </c>
      <c r="E308" s="57" t="s">
        <v>533</v>
      </c>
      <c r="F308" s="57" t="s">
        <v>11</v>
      </c>
      <c r="G308" s="57" t="s">
        <v>12</v>
      </c>
      <c r="H308" s="55">
        <v>14.07</v>
      </c>
      <c r="I308" s="16">
        <v>200</v>
      </c>
      <c r="J308" s="144">
        <f t="shared" si="18"/>
        <v>0</v>
      </c>
      <c r="K308" s="145">
        <f t="shared" si="19"/>
        <v>0</v>
      </c>
      <c r="L308" s="146"/>
      <c r="M308" s="147">
        <f t="shared" si="20"/>
        <v>50</v>
      </c>
      <c r="N308" s="146"/>
      <c r="O308" s="146"/>
      <c r="P308" s="146"/>
      <c r="Q308" s="148">
        <f t="shared" si="21"/>
        <v>200</v>
      </c>
      <c r="R308" s="18" t="str">
        <f t="shared" si="22"/>
        <v>OK</v>
      </c>
      <c r="S308" s="47"/>
      <c r="T308" s="47"/>
      <c r="U308" s="47"/>
      <c r="V308" s="47"/>
      <c r="W308" s="47"/>
      <c r="X308" s="34"/>
      <c r="Y308" s="34"/>
      <c r="Z308" s="34"/>
      <c r="AA308" s="180"/>
      <c r="AB308" s="180"/>
      <c r="AC308" s="180"/>
      <c r="AD308" s="180"/>
      <c r="AE308" s="181"/>
      <c r="AF308" s="181"/>
      <c r="AG308" s="181"/>
      <c r="AH308" s="181"/>
      <c r="AI308" s="181"/>
      <c r="AJ308" s="181"/>
      <c r="AK308" s="181"/>
      <c r="AL308" s="36"/>
      <c r="AM308" s="36"/>
      <c r="AN308" s="36"/>
    </row>
    <row r="309" spans="1:40" ht="40" customHeight="1" x14ac:dyDescent="0.35">
      <c r="A309" s="204">
        <v>28</v>
      </c>
      <c r="B309" s="50">
        <v>323</v>
      </c>
      <c r="C309" s="198" t="s">
        <v>641</v>
      </c>
      <c r="D309" s="56" t="s">
        <v>534</v>
      </c>
      <c r="E309" s="57" t="s">
        <v>535</v>
      </c>
      <c r="F309" s="57" t="s">
        <v>11</v>
      </c>
      <c r="G309" s="57" t="s">
        <v>536</v>
      </c>
      <c r="H309" s="55">
        <v>265.33</v>
      </c>
      <c r="I309" s="16">
        <v>16</v>
      </c>
      <c r="J309" s="144">
        <f t="shared" si="18"/>
        <v>0</v>
      </c>
      <c r="K309" s="145">
        <f t="shared" si="19"/>
        <v>0</v>
      </c>
      <c r="L309" s="146"/>
      <c r="M309" s="147">
        <f t="shared" si="20"/>
        <v>4</v>
      </c>
      <c r="N309" s="146"/>
      <c r="O309" s="146"/>
      <c r="P309" s="146"/>
      <c r="Q309" s="148">
        <f t="shared" si="21"/>
        <v>16</v>
      </c>
      <c r="R309" s="18" t="str">
        <f t="shared" si="22"/>
        <v>OK</v>
      </c>
      <c r="S309" s="47"/>
      <c r="T309" s="47"/>
      <c r="U309" s="47"/>
      <c r="V309" s="47"/>
      <c r="W309" s="47"/>
      <c r="X309" s="34"/>
      <c r="Y309" s="34"/>
      <c r="Z309" s="34"/>
      <c r="AA309" s="180"/>
      <c r="AB309" s="180"/>
      <c r="AC309" s="180"/>
      <c r="AD309" s="180"/>
      <c r="AE309" s="181"/>
      <c r="AF309" s="181"/>
      <c r="AG309" s="181"/>
      <c r="AH309" s="181"/>
      <c r="AI309" s="181"/>
      <c r="AJ309" s="181"/>
      <c r="AK309" s="181"/>
      <c r="AL309" s="36"/>
      <c r="AM309" s="36"/>
      <c r="AN309" s="36"/>
    </row>
    <row r="310" spans="1:40" ht="40" customHeight="1" x14ac:dyDescent="0.35">
      <c r="A310" s="204"/>
      <c r="B310" s="50">
        <v>324</v>
      </c>
      <c r="C310" s="200"/>
      <c r="D310" s="56" t="s">
        <v>537</v>
      </c>
      <c r="E310" s="57" t="s">
        <v>538</v>
      </c>
      <c r="F310" s="57" t="s">
        <v>11</v>
      </c>
      <c r="G310" s="57" t="s">
        <v>536</v>
      </c>
      <c r="H310" s="55">
        <v>7.57</v>
      </c>
      <c r="I310" s="16">
        <v>230</v>
      </c>
      <c r="J310" s="144">
        <f t="shared" si="18"/>
        <v>230</v>
      </c>
      <c r="K310" s="145">
        <f t="shared" si="19"/>
        <v>230</v>
      </c>
      <c r="L310" s="146"/>
      <c r="M310" s="147">
        <f t="shared" si="20"/>
        <v>57</v>
      </c>
      <c r="N310" s="146"/>
      <c r="O310" s="146"/>
      <c r="P310" s="146"/>
      <c r="Q310" s="148">
        <f t="shared" si="21"/>
        <v>0</v>
      </c>
      <c r="R310" s="18" t="str">
        <f t="shared" si="22"/>
        <v>OK</v>
      </c>
      <c r="S310" s="47"/>
      <c r="T310" s="47"/>
      <c r="U310" s="47"/>
      <c r="V310" s="47"/>
      <c r="W310" s="47"/>
      <c r="X310" s="34"/>
      <c r="Y310" s="34"/>
      <c r="Z310" s="34"/>
      <c r="AA310" s="180"/>
      <c r="AB310" s="180"/>
      <c r="AC310" s="180"/>
      <c r="AD310" s="180"/>
      <c r="AE310" s="181"/>
      <c r="AF310" s="181"/>
      <c r="AG310" s="190">
        <v>230</v>
      </c>
      <c r="AH310" s="181"/>
      <c r="AI310" s="181"/>
      <c r="AJ310" s="181"/>
      <c r="AK310" s="181"/>
      <c r="AL310" s="36"/>
      <c r="AM310" s="36"/>
      <c r="AN310" s="36"/>
    </row>
    <row r="311" spans="1:40" ht="40" customHeight="1" x14ac:dyDescent="0.35">
      <c r="A311" s="204"/>
      <c r="B311" s="50">
        <v>325</v>
      </c>
      <c r="C311" s="199"/>
      <c r="D311" s="56" t="s">
        <v>539</v>
      </c>
      <c r="E311" s="57" t="s">
        <v>538</v>
      </c>
      <c r="F311" s="57" t="s">
        <v>11</v>
      </c>
      <c r="G311" s="57" t="s">
        <v>536</v>
      </c>
      <c r="H311" s="55">
        <v>7.56</v>
      </c>
      <c r="I311" s="16">
        <v>1400</v>
      </c>
      <c r="J311" s="144">
        <f t="shared" si="18"/>
        <v>1400</v>
      </c>
      <c r="K311" s="145">
        <f t="shared" si="19"/>
        <v>1400</v>
      </c>
      <c r="L311" s="146"/>
      <c r="M311" s="147">
        <f t="shared" si="20"/>
        <v>350</v>
      </c>
      <c r="N311" s="146"/>
      <c r="O311" s="146"/>
      <c r="P311" s="146"/>
      <c r="Q311" s="148">
        <f t="shared" si="21"/>
        <v>0</v>
      </c>
      <c r="R311" s="18" t="str">
        <f t="shared" si="22"/>
        <v>OK</v>
      </c>
      <c r="S311" s="47"/>
      <c r="T311" s="47"/>
      <c r="U311" s="47"/>
      <c r="V311" s="47"/>
      <c r="W311" s="47"/>
      <c r="X311" s="34"/>
      <c r="Y311" s="34"/>
      <c r="Z311" s="34"/>
      <c r="AA311" s="180"/>
      <c r="AB311" s="180"/>
      <c r="AC311" s="180"/>
      <c r="AD311" s="180"/>
      <c r="AE311" s="181"/>
      <c r="AF311" s="181"/>
      <c r="AG311" s="190">
        <v>1400</v>
      </c>
      <c r="AH311" s="181"/>
      <c r="AI311" s="181"/>
      <c r="AJ311" s="181"/>
      <c r="AK311" s="181"/>
      <c r="AL311" s="36"/>
      <c r="AM311" s="36"/>
      <c r="AN311" s="36"/>
    </row>
    <row r="312" spans="1:40" ht="40" customHeight="1" x14ac:dyDescent="0.35">
      <c r="A312" s="204">
        <v>29</v>
      </c>
      <c r="B312" s="50">
        <v>326</v>
      </c>
      <c r="C312" s="198" t="s">
        <v>642</v>
      </c>
      <c r="D312" s="56" t="s">
        <v>540</v>
      </c>
      <c r="E312" s="57" t="s">
        <v>541</v>
      </c>
      <c r="F312" s="57" t="s">
        <v>11</v>
      </c>
      <c r="G312" s="57" t="s">
        <v>536</v>
      </c>
      <c r="H312" s="55">
        <v>111.53</v>
      </c>
      <c r="I312" s="16">
        <v>3</v>
      </c>
      <c r="J312" s="144">
        <f t="shared" si="18"/>
        <v>3</v>
      </c>
      <c r="K312" s="145">
        <f t="shared" si="19"/>
        <v>3</v>
      </c>
      <c r="L312" s="146"/>
      <c r="M312" s="147">
        <f t="shared" si="20"/>
        <v>0</v>
      </c>
      <c r="N312" s="146"/>
      <c r="O312" s="146"/>
      <c r="P312" s="146"/>
      <c r="Q312" s="148">
        <f t="shared" si="21"/>
        <v>0</v>
      </c>
      <c r="R312" s="18" t="str">
        <f t="shared" si="22"/>
        <v>OK</v>
      </c>
      <c r="S312" s="47"/>
      <c r="T312" s="47"/>
      <c r="U312" s="47"/>
      <c r="V312" s="47"/>
      <c r="W312" s="47"/>
      <c r="X312" s="34"/>
      <c r="Y312" s="34"/>
      <c r="Z312" s="34">
        <v>3</v>
      </c>
      <c r="AA312" s="180"/>
      <c r="AB312" s="180"/>
      <c r="AC312" s="180"/>
      <c r="AD312" s="180"/>
      <c r="AE312" s="181"/>
      <c r="AF312" s="181"/>
      <c r="AG312" s="181"/>
      <c r="AH312" s="181"/>
      <c r="AI312" s="181"/>
      <c r="AJ312" s="181"/>
      <c r="AK312" s="181"/>
      <c r="AL312" s="36"/>
      <c r="AM312" s="36"/>
      <c r="AN312" s="36"/>
    </row>
    <row r="313" spans="1:40" ht="40" customHeight="1" x14ac:dyDescent="0.35">
      <c r="A313" s="204"/>
      <c r="B313" s="50">
        <v>327</v>
      </c>
      <c r="C313" s="199"/>
      <c r="D313" s="56" t="s">
        <v>542</v>
      </c>
      <c r="E313" s="57" t="s">
        <v>541</v>
      </c>
      <c r="F313" s="57" t="s">
        <v>11</v>
      </c>
      <c r="G313" s="57" t="s">
        <v>536</v>
      </c>
      <c r="H313" s="55">
        <v>111.53</v>
      </c>
      <c r="I313" s="16">
        <v>3</v>
      </c>
      <c r="J313" s="144">
        <f t="shared" si="18"/>
        <v>3</v>
      </c>
      <c r="K313" s="145">
        <f t="shared" si="19"/>
        <v>3</v>
      </c>
      <c r="L313" s="146"/>
      <c r="M313" s="147">
        <f t="shared" si="20"/>
        <v>0</v>
      </c>
      <c r="N313" s="146"/>
      <c r="O313" s="146"/>
      <c r="P313" s="146"/>
      <c r="Q313" s="148">
        <f t="shared" si="21"/>
        <v>0</v>
      </c>
      <c r="R313" s="18" t="str">
        <f t="shared" si="22"/>
        <v>OK</v>
      </c>
      <c r="S313" s="47"/>
      <c r="T313" s="47"/>
      <c r="U313" s="47"/>
      <c r="V313" s="47"/>
      <c r="W313" s="47"/>
      <c r="X313" s="34"/>
      <c r="Y313" s="34"/>
      <c r="Z313" s="34">
        <v>3</v>
      </c>
      <c r="AA313" s="180"/>
      <c r="AB313" s="180"/>
      <c r="AC313" s="180"/>
      <c r="AD313" s="180"/>
      <c r="AE313" s="181"/>
      <c r="AF313" s="181"/>
      <c r="AG313" s="181"/>
      <c r="AH313" s="181"/>
      <c r="AI313" s="181"/>
      <c r="AJ313" s="181"/>
      <c r="AK313" s="181"/>
      <c r="AL313" s="36"/>
      <c r="AM313" s="36"/>
      <c r="AN313" s="36"/>
    </row>
    <row r="314" spans="1:40" ht="40" customHeight="1" x14ac:dyDescent="0.35">
      <c r="A314" s="204">
        <v>30</v>
      </c>
      <c r="B314" s="50">
        <v>328</v>
      </c>
      <c r="C314" s="198" t="s">
        <v>635</v>
      </c>
      <c r="D314" s="56" t="s">
        <v>543</v>
      </c>
      <c r="E314" s="57" t="s">
        <v>544</v>
      </c>
      <c r="F314" s="57" t="s">
        <v>11</v>
      </c>
      <c r="G314" s="57" t="s">
        <v>13</v>
      </c>
      <c r="H314" s="55">
        <v>39.6</v>
      </c>
      <c r="I314" s="16">
        <v>0</v>
      </c>
      <c r="J314" s="144">
        <f t="shared" si="18"/>
        <v>0</v>
      </c>
      <c r="K314" s="145">
        <f t="shared" si="19"/>
        <v>0</v>
      </c>
      <c r="L314" s="146"/>
      <c r="M314" s="147">
        <f t="shared" si="20"/>
        <v>0</v>
      </c>
      <c r="N314" s="146"/>
      <c r="O314" s="146"/>
      <c r="P314" s="146"/>
      <c r="Q314" s="148">
        <f t="shared" si="21"/>
        <v>0</v>
      </c>
      <c r="R314" s="18" t="str">
        <f t="shared" si="22"/>
        <v>OK</v>
      </c>
      <c r="S314" s="47"/>
      <c r="T314" s="47"/>
      <c r="U314" s="47"/>
      <c r="V314" s="47"/>
      <c r="W314" s="47"/>
      <c r="X314" s="34"/>
      <c r="Y314" s="34"/>
      <c r="Z314" s="34"/>
      <c r="AA314" s="180"/>
      <c r="AB314" s="180"/>
      <c r="AC314" s="180"/>
      <c r="AD314" s="180"/>
      <c r="AE314" s="181"/>
      <c r="AF314" s="181"/>
      <c r="AG314" s="181"/>
      <c r="AH314" s="181"/>
      <c r="AI314" s="181"/>
      <c r="AJ314" s="181"/>
      <c r="AK314" s="181"/>
      <c r="AL314" s="36"/>
      <c r="AM314" s="36"/>
      <c r="AN314" s="36"/>
    </row>
    <row r="315" spans="1:40" ht="40" customHeight="1" x14ac:dyDescent="0.35">
      <c r="A315" s="204"/>
      <c r="B315" s="50">
        <v>329</v>
      </c>
      <c r="C315" s="200"/>
      <c r="D315" s="56" t="s">
        <v>545</v>
      </c>
      <c r="E315" s="57" t="s">
        <v>546</v>
      </c>
      <c r="F315" s="57" t="s">
        <v>233</v>
      </c>
      <c r="G315" s="57" t="s">
        <v>13</v>
      </c>
      <c r="H315" s="55">
        <v>88.26</v>
      </c>
      <c r="I315" s="16">
        <v>1</v>
      </c>
      <c r="J315" s="144">
        <f t="shared" si="18"/>
        <v>1</v>
      </c>
      <c r="K315" s="145">
        <f t="shared" si="19"/>
        <v>1</v>
      </c>
      <c r="L315" s="146"/>
      <c r="M315" s="147">
        <f t="shared" si="20"/>
        <v>0</v>
      </c>
      <c r="N315" s="146"/>
      <c r="O315" s="146"/>
      <c r="P315" s="146"/>
      <c r="Q315" s="148">
        <f t="shared" si="21"/>
        <v>0</v>
      </c>
      <c r="R315" s="18" t="str">
        <f t="shared" si="22"/>
        <v>OK</v>
      </c>
      <c r="S315" s="47"/>
      <c r="T315" s="47"/>
      <c r="U315" s="47"/>
      <c r="V315" s="47">
        <v>1</v>
      </c>
      <c r="W315" s="47"/>
      <c r="X315" s="34"/>
      <c r="Y315" s="34"/>
      <c r="Z315" s="34"/>
      <c r="AA315" s="180"/>
      <c r="AB315" s="180"/>
      <c r="AC315" s="180"/>
      <c r="AD315" s="180"/>
      <c r="AE315" s="181"/>
      <c r="AF315" s="181"/>
      <c r="AG315" s="181"/>
      <c r="AH315" s="181"/>
      <c r="AI315" s="181"/>
      <c r="AJ315" s="181"/>
      <c r="AK315" s="181"/>
      <c r="AL315" s="36"/>
      <c r="AM315" s="36"/>
      <c r="AN315" s="36"/>
    </row>
    <row r="316" spans="1:40" ht="40" customHeight="1" x14ac:dyDescent="0.35">
      <c r="A316" s="204"/>
      <c r="B316" s="50">
        <v>330</v>
      </c>
      <c r="C316" s="200"/>
      <c r="D316" s="56" t="s">
        <v>547</v>
      </c>
      <c r="E316" s="57" t="s">
        <v>548</v>
      </c>
      <c r="F316" s="57" t="s">
        <v>11</v>
      </c>
      <c r="G316" s="57" t="s">
        <v>12</v>
      </c>
      <c r="H316" s="55">
        <v>2.69</v>
      </c>
      <c r="I316" s="16">
        <v>5</v>
      </c>
      <c r="J316" s="144">
        <f t="shared" si="18"/>
        <v>5</v>
      </c>
      <c r="K316" s="145">
        <f t="shared" si="19"/>
        <v>5</v>
      </c>
      <c r="L316" s="146"/>
      <c r="M316" s="147">
        <f t="shared" si="20"/>
        <v>1</v>
      </c>
      <c r="N316" s="146"/>
      <c r="O316" s="146"/>
      <c r="P316" s="146"/>
      <c r="Q316" s="148">
        <f t="shared" si="21"/>
        <v>0</v>
      </c>
      <c r="R316" s="18" t="str">
        <f t="shared" si="22"/>
        <v>OK</v>
      </c>
      <c r="S316" s="47"/>
      <c r="T316" s="47"/>
      <c r="U316" s="47"/>
      <c r="V316" s="47">
        <v>5</v>
      </c>
      <c r="W316" s="47"/>
      <c r="X316" s="34"/>
      <c r="Y316" s="34"/>
      <c r="Z316" s="34"/>
      <c r="AA316" s="180"/>
      <c r="AB316" s="180"/>
      <c r="AC316" s="180"/>
      <c r="AD316" s="180"/>
      <c r="AE316" s="181"/>
      <c r="AF316" s="181"/>
      <c r="AG316" s="181"/>
      <c r="AH316" s="181"/>
      <c r="AI316" s="181"/>
      <c r="AJ316" s="181"/>
      <c r="AK316" s="181"/>
      <c r="AL316" s="36"/>
      <c r="AM316" s="36"/>
      <c r="AN316" s="36"/>
    </row>
    <row r="317" spans="1:40" ht="40" customHeight="1" x14ac:dyDescent="0.35">
      <c r="A317" s="204"/>
      <c r="B317" s="50">
        <v>331</v>
      </c>
      <c r="C317" s="200"/>
      <c r="D317" s="56" t="s">
        <v>549</v>
      </c>
      <c r="E317" s="57" t="s">
        <v>550</v>
      </c>
      <c r="F317" s="57" t="s">
        <v>3</v>
      </c>
      <c r="G317" s="57" t="s">
        <v>12</v>
      </c>
      <c r="H317" s="55">
        <v>114</v>
      </c>
      <c r="I317" s="16">
        <v>2</v>
      </c>
      <c r="J317" s="144">
        <f t="shared" si="18"/>
        <v>0</v>
      </c>
      <c r="K317" s="145">
        <f t="shared" si="19"/>
        <v>0</v>
      </c>
      <c r="L317" s="146"/>
      <c r="M317" s="147">
        <f t="shared" si="20"/>
        <v>0</v>
      </c>
      <c r="N317" s="146"/>
      <c r="O317" s="146"/>
      <c r="P317" s="146"/>
      <c r="Q317" s="148">
        <f t="shared" si="21"/>
        <v>2</v>
      </c>
      <c r="R317" s="18" t="str">
        <f t="shared" si="22"/>
        <v>OK</v>
      </c>
      <c r="S317" s="47"/>
      <c r="T317" s="47"/>
      <c r="U317" s="47"/>
      <c r="V317" s="47"/>
      <c r="W317" s="47"/>
      <c r="X317" s="34"/>
      <c r="Y317" s="34"/>
      <c r="Z317" s="34"/>
      <c r="AA317" s="180"/>
      <c r="AB317" s="180"/>
      <c r="AC317" s="180"/>
      <c r="AD317" s="180"/>
      <c r="AE317" s="181"/>
      <c r="AF317" s="181"/>
      <c r="AG317" s="181"/>
      <c r="AH317" s="181"/>
      <c r="AI317" s="181"/>
      <c r="AJ317" s="181"/>
      <c r="AK317" s="181"/>
      <c r="AL317" s="36"/>
      <c r="AM317" s="36"/>
      <c r="AN317" s="36"/>
    </row>
    <row r="318" spans="1:40" ht="40" customHeight="1" x14ac:dyDescent="0.35">
      <c r="A318" s="204"/>
      <c r="B318" s="50">
        <v>332</v>
      </c>
      <c r="C318" s="200"/>
      <c r="D318" s="56" t="s">
        <v>551</v>
      </c>
      <c r="E318" s="57" t="s">
        <v>552</v>
      </c>
      <c r="F318" s="57" t="s">
        <v>11</v>
      </c>
      <c r="G318" s="57" t="s">
        <v>13</v>
      </c>
      <c r="H318" s="55">
        <v>11.47</v>
      </c>
      <c r="I318" s="16">
        <v>3</v>
      </c>
      <c r="J318" s="144">
        <f t="shared" si="18"/>
        <v>2</v>
      </c>
      <c r="K318" s="145">
        <f t="shared" si="19"/>
        <v>2</v>
      </c>
      <c r="L318" s="146"/>
      <c r="M318" s="147">
        <f t="shared" si="20"/>
        <v>0</v>
      </c>
      <c r="N318" s="146"/>
      <c r="O318" s="146"/>
      <c r="P318" s="146"/>
      <c r="Q318" s="148">
        <f t="shared" si="21"/>
        <v>1</v>
      </c>
      <c r="R318" s="18" t="str">
        <f t="shared" si="22"/>
        <v>OK</v>
      </c>
      <c r="S318" s="47"/>
      <c r="T318" s="47"/>
      <c r="U318" s="47"/>
      <c r="V318" s="47">
        <v>2</v>
      </c>
      <c r="W318" s="47"/>
      <c r="X318" s="34"/>
      <c r="Y318" s="34"/>
      <c r="Z318" s="34"/>
      <c r="AA318" s="180"/>
      <c r="AB318" s="180"/>
      <c r="AC318" s="180"/>
      <c r="AD318" s="180"/>
      <c r="AE318" s="181"/>
      <c r="AF318" s="181"/>
      <c r="AG318" s="181"/>
      <c r="AH318" s="181"/>
      <c r="AI318" s="181"/>
      <c r="AJ318" s="181"/>
      <c r="AK318" s="181"/>
      <c r="AL318" s="36"/>
      <c r="AM318" s="36"/>
      <c r="AN318" s="36"/>
    </row>
    <row r="319" spans="1:40" ht="40" customHeight="1" x14ac:dyDescent="0.35">
      <c r="A319" s="204"/>
      <c r="B319" s="50">
        <v>333</v>
      </c>
      <c r="C319" s="200"/>
      <c r="D319" s="56" t="s">
        <v>553</v>
      </c>
      <c r="E319" s="57" t="s">
        <v>554</v>
      </c>
      <c r="F319" s="57" t="s">
        <v>11</v>
      </c>
      <c r="G319" s="57" t="s">
        <v>555</v>
      </c>
      <c r="H319" s="55">
        <v>128.4</v>
      </c>
      <c r="I319" s="16">
        <v>2</v>
      </c>
      <c r="J319" s="144">
        <f t="shared" si="18"/>
        <v>2</v>
      </c>
      <c r="K319" s="145">
        <f t="shared" si="19"/>
        <v>2</v>
      </c>
      <c r="L319" s="146"/>
      <c r="M319" s="147">
        <f t="shared" si="20"/>
        <v>0</v>
      </c>
      <c r="N319" s="146"/>
      <c r="O319" s="146"/>
      <c r="P319" s="146"/>
      <c r="Q319" s="148">
        <f t="shared" si="21"/>
        <v>0</v>
      </c>
      <c r="R319" s="18" t="str">
        <f t="shared" si="22"/>
        <v>OK</v>
      </c>
      <c r="S319" s="47"/>
      <c r="T319" s="47"/>
      <c r="U319" s="47">
        <v>2</v>
      </c>
      <c r="V319" s="47"/>
      <c r="W319" s="47"/>
      <c r="X319" s="34"/>
      <c r="Y319" s="34"/>
      <c r="Z319" s="34"/>
      <c r="AA319" s="180"/>
      <c r="AB319" s="180"/>
      <c r="AC319" s="180"/>
      <c r="AD319" s="180"/>
      <c r="AE319" s="181"/>
      <c r="AF319" s="181"/>
      <c r="AG319" s="181"/>
      <c r="AH319" s="181"/>
      <c r="AI319" s="181"/>
      <c r="AJ319" s="181"/>
      <c r="AK319" s="181"/>
      <c r="AL319" s="36"/>
      <c r="AM319" s="36"/>
      <c r="AN319" s="36"/>
    </row>
    <row r="320" spans="1:40" ht="40" customHeight="1" x14ac:dyDescent="0.35">
      <c r="A320" s="204"/>
      <c r="B320" s="50">
        <v>334</v>
      </c>
      <c r="C320" s="200"/>
      <c r="D320" s="56" t="s">
        <v>556</v>
      </c>
      <c r="E320" s="57" t="s">
        <v>557</v>
      </c>
      <c r="F320" s="57" t="s">
        <v>11</v>
      </c>
      <c r="G320" s="57" t="s">
        <v>13</v>
      </c>
      <c r="H320" s="55">
        <v>41.21</v>
      </c>
      <c r="I320" s="16">
        <v>2</v>
      </c>
      <c r="J320" s="144">
        <f t="shared" si="18"/>
        <v>2</v>
      </c>
      <c r="K320" s="145">
        <f t="shared" si="19"/>
        <v>2</v>
      </c>
      <c r="L320" s="146"/>
      <c r="M320" s="147">
        <f t="shared" si="20"/>
        <v>0</v>
      </c>
      <c r="N320" s="146"/>
      <c r="O320" s="146"/>
      <c r="P320" s="146"/>
      <c r="Q320" s="148">
        <f t="shared" si="21"/>
        <v>0</v>
      </c>
      <c r="R320" s="18" t="str">
        <f t="shared" si="22"/>
        <v>OK</v>
      </c>
      <c r="S320" s="47"/>
      <c r="T320" s="47"/>
      <c r="U320" s="47"/>
      <c r="V320" s="47">
        <v>2</v>
      </c>
      <c r="W320" s="47"/>
      <c r="X320" s="34"/>
      <c r="Y320" s="34"/>
      <c r="Z320" s="34"/>
      <c r="AA320" s="180"/>
      <c r="AB320" s="180"/>
      <c r="AC320" s="180"/>
      <c r="AD320" s="180"/>
      <c r="AE320" s="181"/>
      <c r="AF320" s="181"/>
      <c r="AG320" s="181"/>
      <c r="AH320" s="181"/>
      <c r="AI320" s="181"/>
      <c r="AJ320" s="181"/>
      <c r="AK320" s="181"/>
      <c r="AL320" s="36"/>
      <c r="AM320" s="36"/>
      <c r="AN320" s="36"/>
    </row>
    <row r="321" spans="1:40" ht="40" customHeight="1" x14ac:dyDescent="0.35">
      <c r="A321" s="204"/>
      <c r="B321" s="50">
        <v>335</v>
      </c>
      <c r="C321" s="200"/>
      <c r="D321" s="56" t="s">
        <v>558</v>
      </c>
      <c r="E321" s="57" t="s">
        <v>559</v>
      </c>
      <c r="F321" s="57" t="s">
        <v>11</v>
      </c>
      <c r="G321" s="57" t="s">
        <v>13</v>
      </c>
      <c r="H321" s="55">
        <v>328.8</v>
      </c>
      <c r="I321" s="16">
        <v>0</v>
      </c>
      <c r="J321" s="144">
        <f t="shared" si="18"/>
        <v>0</v>
      </c>
      <c r="K321" s="145">
        <f t="shared" si="19"/>
        <v>0</v>
      </c>
      <c r="L321" s="146"/>
      <c r="M321" s="147">
        <f t="shared" si="20"/>
        <v>0</v>
      </c>
      <c r="N321" s="146"/>
      <c r="O321" s="146"/>
      <c r="P321" s="146"/>
      <c r="Q321" s="148">
        <f t="shared" si="21"/>
        <v>0</v>
      </c>
      <c r="R321" s="18" t="str">
        <f t="shared" si="22"/>
        <v>OK</v>
      </c>
      <c r="S321" s="47"/>
      <c r="T321" s="47"/>
      <c r="U321" s="47"/>
      <c r="V321" s="47"/>
      <c r="W321" s="47"/>
      <c r="X321" s="34"/>
      <c r="Y321" s="34"/>
      <c r="Z321" s="34"/>
      <c r="AA321" s="180"/>
      <c r="AB321" s="180"/>
      <c r="AC321" s="180"/>
      <c r="AD321" s="180"/>
      <c r="AE321" s="181"/>
      <c r="AF321" s="181"/>
      <c r="AG321" s="181"/>
      <c r="AH321" s="181"/>
      <c r="AI321" s="181"/>
      <c r="AJ321" s="181"/>
      <c r="AK321" s="181"/>
      <c r="AL321" s="36"/>
      <c r="AM321" s="36"/>
      <c r="AN321" s="36"/>
    </row>
    <row r="322" spans="1:40" ht="40" customHeight="1" x14ac:dyDescent="0.35">
      <c r="A322" s="204"/>
      <c r="B322" s="50">
        <v>336</v>
      </c>
      <c r="C322" s="199"/>
      <c r="D322" s="56" t="s">
        <v>560</v>
      </c>
      <c r="E322" s="57" t="s">
        <v>561</v>
      </c>
      <c r="F322" s="57" t="s">
        <v>11</v>
      </c>
      <c r="G322" s="57" t="s">
        <v>555</v>
      </c>
      <c r="H322" s="55">
        <v>310.81</v>
      </c>
      <c r="I322" s="16">
        <v>2</v>
      </c>
      <c r="J322" s="144">
        <f t="shared" si="18"/>
        <v>2</v>
      </c>
      <c r="K322" s="145">
        <f t="shared" si="19"/>
        <v>2</v>
      </c>
      <c r="L322" s="146"/>
      <c r="M322" s="147">
        <f t="shared" si="20"/>
        <v>0</v>
      </c>
      <c r="N322" s="146"/>
      <c r="O322" s="146"/>
      <c r="P322" s="146"/>
      <c r="Q322" s="148">
        <f t="shared" si="21"/>
        <v>0</v>
      </c>
      <c r="R322" s="18" t="str">
        <f t="shared" si="22"/>
        <v>OK</v>
      </c>
      <c r="S322" s="47"/>
      <c r="T322" s="47"/>
      <c r="U322" s="47">
        <v>2</v>
      </c>
      <c r="V322" s="47"/>
      <c r="W322" s="47"/>
      <c r="X322" s="34"/>
      <c r="Y322" s="34"/>
      <c r="Z322" s="34"/>
      <c r="AA322" s="180"/>
      <c r="AB322" s="180"/>
      <c r="AC322" s="180"/>
      <c r="AD322" s="180"/>
      <c r="AE322" s="181"/>
      <c r="AF322" s="181"/>
      <c r="AG322" s="181"/>
      <c r="AH322" s="181"/>
      <c r="AI322" s="181"/>
      <c r="AJ322" s="181"/>
      <c r="AK322" s="181"/>
      <c r="AL322" s="36"/>
      <c r="AM322" s="36"/>
      <c r="AN322" s="36"/>
    </row>
    <row r="323" spans="1:40" ht="40" customHeight="1" x14ac:dyDescent="0.35">
      <c r="A323" s="204">
        <v>31</v>
      </c>
      <c r="B323" s="50">
        <v>337</v>
      </c>
      <c r="C323" s="198" t="s">
        <v>634</v>
      </c>
      <c r="D323" s="56" t="s">
        <v>562</v>
      </c>
      <c r="E323" s="57" t="s">
        <v>563</v>
      </c>
      <c r="F323" s="57" t="s">
        <v>11</v>
      </c>
      <c r="G323" s="57" t="s">
        <v>13</v>
      </c>
      <c r="H323" s="55">
        <v>1100.48</v>
      </c>
      <c r="I323" s="16">
        <v>2</v>
      </c>
      <c r="J323" s="144">
        <f t="shared" si="18"/>
        <v>2</v>
      </c>
      <c r="K323" s="145">
        <f t="shared" si="19"/>
        <v>2</v>
      </c>
      <c r="L323" s="146"/>
      <c r="M323" s="147">
        <f t="shared" si="20"/>
        <v>0</v>
      </c>
      <c r="N323" s="146"/>
      <c r="O323" s="146"/>
      <c r="P323" s="146"/>
      <c r="Q323" s="148">
        <f t="shared" si="21"/>
        <v>0</v>
      </c>
      <c r="R323" s="18" t="str">
        <f t="shared" si="22"/>
        <v>OK</v>
      </c>
      <c r="S323" s="47"/>
      <c r="T323" s="47">
        <v>2</v>
      </c>
      <c r="U323" s="47"/>
      <c r="V323" s="47"/>
      <c r="W323" s="47"/>
      <c r="X323" s="34"/>
      <c r="Y323" s="34"/>
      <c r="Z323" s="34"/>
      <c r="AA323" s="180"/>
      <c r="AB323" s="180"/>
      <c r="AC323" s="180"/>
      <c r="AD323" s="180"/>
      <c r="AE323" s="181"/>
      <c r="AF323" s="181"/>
      <c r="AG323" s="181"/>
      <c r="AH323" s="181"/>
      <c r="AI323" s="181"/>
      <c r="AJ323" s="181"/>
      <c r="AK323" s="181"/>
      <c r="AL323" s="36"/>
      <c r="AM323" s="36"/>
      <c r="AN323" s="36"/>
    </row>
    <row r="324" spans="1:40" ht="40" customHeight="1" x14ac:dyDescent="0.35">
      <c r="A324" s="204"/>
      <c r="B324" s="50">
        <v>338</v>
      </c>
      <c r="C324" s="200"/>
      <c r="D324" s="56" t="s">
        <v>564</v>
      </c>
      <c r="E324" s="57" t="s">
        <v>39</v>
      </c>
      <c r="F324" s="57" t="s">
        <v>11</v>
      </c>
      <c r="G324" s="57" t="s">
        <v>15</v>
      </c>
      <c r="H324" s="55">
        <v>168</v>
      </c>
      <c r="I324" s="16">
        <v>2</v>
      </c>
      <c r="J324" s="144">
        <f t="shared" si="18"/>
        <v>0</v>
      </c>
      <c r="K324" s="145">
        <f t="shared" si="19"/>
        <v>0</v>
      </c>
      <c r="L324" s="146"/>
      <c r="M324" s="147">
        <f t="shared" si="20"/>
        <v>0</v>
      </c>
      <c r="N324" s="146"/>
      <c r="O324" s="146"/>
      <c r="P324" s="146"/>
      <c r="Q324" s="148">
        <f t="shared" si="21"/>
        <v>2</v>
      </c>
      <c r="R324" s="18" t="str">
        <f t="shared" si="22"/>
        <v>OK</v>
      </c>
      <c r="S324" s="47"/>
      <c r="T324" s="47"/>
      <c r="U324" s="47"/>
      <c r="V324" s="47"/>
      <c r="W324" s="47"/>
      <c r="X324" s="34"/>
      <c r="Y324" s="34"/>
      <c r="Z324" s="34"/>
      <c r="AA324" s="180"/>
      <c r="AB324" s="180"/>
      <c r="AC324" s="180"/>
      <c r="AD324" s="180"/>
      <c r="AE324" s="181"/>
      <c r="AF324" s="181"/>
      <c r="AG324" s="181"/>
      <c r="AH324" s="181"/>
      <c r="AI324" s="181"/>
      <c r="AJ324" s="181"/>
      <c r="AK324" s="181"/>
      <c r="AL324" s="36"/>
      <c r="AM324" s="36"/>
      <c r="AN324" s="36"/>
    </row>
    <row r="325" spans="1:40" ht="40" customHeight="1" x14ac:dyDescent="0.35">
      <c r="A325" s="204"/>
      <c r="B325" s="50">
        <v>339</v>
      </c>
      <c r="C325" s="200"/>
      <c r="D325" s="56" t="s">
        <v>565</v>
      </c>
      <c r="E325" s="57" t="s">
        <v>39</v>
      </c>
      <c r="F325" s="57" t="s">
        <v>11</v>
      </c>
      <c r="G325" s="57" t="s">
        <v>15</v>
      </c>
      <c r="H325" s="55">
        <v>167.03</v>
      </c>
      <c r="I325" s="16">
        <v>2</v>
      </c>
      <c r="J325" s="144">
        <f t="shared" ref="J325:J360" si="23">IF(SUM(S325:AK325)&gt;I325+L325,I325+L325,SUM(S325:AN325))</f>
        <v>0</v>
      </c>
      <c r="K325" s="145">
        <f t="shared" ref="K325:K360" si="24">(SUM(S325:AN325))</f>
        <v>0</v>
      </c>
      <c r="L325" s="146"/>
      <c r="M325" s="147">
        <f t="shared" ref="M325:M360" si="25">ROUND(IF(I325*0.25-0.5&lt;0,0,I325*0.25-0.5),0)-P325-N325</f>
        <v>0</v>
      </c>
      <c r="N325" s="146"/>
      <c r="O325" s="146"/>
      <c r="P325" s="146"/>
      <c r="Q325" s="148">
        <f t="shared" ref="Q325:Q360" si="26">I325-(SUM(S325:AN325))+L325</f>
        <v>2</v>
      </c>
      <c r="R325" s="18" t="str">
        <f t="shared" si="22"/>
        <v>OK</v>
      </c>
      <c r="S325" s="47"/>
      <c r="T325" s="47"/>
      <c r="U325" s="47"/>
      <c r="V325" s="47"/>
      <c r="W325" s="47"/>
      <c r="X325" s="34"/>
      <c r="Y325" s="34"/>
      <c r="Z325" s="34"/>
      <c r="AA325" s="180"/>
      <c r="AB325" s="180"/>
      <c r="AC325" s="180"/>
      <c r="AD325" s="180"/>
      <c r="AE325" s="181"/>
      <c r="AF325" s="181"/>
      <c r="AG325" s="181"/>
      <c r="AH325" s="181"/>
      <c r="AI325" s="181"/>
      <c r="AJ325" s="181"/>
      <c r="AK325" s="181"/>
      <c r="AL325" s="36"/>
      <c r="AM325" s="36"/>
      <c r="AN325" s="36"/>
    </row>
    <row r="326" spans="1:40" ht="40" customHeight="1" x14ac:dyDescent="0.35">
      <c r="A326" s="204"/>
      <c r="B326" s="50">
        <v>340</v>
      </c>
      <c r="C326" s="200"/>
      <c r="D326" s="56" t="s">
        <v>566</v>
      </c>
      <c r="E326" s="57" t="s">
        <v>39</v>
      </c>
      <c r="F326" s="57" t="s">
        <v>11</v>
      </c>
      <c r="G326" s="57" t="s">
        <v>15</v>
      </c>
      <c r="H326" s="55">
        <v>450</v>
      </c>
      <c r="I326" s="16">
        <v>8</v>
      </c>
      <c r="J326" s="144">
        <f t="shared" si="23"/>
        <v>6</v>
      </c>
      <c r="K326" s="145">
        <f t="shared" si="24"/>
        <v>6</v>
      </c>
      <c r="L326" s="146"/>
      <c r="M326" s="147">
        <f t="shared" si="25"/>
        <v>2</v>
      </c>
      <c r="N326" s="146"/>
      <c r="O326" s="146"/>
      <c r="P326" s="146"/>
      <c r="Q326" s="148">
        <f t="shared" si="26"/>
        <v>2</v>
      </c>
      <c r="R326" s="18" t="str">
        <f t="shared" si="22"/>
        <v>OK</v>
      </c>
      <c r="S326" s="47"/>
      <c r="T326" s="47">
        <v>4</v>
      </c>
      <c r="U326" s="47"/>
      <c r="V326" s="47"/>
      <c r="W326" s="47"/>
      <c r="X326" s="34"/>
      <c r="Y326" s="34"/>
      <c r="Z326" s="34"/>
      <c r="AA326" s="180"/>
      <c r="AB326" s="180"/>
      <c r="AC326" s="180"/>
      <c r="AD326" s="180"/>
      <c r="AE326" s="181"/>
      <c r="AF326" s="190">
        <v>2</v>
      </c>
      <c r="AG326" s="181"/>
      <c r="AH326" s="181"/>
      <c r="AI326" s="181"/>
      <c r="AJ326" s="181"/>
      <c r="AK326" s="181"/>
      <c r="AL326" s="36"/>
      <c r="AM326" s="36"/>
      <c r="AN326" s="36"/>
    </row>
    <row r="327" spans="1:40" ht="40" customHeight="1" x14ac:dyDescent="0.35">
      <c r="A327" s="204"/>
      <c r="B327" s="50">
        <v>341</v>
      </c>
      <c r="C327" s="200"/>
      <c r="D327" s="56" t="s">
        <v>567</v>
      </c>
      <c r="E327" s="57" t="s">
        <v>568</v>
      </c>
      <c r="F327" s="57" t="s">
        <v>11</v>
      </c>
      <c r="G327" s="57" t="s">
        <v>555</v>
      </c>
      <c r="H327" s="55">
        <v>600</v>
      </c>
      <c r="I327" s="16">
        <v>2</v>
      </c>
      <c r="J327" s="144">
        <f t="shared" si="23"/>
        <v>2</v>
      </c>
      <c r="K327" s="145">
        <f t="shared" si="24"/>
        <v>2</v>
      </c>
      <c r="L327" s="146"/>
      <c r="M327" s="147">
        <f t="shared" si="25"/>
        <v>0</v>
      </c>
      <c r="N327" s="146"/>
      <c r="O327" s="146"/>
      <c r="P327" s="146"/>
      <c r="Q327" s="148">
        <f t="shared" si="26"/>
        <v>0</v>
      </c>
      <c r="R327" s="18" t="str">
        <f t="shared" si="22"/>
        <v>OK</v>
      </c>
      <c r="S327" s="47">
        <v>2</v>
      </c>
      <c r="T327" s="47"/>
      <c r="U327" s="47"/>
      <c r="V327" s="47"/>
      <c r="W327" s="47"/>
      <c r="X327" s="34"/>
      <c r="Y327" s="34"/>
      <c r="Z327" s="34"/>
      <c r="AA327" s="180"/>
      <c r="AB327" s="180"/>
      <c r="AC327" s="180"/>
      <c r="AD327" s="180"/>
      <c r="AE327" s="181"/>
      <c r="AF327" s="181"/>
      <c r="AG327" s="181"/>
      <c r="AH327" s="181"/>
      <c r="AI327" s="181"/>
      <c r="AJ327" s="181"/>
      <c r="AK327" s="181"/>
      <c r="AL327" s="36"/>
      <c r="AM327" s="36"/>
      <c r="AN327" s="36"/>
    </row>
    <row r="328" spans="1:40" ht="40" customHeight="1" x14ac:dyDescent="0.35">
      <c r="A328" s="204"/>
      <c r="B328" s="50">
        <v>342</v>
      </c>
      <c r="C328" s="200"/>
      <c r="D328" s="56" t="s">
        <v>569</v>
      </c>
      <c r="E328" s="57" t="s">
        <v>570</v>
      </c>
      <c r="F328" s="57" t="s">
        <v>11</v>
      </c>
      <c r="G328" s="57" t="s">
        <v>277</v>
      </c>
      <c r="H328" s="55">
        <v>50</v>
      </c>
      <c r="I328" s="16">
        <v>10</v>
      </c>
      <c r="J328" s="144">
        <f t="shared" si="23"/>
        <v>6</v>
      </c>
      <c r="K328" s="145">
        <f t="shared" si="24"/>
        <v>6</v>
      </c>
      <c r="L328" s="146"/>
      <c r="M328" s="147">
        <f t="shared" si="25"/>
        <v>2</v>
      </c>
      <c r="N328" s="146"/>
      <c r="O328" s="146"/>
      <c r="P328" s="146"/>
      <c r="Q328" s="148">
        <f t="shared" si="26"/>
        <v>4</v>
      </c>
      <c r="R328" s="18" t="str">
        <f t="shared" si="22"/>
        <v>OK</v>
      </c>
      <c r="S328" s="47"/>
      <c r="T328" s="47">
        <v>6</v>
      </c>
      <c r="U328" s="47"/>
      <c r="V328" s="47"/>
      <c r="W328" s="47"/>
      <c r="X328" s="34"/>
      <c r="Y328" s="34"/>
      <c r="Z328" s="34"/>
      <c r="AA328" s="180"/>
      <c r="AB328" s="180"/>
      <c r="AC328" s="180"/>
      <c r="AD328" s="180"/>
      <c r="AE328" s="181"/>
      <c r="AF328" s="181"/>
      <c r="AG328" s="181"/>
      <c r="AH328" s="181"/>
      <c r="AI328" s="181"/>
      <c r="AJ328" s="181"/>
      <c r="AK328" s="181"/>
      <c r="AL328" s="36"/>
      <c r="AM328" s="36"/>
      <c r="AN328" s="36"/>
    </row>
    <row r="329" spans="1:40" ht="40" customHeight="1" x14ac:dyDescent="0.35">
      <c r="A329" s="204"/>
      <c r="B329" s="50">
        <v>343</v>
      </c>
      <c r="C329" s="200"/>
      <c r="D329" s="56" t="s">
        <v>571</v>
      </c>
      <c r="E329" s="57" t="s">
        <v>570</v>
      </c>
      <c r="F329" s="57" t="s">
        <v>11</v>
      </c>
      <c r="G329" s="57" t="s">
        <v>13</v>
      </c>
      <c r="H329" s="55">
        <v>30</v>
      </c>
      <c r="I329" s="16">
        <v>10</v>
      </c>
      <c r="J329" s="144">
        <f t="shared" si="23"/>
        <v>4</v>
      </c>
      <c r="K329" s="145">
        <f t="shared" si="24"/>
        <v>4</v>
      </c>
      <c r="L329" s="146"/>
      <c r="M329" s="147">
        <f t="shared" si="25"/>
        <v>2</v>
      </c>
      <c r="N329" s="146"/>
      <c r="O329" s="146"/>
      <c r="P329" s="146"/>
      <c r="Q329" s="148">
        <f t="shared" si="26"/>
        <v>6</v>
      </c>
      <c r="R329" s="18" t="str">
        <f t="shared" si="22"/>
        <v>OK</v>
      </c>
      <c r="S329" s="47"/>
      <c r="T329" s="47">
        <v>4</v>
      </c>
      <c r="U329" s="47"/>
      <c r="V329" s="47"/>
      <c r="W329" s="47"/>
      <c r="X329" s="34"/>
      <c r="Y329" s="34"/>
      <c r="Z329" s="34"/>
      <c r="AA329" s="180"/>
      <c r="AB329" s="180"/>
      <c r="AC329" s="180"/>
      <c r="AD329" s="180"/>
      <c r="AE329" s="181"/>
      <c r="AF329" s="181"/>
      <c r="AG329" s="181"/>
      <c r="AH329" s="181"/>
      <c r="AI329" s="181"/>
      <c r="AJ329" s="181"/>
      <c r="AK329" s="181"/>
      <c r="AL329" s="36"/>
      <c r="AM329" s="36"/>
      <c r="AN329" s="36"/>
    </row>
    <row r="330" spans="1:40" ht="40" customHeight="1" x14ac:dyDescent="0.35">
      <c r="A330" s="204"/>
      <c r="B330" s="50">
        <v>344</v>
      </c>
      <c r="C330" s="200"/>
      <c r="D330" s="56" t="s">
        <v>572</v>
      </c>
      <c r="E330" s="57" t="s">
        <v>570</v>
      </c>
      <c r="F330" s="57" t="s">
        <v>11</v>
      </c>
      <c r="G330" s="57" t="s">
        <v>13</v>
      </c>
      <c r="H330" s="55">
        <v>30</v>
      </c>
      <c r="I330" s="16">
        <v>10</v>
      </c>
      <c r="J330" s="144">
        <f t="shared" si="23"/>
        <v>4</v>
      </c>
      <c r="K330" s="145">
        <f t="shared" si="24"/>
        <v>4</v>
      </c>
      <c r="L330" s="146"/>
      <c r="M330" s="147">
        <f t="shared" si="25"/>
        <v>2</v>
      </c>
      <c r="N330" s="146"/>
      <c r="O330" s="146"/>
      <c r="P330" s="146"/>
      <c r="Q330" s="148">
        <f t="shared" si="26"/>
        <v>6</v>
      </c>
      <c r="R330" s="18" t="str">
        <f t="shared" si="22"/>
        <v>OK</v>
      </c>
      <c r="S330" s="47"/>
      <c r="T330" s="47">
        <v>4</v>
      </c>
      <c r="U330" s="47"/>
      <c r="V330" s="47"/>
      <c r="W330" s="47"/>
      <c r="X330" s="34"/>
      <c r="Y330" s="34"/>
      <c r="Z330" s="34"/>
      <c r="AA330" s="180"/>
      <c r="AB330" s="180"/>
      <c r="AC330" s="180"/>
      <c r="AD330" s="180"/>
      <c r="AE330" s="181"/>
      <c r="AF330" s="181"/>
      <c r="AG330" s="181"/>
      <c r="AH330" s="181"/>
      <c r="AI330" s="181"/>
      <c r="AJ330" s="181"/>
      <c r="AK330" s="181"/>
      <c r="AL330" s="36"/>
      <c r="AM330" s="36"/>
      <c r="AN330" s="36"/>
    </row>
    <row r="331" spans="1:40" ht="40" customHeight="1" x14ac:dyDescent="0.35">
      <c r="A331" s="204"/>
      <c r="B331" s="50">
        <v>345</v>
      </c>
      <c r="C331" s="200"/>
      <c r="D331" s="56" t="s">
        <v>573</v>
      </c>
      <c r="E331" s="57" t="s">
        <v>570</v>
      </c>
      <c r="F331" s="57" t="s">
        <v>11</v>
      </c>
      <c r="G331" s="57" t="s">
        <v>288</v>
      </c>
      <c r="H331" s="55">
        <v>20</v>
      </c>
      <c r="I331" s="16">
        <v>30</v>
      </c>
      <c r="J331" s="144">
        <f t="shared" si="23"/>
        <v>33</v>
      </c>
      <c r="K331" s="145">
        <f t="shared" si="24"/>
        <v>33</v>
      </c>
      <c r="L331" s="146">
        <v>3</v>
      </c>
      <c r="M331" s="147">
        <f t="shared" si="25"/>
        <v>7</v>
      </c>
      <c r="N331" s="146"/>
      <c r="O331" s="146"/>
      <c r="P331" s="146"/>
      <c r="Q331" s="148">
        <f t="shared" si="26"/>
        <v>0</v>
      </c>
      <c r="R331" s="18" t="str">
        <f t="shared" si="22"/>
        <v>OK</v>
      </c>
      <c r="S331" s="47"/>
      <c r="T331" s="47">
        <v>30</v>
      </c>
      <c r="U331" s="47"/>
      <c r="V331" s="47"/>
      <c r="W331" s="47"/>
      <c r="X331" s="34"/>
      <c r="Y331" s="34"/>
      <c r="Z331" s="34"/>
      <c r="AA331" s="180"/>
      <c r="AB331" s="180"/>
      <c r="AC331" s="180"/>
      <c r="AD331" s="180"/>
      <c r="AE331" s="181"/>
      <c r="AF331" s="190">
        <v>3</v>
      </c>
      <c r="AG331" s="181"/>
      <c r="AH331" s="181"/>
      <c r="AI331" s="181"/>
      <c r="AJ331" s="181"/>
      <c r="AK331" s="181"/>
      <c r="AL331" s="36"/>
      <c r="AM331" s="36"/>
      <c r="AN331" s="36"/>
    </row>
    <row r="332" spans="1:40" ht="40" customHeight="1" x14ac:dyDescent="0.35">
      <c r="A332" s="204"/>
      <c r="B332" s="50">
        <v>346</v>
      </c>
      <c r="C332" s="200"/>
      <c r="D332" s="56" t="s">
        <v>574</v>
      </c>
      <c r="E332" s="57" t="s">
        <v>570</v>
      </c>
      <c r="F332" s="57" t="s">
        <v>11</v>
      </c>
      <c r="G332" s="57" t="s">
        <v>575</v>
      </c>
      <c r="H332" s="55">
        <v>50</v>
      </c>
      <c r="I332" s="16">
        <v>5</v>
      </c>
      <c r="J332" s="144">
        <f t="shared" si="23"/>
        <v>5</v>
      </c>
      <c r="K332" s="145">
        <f t="shared" si="24"/>
        <v>5</v>
      </c>
      <c r="L332" s="146"/>
      <c r="M332" s="147">
        <f t="shared" si="25"/>
        <v>1</v>
      </c>
      <c r="N332" s="146"/>
      <c r="O332" s="146"/>
      <c r="P332" s="146"/>
      <c r="Q332" s="148">
        <f t="shared" si="26"/>
        <v>0</v>
      </c>
      <c r="R332" s="18" t="str">
        <f t="shared" si="22"/>
        <v>OK</v>
      </c>
      <c r="S332" s="47"/>
      <c r="T332" s="47">
        <v>5</v>
      </c>
      <c r="U332" s="47"/>
      <c r="V332" s="47"/>
      <c r="W332" s="47"/>
      <c r="X332" s="34"/>
      <c r="Y332" s="34"/>
      <c r="Z332" s="34"/>
      <c r="AA332" s="180"/>
      <c r="AB332" s="180"/>
      <c r="AC332" s="180"/>
      <c r="AD332" s="180"/>
      <c r="AE332" s="181"/>
      <c r="AF332" s="181"/>
      <c r="AG332" s="181"/>
      <c r="AH332" s="181"/>
      <c r="AI332" s="181"/>
      <c r="AJ332" s="181"/>
      <c r="AK332" s="181"/>
      <c r="AL332" s="36"/>
      <c r="AM332" s="36"/>
      <c r="AN332" s="36"/>
    </row>
    <row r="333" spans="1:40" ht="40" customHeight="1" x14ac:dyDescent="0.35">
      <c r="A333" s="204"/>
      <c r="B333" s="50">
        <v>347</v>
      </c>
      <c r="C333" s="199"/>
      <c r="D333" s="56" t="s">
        <v>576</v>
      </c>
      <c r="E333" s="57" t="s">
        <v>570</v>
      </c>
      <c r="F333" s="57" t="s">
        <v>11</v>
      </c>
      <c r="G333" s="57" t="s">
        <v>575</v>
      </c>
      <c r="H333" s="55">
        <v>40</v>
      </c>
      <c r="I333" s="16">
        <v>2</v>
      </c>
      <c r="J333" s="144">
        <f t="shared" si="23"/>
        <v>2</v>
      </c>
      <c r="K333" s="145">
        <f t="shared" si="24"/>
        <v>2</v>
      </c>
      <c r="L333" s="146"/>
      <c r="M333" s="147">
        <f t="shared" si="25"/>
        <v>0</v>
      </c>
      <c r="N333" s="146"/>
      <c r="O333" s="146"/>
      <c r="P333" s="146"/>
      <c r="Q333" s="148">
        <f t="shared" si="26"/>
        <v>0</v>
      </c>
      <c r="R333" s="18" t="str">
        <f t="shared" si="22"/>
        <v>OK</v>
      </c>
      <c r="S333" s="47"/>
      <c r="T333" s="47">
        <v>2</v>
      </c>
      <c r="U333" s="47"/>
      <c r="V333" s="47"/>
      <c r="W333" s="47"/>
      <c r="X333" s="34"/>
      <c r="Y333" s="34"/>
      <c r="Z333" s="34"/>
      <c r="AA333" s="180"/>
      <c r="AB333" s="180"/>
      <c r="AC333" s="180"/>
      <c r="AD333" s="180"/>
      <c r="AE333" s="181"/>
      <c r="AF333" s="181"/>
      <c r="AG333" s="181"/>
      <c r="AH333" s="181"/>
      <c r="AI333" s="181"/>
      <c r="AJ333" s="181"/>
      <c r="AK333" s="181"/>
      <c r="AL333" s="36"/>
      <c r="AM333" s="36"/>
      <c r="AN333" s="36"/>
    </row>
    <row r="334" spans="1:40" ht="40" customHeight="1" x14ac:dyDescent="0.35">
      <c r="A334" s="204">
        <v>32</v>
      </c>
      <c r="B334" s="50">
        <v>348</v>
      </c>
      <c r="C334" s="198" t="s">
        <v>641</v>
      </c>
      <c r="D334" s="56" t="s">
        <v>577</v>
      </c>
      <c r="E334" s="57" t="s">
        <v>578</v>
      </c>
      <c r="F334" s="57" t="s">
        <v>233</v>
      </c>
      <c r="G334" s="57" t="s">
        <v>579</v>
      </c>
      <c r="H334" s="55">
        <v>164.96</v>
      </c>
      <c r="I334" s="16">
        <v>1</v>
      </c>
      <c r="J334" s="144">
        <f t="shared" si="23"/>
        <v>1</v>
      </c>
      <c r="K334" s="145">
        <f t="shared" si="24"/>
        <v>1</v>
      </c>
      <c r="L334" s="146"/>
      <c r="M334" s="147">
        <f t="shared" si="25"/>
        <v>0</v>
      </c>
      <c r="N334" s="146"/>
      <c r="O334" s="146"/>
      <c r="P334" s="146"/>
      <c r="Q334" s="148">
        <f t="shared" si="26"/>
        <v>0</v>
      </c>
      <c r="R334" s="18" t="str">
        <f t="shared" si="22"/>
        <v>OK</v>
      </c>
      <c r="S334" s="47"/>
      <c r="T334" s="47"/>
      <c r="U334" s="47"/>
      <c r="V334" s="47"/>
      <c r="W334" s="47"/>
      <c r="X334" s="34"/>
      <c r="Y334" s="34"/>
      <c r="Z334" s="34"/>
      <c r="AA334" s="184">
        <v>1</v>
      </c>
      <c r="AB334" s="180"/>
      <c r="AC334" s="180"/>
      <c r="AD334" s="180"/>
      <c r="AE334" s="181"/>
      <c r="AF334" s="181"/>
      <c r="AG334" s="181"/>
      <c r="AH334" s="181"/>
      <c r="AI334" s="181"/>
      <c r="AJ334" s="181"/>
      <c r="AK334" s="181"/>
      <c r="AL334" s="36"/>
      <c r="AM334" s="36"/>
      <c r="AN334" s="36"/>
    </row>
    <row r="335" spans="1:40" ht="40" customHeight="1" x14ac:dyDescent="0.35">
      <c r="A335" s="204"/>
      <c r="B335" s="50">
        <v>349</v>
      </c>
      <c r="C335" s="200"/>
      <c r="D335" s="56" t="s">
        <v>580</v>
      </c>
      <c r="E335" s="57" t="s">
        <v>581</v>
      </c>
      <c r="F335" s="57" t="s">
        <v>233</v>
      </c>
      <c r="G335" s="57" t="s">
        <v>579</v>
      </c>
      <c r="H335" s="55">
        <v>87.33</v>
      </c>
      <c r="I335" s="16">
        <v>2</v>
      </c>
      <c r="J335" s="144">
        <f t="shared" si="23"/>
        <v>1</v>
      </c>
      <c r="K335" s="145">
        <f t="shared" si="24"/>
        <v>1</v>
      </c>
      <c r="L335" s="146"/>
      <c r="M335" s="147">
        <f t="shared" si="25"/>
        <v>0</v>
      </c>
      <c r="N335" s="146"/>
      <c r="O335" s="146"/>
      <c r="P335" s="146"/>
      <c r="Q335" s="148">
        <f t="shared" si="26"/>
        <v>1</v>
      </c>
      <c r="R335" s="18" t="str">
        <f t="shared" si="22"/>
        <v>OK</v>
      </c>
      <c r="S335" s="47"/>
      <c r="T335" s="47"/>
      <c r="U335" s="47"/>
      <c r="V335" s="47"/>
      <c r="W335" s="47"/>
      <c r="X335" s="34"/>
      <c r="Y335" s="34"/>
      <c r="Z335" s="34"/>
      <c r="AA335" s="184">
        <v>1</v>
      </c>
      <c r="AB335" s="180"/>
      <c r="AC335" s="180"/>
      <c r="AD335" s="180"/>
      <c r="AE335" s="181"/>
      <c r="AF335" s="181"/>
      <c r="AG335" s="181"/>
      <c r="AH335" s="181"/>
      <c r="AI335" s="181"/>
      <c r="AJ335" s="181"/>
      <c r="AK335" s="181"/>
      <c r="AL335" s="36"/>
      <c r="AM335" s="36"/>
      <c r="AN335" s="36"/>
    </row>
    <row r="336" spans="1:40" ht="40" customHeight="1" x14ac:dyDescent="0.35">
      <c r="A336" s="204"/>
      <c r="B336" s="50">
        <v>350</v>
      </c>
      <c r="C336" s="200"/>
      <c r="D336" s="56" t="s">
        <v>582</v>
      </c>
      <c r="E336" s="57" t="s">
        <v>583</v>
      </c>
      <c r="F336" s="57" t="s">
        <v>11</v>
      </c>
      <c r="G336" s="57" t="s">
        <v>12</v>
      </c>
      <c r="H336" s="55">
        <v>16.11</v>
      </c>
      <c r="I336" s="16">
        <v>6</v>
      </c>
      <c r="J336" s="144">
        <f t="shared" si="23"/>
        <v>4</v>
      </c>
      <c r="K336" s="145">
        <f t="shared" si="24"/>
        <v>4</v>
      </c>
      <c r="L336" s="146"/>
      <c r="M336" s="147">
        <f t="shared" si="25"/>
        <v>1</v>
      </c>
      <c r="N336" s="146"/>
      <c r="O336" s="146"/>
      <c r="P336" s="146"/>
      <c r="Q336" s="148">
        <f t="shared" si="26"/>
        <v>2</v>
      </c>
      <c r="R336" s="18" t="str">
        <f t="shared" si="22"/>
        <v>OK</v>
      </c>
      <c r="S336" s="47"/>
      <c r="T336" s="47"/>
      <c r="U336" s="47"/>
      <c r="V336" s="47"/>
      <c r="W336" s="47"/>
      <c r="X336" s="34"/>
      <c r="Y336" s="34"/>
      <c r="Z336" s="34"/>
      <c r="AA336" s="184">
        <v>4</v>
      </c>
      <c r="AB336" s="180"/>
      <c r="AC336" s="180"/>
      <c r="AD336" s="180"/>
      <c r="AE336" s="181"/>
      <c r="AF336" s="181"/>
      <c r="AG336" s="181"/>
      <c r="AH336" s="181"/>
      <c r="AI336" s="181"/>
      <c r="AJ336" s="181"/>
      <c r="AK336" s="181"/>
      <c r="AL336" s="36"/>
      <c r="AM336" s="36"/>
      <c r="AN336" s="36"/>
    </row>
    <row r="337" spans="1:40" ht="40" customHeight="1" x14ac:dyDescent="0.35">
      <c r="A337" s="204"/>
      <c r="B337" s="50">
        <v>351</v>
      </c>
      <c r="C337" s="200"/>
      <c r="D337" s="56" t="s">
        <v>584</v>
      </c>
      <c r="E337" s="57" t="s">
        <v>585</v>
      </c>
      <c r="F337" s="57" t="s">
        <v>11</v>
      </c>
      <c r="G337" s="57" t="s">
        <v>12</v>
      </c>
      <c r="H337" s="55">
        <v>115.55</v>
      </c>
      <c r="I337" s="16">
        <v>3</v>
      </c>
      <c r="J337" s="144">
        <f t="shared" si="23"/>
        <v>2</v>
      </c>
      <c r="K337" s="145">
        <f t="shared" si="24"/>
        <v>2</v>
      </c>
      <c r="L337" s="146"/>
      <c r="M337" s="147">
        <f t="shared" si="25"/>
        <v>0</v>
      </c>
      <c r="N337" s="146"/>
      <c r="O337" s="146"/>
      <c r="P337" s="146"/>
      <c r="Q337" s="148">
        <f t="shared" si="26"/>
        <v>1</v>
      </c>
      <c r="R337" s="18" t="str">
        <f t="shared" si="22"/>
        <v>OK</v>
      </c>
      <c r="S337" s="47"/>
      <c r="T337" s="47"/>
      <c r="U337" s="47"/>
      <c r="V337" s="47"/>
      <c r="W337" s="47"/>
      <c r="X337" s="34"/>
      <c r="Y337" s="34"/>
      <c r="Z337" s="34"/>
      <c r="AA337" s="184">
        <v>2</v>
      </c>
      <c r="AB337" s="180"/>
      <c r="AC337" s="180"/>
      <c r="AD337" s="180"/>
      <c r="AE337" s="181"/>
      <c r="AF337" s="181"/>
      <c r="AG337" s="181"/>
      <c r="AH337" s="181"/>
      <c r="AI337" s="181"/>
      <c r="AJ337" s="181"/>
      <c r="AK337" s="181"/>
      <c r="AL337" s="36"/>
      <c r="AM337" s="36"/>
      <c r="AN337" s="36"/>
    </row>
    <row r="338" spans="1:40" ht="40" customHeight="1" x14ac:dyDescent="0.35">
      <c r="A338" s="204"/>
      <c r="B338" s="50">
        <v>352</v>
      </c>
      <c r="C338" s="200"/>
      <c r="D338" s="56" t="s">
        <v>586</v>
      </c>
      <c r="E338" s="57" t="s">
        <v>587</v>
      </c>
      <c r="F338" s="57" t="s">
        <v>11</v>
      </c>
      <c r="G338" s="57" t="s">
        <v>12</v>
      </c>
      <c r="H338" s="55">
        <v>50.3</v>
      </c>
      <c r="I338" s="16">
        <v>3</v>
      </c>
      <c r="J338" s="144">
        <f t="shared" si="23"/>
        <v>2</v>
      </c>
      <c r="K338" s="145">
        <f t="shared" si="24"/>
        <v>2</v>
      </c>
      <c r="L338" s="146"/>
      <c r="M338" s="147">
        <f t="shared" si="25"/>
        <v>0</v>
      </c>
      <c r="N338" s="146"/>
      <c r="O338" s="146"/>
      <c r="P338" s="146"/>
      <c r="Q338" s="148">
        <f t="shared" si="26"/>
        <v>1</v>
      </c>
      <c r="R338" s="18" t="str">
        <f t="shared" si="22"/>
        <v>OK</v>
      </c>
      <c r="S338" s="47"/>
      <c r="T338" s="47"/>
      <c r="U338" s="47"/>
      <c r="V338" s="47"/>
      <c r="W338" s="47"/>
      <c r="X338" s="34"/>
      <c r="Y338" s="34"/>
      <c r="Z338" s="34"/>
      <c r="AA338" s="184">
        <v>2</v>
      </c>
      <c r="AB338" s="180"/>
      <c r="AC338" s="180"/>
      <c r="AD338" s="180"/>
      <c r="AE338" s="181"/>
      <c r="AF338" s="181"/>
      <c r="AG338" s="181"/>
      <c r="AH338" s="181"/>
      <c r="AI338" s="181"/>
      <c r="AJ338" s="181"/>
      <c r="AK338" s="181"/>
      <c r="AL338" s="36"/>
      <c r="AM338" s="36"/>
      <c r="AN338" s="36"/>
    </row>
    <row r="339" spans="1:40" ht="40" customHeight="1" x14ac:dyDescent="0.35">
      <c r="A339" s="204"/>
      <c r="B339" s="50">
        <v>353</v>
      </c>
      <c r="C339" s="200"/>
      <c r="D339" s="56" t="s">
        <v>588</v>
      </c>
      <c r="E339" s="57" t="s">
        <v>589</v>
      </c>
      <c r="F339" s="57" t="s">
        <v>11</v>
      </c>
      <c r="G339" s="57" t="s">
        <v>12</v>
      </c>
      <c r="H339" s="55">
        <v>14.69</v>
      </c>
      <c r="I339" s="16">
        <v>0</v>
      </c>
      <c r="J339" s="144">
        <f t="shared" si="23"/>
        <v>0</v>
      </c>
      <c r="K339" s="145">
        <f t="shared" si="24"/>
        <v>0</v>
      </c>
      <c r="L339" s="146"/>
      <c r="M339" s="147">
        <f t="shared" si="25"/>
        <v>0</v>
      </c>
      <c r="N339" s="146"/>
      <c r="O339" s="146"/>
      <c r="P339" s="146"/>
      <c r="Q339" s="148">
        <f t="shared" si="26"/>
        <v>0</v>
      </c>
      <c r="R339" s="18" t="str">
        <f t="shared" si="22"/>
        <v>OK</v>
      </c>
      <c r="S339" s="47"/>
      <c r="T339" s="47"/>
      <c r="U339" s="47"/>
      <c r="V339" s="47"/>
      <c r="W339" s="47"/>
      <c r="X339" s="34"/>
      <c r="Y339" s="34"/>
      <c r="Z339" s="34"/>
      <c r="AA339" s="180"/>
      <c r="AB339" s="180"/>
      <c r="AC339" s="180"/>
      <c r="AD339" s="180"/>
      <c r="AE339" s="181"/>
      <c r="AF339" s="181"/>
      <c r="AG339" s="181"/>
      <c r="AH339" s="181"/>
      <c r="AI339" s="181"/>
      <c r="AJ339" s="181"/>
      <c r="AK339" s="181"/>
      <c r="AL339" s="36"/>
      <c r="AM339" s="36"/>
      <c r="AN339" s="36"/>
    </row>
    <row r="340" spans="1:40" ht="40" customHeight="1" x14ac:dyDescent="0.35">
      <c r="A340" s="204"/>
      <c r="B340" s="50">
        <v>354</v>
      </c>
      <c r="C340" s="200"/>
      <c r="D340" s="56" t="s">
        <v>590</v>
      </c>
      <c r="E340" s="57" t="s">
        <v>589</v>
      </c>
      <c r="F340" s="57" t="s">
        <v>11</v>
      </c>
      <c r="G340" s="57" t="s">
        <v>591</v>
      </c>
      <c r="H340" s="55">
        <v>12.85</v>
      </c>
      <c r="I340" s="16">
        <v>0</v>
      </c>
      <c r="J340" s="144">
        <f t="shared" si="23"/>
        <v>0</v>
      </c>
      <c r="K340" s="145">
        <f t="shared" si="24"/>
        <v>0</v>
      </c>
      <c r="L340" s="146"/>
      <c r="M340" s="147">
        <f t="shared" si="25"/>
        <v>0</v>
      </c>
      <c r="N340" s="146"/>
      <c r="O340" s="146"/>
      <c r="P340" s="146"/>
      <c r="Q340" s="148">
        <f t="shared" si="26"/>
        <v>0</v>
      </c>
      <c r="R340" s="18" t="str">
        <f t="shared" si="22"/>
        <v>OK</v>
      </c>
      <c r="S340" s="47"/>
      <c r="T340" s="47"/>
      <c r="U340" s="47"/>
      <c r="V340" s="47"/>
      <c r="W340" s="47"/>
      <c r="X340" s="34"/>
      <c r="Y340" s="34"/>
      <c r="Z340" s="34"/>
      <c r="AA340" s="180"/>
      <c r="AB340" s="180"/>
      <c r="AC340" s="180"/>
      <c r="AD340" s="180"/>
      <c r="AE340" s="181"/>
      <c r="AF340" s="181"/>
      <c r="AG340" s="181"/>
      <c r="AH340" s="181"/>
      <c r="AI340" s="181"/>
      <c r="AJ340" s="181"/>
      <c r="AK340" s="181"/>
      <c r="AL340" s="36"/>
      <c r="AM340" s="36"/>
      <c r="AN340" s="36"/>
    </row>
    <row r="341" spans="1:40" ht="40" customHeight="1" x14ac:dyDescent="0.35">
      <c r="A341" s="204"/>
      <c r="B341" s="50">
        <v>355</v>
      </c>
      <c r="C341" s="200"/>
      <c r="D341" s="56" t="s">
        <v>592</v>
      </c>
      <c r="E341" s="57" t="s">
        <v>593</v>
      </c>
      <c r="F341" s="57" t="s">
        <v>3</v>
      </c>
      <c r="G341" s="57" t="s">
        <v>591</v>
      </c>
      <c r="H341" s="55">
        <v>10.35</v>
      </c>
      <c r="I341" s="16">
        <v>30</v>
      </c>
      <c r="J341" s="144">
        <f t="shared" si="23"/>
        <v>30</v>
      </c>
      <c r="K341" s="145">
        <f t="shared" si="24"/>
        <v>30</v>
      </c>
      <c r="L341" s="146"/>
      <c r="M341" s="147">
        <f t="shared" si="25"/>
        <v>7</v>
      </c>
      <c r="N341" s="146"/>
      <c r="O341" s="146"/>
      <c r="P341" s="146"/>
      <c r="Q341" s="148">
        <f t="shared" si="26"/>
        <v>0</v>
      </c>
      <c r="R341" s="18" t="str">
        <f t="shared" si="22"/>
        <v>OK</v>
      </c>
      <c r="S341" s="47"/>
      <c r="T341" s="47"/>
      <c r="U341" s="47"/>
      <c r="V341" s="47"/>
      <c r="W341" s="47"/>
      <c r="X341" s="34"/>
      <c r="Y341" s="34"/>
      <c r="Z341" s="34"/>
      <c r="AA341" s="183">
        <v>30</v>
      </c>
      <c r="AB341" s="180"/>
      <c r="AC341" s="180"/>
      <c r="AD341" s="180"/>
      <c r="AE341" s="181"/>
      <c r="AF341" s="181"/>
      <c r="AG341" s="181"/>
      <c r="AH341" s="181"/>
      <c r="AI341" s="181"/>
      <c r="AJ341" s="181"/>
      <c r="AK341" s="181"/>
      <c r="AL341" s="36"/>
      <c r="AM341" s="36"/>
      <c r="AN341" s="36"/>
    </row>
    <row r="342" spans="1:40" ht="40" customHeight="1" x14ac:dyDescent="0.35">
      <c r="A342" s="204"/>
      <c r="B342" s="50">
        <v>356</v>
      </c>
      <c r="C342" s="199"/>
      <c r="D342" s="56" t="s">
        <v>594</v>
      </c>
      <c r="E342" s="57" t="s">
        <v>595</v>
      </c>
      <c r="F342" s="57" t="s">
        <v>11</v>
      </c>
      <c r="G342" s="57" t="s">
        <v>12</v>
      </c>
      <c r="H342" s="55">
        <v>68.7</v>
      </c>
      <c r="I342" s="16">
        <v>1</v>
      </c>
      <c r="J342" s="144">
        <f t="shared" si="23"/>
        <v>0</v>
      </c>
      <c r="K342" s="145">
        <f t="shared" si="24"/>
        <v>0</v>
      </c>
      <c r="L342" s="146"/>
      <c r="M342" s="147">
        <f t="shared" si="25"/>
        <v>0</v>
      </c>
      <c r="N342" s="146"/>
      <c r="O342" s="146"/>
      <c r="P342" s="146"/>
      <c r="Q342" s="148">
        <f t="shared" si="26"/>
        <v>1</v>
      </c>
      <c r="R342" s="18" t="str">
        <f t="shared" si="22"/>
        <v>OK</v>
      </c>
      <c r="S342" s="47"/>
      <c r="T342" s="47"/>
      <c r="U342" s="47"/>
      <c r="V342" s="47"/>
      <c r="W342" s="47"/>
      <c r="X342" s="34"/>
      <c r="Y342" s="34"/>
      <c r="Z342" s="34"/>
      <c r="AA342" s="180"/>
      <c r="AB342" s="180"/>
      <c r="AC342" s="180"/>
      <c r="AD342" s="180"/>
      <c r="AE342" s="181"/>
      <c r="AF342" s="181"/>
      <c r="AG342" s="181"/>
      <c r="AH342" s="181"/>
      <c r="AI342" s="181"/>
      <c r="AJ342" s="181"/>
      <c r="AK342" s="181"/>
      <c r="AL342" s="36"/>
      <c r="AM342" s="36"/>
      <c r="AN342" s="36"/>
    </row>
    <row r="343" spans="1:40" ht="40" customHeight="1" x14ac:dyDescent="0.35">
      <c r="A343" s="204">
        <v>34</v>
      </c>
      <c r="B343" s="50">
        <v>364</v>
      </c>
      <c r="C343" s="198" t="s">
        <v>635</v>
      </c>
      <c r="D343" s="56" t="s">
        <v>596</v>
      </c>
      <c r="E343" s="57" t="s">
        <v>597</v>
      </c>
      <c r="F343" s="57" t="s">
        <v>598</v>
      </c>
      <c r="G343" s="57" t="s">
        <v>599</v>
      </c>
      <c r="H343" s="55">
        <v>40.9</v>
      </c>
      <c r="I343" s="16">
        <v>0</v>
      </c>
      <c r="J343" s="144">
        <f t="shared" si="23"/>
        <v>0</v>
      </c>
      <c r="K343" s="145">
        <f t="shared" si="24"/>
        <v>0</v>
      </c>
      <c r="L343" s="146"/>
      <c r="M343" s="147">
        <f t="shared" si="25"/>
        <v>0</v>
      </c>
      <c r="N343" s="146"/>
      <c r="O343" s="146"/>
      <c r="P343" s="146"/>
      <c r="Q343" s="148">
        <f t="shared" si="26"/>
        <v>0</v>
      </c>
      <c r="R343" s="18" t="str">
        <f t="shared" si="22"/>
        <v>OK</v>
      </c>
      <c r="S343" s="47"/>
      <c r="T343" s="47"/>
      <c r="U343" s="47"/>
      <c r="V343" s="47"/>
      <c r="W343" s="47"/>
      <c r="X343" s="34"/>
      <c r="Y343" s="34"/>
      <c r="Z343" s="34"/>
      <c r="AA343" s="180"/>
      <c r="AB343" s="180"/>
      <c r="AC343" s="180"/>
      <c r="AD343" s="180"/>
      <c r="AE343" s="181"/>
      <c r="AF343" s="181"/>
      <c r="AG343" s="181"/>
      <c r="AH343" s="181"/>
      <c r="AI343" s="181"/>
      <c r="AJ343" s="181"/>
      <c r="AK343" s="181"/>
      <c r="AL343" s="36"/>
      <c r="AM343" s="36"/>
      <c r="AN343" s="36"/>
    </row>
    <row r="344" spans="1:40" ht="40" customHeight="1" x14ac:dyDescent="0.35">
      <c r="A344" s="204"/>
      <c r="B344" s="50">
        <v>365</v>
      </c>
      <c r="C344" s="199"/>
      <c r="D344" s="56" t="s">
        <v>600</v>
      </c>
      <c r="E344" s="57" t="s">
        <v>601</v>
      </c>
      <c r="F344" s="57" t="s">
        <v>195</v>
      </c>
      <c r="G344" s="57" t="s">
        <v>599</v>
      </c>
      <c r="H344" s="55">
        <v>307.2</v>
      </c>
      <c r="I344" s="16">
        <v>0</v>
      </c>
      <c r="J344" s="144">
        <f t="shared" si="23"/>
        <v>0</v>
      </c>
      <c r="K344" s="145">
        <f t="shared" si="24"/>
        <v>0</v>
      </c>
      <c r="L344" s="146"/>
      <c r="M344" s="147">
        <f t="shared" si="25"/>
        <v>0</v>
      </c>
      <c r="N344" s="146"/>
      <c r="O344" s="146"/>
      <c r="P344" s="146"/>
      <c r="Q344" s="148">
        <f t="shared" si="26"/>
        <v>0</v>
      </c>
      <c r="R344" s="18" t="str">
        <f t="shared" si="22"/>
        <v>OK</v>
      </c>
      <c r="S344" s="47"/>
      <c r="T344" s="47"/>
      <c r="U344" s="47"/>
      <c r="V344" s="47"/>
      <c r="W344" s="47"/>
      <c r="X344" s="34"/>
      <c r="Y344" s="34"/>
      <c r="Z344" s="34"/>
      <c r="AA344" s="180"/>
      <c r="AB344" s="180"/>
      <c r="AC344" s="180"/>
      <c r="AD344" s="180"/>
      <c r="AE344" s="181"/>
      <c r="AF344" s="181"/>
      <c r="AG344" s="181"/>
      <c r="AH344" s="181"/>
      <c r="AI344" s="181"/>
      <c r="AJ344" s="181"/>
      <c r="AK344" s="181"/>
      <c r="AL344" s="36"/>
      <c r="AM344" s="36"/>
      <c r="AN344" s="36"/>
    </row>
    <row r="345" spans="1:40" ht="40" customHeight="1" x14ac:dyDescent="0.35">
      <c r="A345" s="204">
        <v>35</v>
      </c>
      <c r="B345" s="50">
        <v>366</v>
      </c>
      <c r="C345" s="198" t="s">
        <v>634</v>
      </c>
      <c r="D345" s="56" t="s">
        <v>602</v>
      </c>
      <c r="E345" s="57" t="s">
        <v>39</v>
      </c>
      <c r="F345" s="57" t="s">
        <v>195</v>
      </c>
      <c r="G345" s="57" t="s">
        <v>13</v>
      </c>
      <c r="H345" s="55">
        <v>35.119999999999997</v>
      </c>
      <c r="I345" s="16">
        <v>0</v>
      </c>
      <c r="J345" s="144">
        <f t="shared" si="23"/>
        <v>0</v>
      </c>
      <c r="K345" s="145">
        <f t="shared" si="24"/>
        <v>0</v>
      </c>
      <c r="L345" s="146"/>
      <c r="M345" s="147">
        <f t="shared" si="25"/>
        <v>0</v>
      </c>
      <c r="N345" s="146"/>
      <c r="O345" s="146"/>
      <c r="P345" s="146"/>
      <c r="Q345" s="148">
        <f t="shared" si="26"/>
        <v>0</v>
      </c>
      <c r="R345" s="18" t="str">
        <f t="shared" si="22"/>
        <v>OK</v>
      </c>
      <c r="S345" s="47"/>
      <c r="T345" s="47"/>
      <c r="U345" s="47"/>
      <c r="V345" s="47"/>
      <c r="W345" s="47"/>
      <c r="X345" s="34"/>
      <c r="Y345" s="34"/>
      <c r="Z345" s="34"/>
      <c r="AA345" s="180"/>
      <c r="AB345" s="180"/>
      <c r="AC345" s="180"/>
      <c r="AD345" s="180"/>
      <c r="AE345" s="181"/>
      <c r="AF345" s="181"/>
      <c r="AG345" s="181"/>
      <c r="AH345" s="181"/>
      <c r="AI345" s="181"/>
      <c r="AJ345" s="181"/>
      <c r="AK345" s="181"/>
      <c r="AL345" s="36"/>
      <c r="AM345" s="36"/>
      <c r="AN345" s="36"/>
    </row>
    <row r="346" spans="1:40" ht="40" customHeight="1" x14ac:dyDescent="0.35">
      <c r="A346" s="204"/>
      <c r="B346" s="50">
        <v>367</v>
      </c>
      <c r="C346" s="200"/>
      <c r="D346" s="56" t="s">
        <v>603</v>
      </c>
      <c r="E346" s="57" t="s">
        <v>39</v>
      </c>
      <c r="F346" s="57" t="s">
        <v>484</v>
      </c>
      <c r="G346" s="57" t="s">
        <v>604</v>
      </c>
      <c r="H346" s="55">
        <v>24.1</v>
      </c>
      <c r="I346" s="16">
        <v>0</v>
      </c>
      <c r="J346" s="144">
        <f t="shared" si="23"/>
        <v>0</v>
      </c>
      <c r="K346" s="145">
        <f t="shared" si="24"/>
        <v>0</v>
      </c>
      <c r="L346" s="146"/>
      <c r="M346" s="147">
        <f t="shared" si="25"/>
        <v>0</v>
      </c>
      <c r="N346" s="146"/>
      <c r="O346" s="146"/>
      <c r="P346" s="146"/>
      <c r="Q346" s="148">
        <f t="shared" si="26"/>
        <v>0</v>
      </c>
      <c r="R346" s="18" t="str">
        <f t="shared" si="22"/>
        <v>OK</v>
      </c>
      <c r="S346" s="47"/>
      <c r="T346" s="47"/>
      <c r="U346" s="47"/>
      <c r="V346" s="47"/>
      <c r="W346" s="47"/>
      <c r="X346" s="34"/>
      <c r="Y346" s="34"/>
      <c r="Z346" s="34"/>
      <c r="AA346" s="180"/>
      <c r="AB346" s="180"/>
      <c r="AC346" s="180"/>
      <c r="AD346" s="180"/>
      <c r="AE346" s="181"/>
      <c r="AF346" s="181"/>
      <c r="AG346" s="181"/>
      <c r="AH346" s="181"/>
      <c r="AI346" s="181"/>
      <c r="AJ346" s="181"/>
      <c r="AK346" s="181"/>
      <c r="AL346" s="36"/>
      <c r="AM346" s="36"/>
      <c r="AN346" s="36"/>
    </row>
    <row r="347" spans="1:40" ht="40" customHeight="1" x14ac:dyDescent="0.35">
      <c r="A347" s="204"/>
      <c r="B347" s="50">
        <v>368</v>
      </c>
      <c r="C347" s="200"/>
      <c r="D347" s="56" t="s">
        <v>605</v>
      </c>
      <c r="E347" s="57" t="s">
        <v>606</v>
      </c>
      <c r="F347" s="57" t="s">
        <v>11</v>
      </c>
      <c r="G347" s="57" t="s">
        <v>604</v>
      </c>
      <c r="H347" s="55">
        <v>40</v>
      </c>
      <c r="I347" s="16">
        <v>0</v>
      </c>
      <c r="J347" s="144">
        <f t="shared" si="23"/>
        <v>0</v>
      </c>
      <c r="K347" s="145">
        <f t="shared" si="24"/>
        <v>0</v>
      </c>
      <c r="L347" s="146"/>
      <c r="M347" s="147">
        <f t="shared" si="25"/>
        <v>0</v>
      </c>
      <c r="N347" s="146"/>
      <c r="O347" s="146"/>
      <c r="P347" s="146"/>
      <c r="Q347" s="148">
        <f t="shared" si="26"/>
        <v>0</v>
      </c>
      <c r="R347" s="18" t="str">
        <f t="shared" si="22"/>
        <v>OK</v>
      </c>
      <c r="S347" s="47"/>
      <c r="T347" s="47"/>
      <c r="U347" s="47"/>
      <c r="V347" s="47"/>
      <c r="W347" s="47"/>
      <c r="X347" s="34"/>
      <c r="Y347" s="34"/>
      <c r="Z347" s="34"/>
      <c r="AA347" s="180"/>
      <c r="AB347" s="180"/>
      <c r="AC347" s="180"/>
      <c r="AD347" s="180"/>
      <c r="AE347" s="181"/>
      <c r="AF347" s="181"/>
      <c r="AG347" s="181"/>
      <c r="AH347" s="181"/>
      <c r="AI347" s="181"/>
      <c r="AJ347" s="181"/>
      <c r="AK347" s="181"/>
      <c r="AL347" s="36"/>
      <c r="AM347" s="36"/>
      <c r="AN347" s="36"/>
    </row>
    <row r="348" spans="1:40" ht="40" customHeight="1" x14ac:dyDescent="0.35">
      <c r="A348" s="204"/>
      <c r="B348" s="50">
        <v>369</v>
      </c>
      <c r="C348" s="200"/>
      <c r="D348" s="56" t="s">
        <v>607</v>
      </c>
      <c r="E348" s="57" t="s">
        <v>608</v>
      </c>
      <c r="F348" s="57" t="s">
        <v>11</v>
      </c>
      <c r="G348" s="57" t="s">
        <v>604</v>
      </c>
      <c r="H348" s="55">
        <v>72.2</v>
      </c>
      <c r="I348" s="16">
        <v>0</v>
      </c>
      <c r="J348" s="144">
        <f t="shared" si="23"/>
        <v>0</v>
      </c>
      <c r="K348" s="145">
        <f t="shared" si="24"/>
        <v>0</v>
      </c>
      <c r="L348" s="146"/>
      <c r="M348" s="147">
        <f t="shared" si="25"/>
        <v>0</v>
      </c>
      <c r="N348" s="146"/>
      <c r="O348" s="146"/>
      <c r="P348" s="146"/>
      <c r="Q348" s="148">
        <f t="shared" si="26"/>
        <v>0</v>
      </c>
      <c r="R348" s="18" t="str">
        <f t="shared" si="22"/>
        <v>OK</v>
      </c>
      <c r="S348" s="47"/>
      <c r="T348" s="47"/>
      <c r="U348" s="47"/>
      <c r="V348" s="47"/>
      <c r="W348" s="47"/>
      <c r="X348" s="34"/>
      <c r="Y348" s="34"/>
      <c r="Z348" s="34"/>
      <c r="AA348" s="180"/>
      <c r="AB348" s="180"/>
      <c r="AC348" s="180"/>
      <c r="AD348" s="180"/>
      <c r="AE348" s="181"/>
      <c r="AF348" s="181"/>
      <c r="AG348" s="181"/>
      <c r="AH348" s="181"/>
      <c r="AI348" s="181"/>
      <c r="AJ348" s="181"/>
      <c r="AK348" s="181"/>
      <c r="AL348" s="36"/>
      <c r="AM348" s="36"/>
      <c r="AN348" s="36"/>
    </row>
    <row r="349" spans="1:40" ht="40" customHeight="1" x14ac:dyDescent="0.35">
      <c r="A349" s="204"/>
      <c r="B349" s="50">
        <v>370</v>
      </c>
      <c r="C349" s="200"/>
      <c r="D349" s="56" t="s">
        <v>609</v>
      </c>
      <c r="E349" s="57" t="s">
        <v>610</v>
      </c>
      <c r="F349" s="57" t="s">
        <v>11</v>
      </c>
      <c r="G349" s="57" t="s">
        <v>13</v>
      </c>
      <c r="H349" s="55">
        <v>175.56</v>
      </c>
      <c r="I349" s="16">
        <v>0</v>
      </c>
      <c r="J349" s="144">
        <f t="shared" si="23"/>
        <v>0</v>
      </c>
      <c r="K349" s="145">
        <f t="shared" si="24"/>
        <v>0</v>
      </c>
      <c r="L349" s="146"/>
      <c r="M349" s="147">
        <f t="shared" si="25"/>
        <v>0</v>
      </c>
      <c r="N349" s="146"/>
      <c r="O349" s="146"/>
      <c r="P349" s="146"/>
      <c r="Q349" s="148">
        <f t="shared" si="26"/>
        <v>0</v>
      </c>
      <c r="R349" s="18" t="str">
        <f t="shared" si="22"/>
        <v>OK</v>
      </c>
      <c r="S349" s="47"/>
      <c r="T349" s="47"/>
      <c r="U349" s="47"/>
      <c r="V349" s="47"/>
      <c r="W349" s="47"/>
      <c r="X349" s="34"/>
      <c r="Y349" s="34"/>
      <c r="Z349" s="34"/>
      <c r="AA349" s="180"/>
      <c r="AB349" s="180"/>
      <c r="AC349" s="180"/>
      <c r="AD349" s="180"/>
      <c r="AE349" s="181"/>
      <c r="AF349" s="181"/>
      <c r="AG349" s="181"/>
      <c r="AH349" s="181"/>
      <c r="AI349" s="181"/>
      <c r="AJ349" s="181"/>
      <c r="AK349" s="181"/>
      <c r="AL349" s="36"/>
      <c r="AM349" s="36"/>
      <c r="AN349" s="36"/>
    </row>
    <row r="350" spans="1:40" ht="40" customHeight="1" x14ac:dyDescent="0.35">
      <c r="A350" s="204"/>
      <c r="B350" s="50">
        <v>371</v>
      </c>
      <c r="C350" s="200"/>
      <c r="D350" s="56" t="s">
        <v>611</v>
      </c>
      <c r="E350" s="57" t="s">
        <v>612</v>
      </c>
      <c r="F350" s="57" t="s">
        <v>613</v>
      </c>
      <c r="G350" s="57" t="s">
        <v>604</v>
      </c>
      <c r="H350" s="55">
        <v>98.95</v>
      </c>
      <c r="I350" s="16">
        <v>0</v>
      </c>
      <c r="J350" s="144">
        <f t="shared" si="23"/>
        <v>0</v>
      </c>
      <c r="K350" s="145">
        <f t="shared" si="24"/>
        <v>0</v>
      </c>
      <c r="L350" s="146"/>
      <c r="M350" s="147">
        <f t="shared" si="25"/>
        <v>0</v>
      </c>
      <c r="N350" s="146"/>
      <c r="O350" s="146"/>
      <c r="P350" s="146"/>
      <c r="Q350" s="148">
        <f t="shared" si="26"/>
        <v>0</v>
      </c>
      <c r="R350" s="18" t="str">
        <f t="shared" si="22"/>
        <v>OK</v>
      </c>
      <c r="S350" s="47"/>
      <c r="T350" s="47"/>
      <c r="U350" s="47"/>
      <c r="V350" s="47"/>
      <c r="W350" s="47"/>
      <c r="X350" s="34"/>
      <c r="Y350" s="34"/>
      <c r="Z350" s="34"/>
      <c r="AA350" s="180"/>
      <c r="AB350" s="180"/>
      <c r="AC350" s="180"/>
      <c r="AD350" s="180"/>
      <c r="AE350" s="181"/>
      <c r="AF350" s="181"/>
      <c r="AG350" s="181"/>
      <c r="AH350" s="181"/>
      <c r="AI350" s="181"/>
      <c r="AJ350" s="181"/>
      <c r="AK350" s="181"/>
      <c r="AL350" s="36"/>
      <c r="AM350" s="36"/>
      <c r="AN350" s="36"/>
    </row>
    <row r="351" spans="1:40" ht="40" customHeight="1" x14ac:dyDescent="0.35">
      <c r="A351" s="204"/>
      <c r="B351" s="50">
        <v>372</v>
      </c>
      <c r="C351" s="199"/>
      <c r="D351" s="56" t="s">
        <v>614</v>
      </c>
      <c r="E351" s="57" t="s">
        <v>39</v>
      </c>
      <c r="F351" s="57" t="s">
        <v>11</v>
      </c>
      <c r="G351" s="57" t="s">
        <v>604</v>
      </c>
      <c r="H351" s="55">
        <v>34.28</v>
      </c>
      <c r="I351" s="16">
        <v>0</v>
      </c>
      <c r="J351" s="144">
        <f t="shared" si="23"/>
        <v>0</v>
      </c>
      <c r="K351" s="145">
        <f t="shared" si="24"/>
        <v>0</v>
      </c>
      <c r="L351" s="146"/>
      <c r="M351" s="147">
        <f t="shared" si="25"/>
        <v>0</v>
      </c>
      <c r="N351" s="146"/>
      <c r="O351" s="146"/>
      <c r="P351" s="146"/>
      <c r="Q351" s="148">
        <f t="shared" si="26"/>
        <v>0</v>
      </c>
      <c r="R351" s="18" t="str">
        <f t="shared" si="22"/>
        <v>OK</v>
      </c>
      <c r="S351" s="47"/>
      <c r="T351" s="47"/>
      <c r="U351" s="47"/>
      <c r="V351" s="47"/>
      <c r="W351" s="47"/>
      <c r="X351" s="34"/>
      <c r="Y351" s="34"/>
      <c r="Z351" s="34"/>
      <c r="AA351" s="180"/>
      <c r="AB351" s="180"/>
      <c r="AC351" s="180"/>
      <c r="AD351" s="180"/>
      <c r="AE351" s="181"/>
      <c r="AF351" s="181"/>
      <c r="AG351" s="181"/>
      <c r="AH351" s="181"/>
      <c r="AI351" s="181"/>
      <c r="AJ351" s="181"/>
      <c r="AK351" s="181"/>
      <c r="AL351" s="36"/>
      <c r="AM351" s="36"/>
      <c r="AN351" s="36"/>
    </row>
    <row r="352" spans="1:40" ht="40" customHeight="1" x14ac:dyDescent="0.35">
      <c r="A352" s="204">
        <v>36</v>
      </c>
      <c r="B352" s="50">
        <v>373</v>
      </c>
      <c r="C352" s="198" t="s">
        <v>641</v>
      </c>
      <c r="D352" s="56" t="s">
        <v>615</v>
      </c>
      <c r="E352" s="57" t="s">
        <v>616</v>
      </c>
      <c r="F352" s="57" t="s">
        <v>250</v>
      </c>
      <c r="G352" s="57" t="s">
        <v>12</v>
      </c>
      <c r="H352" s="55">
        <v>27.39</v>
      </c>
      <c r="I352" s="16">
        <v>1</v>
      </c>
      <c r="J352" s="144">
        <f t="shared" si="23"/>
        <v>0</v>
      </c>
      <c r="K352" s="145">
        <f t="shared" si="24"/>
        <v>0</v>
      </c>
      <c r="L352" s="146"/>
      <c r="M352" s="147">
        <f t="shared" si="25"/>
        <v>0</v>
      </c>
      <c r="N352" s="146"/>
      <c r="O352" s="146"/>
      <c r="P352" s="146"/>
      <c r="Q352" s="148">
        <f t="shared" si="26"/>
        <v>1</v>
      </c>
      <c r="R352" s="18" t="str">
        <f t="shared" si="22"/>
        <v>OK</v>
      </c>
      <c r="S352" s="47"/>
      <c r="T352" s="47"/>
      <c r="U352" s="47"/>
      <c r="V352" s="47"/>
      <c r="W352" s="47"/>
      <c r="X352" s="34"/>
      <c r="Y352" s="34"/>
      <c r="Z352" s="34"/>
      <c r="AA352" s="180"/>
      <c r="AB352" s="180"/>
      <c r="AC352" s="180"/>
      <c r="AD352" s="180"/>
      <c r="AE352" s="181"/>
      <c r="AF352" s="181"/>
      <c r="AG352" s="181"/>
      <c r="AH352" s="181"/>
      <c r="AI352" s="181"/>
      <c r="AJ352" s="181"/>
      <c r="AK352" s="181"/>
      <c r="AL352" s="36"/>
      <c r="AM352" s="36"/>
      <c r="AN352" s="36"/>
    </row>
    <row r="353" spans="1:40" ht="40" customHeight="1" x14ac:dyDescent="0.35">
      <c r="A353" s="204"/>
      <c r="B353" s="50">
        <v>374</v>
      </c>
      <c r="C353" s="200"/>
      <c r="D353" s="56" t="s">
        <v>617</v>
      </c>
      <c r="E353" s="57" t="s">
        <v>618</v>
      </c>
      <c r="F353" s="57" t="s">
        <v>11</v>
      </c>
      <c r="G353" s="57" t="s">
        <v>12</v>
      </c>
      <c r="H353" s="55">
        <v>45.86</v>
      </c>
      <c r="I353" s="16">
        <v>0</v>
      </c>
      <c r="J353" s="144">
        <f t="shared" si="23"/>
        <v>0</v>
      </c>
      <c r="K353" s="145">
        <f t="shared" si="24"/>
        <v>0</v>
      </c>
      <c r="L353" s="146"/>
      <c r="M353" s="147">
        <f t="shared" si="25"/>
        <v>0</v>
      </c>
      <c r="N353" s="146"/>
      <c r="O353" s="146"/>
      <c r="P353" s="146"/>
      <c r="Q353" s="148">
        <f t="shared" si="26"/>
        <v>0</v>
      </c>
      <c r="R353" s="18" t="str">
        <f t="shared" si="22"/>
        <v>OK</v>
      </c>
      <c r="S353" s="47"/>
      <c r="T353" s="47"/>
      <c r="U353" s="47"/>
      <c r="V353" s="47"/>
      <c r="W353" s="47"/>
      <c r="X353" s="34"/>
      <c r="Y353" s="34"/>
      <c r="Z353" s="34"/>
      <c r="AA353" s="180"/>
      <c r="AB353" s="180"/>
      <c r="AC353" s="180"/>
      <c r="AD353" s="180"/>
      <c r="AE353" s="181"/>
      <c r="AF353" s="181"/>
      <c r="AG353" s="181"/>
      <c r="AH353" s="181"/>
      <c r="AI353" s="181"/>
      <c r="AJ353" s="181"/>
      <c r="AK353" s="181"/>
      <c r="AL353" s="36"/>
      <c r="AM353" s="36"/>
      <c r="AN353" s="36"/>
    </row>
    <row r="354" spans="1:40" ht="40" customHeight="1" x14ac:dyDescent="0.35">
      <c r="A354" s="204"/>
      <c r="B354" s="50">
        <v>375</v>
      </c>
      <c r="C354" s="199"/>
      <c r="D354" s="56" t="s">
        <v>619</v>
      </c>
      <c r="E354" s="57" t="s">
        <v>618</v>
      </c>
      <c r="F354" s="57" t="s">
        <v>11</v>
      </c>
      <c r="G354" s="57" t="s">
        <v>12</v>
      </c>
      <c r="H354" s="55">
        <v>21.27</v>
      </c>
      <c r="I354" s="16">
        <v>0</v>
      </c>
      <c r="J354" s="144">
        <f t="shared" si="23"/>
        <v>0</v>
      </c>
      <c r="K354" s="145">
        <f t="shared" si="24"/>
        <v>0</v>
      </c>
      <c r="L354" s="146"/>
      <c r="M354" s="147">
        <f t="shared" si="25"/>
        <v>0</v>
      </c>
      <c r="N354" s="146"/>
      <c r="O354" s="146"/>
      <c r="P354" s="146"/>
      <c r="Q354" s="148">
        <f t="shared" si="26"/>
        <v>0</v>
      </c>
      <c r="R354" s="18" t="str">
        <f t="shared" si="22"/>
        <v>OK</v>
      </c>
      <c r="S354" s="47"/>
      <c r="T354" s="47"/>
      <c r="U354" s="47"/>
      <c r="V354" s="47"/>
      <c r="W354" s="47"/>
      <c r="X354" s="34"/>
      <c r="Y354" s="34"/>
      <c r="Z354" s="34"/>
      <c r="AA354" s="180"/>
      <c r="AB354" s="180"/>
      <c r="AC354" s="180"/>
      <c r="AD354" s="180"/>
      <c r="AE354" s="181"/>
      <c r="AF354" s="181"/>
      <c r="AG354" s="181"/>
      <c r="AH354" s="181"/>
      <c r="AI354" s="181"/>
      <c r="AJ354" s="181"/>
      <c r="AK354" s="181"/>
      <c r="AL354" s="36"/>
      <c r="AM354" s="36"/>
      <c r="AN354" s="36"/>
    </row>
    <row r="355" spans="1:40" ht="40" customHeight="1" x14ac:dyDescent="0.35">
      <c r="A355" s="204">
        <v>37</v>
      </c>
      <c r="B355" s="50">
        <v>376</v>
      </c>
      <c r="C355" s="198" t="s">
        <v>635</v>
      </c>
      <c r="D355" s="56" t="s">
        <v>620</v>
      </c>
      <c r="E355" s="57" t="s">
        <v>621</v>
      </c>
      <c r="F355" s="57" t="s">
        <v>11</v>
      </c>
      <c r="G355" s="57" t="s">
        <v>604</v>
      </c>
      <c r="H355" s="55">
        <v>99.9</v>
      </c>
      <c r="I355" s="16">
        <v>0</v>
      </c>
      <c r="J355" s="144">
        <f t="shared" si="23"/>
        <v>0</v>
      </c>
      <c r="K355" s="145">
        <f t="shared" si="24"/>
        <v>0</v>
      </c>
      <c r="L355" s="146"/>
      <c r="M355" s="147">
        <f t="shared" si="25"/>
        <v>0</v>
      </c>
      <c r="N355" s="146"/>
      <c r="O355" s="146"/>
      <c r="P355" s="146"/>
      <c r="Q355" s="148">
        <f t="shared" si="26"/>
        <v>0</v>
      </c>
      <c r="R355" s="18" t="str">
        <f t="shared" si="22"/>
        <v>OK</v>
      </c>
      <c r="S355" s="47"/>
      <c r="T355" s="47"/>
      <c r="U355" s="47"/>
      <c r="V355" s="47"/>
      <c r="W355" s="47"/>
      <c r="X355" s="34"/>
      <c r="Y355" s="34"/>
      <c r="Z355" s="34"/>
      <c r="AA355" s="180"/>
      <c r="AB355" s="180"/>
      <c r="AC355" s="180"/>
      <c r="AD355" s="180"/>
      <c r="AE355" s="181"/>
      <c r="AF355" s="181"/>
      <c r="AG355" s="181"/>
      <c r="AH355" s="181"/>
      <c r="AI355" s="181"/>
      <c r="AJ355" s="181"/>
      <c r="AK355" s="181"/>
      <c r="AL355" s="36"/>
      <c r="AM355" s="36"/>
      <c r="AN355" s="36"/>
    </row>
    <row r="356" spans="1:40" ht="40" customHeight="1" x14ac:dyDescent="0.35">
      <c r="A356" s="204"/>
      <c r="B356" s="50">
        <v>377</v>
      </c>
      <c r="C356" s="200"/>
      <c r="D356" s="56" t="s">
        <v>622</v>
      </c>
      <c r="E356" s="57" t="s">
        <v>623</v>
      </c>
      <c r="F356" s="57" t="s">
        <v>11</v>
      </c>
      <c r="G356" s="57" t="s">
        <v>604</v>
      </c>
      <c r="H356" s="55">
        <v>526.46</v>
      </c>
      <c r="I356" s="16">
        <v>0</v>
      </c>
      <c r="J356" s="144">
        <f t="shared" si="23"/>
        <v>0</v>
      </c>
      <c r="K356" s="145">
        <f t="shared" si="24"/>
        <v>0</v>
      </c>
      <c r="L356" s="146"/>
      <c r="M356" s="147">
        <f t="shared" si="25"/>
        <v>0</v>
      </c>
      <c r="N356" s="146"/>
      <c r="O356" s="146"/>
      <c r="P356" s="146"/>
      <c r="Q356" s="148">
        <f t="shared" si="26"/>
        <v>0</v>
      </c>
      <c r="R356" s="18" t="str">
        <f t="shared" si="22"/>
        <v>OK</v>
      </c>
      <c r="S356" s="47"/>
      <c r="T356" s="47"/>
      <c r="U356" s="47"/>
      <c r="V356" s="47"/>
      <c r="W356" s="47"/>
      <c r="X356" s="34"/>
      <c r="Y356" s="34"/>
      <c r="Z356" s="34"/>
      <c r="AA356" s="180"/>
      <c r="AB356" s="180"/>
      <c r="AC356" s="180"/>
      <c r="AD356" s="180"/>
      <c r="AE356" s="181"/>
      <c r="AF356" s="181"/>
      <c r="AG356" s="181"/>
      <c r="AH356" s="181"/>
      <c r="AI356" s="181"/>
      <c r="AJ356" s="181"/>
      <c r="AK356" s="181"/>
      <c r="AL356" s="36"/>
      <c r="AM356" s="36"/>
      <c r="AN356" s="36"/>
    </row>
    <row r="357" spans="1:40" ht="40" customHeight="1" x14ac:dyDescent="0.35">
      <c r="A357" s="204"/>
      <c r="B357" s="50">
        <v>378</v>
      </c>
      <c r="C357" s="200"/>
      <c r="D357" s="56" t="s">
        <v>624</v>
      </c>
      <c r="E357" s="57" t="s">
        <v>625</v>
      </c>
      <c r="F357" s="57" t="s">
        <v>11</v>
      </c>
      <c r="G357" s="57" t="s">
        <v>626</v>
      </c>
      <c r="H357" s="55">
        <v>140.22</v>
      </c>
      <c r="I357" s="16">
        <v>0</v>
      </c>
      <c r="J357" s="144">
        <f t="shared" si="23"/>
        <v>0</v>
      </c>
      <c r="K357" s="145">
        <f t="shared" si="24"/>
        <v>0</v>
      </c>
      <c r="L357" s="146"/>
      <c r="M357" s="147">
        <f t="shared" si="25"/>
        <v>0</v>
      </c>
      <c r="N357" s="146"/>
      <c r="O357" s="146"/>
      <c r="P357" s="146"/>
      <c r="Q357" s="148">
        <f t="shared" si="26"/>
        <v>0</v>
      </c>
      <c r="R357" s="18" t="str">
        <f t="shared" si="22"/>
        <v>OK</v>
      </c>
      <c r="S357" s="47"/>
      <c r="T357" s="47"/>
      <c r="U357" s="47"/>
      <c r="V357" s="47"/>
      <c r="W357" s="47"/>
      <c r="X357" s="34"/>
      <c r="Y357" s="34"/>
      <c r="Z357" s="34"/>
      <c r="AA357" s="180"/>
      <c r="AB357" s="180"/>
      <c r="AC357" s="180"/>
      <c r="AD357" s="180"/>
      <c r="AE357" s="181"/>
      <c r="AF357" s="181"/>
      <c r="AG357" s="181"/>
      <c r="AH357" s="181"/>
      <c r="AI357" s="181"/>
      <c r="AJ357" s="181"/>
      <c r="AK357" s="181"/>
      <c r="AL357" s="36"/>
      <c r="AM357" s="36"/>
      <c r="AN357" s="36"/>
    </row>
    <row r="358" spans="1:40" ht="40" customHeight="1" x14ac:dyDescent="0.35">
      <c r="A358" s="204"/>
      <c r="B358" s="50">
        <v>379</v>
      </c>
      <c r="C358" s="199"/>
      <c r="D358" s="56" t="s">
        <v>627</v>
      </c>
      <c r="E358" s="57" t="s">
        <v>628</v>
      </c>
      <c r="F358" s="57" t="s">
        <v>11</v>
      </c>
      <c r="G358" s="57" t="s">
        <v>629</v>
      </c>
      <c r="H358" s="55">
        <v>193.95</v>
      </c>
      <c r="I358" s="16">
        <v>0</v>
      </c>
      <c r="J358" s="144">
        <f t="shared" si="23"/>
        <v>0</v>
      </c>
      <c r="K358" s="145">
        <f t="shared" si="24"/>
        <v>0</v>
      </c>
      <c r="L358" s="146"/>
      <c r="M358" s="147">
        <f t="shared" si="25"/>
        <v>0</v>
      </c>
      <c r="N358" s="146"/>
      <c r="O358" s="146"/>
      <c r="P358" s="146"/>
      <c r="Q358" s="148">
        <f t="shared" si="26"/>
        <v>0</v>
      </c>
      <c r="R358" s="18" t="str">
        <f t="shared" si="22"/>
        <v>OK</v>
      </c>
      <c r="S358" s="47"/>
      <c r="T358" s="47"/>
      <c r="U358" s="47"/>
      <c r="V358" s="47"/>
      <c r="W358" s="47"/>
      <c r="X358" s="34"/>
      <c r="Y358" s="34"/>
      <c r="Z358" s="34"/>
      <c r="AA358" s="180"/>
      <c r="AB358" s="180"/>
      <c r="AC358" s="180"/>
      <c r="AD358" s="180"/>
      <c r="AE358" s="181"/>
      <c r="AF358" s="181"/>
      <c r="AG358" s="181"/>
      <c r="AH358" s="181"/>
      <c r="AI358" s="181"/>
      <c r="AJ358" s="181"/>
      <c r="AK358" s="181"/>
      <c r="AL358" s="36"/>
      <c r="AM358" s="36"/>
      <c r="AN358" s="36"/>
    </row>
    <row r="359" spans="1:40" ht="40" customHeight="1" x14ac:dyDescent="0.35">
      <c r="A359" s="204">
        <v>38</v>
      </c>
      <c r="B359" s="50">
        <v>380</v>
      </c>
      <c r="C359" s="198" t="s">
        <v>634</v>
      </c>
      <c r="D359" s="56" t="s">
        <v>630</v>
      </c>
      <c r="E359" s="57" t="s">
        <v>631</v>
      </c>
      <c r="F359" s="57" t="s">
        <v>484</v>
      </c>
      <c r="G359" s="57" t="s">
        <v>13</v>
      </c>
      <c r="H359" s="55">
        <v>40.25</v>
      </c>
      <c r="I359" s="16">
        <v>0</v>
      </c>
      <c r="J359" s="144">
        <f t="shared" si="23"/>
        <v>0</v>
      </c>
      <c r="K359" s="145">
        <f t="shared" si="24"/>
        <v>0</v>
      </c>
      <c r="L359" s="146"/>
      <c r="M359" s="147">
        <f t="shared" si="25"/>
        <v>0</v>
      </c>
      <c r="N359" s="146"/>
      <c r="O359" s="146"/>
      <c r="P359" s="146"/>
      <c r="Q359" s="148">
        <f t="shared" si="26"/>
        <v>0</v>
      </c>
      <c r="R359" s="18" t="str">
        <f t="shared" ref="R359:R361" si="27">IF(Q359&lt;0,"ATENÇÃO","OK")</f>
        <v>OK</v>
      </c>
      <c r="S359" s="47"/>
      <c r="T359" s="47"/>
      <c r="U359" s="47"/>
      <c r="V359" s="47"/>
      <c r="W359" s="47"/>
      <c r="X359" s="34"/>
      <c r="Y359" s="34"/>
      <c r="Z359" s="34"/>
      <c r="AA359" s="180"/>
      <c r="AB359" s="180"/>
      <c r="AC359" s="180"/>
      <c r="AD359" s="180"/>
      <c r="AE359" s="181"/>
      <c r="AF359" s="181"/>
      <c r="AG359" s="181"/>
      <c r="AH359" s="181"/>
      <c r="AI359" s="181"/>
      <c r="AJ359" s="181"/>
      <c r="AK359" s="181"/>
      <c r="AL359" s="36"/>
      <c r="AM359" s="36"/>
      <c r="AN359" s="36"/>
    </row>
    <row r="360" spans="1:40" ht="40" customHeight="1" x14ac:dyDescent="0.35">
      <c r="A360" s="204"/>
      <c r="B360" s="50">
        <v>381</v>
      </c>
      <c r="C360" s="199"/>
      <c r="D360" s="56" t="s">
        <v>632</v>
      </c>
      <c r="E360" s="57" t="s">
        <v>633</v>
      </c>
      <c r="F360" s="57" t="s">
        <v>42</v>
      </c>
      <c r="G360" s="57" t="s">
        <v>13</v>
      </c>
      <c r="H360" s="55">
        <v>10.86</v>
      </c>
      <c r="I360" s="16">
        <v>0</v>
      </c>
      <c r="J360" s="144">
        <f t="shared" si="23"/>
        <v>0</v>
      </c>
      <c r="K360" s="145">
        <f t="shared" si="24"/>
        <v>0</v>
      </c>
      <c r="L360" s="146"/>
      <c r="M360" s="147">
        <f t="shared" si="25"/>
        <v>0</v>
      </c>
      <c r="N360" s="146"/>
      <c r="O360" s="146"/>
      <c r="P360" s="146"/>
      <c r="Q360" s="148">
        <f t="shared" si="26"/>
        <v>0</v>
      </c>
      <c r="R360" s="18" t="str">
        <f t="shared" si="27"/>
        <v>OK</v>
      </c>
      <c r="S360" s="47"/>
      <c r="T360" s="47"/>
      <c r="U360" s="47"/>
      <c r="V360" s="47"/>
      <c r="W360" s="47"/>
      <c r="X360" s="34"/>
      <c r="Y360" s="34"/>
      <c r="Z360" s="34"/>
      <c r="AA360" s="180"/>
      <c r="AB360" s="180"/>
      <c r="AC360" s="180"/>
      <c r="AD360" s="180"/>
      <c r="AE360" s="181"/>
      <c r="AF360" s="181"/>
      <c r="AG360" s="181"/>
      <c r="AH360" s="181"/>
      <c r="AI360" s="181"/>
      <c r="AJ360" s="181"/>
      <c r="AK360" s="181"/>
      <c r="AL360" s="36"/>
      <c r="AM360" s="36"/>
      <c r="AN360" s="36"/>
    </row>
    <row r="361" spans="1:40" ht="24" customHeight="1" thickBot="1" x14ac:dyDescent="0.4">
      <c r="I361" s="149">
        <f>SUMPRODUCT($H$4:$H$360,I4:I360)</f>
        <v>99622.39999999998</v>
      </c>
      <c r="J361" s="149">
        <f>SUMPRODUCT($H$4:$H$360,J4:J360)</f>
        <v>47121.579999999994</v>
      </c>
      <c r="K361" s="149">
        <f>SUMPRODUCT($H$4:$H$360,K4:K360)</f>
        <v>47121.579999999994</v>
      </c>
      <c r="L361" s="67"/>
      <c r="M361" s="67"/>
      <c r="N361" s="67"/>
      <c r="O361" s="67"/>
      <c r="P361" s="67"/>
      <c r="Q361" s="20">
        <f>SUM(Q4:Q360)</f>
        <v>1555</v>
      </c>
      <c r="R361" s="5" t="str">
        <f t="shared" si="27"/>
        <v>OK</v>
      </c>
      <c r="S361" s="48">
        <f t="shared" ref="S361:Z361" si="28">SUMPRODUCT($H$4:$H$360,S4:S360)</f>
        <v>2544.5</v>
      </c>
      <c r="T361" s="48">
        <f t="shared" si="28"/>
        <v>8693.84</v>
      </c>
      <c r="U361" s="48">
        <f t="shared" si="28"/>
        <v>878.42000000000007</v>
      </c>
      <c r="V361" s="48">
        <f t="shared" si="28"/>
        <v>2027.5700000000002</v>
      </c>
      <c r="W361" s="48">
        <f t="shared" si="28"/>
        <v>1001.8</v>
      </c>
      <c r="X361" s="48">
        <f t="shared" si="28"/>
        <v>735.3599999999999</v>
      </c>
      <c r="Y361" s="48">
        <f t="shared" si="28"/>
        <v>2500</v>
      </c>
      <c r="Z361" s="48">
        <f t="shared" si="28"/>
        <v>669.18000000000006</v>
      </c>
      <c r="AA361" s="185">
        <v>958.93</v>
      </c>
      <c r="AB361" s="185">
        <v>2360.1999999999998</v>
      </c>
      <c r="AC361" s="185">
        <v>976.4</v>
      </c>
      <c r="AD361" s="185">
        <v>875.54</v>
      </c>
      <c r="AE361" s="185">
        <v>490</v>
      </c>
      <c r="AF361" s="185">
        <v>1023.7</v>
      </c>
      <c r="AG361" s="185">
        <v>12325.1</v>
      </c>
      <c r="AH361" s="185">
        <v>4832.4399999999996</v>
      </c>
      <c r="AI361" s="185">
        <v>1036.4000000000001</v>
      </c>
      <c r="AJ361" s="185">
        <v>1741.2</v>
      </c>
      <c r="AK361" s="185">
        <v>1451</v>
      </c>
      <c r="AL361" s="48">
        <f t="shared" ref="AL361:AN361" si="29">SUMPRODUCT($H$4:$H$360,AL4:AL360)</f>
        <v>0</v>
      </c>
      <c r="AM361" s="48">
        <f t="shared" si="29"/>
        <v>0</v>
      </c>
      <c r="AN361" s="48">
        <f t="shared" si="29"/>
        <v>0</v>
      </c>
    </row>
    <row r="362" spans="1:40" ht="18.5" x14ac:dyDescent="0.35">
      <c r="B362" s="205" t="s">
        <v>36</v>
      </c>
      <c r="C362" s="206"/>
      <c r="D362" s="206"/>
      <c r="E362" s="206"/>
      <c r="F362" s="206"/>
      <c r="G362" s="206"/>
      <c r="H362" s="207"/>
      <c r="I362" s="4">
        <f>SUM(I4:I360)</f>
        <v>4100</v>
      </c>
      <c r="AA362" s="186"/>
      <c r="AB362" s="186"/>
      <c r="AC362" s="186"/>
      <c r="AD362" s="186"/>
      <c r="AE362" s="186"/>
      <c r="AF362" s="186"/>
      <c r="AG362" s="186"/>
      <c r="AH362" s="186"/>
      <c r="AI362" s="186"/>
      <c r="AJ362" s="186"/>
      <c r="AK362" s="186"/>
    </row>
    <row r="363" spans="1:40" ht="19" thickBot="1" x14ac:dyDescent="0.4">
      <c r="B363" s="208" t="s">
        <v>644</v>
      </c>
      <c r="C363" s="224"/>
      <c r="D363" s="224"/>
      <c r="E363" s="224"/>
      <c r="F363" s="224"/>
      <c r="G363" s="224"/>
      <c r="H363" s="225"/>
      <c r="AA363" s="186"/>
      <c r="AB363" s="186"/>
      <c r="AC363" s="186"/>
      <c r="AD363" s="186"/>
      <c r="AE363" s="186"/>
      <c r="AF363" s="186"/>
      <c r="AG363" s="186"/>
      <c r="AH363" s="186"/>
      <c r="AI363" s="186"/>
      <c r="AJ363" s="186"/>
      <c r="AK363" s="186"/>
    </row>
  </sheetData>
  <autoFilter ref="A3:AN363" xr:uid="{CCCE3909-E283-4EC9-AC6E-26D1CE8F4D7E}"/>
  <mergeCells count="87">
    <mergeCell ref="AJ1:AJ2"/>
    <mergeCell ref="AK1:AK2"/>
    <mergeCell ref="AL1:AL2"/>
    <mergeCell ref="AM1:AM2"/>
    <mergeCell ref="AN1:AN2"/>
    <mergeCell ref="B362:H362"/>
    <mergeCell ref="B363:H363"/>
    <mergeCell ref="A352:A354"/>
    <mergeCell ref="C352:C354"/>
    <mergeCell ref="A355:A358"/>
    <mergeCell ref="C355:C358"/>
    <mergeCell ref="A359:A360"/>
    <mergeCell ref="C359:C360"/>
    <mergeCell ref="A334:A342"/>
    <mergeCell ref="C334:C342"/>
    <mergeCell ref="A343:A344"/>
    <mergeCell ref="C343:C344"/>
    <mergeCell ref="A345:A351"/>
    <mergeCell ref="C345:C351"/>
    <mergeCell ref="A312:A313"/>
    <mergeCell ref="C312:C313"/>
    <mergeCell ref="A314:A322"/>
    <mergeCell ref="C314:C322"/>
    <mergeCell ref="A323:A333"/>
    <mergeCell ref="C323:C333"/>
    <mergeCell ref="A304:A306"/>
    <mergeCell ref="C304:C306"/>
    <mergeCell ref="A307:A308"/>
    <mergeCell ref="C307:C308"/>
    <mergeCell ref="A309:A311"/>
    <mergeCell ref="C309:C311"/>
    <mergeCell ref="A281:A289"/>
    <mergeCell ref="C281:C289"/>
    <mergeCell ref="A295:A301"/>
    <mergeCell ref="C295:C301"/>
    <mergeCell ref="A302:A303"/>
    <mergeCell ref="C302:C303"/>
    <mergeCell ref="A224:A228"/>
    <mergeCell ref="C224:C228"/>
    <mergeCell ref="A229:A263"/>
    <mergeCell ref="C229:C263"/>
    <mergeCell ref="A265:A280"/>
    <mergeCell ref="C265:C280"/>
    <mergeCell ref="A173:A179"/>
    <mergeCell ref="C173:C179"/>
    <mergeCell ref="A180:A197"/>
    <mergeCell ref="C180:C197"/>
    <mergeCell ref="A198:A223"/>
    <mergeCell ref="C198:C223"/>
    <mergeCell ref="A100:A133"/>
    <mergeCell ref="C100:C133"/>
    <mergeCell ref="A134:A165"/>
    <mergeCell ref="C134:C165"/>
    <mergeCell ref="A166:A172"/>
    <mergeCell ref="C166:C172"/>
    <mergeCell ref="A24:A29"/>
    <mergeCell ref="C24:C29"/>
    <mergeCell ref="A30:A45"/>
    <mergeCell ref="C30:C45"/>
    <mergeCell ref="A46:A99"/>
    <mergeCell ref="C46:C99"/>
    <mergeCell ref="AI1:AI2"/>
    <mergeCell ref="A2:H2"/>
    <mergeCell ref="I2:R2"/>
    <mergeCell ref="A4:A18"/>
    <mergeCell ref="C4:C18"/>
    <mergeCell ref="AF1:AF2"/>
    <mergeCell ref="AG1:AG2"/>
    <mergeCell ref="AH1:AH2"/>
    <mergeCell ref="U1:U2"/>
    <mergeCell ref="AB1:AB2"/>
    <mergeCell ref="A19:A23"/>
    <mergeCell ref="C19:C23"/>
    <mergeCell ref="AC1:AC2"/>
    <mergeCell ref="AD1:AD2"/>
    <mergeCell ref="AE1:AE2"/>
    <mergeCell ref="V1:V2"/>
    <mergeCell ref="W1:W2"/>
    <mergeCell ref="X1:X2"/>
    <mergeCell ref="Y1:Y2"/>
    <mergeCell ref="Z1:Z2"/>
    <mergeCell ref="AA1:AA2"/>
    <mergeCell ref="A1:C1"/>
    <mergeCell ref="D1:H1"/>
    <mergeCell ref="I1:R1"/>
    <mergeCell ref="S1:S2"/>
    <mergeCell ref="T1:T2"/>
  </mergeCells>
  <conditionalFormatting sqref="S4:Z360">
    <cfRule type="cellIs" dxfId="14" priority="10" stopIfTrue="1" operator="greaterThan">
      <formula>0</formula>
    </cfRule>
    <cfRule type="cellIs" dxfId="13" priority="11" stopIfTrue="1" operator="greaterThan">
      <formula>0</formula>
    </cfRule>
    <cfRule type="cellIs" dxfId="12" priority="12" stopIfTrue="1" operator="greaterThan">
      <formula>0</formula>
    </cfRule>
  </conditionalFormatting>
  <conditionalFormatting sqref="S4:Z360 AL4:AN360">
    <cfRule type="cellIs" dxfId="11" priority="6" operator="greaterThan">
      <formula>10</formula>
    </cfRule>
    <cfRule type="cellIs" dxfId="10" priority="9" operator="greaterThan">
      <formula>0</formula>
    </cfRule>
  </conditionalFormatting>
  <pageMargins left="0.511811024" right="0.511811024" top="0.78740157499999996" bottom="0.78740157499999996" header="0.31496062000000002" footer="0.31496062000000002"/>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Q371"/>
  <sheetViews>
    <sheetView tabSelected="1" topLeftCell="A354" zoomScale="80" zoomScaleNormal="80" workbookViewId="0">
      <selection activeCell="D365" sqref="D365"/>
    </sheetView>
  </sheetViews>
  <sheetFormatPr defaultColWidth="9.7265625" defaultRowHeight="40" customHeight="1" x14ac:dyDescent="0.35"/>
  <cols>
    <col min="1" max="2" width="9" style="1" customWidth="1"/>
    <col min="3" max="3" width="20.81640625" style="19" customWidth="1"/>
    <col min="4" max="4" width="43" style="1" customWidth="1"/>
    <col min="5" max="5" width="19.453125" style="1" customWidth="1"/>
    <col min="6" max="6" width="12.453125" style="1" customWidth="1"/>
    <col min="7" max="7" width="16.7265625" style="1" customWidth="1"/>
    <col min="8" max="9" width="12.54296875" style="4" customWidth="1"/>
    <col min="10" max="12" width="13.26953125" style="20" customWidth="1"/>
    <col min="13" max="13" width="12.54296875" style="5" customWidth="1"/>
    <col min="14" max="16" width="16" style="2" customWidth="1"/>
    <col min="17" max="17" width="20.81640625" style="2" customWidth="1"/>
    <col min="18" max="16384" width="9.7265625" style="2"/>
  </cols>
  <sheetData>
    <row r="1" spans="1:17" ht="40" customHeight="1" x14ac:dyDescent="0.35">
      <c r="A1" s="256" t="s">
        <v>30</v>
      </c>
      <c r="B1" s="256"/>
      <c r="C1" s="257"/>
      <c r="D1" s="264" t="s">
        <v>28</v>
      </c>
      <c r="E1" s="265"/>
      <c r="F1" s="265"/>
      <c r="G1" s="265"/>
      <c r="H1" s="265"/>
      <c r="I1" s="265"/>
      <c r="J1" s="265"/>
      <c r="K1" s="265"/>
      <c r="L1" s="265"/>
      <c r="M1" s="266"/>
      <c r="N1" s="261" t="s">
        <v>31</v>
      </c>
      <c r="O1" s="262"/>
      <c r="P1" s="262"/>
      <c r="Q1" s="263"/>
    </row>
    <row r="2" spans="1:17" ht="40" customHeight="1" x14ac:dyDescent="0.35">
      <c r="A2" s="259" t="s">
        <v>653</v>
      </c>
      <c r="B2" s="259"/>
      <c r="C2" s="259"/>
      <c r="D2" s="259"/>
      <c r="E2" s="259"/>
      <c r="F2" s="259"/>
      <c r="G2" s="259"/>
      <c r="H2" s="259"/>
      <c r="I2" s="259"/>
      <c r="J2" s="259"/>
      <c r="K2" s="259"/>
      <c r="L2" s="259"/>
      <c r="M2" s="259"/>
      <c r="N2" s="259"/>
      <c r="O2" s="259"/>
      <c r="P2" s="259"/>
      <c r="Q2" s="260"/>
    </row>
    <row r="3" spans="1:17" s="3" customFormat="1" ht="40" customHeight="1" x14ac:dyDescent="0.25">
      <c r="A3" s="24" t="s">
        <v>35</v>
      </c>
      <c r="B3" s="24" t="s">
        <v>33</v>
      </c>
      <c r="C3" s="23" t="s">
        <v>17</v>
      </c>
      <c r="D3" s="23" t="s">
        <v>643</v>
      </c>
      <c r="E3" s="23" t="s">
        <v>22</v>
      </c>
      <c r="F3" s="24" t="s">
        <v>3</v>
      </c>
      <c r="G3" s="24" t="s">
        <v>18</v>
      </c>
      <c r="H3" s="87" t="s">
        <v>5</v>
      </c>
      <c r="I3" s="135" t="s">
        <v>679</v>
      </c>
      <c r="J3" s="136" t="s">
        <v>680</v>
      </c>
      <c r="K3" s="136" t="s">
        <v>681</v>
      </c>
      <c r="L3" s="136" t="s">
        <v>682</v>
      </c>
      <c r="M3" s="137" t="s">
        <v>4</v>
      </c>
      <c r="N3" s="22" t="s">
        <v>19</v>
      </c>
      <c r="O3" s="22" t="s">
        <v>678</v>
      </c>
      <c r="P3" s="22" t="s">
        <v>20</v>
      </c>
      <c r="Q3" s="32" t="s">
        <v>6</v>
      </c>
    </row>
    <row r="4" spans="1:17" ht="32.25" customHeight="1" x14ac:dyDescent="0.35">
      <c r="A4" s="251">
        <v>1</v>
      </c>
      <c r="B4" s="46">
        <v>1</v>
      </c>
      <c r="C4" s="253" t="s">
        <v>634</v>
      </c>
      <c r="D4" s="38" t="s">
        <v>38</v>
      </c>
      <c r="E4" s="37" t="s">
        <v>39</v>
      </c>
      <c r="F4" s="37" t="s">
        <v>11</v>
      </c>
      <c r="G4" s="42" t="s">
        <v>13</v>
      </c>
      <c r="H4" s="74">
        <f>REITORIA!I4+CEART!I4+ESAG!I4+CEAD!I4+FAED!I4+CEFID!I4+CERES!I4+CESFI!I4</f>
        <v>13</v>
      </c>
      <c r="I4" s="139">
        <f>REITORIA!J4+CEART!J4+ESAG!J4+CEAD!J4+FAED!J4+CEFID!J4+CERES!J4+CESFI!J4</f>
        <v>7</v>
      </c>
      <c r="J4" s="150">
        <f>REITORIA!K4+CEART!K4+ESAG!K4+CEAD!K4+FAED!K4+CEFID!K4+CERES!K4+CESFI!K4</f>
        <v>7</v>
      </c>
      <c r="K4" s="140">
        <f>REITORIA!M4+CEART!M4+ESAG!M4+CEAD!M4+FAED!M4+CEFID!M4+CERES!M4+CESFI!M4</f>
        <v>0</v>
      </c>
      <c r="L4" s="141">
        <f>REITORIA!N4+REITORIA!O4+CEART!N4+CEART!O4+ESAG!N4+ESAG!O4+CEAD!N4+CEAD!O4+FAED!N4+FAED!O4+CEFID!N4+CEFID!O4+CERES!N4+CERES!O4+CESFI!N4+CESFI!O4</f>
        <v>0</v>
      </c>
      <c r="M4" s="138">
        <f>H4-J4+L4</f>
        <v>6</v>
      </c>
      <c r="N4" s="17">
        <v>44.42</v>
      </c>
      <c r="O4" s="17">
        <f>N4*L4</f>
        <v>0</v>
      </c>
      <c r="P4" s="17">
        <f>N4*H4</f>
        <v>577.46</v>
      </c>
      <c r="Q4" s="30">
        <f>N4*J4</f>
        <v>310.94</v>
      </c>
    </row>
    <row r="5" spans="1:17" ht="34.5" customHeight="1" x14ac:dyDescent="0.35">
      <c r="A5" s="255"/>
      <c r="B5" s="46">
        <v>2</v>
      </c>
      <c r="C5" s="254"/>
      <c r="D5" s="38" t="s">
        <v>40</v>
      </c>
      <c r="E5" s="39" t="s">
        <v>39</v>
      </c>
      <c r="F5" s="39" t="s">
        <v>11</v>
      </c>
      <c r="G5" s="42" t="s">
        <v>13</v>
      </c>
      <c r="H5" s="74">
        <f>REITORIA!I5+CEART!I5+ESAG!I5+CEAD!I5+FAED!I5+CEFID!I5+CERES!I5+CESFI!I5</f>
        <v>21</v>
      </c>
      <c r="I5" s="139">
        <f>REITORIA!J5+CEART!J5+ESAG!J5+CEAD!J5+FAED!J5+CEFID!J5+CERES!J5+CESFI!J5</f>
        <v>16</v>
      </c>
      <c r="J5" s="150">
        <f>REITORIA!K5+CEART!K5+ESAG!K5+CEAD!K5+FAED!K5+CEFID!K5+CERES!K5+CESFI!K5</f>
        <v>16</v>
      </c>
      <c r="K5" s="140">
        <f>REITORIA!M5+CEART!M5+ESAG!M5+CEAD!M5+FAED!M5+CEFID!M5+CERES!M5+CESFI!M5</f>
        <v>2</v>
      </c>
      <c r="L5" s="141">
        <f>REITORIA!N5+REITORIA!O5+CEART!N5+CEART!O5+ESAG!N5+ESAG!O5+CEAD!N5+CEAD!O5+FAED!N5+FAED!O5+CEFID!N5+CEFID!O5+CERES!N5+CERES!O5+CESFI!N5+CESFI!O5</f>
        <v>0</v>
      </c>
      <c r="M5" s="138">
        <f t="shared" ref="M5:M68" si="0">H5-J5+L5</f>
        <v>5</v>
      </c>
      <c r="N5" s="17">
        <v>33</v>
      </c>
      <c r="O5" s="17">
        <f t="shared" ref="O5:O68" si="1">N5*L5</f>
        <v>0</v>
      </c>
      <c r="P5" s="17">
        <f t="shared" ref="P5:P11" si="2">N5*H5</f>
        <v>693</v>
      </c>
      <c r="Q5" s="30">
        <f t="shared" ref="Q5:Q11" si="3">N5*J5</f>
        <v>528</v>
      </c>
    </row>
    <row r="6" spans="1:17" ht="25" x14ac:dyDescent="0.35">
      <c r="A6" s="255"/>
      <c r="B6" s="46">
        <v>3</v>
      </c>
      <c r="C6" s="254"/>
      <c r="D6" s="38" t="s">
        <v>41</v>
      </c>
      <c r="E6" s="39" t="s">
        <v>39</v>
      </c>
      <c r="F6" s="39" t="s">
        <v>42</v>
      </c>
      <c r="G6" s="42" t="s">
        <v>13</v>
      </c>
      <c r="H6" s="74">
        <f>REITORIA!I6+CEART!I6+ESAG!I6+CEAD!I6+FAED!I6+CEFID!I6+CERES!I6+CESFI!I6</f>
        <v>13</v>
      </c>
      <c r="I6" s="139">
        <f>REITORIA!J6+CEART!J6+ESAG!J6+CEAD!J6+FAED!J6+CEFID!J6+CERES!J6+CESFI!J6</f>
        <v>8</v>
      </c>
      <c r="J6" s="150">
        <f>REITORIA!K6+CEART!K6+ESAG!K6+CEAD!K6+FAED!K6+CEFID!K6+CERES!K6+CESFI!K6</f>
        <v>8</v>
      </c>
      <c r="K6" s="140">
        <f>REITORIA!M6+CEART!M6+ESAG!M6+CEAD!M6+FAED!M6+CEFID!M6+CERES!M6+CESFI!M6</f>
        <v>2</v>
      </c>
      <c r="L6" s="141">
        <f>REITORIA!N6+REITORIA!O6+CEART!N6+CEART!O6+ESAG!N6+ESAG!O6+CEAD!N6+CEAD!O6+FAED!N6+FAED!O6+CEFID!N6+CEFID!O6+CERES!N6+CERES!O6+CESFI!N6+CESFI!O6</f>
        <v>0</v>
      </c>
      <c r="M6" s="138">
        <f t="shared" si="0"/>
        <v>5</v>
      </c>
      <c r="N6" s="17">
        <v>29.33</v>
      </c>
      <c r="O6" s="17">
        <f t="shared" si="1"/>
        <v>0</v>
      </c>
      <c r="P6" s="17">
        <f t="shared" si="2"/>
        <v>381.28999999999996</v>
      </c>
      <c r="Q6" s="30">
        <f t="shared" si="3"/>
        <v>234.64</v>
      </c>
    </row>
    <row r="7" spans="1:17" ht="62.5" x14ac:dyDescent="0.35">
      <c r="A7" s="255"/>
      <c r="B7" s="46">
        <v>4</v>
      </c>
      <c r="C7" s="254"/>
      <c r="D7" s="38" t="s">
        <v>43</v>
      </c>
      <c r="E7" s="39" t="s">
        <v>39</v>
      </c>
      <c r="F7" s="39" t="s">
        <v>11</v>
      </c>
      <c r="G7" s="42" t="s">
        <v>13</v>
      </c>
      <c r="H7" s="74">
        <f>REITORIA!I7+CEART!I7+ESAG!I7+CEAD!I7+FAED!I7+CEFID!I7+CERES!I7+CESFI!I7</f>
        <v>6</v>
      </c>
      <c r="I7" s="139">
        <f>REITORIA!J7+CEART!J7+ESAG!J7+CEAD!J7+FAED!J7+CEFID!J7+CERES!J7+CESFI!J7</f>
        <v>4</v>
      </c>
      <c r="J7" s="150">
        <f>REITORIA!K7+CEART!K7+ESAG!K7+CEAD!K7+FAED!K7+CEFID!K7+CERES!K7+CESFI!K7</f>
        <v>4</v>
      </c>
      <c r="K7" s="140">
        <f>REITORIA!M7+CEART!M7+ESAG!M7+CEAD!M7+FAED!M7+CEFID!M7+CERES!M7+CESFI!M7</f>
        <v>0</v>
      </c>
      <c r="L7" s="141">
        <f>REITORIA!N7+REITORIA!O7+CEART!N7+CEART!O7+ESAG!N7+ESAG!O7+CEAD!N7+CEAD!O7+FAED!N7+FAED!O7+CEFID!N7+CEFID!O7+CERES!N7+CERES!O7+CESFI!N7+CESFI!O7</f>
        <v>0</v>
      </c>
      <c r="M7" s="138">
        <f t="shared" si="0"/>
        <v>2</v>
      </c>
      <c r="N7" s="17">
        <v>56.23</v>
      </c>
      <c r="O7" s="17">
        <f t="shared" si="1"/>
        <v>0</v>
      </c>
      <c r="P7" s="17">
        <f t="shared" si="2"/>
        <v>337.38</v>
      </c>
      <c r="Q7" s="30">
        <f t="shared" si="3"/>
        <v>224.92</v>
      </c>
    </row>
    <row r="8" spans="1:17" ht="37.5" x14ac:dyDescent="0.35">
      <c r="A8" s="255"/>
      <c r="B8" s="46">
        <v>5</v>
      </c>
      <c r="C8" s="254"/>
      <c r="D8" s="38" t="s">
        <v>44</v>
      </c>
      <c r="E8" s="39" t="s">
        <v>39</v>
      </c>
      <c r="F8" s="39" t="s">
        <v>11</v>
      </c>
      <c r="G8" s="42" t="s">
        <v>13</v>
      </c>
      <c r="H8" s="74">
        <f>REITORIA!I8+CEART!I8+ESAG!I8+CEAD!I8+FAED!I8+CEFID!I8+CERES!I8+CESFI!I8</f>
        <v>17</v>
      </c>
      <c r="I8" s="139">
        <f>REITORIA!J8+CEART!J8+ESAG!J8+CEAD!J8+FAED!J8+CEFID!J8+CERES!J8+CESFI!J8</f>
        <v>13</v>
      </c>
      <c r="J8" s="150">
        <f>REITORIA!K8+CEART!K8+ESAG!K8+CEAD!K8+FAED!K8+CEFID!K8+CERES!K8+CESFI!K8</f>
        <v>13</v>
      </c>
      <c r="K8" s="140">
        <f>REITORIA!M8+CEART!M8+ESAG!M8+CEAD!M8+FAED!M8+CEFID!M8+CERES!M8+CESFI!M8</f>
        <v>3</v>
      </c>
      <c r="L8" s="141">
        <f>REITORIA!N8+REITORIA!O8+CEART!N8+CEART!O8+ESAG!N8+ESAG!O8+CEAD!N8+CEAD!O8+FAED!N8+FAED!O8+CEFID!N8+CEFID!O8+CERES!N8+CERES!O8+CESFI!N8+CESFI!O8</f>
        <v>0</v>
      </c>
      <c r="M8" s="138">
        <f t="shared" si="0"/>
        <v>4</v>
      </c>
      <c r="N8" s="17">
        <v>27.35</v>
      </c>
      <c r="O8" s="17">
        <f t="shared" si="1"/>
        <v>0</v>
      </c>
      <c r="P8" s="17">
        <f t="shared" si="2"/>
        <v>464.95000000000005</v>
      </c>
      <c r="Q8" s="30">
        <f t="shared" si="3"/>
        <v>355.55</v>
      </c>
    </row>
    <row r="9" spans="1:17" ht="87.5" x14ac:dyDescent="0.35">
      <c r="A9" s="255"/>
      <c r="B9" s="46">
        <v>6</v>
      </c>
      <c r="C9" s="254"/>
      <c r="D9" s="38" t="s">
        <v>45</v>
      </c>
      <c r="E9" s="39" t="s">
        <v>39</v>
      </c>
      <c r="F9" s="37" t="s">
        <v>11</v>
      </c>
      <c r="G9" s="42" t="s">
        <v>13</v>
      </c>
      <c r="H9" s="74">
        <f>REITORIA!I9+CEART!I9+ESAG!I9+CEAD!I9+FAED!I9+CEFID!I9+CERES!I9+CESFI!I9</f>
        <v>9</v>
      </c>
      <c r="I9" s="139">
        <f>REITORIA!J9+CEART!J9+ESAG!J9+CEAD!J9+FAED!J9+CEFID!J9+CERES!J9+CESFI!J9</f>
        <v>7</v>
      </c>
      <c r="J9" s="150">
        <f>REITORIA!K9+CEART!K9+ESAG!K9+CEAD!K9+FAED!K9+CEFID!K9+CERES!K9+CESFI!K9</f>
        <v>7</v>
      </c>
      <c r="K9" s="140">
        <f>REITORIA!M9+CEART!M9+ESAG!M9+CEAD!M9+FAED!M9+CEFID!M9+CERES!M9+CESFI!M9</f>
        <v>1</v>
      </c>
      <c r="L9" s="141">
        <f>REITORIA!N9+REITORIA!O9+CEART!N9+CEART!O9+ESAG!N9+ESAG!O9+CEAD!N9+CEAD!O9+FAED!N9+FAED!O9+CEFID!N9+CEFID!O9+CERES!N9+CERES!O9+CESFI!N9+CESFI!O9</f>
        <v>0</v>
      </c>
      <c r="M9" s="138">
        <f t="shared" si="0"/>
        <v>2</v>
      </c>
      <c r="N9" s="17">
        <v>28.44</v>
      </c>
      <c r="O9" s="17">
        <f t="shared" si="1"/>
        <v>0</v>
      </c>
      <c r="P9" s="17">
        <f t="shared" si="2"/>
        <v>255.96</v>
      </c>
      <c r="Q9" s="30">
        <f t="shared" si="3"/>
        <v>199.08</v>
      </c>
    </row>
    <row r="10" spans="1:17" ht="25" x14ac:dyDescent="0.35">
      <c r="A10" s="255"/>
      <c r="B10" s="46">
        <v>7</v>
      </c>
      <c r="C10" s="254"/>
      <c r="D10" s="40" t="s">
        <v>46</v>
      </c>
      <c r="E10" s="41" t="s">
        <v>47</v>
      </c>
      <c r="F10" s="41" t="s">
        <v>11</v>
      </c>
      <c r="G10" s="42" t="s">
        <v>13</v>
      </c>
      <c r="H10" s="74">
        <f>REITORIA!I10+CEART!I10+ESAG!I10+CEAD!I10+FAED!I10+CEFID!I10+CERES!I10+CESFI!I10</f>
        <v>3</v>
      </c>
      <c r="I10" s="139">
        <f>REITORIA!J10+CEART!J10+ESAG!J10+CEAD!J10+FAED!J10+CEFID!J10+CERES!J10+CESFI!J10</f>
        <v>3</v>
      </c>
      <c r="J10" s="150">
        <f>REITORIA!K10+CEART!K10+ESAG!K10+CEAD!K10+FAED!K10+CEFID!K10+CERES!K10+CESFI!K10</f>
        <v>3</v>
      </c>
      <c r="K10" s="140">
        <f>REITORIA!M10+CEART!M10+ESAG!M10+CEAD!M10+FAED!M10+CEFID!M10+CERES!M10+CESFI!M10</f>
        <v>0</v>
      </c>
      <c r="L10" s="141">
        <f>REITORIA!N10+REITORIA!O10+CEART!N10+CEART!O10+ESAG!N10+ESAG!O10+CEAD!N10+CEAD!O10+FAED!N10+FAED!O10+CEFID!N10+CEFID!O10+CERES!N10+CERES!O10+CESFI!N10+CESFI!O10</f>
        <v>0</v>
      </c>
      <c r="M10" s="138">
        <f t="shared" si="0"/>
        <v>0</v>
      </c>
      <c r="N10" s="17">
        <v>101.5</v>
      </c>
      <c r="O10" s="17">
        <f t="shared" si="1"/>
        <v>0</v>
      </c>
      <c r="P10" s="17">
        <f t="shared" si="2"/>
        <v>304.5</v>
      </c>
      <c r="Q10" s="30">
        <f t="shared" si="3"/>
        <v>304.5</v>
      </c>
    </row>
    <row r="11" spans="1:17" ht="112.5" x14ac:dyDescent="0.35">
      <c r="A11" s="255"/>
      <c r="B11" s="46">
        <v>8</v>
      </c>
      <c r="C11" s="254"/>
      <c r="D11" s="40" t="s">
        <v>48</v>
      </c>
      <c r="E11" s="41" t="s">
        <v>39</v>
      </c>
      <c r="F11" s="41" t="s">
        <v>11</v>
      </c>
      <c r="G11" s="42" t="s">
        <v>13</v>
      </c>
      <c r="H11" s="74">
        <f>REITORIA!I11+CEART!I11+ESAG!I11+CEAD!I11+FAED!I11+CEFID!I11+CERES!I11+CESFI!I11</f>
        <v>1</v>
      </c>
      <c r="I11" s="139">
        <f>REITORIA!J11+CEART!J11+ESAG!J11+CEAD!J11+FAED!J11+CEFID!J11+CERES!J11+CESFI!J11</f>
        <v>1</v>
      </c>
      <c r="J11" s="150">
        <f>REITORIA!K11+CEART!K11+ESAG!K11+CEAD!K11+FAED!K11+CEFID!K11+CERES!K11+CESFI!K11</f>
        <v>1</v>
      </c>
      <c r="K11" s="140">
        <f>REITORIA!M11+CEART!M11+ESAG!M11+CEAD!M11+FAED!M11+CEFID!M11+CERES!M11+CESFI!M11</f>
        <v>0</v>
      </c>
      <c r="L11" s="141">
        <f>REITORIA!N11+REITORIA!O11+CEART!N11+CEART!O11+ESAG!N11+ESAG!O11+CEAD!N11+CEAD!O11+FAED!N11+FAED!O11+CEFID!N11+CEFID!O11+CERES!N11+CERES!O11+CESFI!N11+CESFI!O11</f>
        <v>0</v>
      </c>
      <c r="M11" s="138">
        <f t="shared" si="0"/>
        <v>0</v>
      </c>
      <c r="N11" s="17">
        <v>75.099999999999994</v>
      </c>
      <c r="O11" s="17">
        <f t="shared" si="1"/>
        <v>0</v>
      </c>
      <c r="P11" s="17">
        <f t="shared" si="2"/>
        <v>75.099999999999994</v>
      </c>
      <c r="Q11" s="30">
        <f t="shared" si="3"/>
        <v>75.099999999999994</v>
      </c>
    </row>
    <row r="12" spans="1:17" ht="25" x14ac:dyDescent="0.35">
      <c r="A12" s="255"/>
      <c r="B12" s="46">
        <v>9</v>
      </c>
      <c r="C12" s="254"/>
      <c r="D12" s="40" t="s">
        <v>49</v>
      </c>
      <c r="E12" s="41" t="s">
        <v>39</v>
      </c>
      <c r="F12" s="45" t="s">
        <v>11</v>
      </c>
      <c r="G12" s="41" t="s">
        <v>13</v>
      </c>
      <c r="H12" s="74">
        <f>REITORIA!I12+CEART!I12+ESAG!I12+CEAD!I12+FAED!I12+CEFID!I12+CERES!I12+CESFI!I12</f>
        <v>2</v>
      </c>
      <c r="I12" s="139">
        <f>REITORIA!J12+CEART!J12+ESAG!J12+CEAD!J12+FAED!J12+CEFID!J12+CERES!J12+CESFI!J12</f>
        <v>0</v>
      </c>
      <c r="J12" s="150">
        <f>REITORIA!K12+CEART!K12+ESAG!K12+CEAD!K12+FAED!K12+CEFID!K12+CERES!K12+CESFI!K12</f>
        <v>0</v>
      </c>
      <c r="K12" s="140">
        <f>REITORIA!M12+CEART!M12+ESAG!M12+CEAD!M12+FAED!M12+CEFID!M12+CERES!M12+CESFI!M12</f>
        <v>0</v>
      </c>
      <c r="L12" s="141">
        <f>REITORIA!N12+REITORIA!O12+CEART!N12+CEART!O12+ESAG!N12+ESAG!O12+CEAD!N12+CEAD!O12+FAED!N12+FAED!O12+CEFID!N12+CEFID!O12+CERES!N12+CERES!O12+CESFI!N12+CESFI!O12</f>
        <v>0</v>
      </c>
      <c r="M12" s="138">
        <f t="shared" si="0"/>
        <v>2</v>
      </c>
      <c r="N12" s="17">
        <v>65.94</v>
      </c>
      <c r="O12" s="17">
        <f t="shared" si="1"/>
        <v>0</v>
      </c>
      <c r="P12" s="17">
        <f t="shared" ref="P12:P265" si="4">N12*H12</f>
        <v>131.88</v>
      </c>
      <c r="Q12" s="30">
        <f t="shared" ref="Q12:Q265" si="5">N12*J12</f>
        <v>0</v>
      </c>
    </row>
    <row r="13" spans="1:17" ht="37.5" x14ac:dyDescent="0.35">
      <c r="A13" s="255"/>
      <c r="B13" s="46">
        <v>10</v>
      </c>
      <c r="C13" s="254"/>
      <c r="D13" s="40" t="s">
        <v>50</v>
      </c>
      <c r="E13" s="41" t="s">
        <v>39</v>
      </c>
      <c r="F13" s="45" t="s">
        <v>11</v>
      </c>
      <c r="G13" s="41" t="s">
        <v>13</v>
      </c>
      <c r="H13" s="74">
        <f>REITORIA!I13+CEART!I13+ESAG!I13+CEAD!I13+FAED!I13+CEFID!I13+CERES!I13+CESFI!I13</f>
        <v>5</v>
      </c>
      <c r="I13" s="139">
        <f>REITORIA!J13+CEART!J13+ESAG!J13+CEAD!J13+FAED!J13+CEFID!J13+CERES!J13+CESFI!J13</f>
        <v>4</v>
      </c>
      <c r="J13" s="150">
        <f>REITORIA!K13+CEART!K13+ESAG!K13+CEAD!K13+FAED!K13+CEFID!K13+CERES!K13+CESFI!K13</f>
        <v>4</v>
      </c>
      <c r="K13" s="140">
        <f>REITORIA!M13+CEART!M13+ESAG!M13+CEAD!M13+FAED!M13+CEFID!M13+CERES!M13+CESFI!M13</f>
        <v>0</v>
      </c>
      <c r="L13" s="141">
        <f>REITORIA!N13+REITORIA!O13+CEART!N13+CEART!O13+ESAG!N13+ESAG!O13+CEAD!N13+CEAD!O13+FAED!N13+FAED!O13+CEFID!N13+CEFID!O13+CERES!N13+CERES!O13+CESFI!N13+CESFI!O13</f>
        <v>0</v>
      </c>
      <c r="M13" s="138">
        <f t="shared" si="0"/>
        <v>1</v>
      </c>
      <c r="N13" s="17">
        <v>45.82</v>
      </c>
      <c r="O13" s="17">
        <f t="shared" si="1"/>
        <v>0</v>
      </c>
      <c r="P13" s="17">
        <f t="shared" si="4"/>
        <v>229.1</v>
      </c>
      <c r="Q13" s="30">
        <f t="shared" si="5"/>
        <v>183.28</v>
      </c>
    </row>
    <row r="14" spans="1:17" ht="75" x14ac:dyDescent="0.35">
      <c r="A14" s="255"/>
      <c r="B14" s="46">
        <v>11</v>
      </c>
      <c r="C14" s="254"/>
      <c r="D14" s="40" t="s">
        <v>51</v>
      </c>
      <c r="E14" s="41" t="s">
        <v>39</v>
      </c>
      <c r="F14" s="41" t="s">
        <v>11</v>
      </c>
      <c r="G14" s="41" t="s">
        <v>13</v>
      </c>
      <c r="H14" s="74">
        <f>REITORIA!I14+CEART!I14+ESAG!I14+CEAD!I14+FAED!I14+CEFID!I14+CERES!I14+CESFI!I14</f>
        <v>1</v>
      </c>
      <c r="I14" s="139">
        <f>REITORIA!J14+CEART!J14+ESAG!J14+CEAD!J14+FAED!J14+CEFID!J14+CERES!J14+CESFI!J14</f>
        <v>1</v>
      </c>
      <c r="J14" s="150">
        <f>REITORIA!K14+CEART!K14+ESAG!K14+CEAD!K14+FAED!K14+CEFID!K14+CERES!K14+CESFI!K14</f>
        <v>1</v>
      </c>
      <c r="K14" s="140">
        <f>REITORIA!M14+CEART!M14+ESAG!M14+CEAD!M14+FAED!M14+CEFID!M14+CERES!M14+CESFI!M14</f>
        <v>0</v>
      </c>
      <c r="L14" s="141">
        <f>REITORIA!N14+REITORIA!O14+CEART!N14+CEART!O14+ESAG!N14+ESAG!O14+CEAD!N14+CEAD!O14+FAED!N14+FAED!O14+CEFID!N14+CEFID!O14+CERES!N14+CERES!O14+CESFI!N14+CESFI!O14</f>
        <v>0</v>
      </c>
      <c r="M14" s="138">
        <f t="shared" si="0"/>
        <v>0</v>
      </c>
      <c r="N14" s="17">
        <v>34.03</v>
      </c>
      <c r="O14" s="17">
        <f t="shared" si="1"/>
        <v>0</v>
      </c>
      <c r="P14" s="17">
        <f t="shared" si="4"/>
        <v>34.03</v>
      </c>
      <c r="Q14" s="30">
        <f t="shared" si="5"/>
        <v>34.03</v>
      </c>
    </row>
    <row r="15" spans="1:17" ht="50" x14ac:dyDescent="0.35">
      <c r="A15" s="255"/>
      <c r="B15" s="46">
        <v>12</v>
      </c>
      <c r="C15" s="254"/>
      <c r="D15" s="40" t="s">
        <v>52</v>
      </c>
      <c r="E15" s="41" t="s">
        <v>39</v>
      </c>
      <c r="F15" s="41" t="s">
        <v>53</v>
      </c>
      <c r="G15" s="41" t="s">
        <v>12</v>
      </c>
      <c r="H15" s="74">
        <f>REITORIA!I15+CEART!I15+ESAG!I15+CEAD!I15+FAED!I15+CEFID!I15+CERES!I15+CESFI!I15</f>
        <v>61</v>
      </c>
      <c r="I15" s="139">
        <f>REITORIA!J15+CEART!J15+ESAG!J15+CEAD!J15+FAED!J15+CEFID!J15+CERES!J15+CESFI!J15</f>
        <v>41</v>
      </c>
      <c r="J15" s="150">
        <f>REITORIA!K15+CEART!K15+ESAG!K15+CEAD!K15+FAED!K15+CEFID!K15+CERES!K15+CESFI!K15</f>
        <v>41</v>
      </c>
      <c r="K15" s="140">
        <f>REITORIA!M15+CEART!M15+ESAG!M15+CEAD!M15+FAED!M15+CEFID!M15+CERES!M15+CESFI!M15</f>
        <v>12</v>
      </c>
      <c r="L15" s="141">
        <f>REITORIA!N15+REITORIA!O15+CEART!N15+CEART!O15+ESAG!N15+ESAG!O15+CEAD!N15+CEAD!O15+FAED!N15+FAED!O15+CEFID!N15+CEFID!O15+CERES!N15+CERES!O15+CESFI!N15+CESFI!O15</f>
        <v>0</v>
      </c>
      <c r="M15" s="138">
        <f t="shared" si="0"/>
        <v>20</v>
      </c>
      <c r="N15" s="17">
        <v>11.35</v>
      </c>
      <c r="O15" s="17">
        <f t="shared" si="1"/>
        <v>0</v>
      </c>
      <c r="P15" s="17">
        <f t="shared" si="4"/>
        <v>692.35</v>
      </c>
      <c r="Q15" s="30">
        <f t="shared" si="5"/>
        <v>465.34999999999997</v>
      </c>
    </row>
    <row r="16" spans="1:17" ht="40" customHeight="1" x14ac:dyDescent="0.35">
      <c r="A16" s="255"/>
      <c r="B16" s="71">
        <v>13</v>
      </c>
      <c r="C16" s="254"/>
      <c r="D16" s="40" t="s">
        <v>54</v>
      </c>
      <c r="E16" s="41" t="s">
        <v>39</v>
      </c>
      <c r="F16" s="41" t="s">
        <v>53</v>
      </c>
      <c r="G16" s="41" t="s">
        <v>12</v>
      </c>
      <c r="H16" s="74">
        <f>REITORIA!I16+CEART!I16+ESAG!I16+CEAD!I16+FAED!I16+CEFID!I16+CERES!I16+CESFI!I16</f>
        <v>80</v>
      </c>
      <c r="I16" s="139">
        <f>REITORIA!J16+CEART!J16+ESAG!J16+CEAD!J16+FAED!J16+CEFID!J16+CERES!J16+CESFI!J16</f>
        <v>49</v>
      </c>
      <c r="J16" s="150">
        <f>REITORIA!K16+CEART!K16+ESAG!K16+CEAD!K16+FAED!K16+CEFID!K16+CERES!K16+CESFI!K16</f>
        <v>49</v>
      </c>
      <c r="K16" s="140">
        <f>REITORIA!M16+CEART!M16+ESAG!M16+CEAD!M16+FAED!M16+CEFID!M16+CERES!M16+CESFI!M16</f>
        <v>16</v>
      </c>
      <c r="L16" s="141">
        <f>REITORIA!N16+REITORIA!O16+CEART!N16+CEART!O16+ESAG!N16+ESAG!O16+CEAD!N16+CEAD!O16+FAED!N16+FAED!O16+CEFID!N16+CEFID!O16+CERES!N16+CERES!O16+CESFI!N16+CESFI!O16</f>
        <v>0</v>
      </c>
      <c r="M16" s="138">
        <f t="shared" si="0"/>
        <v>31</v>
      </c>
      <c r="N16" s="17">
        <v>17.649999999999999</v>
      </c>
      <c r="O16" s="17">
        <f t="shared" si="1"/>
        <v>0</v>
      </c>
      <c r="P16" s="17">
        <f t="shared" si="4"/>
        <v>1412</v>
      </c>
      <c r="Q16" s="30">
        <f t="shared" si="5"/>
        <v>864.84999999999991</v>
      </c>
    </row>
    <row r="17" spans="1:17" ht="40" customHeight="1" x14ac:dyDescent="0.35">
      <c r="A17" s="255"/>
      <c r="B17" s="46">
        <v>14</v>
      </c>
      <c r="C17" s="254"/>
      <c r="D17" s="40" t="s">
        <v>55</v>
      </c>
      <c r="E17" s="41" t="s">
        <v>39</v>
      </c>
      <c r="F17" s="41" t="s">
        <v>11</v>
      </c>
      <c r="G17" s="41" t="s">
        <v>12</v>
      </c>
      <c r="H17" s="74">
        <f>REITORIA!I17+CEART!I17+ESAG!I17+CEAD!I17+FAED!I17+CEFID!I17+CERES!I17+CESFI!I17</f>
        <v>7</v>
      </c>
      <c r="I17" s="139">
        <f>REITORIA!J17+CEART!J17+ESAG!J17+CEAD!J17+FAED!J17+CEFID!J17+CERES!J17+CESFI!J17</f>
        <v>7</v>
      </c>
      <c r="J17" s="150">
        <f>REITORIA!K17+CEART!K17+ESAG!K17+CEAD!K17+FAED!K17+CEFID!K17+CERES!K17+CESFI!K17</f>
        <v>7</v>
      </c>
      <c r="K17" s="140">
        <f>REITORIA!M17+CEART!M17+ESAG!M17+CEAD!M17+FAED!M17+CEFID!M17+CERES!M17+CESFI!M17</f>
        <v>1</v>
      </c>
      <c r="L17" s="141">
        <f>REITORIA!N17+REITORIA!O17+CEART!N17+CEART!O17+ESAG!N17+ESAG!O17+CEAD!N17+CEAD!O17+FAED!N17+FAED!O17+CEFID!N17+CEFID!O17+CERES!N17+CERES!O17+CESFI!N17+CESFI!O17</f>
        <v>0</v>
      </c>
      <c r="M17" s="138">
        <f t="shared" si="0"/>
        <v>0</v>
      </c>
      <c r="N17" s="17">
        <v>14</v>
      </c>
      <c r="O17" s="17">
        <f t="shared" si="1"/>
        <v>0</v>
      </c>
      <c r="P17" s="17">
        <f t="shared" si="4"/>
        <v>98</v>
      </c>
      <c r="Q17" s="30">
        <f t="shared" si="5"/>
        <v>98</v>
      </c>
    </row>
    <row r="18" spans="1:17" ht="40" customHeight="1" x14ac:dyDescent="0.35">
      <c r="A18" s="252"/>
      <c r="B18" s="46">
        <v>15</v>
      </c>
      <c r="C18" s="250"/>
      <c r="D18" s="40" t="s">
        <v>26</v>
      </c>
      <c r="E18" s="41" t="s">
        <v>39</v>
      </c>
      <c r="F18" s="41" t="s">
        <v>11</v>
      </c>
      <c r="G18" s="41" t="s">
        <v>12</v>
      </c>
      <c r="H18" s="74">
        <f>REITORIA!I18+CEART!I18+ESAG!I18+CEAD!I18+FAED!I18+CEFID!I18+CERES!I18+CESFI!I18</f>
        <v>121</v>
      </c>
      <c r="I18" s="139">
        <f>REITORIA!J18+CEART!J18+ESAG!J18+CEAD!J18+FAED!J18+CEFID!J18+CERES!J18+CESFI!J18</f>
        <v>62</v>
      </c>
      <c r="J18" s="150">
        <f>REITORIA!K18+CEART!K18+ESAG!K18+CEAD!K18+FAED!K18+CEFID!K18+CERES!K18+CESFI!K18</f>
        <v>62</v>
      </c>
      <c r="K18" s="140">
        <f>REITORIA!M18+CEART!M18+ESAG!M18+CEAD!M18+FAED!M18+CEFID!M18+CERES!M18+CESFI!M18</f>
        <v>29</v>
      </c>
      <c r="L18" s="141">
        <f>REITORIA!N18+REITORIA!O18+CEART!N18+CEART!O18+ESAG!N18+ESAG!O18+CEAD!N18+CEAD!O18+FAED!N18+FAED!O18+CEFID!N18+CEFID!O18+CERES!N18+CERES!O18+CESFI!N18+CESFI!O18</f>
        <v>0</v>
      </c>
      <c r="M18" s="138">
        <f t="shared" si="0"/>
        <v>59</v>
      </c>
      <c r="N18" s="17">
        <v>12.85</v>
      </c>
      <c r="O18" s="17">
        <f t="shared" si="1"/>
        <v>0</v>
      </c>
      <c r="P18" s="17">
        <f t="shared" si="4"/>
        <v>1554.85</v>
      </c>
      <c r="Q18" s="30">
        <f t="shared" si="5"/>
        <v>796.69999999999993</v>
      </c>
    </row>
    <row r="19" spans="1:17" ht="60" customHeight="1" x14ac:dyDescent="0.35">
      <c r="A19" s="251">
        <v>2</v>
      </c>
      <c r="B19" s="46">
        <v>16</v>
      </c>
      <c r="C19" s="253" t="s">
        <v>635</v>
      </c>
      <c r="D19" s="40" t="s">
        <v>56</v>
      </c>
      <c r="E19" s="41" t="s">
        <v>57</v>
      </c>
      <c r="F19" s="41" t="s">
        <v>11</v>
      </c>
      <c r="G19" s="41" t="s">
        <v>12</v>
      </c>
      <c r="H19" s="74">
        <f>REITORIA!I19+CEART!I19+ESAG!I19+CEAD!I19+FAED!I19+CEFID!I19+CERES!I19+CESFI!I19</f>
        <v>59</v>
      </c>
      <c r="I19" s="139">
        <f>REITORIA!J19+CEART!J19+ESAG!J19+CEAD!J19+FAED!J19+CEFID!J19+CERES!J19+CESFI!J19</f>
        <v>22</v>
      </c>
      <c r="J19" s="150">
        <f>REITORIA!K19+CEART!K19+ESAG!K19+CEAD!K19+FAED!K19+CEFID!K19+CERES!K19+CESFI!K19</f>
        <v>22</v>
      </c>
      <c r="K19" s="140">
        <f>REITORIA!M19+CEART!M19+ESAG!M19+CEAD!M19+FAED!M19+CEFID!M19+CERES!M19+CESFI!M19</f>
        <v>12</v>
      </c>
      <c r="L19" s="141">
        <f>REITORIA!N19+REITORIA!O19+CEART!N19+CEART!O19+ESAG!N19+ESAG!O19+CEAD!N19+CEAD!O19+FAED!N19+FAED!O19+CEFID!N19+CEFID!O19+CERES!N19+CERES!O19+CESFI!N19+CESFI!O19</f>
        <v>0</v>
      </c>
      <c r="M19" s="138">
        <f t="shared" si="0"/>
        <v>37</v>
      </c>
      <c r="N19" s="17">
        <v>37.44</v>
      </c>
      <c r="O19" s="17">
        <f t="shared" si="1"/>
        <v>0</v>
      </c>
      <c r="P19" s="17">
        <f t="shared" si="4"/>
        <v>2208.96</v>
      </c>
      <c r="Q19" s="30">
        <f t="shared" si="5"/>
        <v>823.68</v>
      </c>
    </row>
    <row r="20" spans="1:17" ht="25" x14ac:dyDescent="0.35">
      <c r="A20" s="255"/>
      <c r="B20" s="46">
        <v>17</v>
      </c>
      <c r="C20" s="254"/>
      <c r="D20" s="40" t="s">
        <v>58</v>
      </c>
      <c r="E20" s="41" t="s">
        <v>59</v>
      </c>
      <c r="F20" s="41" t="s">
        <v>10</v>
      </c>
      <c r="G20" s="41" t="s">
        <v>12</v>
      </c>
      <c r="H20" s="74">
        <f>REITORIA!I20+CEART!I20+ESAG!I20+CEAD!I20+FAED!I20+CEFID!I20+CERES!I20+CESFI!I20</f>
        <v>75</v>
      </c>
      <c r="I20" s="139">
        <f>REITORIA!J20+CEART!J20+ESAG!J20+CEAD!J20+FAED!J20+CEFID!J20+CERES!J20+CESFI!J20</f>
        <v>28</v>
      </c>
      <c r="J20" s="150">
        <f>REITORIA!K20+CEART!K20+ESAG!K20+CEAD!K20+FAED!K20+CEFID!K20+CERES!K20+CESFI!K20</f>
        <v>28</v>
      </c>
      <c r="K20" s="140">
        <f>REITORIA!M20+CEART!M20+ESAG!M20+CEAD!M20+FAED!M20+CEFID!M20+CERES!M20+CESFI!M20</f>
        <v>17</v>
      </c>
      <c r="L20" s="141">
        <f>REITORIA!N20+REITORIA!O20+CEART!N20+CEART!O20+ESAG!N20+ESAG!O20+CEAD!N20+CEAD!O20+FAED!N20+FAED!O20+CEFID!N20+CEFID!O20+CERES!N20+CERES!O20+CESFI!N20+CESFI!O20</f>
        <v>0</v>
      </c>
      <c r="M20" s="138">
        <f t="shared" si="0"/>
        <v>47</v>
      </c>
      <c r="N20" s="17">
        <v>76.8</v>
      </c>
      <c r="O20" s="17">
        <f t="shared" si="1"/>
        <v>0</v>
      </c>
      <c r="P20" s="17">
        <f t="shared" si="4"/>
        <v>5760</v>
      </c>
      <c r="Q20" s="30">
        <f t="shared" si="5"/>
        <v>2150.4</v>
      </c>
    </row>
    <row r="21" spans="1:17" ht="37.5" x14ac:dyDescent="0.35">
      <c r="A21" s="255"/>
      <c r="B21" s="46">
        <v>18</v>
      </c>
      <c r="C21" s="254"/>
      <c r="D21" s="40" t="s">
        <v>60</v>
      </c>
      <c r="E21" s="41" t="s">
        <v>61</v>
      </c>
      <c r="F21" s="41" t="s">
        <v>11</v>
      </c>
      <c r="G21" s="41" t="s">
        <v>12</v>
      </c>
      <c r="H21" s="74">
        <f>REITORIA!I21+CEART!I21+ESAG!I21+CEAD!I21+FAED!I21+CEFID!I21+CERES!I21+CESFI!I21</f>
        <v>11</v>
      </c>
      <c r="I21" s="139">
        <f>REITORIA!J21+CEART!J21+ESAG!J21+CEAD!J21+FAED!J21+CEFID!J21+CERES!J21+CESFI!J21</f>
        <v>5</v>
      </c>
      <c r="J21" s="150">
        <f>REITORIA!K21+CEART!K21+ESAG!K21+CEAD!K21+FAED!K21+CEFID!K21+CERES!K21+CESFI!K21</f>
        <v>5</v>
      </c>
      <c r="K21" s="140">
        <f>REITORIA!M21+CEART!M21+ESAG!M21+CEAD!M21+FAED!M21+CEFID!M21+CERES!M21+CESFI!M21</f>
        <v>2</v>
      </c>
      <c r="L21" s="141">
        <f>REITORIA!N21+REITORIA!O21+CEART!N21+CEART!O21+ESAG!N21+ESAG!O21+CEAD!N21+CEAD!O21+FAED!N21+FAED!O21+CEFID!N21+CEFID!O21+CERES!N21+CERES!O21+CESFI!N21+CESFI!O21</f>
        <v>0</v>
      </c>
      <c r="M21" s="138">
        <f t="shared" si="0"/>
        <v>6</v>
      </c>
      <c r="N21" s="17">
        <v>160.82</v>
      </c>
      <c r="O21" s="17">
        <f t="shared" si="1"/>
        <v>0</v>
      </c>
      <c r="P21" s="17">
        <f t="shared" si="4"/>
        <v>1769.02</v>
      </c>
      <c r="Q21" s="30">
        <f t="shared" si="5"/>
        <v>804.09999999999991</v>
      </c>
    </row>
    <row r="22" spans="1:17" ht="39.75" customHeight="1" x14ac:dyDescent="0.35">
      <c r="A22" s="255"/>
      <c r="B22" s="46">
        <v>19</v>
      </c>
      <c r="C22" s="254"/>
      <c r="D22" s="40" t="s">
        <v>62</v>
      </c>
      <c r="E22" s="41" t="s">
        <v>63</v>
      </c>
      <c r="F22" s="41" t="s">
        <v>64</v>
      </c>
      <c r="G22" s="41" t="s">
        <v>65</v>
      </c>
      <c r="H22" s="74">
        <f>REITORIA!I22+CEART!I22+ESAG!I22+CEAD!I22+FAED!I22+CEFID!I22+CERES!I22+CESFI!I22</f>
        <v>635</v>
      </c>
      <c r="I22" s="139">
        <f>REITORIA!J22+CEART!J22+ESAG!J22+CEAD!J22+FAED!J22+CEFID!J22+CERES!J22+CESFI!J22</f>
        <v>60</v>
      </c>
      <c r="J22" s="150">
        <f>REITORIA!K22+CEART!K22+ESAG!K22+CEAD!K22+FAED!K22+CEFID!K22+CERES!K22+CESFI!K22</f>
        <v>60</v>
      </c>
      <c r="K22" s="140">
        <f>REITORIA!M22+CEART!M22+ESAG!M22+CEAD!M22+FAED!M22+CEFID!M22+CERES!M22+CESFI!M22</f>
        <v>157</v>
      </c>
      <c r="L22" s="141">
        <f>REITORIA!N22+REITORIA!O22+CEART!N22+CEART!O22+ESAG!N22+ESAG!O22+CEAD!N22+CEAD!O22+FAED!N22+FAED!O22+CEFID!N22+CEFID!O22+CERES!N22+CERES!O22+CESFI!N22+CESFI!O22</f>
        <v>0</v>
      </c>
      <c r="M22" s="138">
        <f t="shared" si="0"/>
        <v>575</v>
      </c>
      <c r="N22" s="17">
        <v>3.76</v>
      </c>
      <c r="O22" s="17">
        <f t="shared" si="1"/>
        <v>0</v>
      </c>
      <c r="P22" s="17">
        <f t="shared" si="4"/>
        <v>2387.6</v>
      </c>
      <c r="Q22" s="30">
        <f t="shared" si="5"/>
        <v>225.6</v>
      </c>
    </row>
    <row r="23" spans="1:17" ht="40" customHeight="1" x14ac:dyDescent="0.35">
      <c r="A23" s="252"/>
      <c r="B23" s="46">
        <v>20</v>
      </c>
      <c r="C23" s="250"/>
      <c r="D23" s="40" t="s">
        <v>66</v>
      </c>
      <c r="E23" s="41" t="s">
        <v>67</v>
      </c>
      <c r="F23" s="41" t="s">
        <v>11</v>
      </c>
      <c r="G23" s="41" t="s">
        <v>12</v>
      </c>
      <c r="H23" s="74">
        <f>REITORIA!I23+CEART!I23+ESAG!I23+CEAD!I23+FAED!I23+CEFID!I23+CERES!I23+CESFI!I23</f>
        <v>135</v>
      </c>
      <c r="I23" s="139">
        <f>REITORIA!J23+CEART!J23+ESAG!J23+CEAD!J23+FAED!J23+CEFID!J23+CERES!J23+CESFI!J23</f>
        <v>65</v>
      </c>
      <c r="J23" s="150">
        <f>REITORIA!K23+CEART!K23+ESAG!K23+CEAD!K23+FAED!K23+CEFID!K23+CERES!K23+CESFI!K23</f>
        <v>65</v>
      </c>
      <c r="K23" s="140">
        <f>REITORIA!M23+CEART!M23+ESAG!M23+CEAD!M23+FAED!M23+CEFID!M23+CERES!M23+CESFI!M23</f>
        <v>32</v>
      </c>
      <c r="L23" s="141">
        <f>REITORIA!N23+REITORIA!O23+CEART!N23+CEART!O23+ESAG!N23+ESAG!O23+CEAD!N23+CEAD!O23+FAED!N23+FAED!O23+CEFID!N23+CEFID!O23+CERES!N23+CERES!O23+CESFI!N23+CESFI!O23</f>
        <v>0</v>
      </c>
      <c r="M23" s="138">
        <f t="shared" si="0"/>
        <v>70</v>
      </c>
      <c r="N23" s="17">
        <v>19.440000000000001</v>
      </c>
      <c r="O23" s="17">
        <f t="shared" si="1"/>
        <v>0</v>
      </c>
      <c r="P23" s="17">
        <f t="shared" si="4"/>
        <v>2624.4</v>
      </c>
      <c r="Q23" s="30">
        <f t="shared" si="5"/>
        <v>1263.6000000000001</v>
      </c>
    </row>
    <row r="24" spans="1:17" ht="40" customHeight="1" x14ac:dyDescent="0.35">
      <c r="A24" s="251">
        <v>3</v>
      </c>
      <c r="B24" s="46">
        <v>21</v>
      </c>
      <c r="C24" s="253" t="s">
        <v>634</v>
      </c>
      <c r="D24" s="40" t="s">
        <v>68</v>
      </c>
      <c r="E24" s="41" t="s">
        <v>69</v>
      </c>
      <c r="F24" s="41" t="s">
        <v>11</v>
      </c>
      <c r="G24" s="41" t="s">
        <v>12</v>
      </c>
      <c r="H24" s="74">
        <f>REITORIA!I24+CEART!I24+ESAG!I24+CEAD!I24+FAED!I24+CEFID!I24+CERES!I24+CESFI!I24</f>
        <v>3</v>
      </c>
      <c r="I24" s="139">
        <f>REITORIA!J24+CEART!J24+ESAG!J24+CEAD!J24+FAED!J24+CEFID!J24+CERES!J24+CESFI!J24</f>
        <v>0</v>
      </c>
      <c r="J24" s="150">
        <f>REITORIA!K24+CEART!K24+ESAG!K24+CEAD!K24+FAED!K24+CEFID!K24+CERES!K24+CESFI!K24</f>
        <v>0</v>
      </c>
      <c r="K24" s="140">
        <f>REITORIA!M24+CEART!M24+ESAG!M24+CEAD!M24+FAED!M24+CEFID!M24+CERES!M24+CESFI!M24</f>
        <v>0</v>
      </c>
      <c r="L24" s="141">
        <f>REITORIA!N24+REITORIA!O24+CEART!N24+CEART!O24+ESAG!N24+ESAG!O24+CEAD!N24+CEAD!O24+FAED!N24+FAED!O24+CEFID!N24+CEFID!O24+CERES!N24+CERES!O24+CESFI!N24+CESFI!O24</f>
        <v>0</v>
      </c>
      <c r="M24" s="138">
        <f t="shared" si="0"/>
        <v>3</v>
      </c>
      <c r="N24" s="17">
        <v>117.9</v>
      </c>
      <c r="O24" s="17">
        <f t="shared" si="1"/>
        <v>0</v>
      </c>
      <c r="P24" s="17">
        <f t="shared" si="4"/>
        <v>353.70000000000005</v>
      </c>
      <c r="Q24" s="30">
        <f t="shared" si="5"/>
        <v>0</v>
      </c>
    </row>
    <row r="25" spans="1:17" ht="40" customHeight="1" x14ac:dyDescent="0.35">
      <c r="A25" s="255"/>
      <c r="B25" s="46">
        <v>22</v>
      </c>
      <c r="C25" s="254"/>
      <c r="D25" s="40" t="s">
        <v>70</v>
      </c>
      <c r="E25" s="41" t="s">
        <v>69</v>
      </c>
      <c r="F25" s="41" t="s">
        <v>11</v>
      </c>
      <c r="G25" s="41" t="s">
        <v>12</v>
      </c>
      <c r="H25" s="74">
        <f>REITORIA!I25+CEART!I25+ESAG!I25+CEAD!I25+FAED!I25+CEFID!I25+CERES!I25+CESFI!I25</f>
        <v>6</v>
      </c>
      <c r="I25" s="139">
        <f>REITORIA!J25+CEART!J25+ESAG!J25+CEAD!J25+FAED!J25+CEFID!J25+CERES!J25+CESFI!J25</f>
        <v>4</v>
      </c>
      <c r="J25" s="150">
        <f>REITORIA!K25+CEART!K25+ESAG!K25+CEAD!K25+FAED!K25+CEFID!K25+CERES!K25+CESFI!K25</f>
        <v>4</v>
      </c>
      <c r="K25" s="140">
        <f>REITORIA!M25+CEART!M25+ESAG!M25+CEAD!M25+FAED!M25+CEFID!M25+CERES!M25+CESFI!M25</f>
        <v>1</v>
      </c>
      <c r="L25" s="141">
        <f>REITORIA!N25+REITORIA!O25+CEART!N25+CEART!O25+ESAG!N25+ESAG!O25+CEAD!N25+CEAD!O25+FAED!N25+FAED!O25+CEFID!N25+CEFID!O25+CERES!N25+CERES!O25+CESFI!N25+CESFI!O25</f>
        <v>0</v>
      </c>
      <c r="M25" s="138">
        <f t="shared" si="0"/>
        <v>2</v>
      </c>
      <c r="N25" s="17">
        <v>119.82</v>
      </c>
      <c r="O25" s="17">
        <f t="shared" si="1"/>
        <v>0</v>
      </c>
      <c r="P25" s="17">
        <f t="shared" si="4"/>
        <v>718.92</v>
      </c>
      <c r="Q25" s="30">
        <f t="shared" si="5"/>
        <v>479.28</v>
      </c>
    </row>
    <row r="26" spans="1:17" ht="40" customHeight="1" x14ac:dyDescent="0.35">
      <c r="A26" s="255"/>
      <c r="B26" s="46">
        <v>23</v>
      </c>
      <c r="C26" s="254"/>
      <c r="D26" s="40" t="s">
        <v>71</v>
      </c>
      <c r="E26" s="41" t="s">
        <v>69</v>
      </c>
      <c r="F26" s="41" t="s">
        <v>11</v>
      </c>
      <c r="G26" s="41" t="s">
        <v>12</v>
      </c>
      <c r="H26" s="74">
        <f>REITORIA!I26+CEART!I26+ESAG!I26+CEAD!I26+FAED!I26+CEFID!I26+CERES!I26+CESFI!I26</f>
        <v>9</v>
      </c>
      <c r="I26" s="139">
        <f>REITORIA!J26+CEART!J26+ESAG!J26+CEAD!J26+FAED!J26+CEFID!J26+CERES!J26+CESFI!J26</f>
        <v>6</v>
      </c>
      <c r="J26" s="150">
        <f>REITORIA!K26+CEART!K26+ESAG!K26+CEAD!K26+FAED!K26+CEFID!K26+CERES!K26+CESFI!K26</f>
        <v>6</v>
      </c>
      <c r="K26" s="140">
        <f>REITORIA!M26+CEART!M26+ESAG!M26+CEAD!M26+FAED!M26+CEFID!M26+CERES!M26+CESFI!M26</f>
        <v>1</v>
      </c>
      <c r="L26" s="141">
        <f>REITORIA!N26+REITORIA!O26+CEART!N26+CEART!O26+ESAG!N26+ESAG!O26+CEAD!N26+CEAD!O26+FAED!N26+FAED!O26+CEFID!N26+CEFID!O26+CERES!N26+CERES!O26+CESFI!N26+CESFI!O26</f>
        <v>0</v>
      </c>
      <c r="M26" s="138">
        <f t="shared" si="0"/>
        <v>3</v>
      </c>
      <c r="N26" s="17">
        <v>269.58999999999997</v>
      </c>
      <c r="O26" s="17">
        <f t="shared" si="1"/>
        <v>0</v>
      </c>
      <c r="P26" s="17">
        <f t="shared" si="4"/>
        <v>2426.31</v>
      </c>
      <c r="Q26" s="30">
        <f t="shared" si="5"/>
        <v>1617.54</v>
      </c>
    </row>
    <row r="27" spans="1:17" ht="40" customHeight="1" x14ac:dyDescent="0.35">
      <c r="A27" s="255"/>
      <c r="B27" s="46">
        <v>24</v>
      </c>
      <c r="C27" s="254"/>
      <c r="D27" s="40" t="s">
        <v>72</v>
      </c>
      <c r="E27" s="41" t="s">
        <v>69</v>
      </c>
      <c r="F27" s="41" t="s">
        <v>11</v>
      </c>
      <c r="G27" s="41" t="s">
        <v>12</v>
      </c>
      <c r="H27" s="74">
        <f>REITORIA!I27+CEART!I27+ESAG!I27+CEAD!I27+FAED!I27+CEFID!I27+CERES!I27+CESFI!I27</f>
        <v>8</v>
      </c>
      <c r="I27" s="139">
        <f>REITORIA!J27+CEART!J27+ESAG!J27+CEAD!J27+FAED!J27+CEFID!J27+CERES!J27+CESFI!J27</f>
        <v>6</v>
      </c>
      <c r="J27" s="150">
        <f>REITORIA!K27+CEART!K27+ESAG!K27+CEAD!K27+FAED!K27+CEFID!K27+CERES!K27+CESFI!K27</f>
        <v>6</v>
      </c>
      <c r="K27" s="140">
        <f>REITORIA!M27+CEART!M27+ESAG!M27+CEAD!M27+FAED!M27+CEFID!M27+CERES!M27+CESFI!M27</f>
        <v>1</v>
      </c>
      <c r="L27" s="141">
        <f>REITORIA!N27+REITORIA!O27+CEART!N27+CEART!O27+ESAG!N27+ESAG!O27+CEAD!N27+CEAD!O27+FAED!N27+FAED!O27+CEFID!N27+CEFID!O27+CERES!N27+CERES!O27+CESFI!N27+CESFI!O27</f>
        <v>0</v>
      </c>
      <c r="M27" s="138">
        <f t="shared" si="0"/>
        <v>2</v>
      </c>
      <c r="N27" s="17">
        <v>192</v>
      </c>
      <c r="O27" s="17">
        <f t="shared" si="1"/>
        <v>0</v>
      </c>
      <c r="P27" s="17">
        <f t="shared" si="4"/>
        <v>1536</v>
      </c>
      <c r="Q27" s="30">
        <f t="shared" si="5"/>
        <v>1152</v>
      </c>
    </row>
    <row r="28" spans="1:17" ht="75" x14ac:dyDescent="0.35">
      <c r="A28" s="255"/>
      <c r="B28" s="46">
        <v>25</v>
      </c>
      <c r="C28" s="254"/>
      <c r="D28" s="40" t="s">
        <v>73</v>
      </c>
      <c r="E28" s="41" t="s">
        <v>69</v>
      </c>
      <c r="F28" s="41" t="s">
        <v>11</v>
      </c>
      <c r="G28" s="41" t="s">
        <v>12</v>
      </c>
      <c r="H28" s="74">
        <f>REITORIA!I28+CEART!I28+ESAG!I28+CEAD!I28+FAED!I28+CEFID!I28+CERES!I28+CESFI!I28</f>
        <v>17</v>
      </c>
      <c r="I28" s="139">
        <f>REITORIA!J28+CEART!J28+ESAG!J28+CEAD!J28+FAED!J28+CEFID!J28+CERES!J28+CESFI!J28</f>
        <v>1</v>
      </c>
      <c r="J28" s="150">
        <f>REITORIA!K28+CEART!K28+ESAG!K28+CEAD!K28+FAED!K28+CEFID!K28+CERES!K28+CESFI!K28</f>
        <v>1</v>
      </c>
      <c r="K28" s="140">
        <f>REITORIA!M28+CEART!M28+ESAG!M28+CEAD!M28+FAED!M28+CEFID!M28+CERES!M28+CESFI!M28</f>
        <v>3</v>
      </c>
      <c r="L28" s="141">
        <f>REITORIA!N28+REITORIA!O28+CEART!N28+CEART!O28+ESAG!N28+ESAG!O28+CEAD!N28+CEAD!O28+FAED!N28+FAED!O28+CEFID!N28+CEFID!O28+CERES!N28+CERES!O28+CESFI!N28+CESFI!O28</f>
        <v>0</v>
      </c>
      <c r="M28" s="138">
        <f t="shared" si="0"/>
        <v>16</v>
      </c>
      <c r="N28" s="17">
        <v>211.45</v>
      </c>
      <c r="O28" s="17">
        <f t="shared" si="1"/>
        <v>0</v>
      </c>
      <c r="P28" s="17">
        <f t="shared" si="4"/>
        <v>3594.6499999999996</v>
      </c>
      <c r="Q28" s="30">
        <f t="shared" si="5"/>
        <v>211.45</v>
      </c>
    </row>
    <row r="29" spans="1:17" ht="87.5" x14ac:dyDescent="0.35">
      <c r="A29" s="252"/>
      <c r="B29" s="46">
        <v>26</v>
      </c>
      <c r="C29" s="250"/>
      <c r="D29" s="40" t="s">
        <v>74</v>
      </c>
      <c r="E29" s="41" t="s">
        <v>75</v>
      </c>
      <c r="F29" s="41" t="s">
        <v>11</v>
      </c>
      <c r="G29" s="41" t="s">
        <v>12</v>
      </c>
      <c r="H29" s="74">
        <f>REITORIA!I29+CEART!I29+ESAG!I29+CEAD!I29+FAED!I29+CEFID!I29+CERES!I29+CESFI!I29</f>
        <v>2</v>
      </c>
      <c r="I29" s="139">
        <f>REITORIA!J29+CEART!J29+ESAG!J29+CEAD!J29+FAED!J29+CEFID!J29+CERES!J29+CESFI!J29</f>
        <v>2</v>
      </c>
      <c r="J29" s="150">
        <f>REITORIA!K29+CEART!K29+ESAG!K29+CEAD!K29+FAED!K29+CEFID!K29+CERES!K29+CESFI!K29</f>
        <v>2</v>
      </c>
      <c r="K29" s="140">
        <f>REITORIA!M29+CEART!M29+ESAG!M29+CEAD!M29+FAED!M29+CEFID!M29+CERES!M29+CESFI!M29</f>
        <v>0</v>
      </c>
      <c r="L29" s="141">
        <f>REITORIA!N29+REITORIA!O29+CEART!N29+CEART!O29+ESAG!N29+ESAG!O29+CEAD!N29+CEAD!O29+FAED!N29+FAED!O29+CEFID!N29+CEFID!O29+CERES!N29+CERES!O29+CESFI!N29+CESFI!O29</f>
        <v>0</v>
      </c>
      <c r="M29" s="138">
        <f t="shared" si="0"/>
        <v>0</v>
      </c>
      <c r="N29" s="17">
        <v>33.159999999999997</v>
      </c>
      <c r="O29" s="17">
        <f t="shared" si="1"/>
        <v>0</v>
      </c>
      <c r="P29" s="17">
        <f t="shared" si="4"/>
        <v>66.319999999999993</v>
      </c>
      <c r="Q29" s="30">
        <f t="shared" si="5"/>
        <v>66.319999999999993</v>
      </c>
    </row>
    <row r="30" spans="1:17" ht="45" customHeight="1" x14ac:dyDescent="0.35">
      <c r="A30" s="251">
        <v>4</v>
      </c>
      <c r="B30" s="46">
        <v>27</v>
      </c>
      <c r="C30" s="249" t="s">
        <v>636</v>
      </c>
      <c r="D30" s="40" t="s">
        <v>76</v>
      </c>
      <c r="E30" s="41" t="s">
        <v>77</v>
      </c>
      <c r="F30" s="41" t="s">
        <v>11</v>
      </c>
      <c r="G30" s="41" t="s">
        <v>12</v>
      </c>
      <c r="H30" s="74">
        <f>REITORIA!I30+CEART!I30+ESAG!I30+CEAD!I30+FAED!I30+CEFID!I30+CERES!I30+CESFI!I30</f>
        <v>214</v>
      </c>
      <c r="I30" s="139">
        <f>REITORIA!J30+CEART!J30+ESAG!J30+CEAD!J30+FAED!J30+CEFID!J30+CERES!J30+CESFI!J30</f>
        <v>125</v>
      </c>
      <c r="J30" s="150">
        <f>REITORIA!K30+CEART!K30+ESAG!K30+CEAD!K30+FAED!K30+CEFID!K30+CERES!K30+CESFI!K30</f>
        <v>135</v>
      </c>
      <c r="K30" s="140">
        <f>REITORIA!M30+CEART!M30+ESAG!M30+CEAD!M30+FAED!M30+CEFID!M30+CERES!M30+CESFI!M30</f>
        <v>51</v>
      </c>
      <c r="L30" s="141">
        <f>REITORIA!N30+REITORIA!O30+CEART!N30+CEART!O30+ESAG!N30+ESAG!O30+CEAD!N30+CEAD!O30+FAED!N30+FAED!O30+CEFID!N30+CEFID!O30+CERES!N30+CERES!O30+CESFI!N30+CESFI!O30</f>
        <v>0</v>
      </c>
      <c r="M30" s="138">
        <f t="shared" si="0"/>
        <v>79</v>
      </c>
      <c r="N30" s="17">
        <v>40</v>
      </c>
      <c r="O30" s="17">
        <f t="shared" si="1"/>
        <v>0</v>
      </c>
      <c r="P30" s="17">
        <f t="shared" si="4"/>
        <v>8560</v>
      </c>
      <c r="Q30" s="30">
        <f t="shared" si="5"/>
        <v>5400</v>
      </c>
    </row>
    <row r="31" spans="1:17" ht="25" x14ac:dyDescent="0.35">
      <c r="A31" s="255"/>
      <c r="B31" s="46">
        <v>28</v>
      </c>
      <c r="C31" s="254"/>
      <c r="D31" s="40" t="s">
        <v>78</v>
      </c>
      <c r="E31" s="41" t="s">
        <v>79</v>
      </c>
      <c r="F31" s="41" t="s">
        <v>11</v>
      </c>
      <c r="G31" s="41" t="s">
        <v>12</v>
      </c>
      <c r="H31" s="74">
        <f>REITORIA!I31+CEART!I31+ESAG!I31+CEAD!I31+FAED!I31+CEFID!I31+CERES!I31+CESFI!I31</f>
        <v>188</v>
      </c>
      <c r="I31" s="139">
        <f>REITORIA!J31+CEART!J31+ESAG!J31+CEAD!J31+FAED!J31+CEFID!J31+CERES!J31+CESFI!J31</f>
        <v>72</v>
      </c>
      <c r="J31" s="150">
        <f>REITORIA!K31+CEART!K31+ESAG!K31+CEAD!K31+FAED!K31+CEFID!K31+CERES!K31+CESFI!K31</f>
        <v>72</v>
      </c>
      <c r="K31" s="140">
        <f>REITORIA!M31+CEART!M31+ESAG!M31+CEAD!M31+FAED!M31+CEFID!M31+CERES!M31+CESFI!M31</f>
        <v>44</v>
      </c>
      <c r="L31" s="141">
        <f>REITORIA!N31+REITORIA!O31+CEART!N31+CEART!O31+ESAG!N31+ESAG!O31+CEAD!N31+CEAD!O31+FAED!N31+FAED!O31+CEFID!N31+CEFID!O31+CERES!N31+CERES!O31+CESFI!N31+CESFI!O31</f>
        <v>0</v>
      </c>
      <c r="M31" s="138">
        <f t="shared" si="0"/>
        <v>116</v>
      </c>
      <c r="N31" s="17">
        <v>8</v>
      </c>
      <c r="O31" s="17">
        <f t="shared" si="1"/>
        <v>0</v>
      </c>
      <c r="P31" s="17">
        <f t="shared" si="4"/>
        <v>1504</v>
      </c>
      <c r="Q31" s="30">
        <f t="shared" si="5"/>
        <v>576</v>
      </c>
    </row>
    <row r="32" spans="1:17" ht="75" x14ac:dyDescent="0.35">
      <c r="A32" s="255"/>
      <c r="B32" s="46">
        <v>29</v>
      </c>
      <c r="C32" s="254"/>
      <c r="D32" s="40" t="s">
        <v>80</v>
      </c>
      <c r="E32" s="41" t="s">
        <v>81</v>
      </c>
      <c r="F32" s="41" t="s">
        <v>11</v>
      </c>
      <c r="G32" s="41" t="s">
        <v>12</v>
      </c>
      <c r="H32" s="74">
        <f>REITORIA!I32+CEART!I32+ESAG!I32+CEAD!I32+FAED!I32+CEFID!I32+CERES!I32+CESFI!I32</f>
        <v>137</v>
      </c>
      <c r="I32" s="139">
        <f>REITORIA!J32+CEART!J32+ESAG!J32+CEAD!J32+FAED!J32+CEFID!J32+CERES!J32+CESFI!J32</f>
        <v>113</v>
      </c>
      <c r="J32" s="150">
        <f>REITORIA!K32+CEART!K32+ESAG!K32+CEAD!K32+FAED!K32+CEFID!K32+CERES!K32+CESFI!K32</f>
        <v>113</v>
      </c>
      <c r="K32" s="140">
        <f>REITORIA!M32+CEART!M32+ESAG!M32+CEAD!M32+FAED!M32+CEFID!M32+CERES!M32+CESFI!M32</f>
        <v>34</v>
      </c>
      <c r="L32" s="141">
        <f>REITORIA!N32+REITORIA!O32+CEART!N32+CEART!O32+ESAG!N32+ESAG!O32+CEAD!N32+CEAD!O32+FAED!N32+FAED!O32+CEFID!N32+CEFID!O32+CERES!N32+CERES!O32+CESFI!N32+CESFI!O32</f>
        <v>0</v>
      </c>
      <c r="M32" s="138">
        <f t="shared" si="0"/>
        <v>24</v>
      </c>
      <c r="N32" s="17">
        <v>76</v>
      </c>
      <c r="O32" s="17">
        <f t="shared" si="1"/>
        <v>0</v>
      </c>
      <c r="P32" s="17">
        <f t="shared" si="4"/>
        <v>10412</v>
      </c>
      <c r="Q32" s="30">
        <f t="shared" si="5"/>
        <v>8588</v>
      </c>
    </row>
    <row r="33" spans="1:17" ht="25" x14ac:dyDescent="0.35">
      <c r="A33" s="255"/>
      <c r="B33" s="46">
        <v>30</v>
      </c>
      <c r="C33" s="254"/>
      <c r="D33" s="40" t="s">
        <v>82</v>
      </c>
      <c r="E33" s="41" t="s">
        <v>83</v>
      </c>
      <c r="F33" s="41" t="s">
        <v>11</v>
      </c>
      <c r="G33" s="41" t="s">
        <v>12</v>
      </c>
      <c r="H33" s="74">
        <f>REITORIA!I33+CEART!I33+ESAG!I33+CEAD!I33+FAED!I33+CEFID!I33+CERES!I33+CESFI!I33</f>
        <v>42</v>
      </c>
      <c r="I33" s="139">
        <f>REITORIA!J33+CEART!J33+ESAG!J33+CEAD!J33+FAED!J33+CEFID!J33+CERES!J33+CESFI!J33</f>
        <v>5</v>
      </c>
      <c r="J33" s="150">
        <f>REITORIA!K33+CEART!K33+ESAG!K33+CEAD!K33+FAED!K33+CEFID!K33+CERES!K33+CESFI!K33</f>
        <v>5</v>
      </c>
      <c r="K33" s="140">
        <f>REITORIA!M33+CEART!M33+ESAG!M33+CEAD!M33+FAED!M33+CEFID!M33+CERES!M33+CESFI!M33</f>
        <v>10</v>
      </c>
      <c r="L33" s="141">
        <f>REITORIA!N33+REITORIA!O33+CEART!N33+CEART!O33+ESAG!N33+ESAG!O33+CEAD!N33+CEAD!O33+FAED!N33+FAED!O33+CEFID!N33+CEFID!O33+CERES!N33+CERES!O33+CESFI!N33+CESFI!O33</f>
        <v>0</v>
      </c>
      <c r="M33" s="138">
        <f t="shared" si="0"/>
        <v>37</v>
      </c>
      <c r="N33" s="17">
        <v>26.2</v>
      </c>
      <c r="O33" s="17">
        <f t="shared" si="1"/>
        <v>0</v>
      </c>
      <c r="P33" s="17">
        <f t="shared" si="4"/>
        <v>1100.3999999999999</v>
      </c>
      <c r="Q33" s="30">
        <f t="shared" si="5"/>
        <v>131</v>
      </c>
    </row>
    <row r="34" spans="1:17" ht="75" x14ac:dyDescent="0.35">
      <c r="A34" s="255"/>
      <c r="B34" s="46">
        <v>31</v>
      </c>
      <c r="C34" s="254"/>
      <c r="D34" s="40" t="s">
        <v>84</v>
      </c>
      <c r="E34" s="41" t="s">
        <v>85</v>
      </c>
      <c r="F34" s="41" t="s">
        <v>11</v>
      </c>
      <c r="G34" s="41" t="s">
        <v>12</v>
      </c>
      <c r="H34" s="74">
        <f>REITORIA!I34+CEART!I34+ESAG!I34+CEAD!I34+FAED!I34+CEFID!I34+CERES!I34+CESFI!I34</f>
        <v>195</v>
      </c>
      <c r="I34" s="139">
        <f>REITORIA!J34+CEART!J34+ESAG!J34+CEAD!J34+FAED!J34+CEFID!J34+CERES!J34+CESFI!J34</f>
        <v>33</v>
      </c>
      <c r="J34" s="150">
        <f>REITORIA!K34+CEART!K34+ESAG!K34+CEAD!K34+FAED!K34+CEFID!K34+CERES!K34+CESFI!K34</f>
        <v>33</v>
      </c>
      <c r="K34" s="140">
        <f>REITORIA!M34+CEART!M34+ESAG!M34+CEAD!M34+FAED!M34+CEFID!M34+CERES!M34+CESFI!M34</f>
        <v>46</v>
      </c>
      <c r="L34" s="141">
        <f>REITORIA!N34+REITORIA!O34+CEART!N34+CEART!O34+ESAG!N34+ESAG!O34+CEAD!N34+CEAD!O34+FAED!N34+FAED!O34+CEFID!N34+CEFID!O34+CERES!N34+CERES!O34+CESFI!N34+CESFI!O34</f>
        <v>0</v>
      </c>
      <c r="M34" s="138">
        <f t="shared" si="0"/>
        <v>162</v>
      </c>
      <c r="N34" s="17">
        <v>5</v>
      </c>
      <c r="O34" s="17">
        <f t="shared" si="1"/>
        <v>0</v>
      </c>
      <c r="P34" s="17">
        <f t="shared" si="4"/>
        <v>975</v>
      </c>
      <c r="Q34" s="30">
        <f t="shared" si="5"/>
        <v>165</v>
      </c>
    </row>
    <row r="35" spans="1:17" ht="62.5" x14ac:dyDescent="0.35">
      <c r="A35" s="255"/>
      <c r="B35" s="46">
        <v>32</v>
      </c>
      <c r="C35" s="254"/>
      <c r="D35" s="40" t="s">
        <v>86</v>
      </c>
      <c r="E35" s="41" t="s">
        <v>87</v>
      </c>
      <c r="F35" s="41" t="s">
        <v>11</v>
      </c>
      <c r="G35" s="41" t="s">
        <v>13</v>
      </c>
      <c r="H35" s="74">
        <f>REITORIA!I35+CEART!I35+ESAG!I35+CEAD!I35+FAED!I35+CEFID!I35+CERES!I35+CESFI!I35</f>
        <v>125</v>
      </c>
      <c r="I35" s="139">
        <f>REITORIA!J35+CEART!J35+ESAG!J35+CEAD!J35+FAED!J35+CEFID!J35+CERES!J35+CESFI!J35</f>
        <v>76</v>
      </c>
      <c r="J35" s="150">
        <f>REITORIA!K35+CEART!K35+ESAG!K35+CEAD!K35+FAED!K35+CEFID!K35+CERES!K35+CESFI!K35</f>
        <v>76</v>
      </c>
      <c r="K35" s="140">
        <f>REITORIA!M35+CEART!M35+ESAG!M35+CEAD!M35+FAED!M35+CEFID!M35+CERES!M35+CESFI!M35</f>
        <v>30</v>
      </c>
      <c r="L35" s="141">
        <f>REITORIA!N35+REITORIA!O35+CEART!N35+CEART!O35+ESAG!N35+ESAG!O35+CEAD!N35+CEAD!O35+FAED!N35+FAED!O35+CEFID!N35+CEFID!O35+CERES!N35+CERES!O35+CESFI!N35+CESFI!O35</f>
        <v>0</v>
      </c>
      <c r="M35" s="138">
        <f t="shared" si="0"/>
        <v>49</v>
      </c>
      <c r="N35" s="17">
        <v>75.5</v>
      </c>
      <c r="O35" s="17">
        <f t="shared" si="1"/>
        <v>0</v>
      </c>
      <c r="P35" s="17">
        <f t="shared" si="4"/>
        <v>9437.5</v>
      </c>
      <c r="Q35" s="30">
        <f t="shared" si="5"/>
        <v>5738</v>
      </c>
    </row>
    <row r="36" spans="1:17" ht="14.5" x14ac:dyDescent="0.35">
      <c r="A36" s="255"/>
      <c r="B36" s="46">
        <v>33</v>
      </c>
      <c r="C36" s="254"/>
      <c r="D36" s="40" t="s">
        <v>88</v>
      </c>
      <c r="E36" s="41" t="s">
        <v>89</v>
      </c>
      <c r="F36" s="41" t="s">
        <v>90</v>
      </c>
      <c r="G36" s="41" t="s">
        <v>12</v>
      </c>
      <c r="H36" s="74">
        <f>REITORIA!I36+CEART!I36+ESAG!I36+CEAD!I36+FAED!I36+CEFID!I36+CERES!I36+CESFI!I36</f>
        <v>134</v>
      </c>
      <c r="I36" s="139">
        <f>REITORIA!J36+CEART!J36+ESAG!J36+CEAD!J36+FAED!J36+CEFID!J36+CERES!J36+CESFI!J36</f>
        <v>60</v>
      </c>
      <c r="J36" s="150">
        <f>REITORIA!K36+CEART!K36+ESAG!K36+CEAD!K36+FAED!K36+CEFID!K36+CERES!K36+CESFI!K36</f>
        <v>60</v>
      </c>
      <c r="K36" s="140">
        <f>REITORIA!M36+CEART!M36+ESAG!M36+CEAD!M36+FAED!M36+CEFID!M36+CERES!M36+CESFI!M36</f>
        <v>31</v>
      </c>
      <c r="L36" s="141">
        <f>REITORIA!N36+REITORIA!O36+CEART!N36+CEART!O36+ESAG!N36+ESAG!O36+CEAD!N36+CEAD!O36+FAED!N36+FAED!O36+CEFID!N36+CEFID!O36+CERES!N36+CERES!O36+CESFI!N36+CESFI!O36</f>
        <v>0</v>
      </c>
      <c r="M36" s="138">
        <f t="shared" si="0"/>
        <v>74</v>
      </c>
      <c r="N36" s="17">
        <v>3.54</v>
      </c>
      <c r="O36" s="17">
        <f t="shared" si="1"/>
        <v>0</v>
      </c>
      <c r="P36" s="17">
        <f t="shared" si="4"/>
        <v>474.36</v>
      </c>
      <c r="Q36" s="30">
        <f t="shared" si="5"/>
        <v>212.4</v>
      </c>
    </row>
    <row r="37" spans="1:17" ht="40" customHeight="1" x14ac:dyDescent="0.35">
      <c r="A37" s="255"/>
      <c r="B37" s="46">
        <v>34</v>
      </c>
      <c r="C37" s="254"/>
      <c r="D37" s="40" t="s">
        <v>91</v>
      </c>
      <c r="E37" s="41" t="s">
        <v>92</v>
      </c>
      <c r="F37" s="41" t="s">
        <v>11</v>
      </c>
      <c r="G37" s="41" t="s">
        <v>15</v>
      </c>
      <c r="H37" s="74">
        <f>REITORIA!I37+CEART!I37+ESAG!I37+CEAD!I37+FAED!I37+CEFID!I37+CERES!I37+CESFI!I37</f>
        <v>65</v>
      </c>
      <c r="I37" s="139">
        <f>REITORIA!J37+CEART!J37+ESAG!J37+CEAD!J37+FAED!J37+CEFID!J37+CERES!J37+CESFI!J37</f>
        <v>60</v>
      </c>
      <c r="J37" s="150">
        <f>REITORIA!K37+CEART!K37+ESAG!K37+CEAD!K37+FAED!K37+CEFID!K37+CERES!K37+CESFI!K37</f>
        <v>60</v>
      </c>
      <c r="K37" s="140">
        <f>REITORIA!M37+CEART!M37+ESAG!M37+CEAD!M37+FAED!M37+CEFID!M37+CERES!M37+CESFI!M37</f>
        <v>15</v>
      </c>
      <c r="L37" s="141">
        <f>REITORIA!N37+REITORIA!O37+CEART!N37+CEART!O37+ESAG!N37+ESAG!O37+CEAD!N37+CEAD!O37+FAED!N37+FAED!O37+CEFID!N37+CEFID!O37+CERES!N37+CERES!O37+CESFI!N37+CESFI!O37</f>
        <v>0</v>
      </c>
      <c r="M37" s="138">
        <f t="shared" si="0"/>
        <v>5</v>
      </c>
      <c r="N37" s="17">
        <v>12</v>
      </c>
      <c r="O37" s="17">
        <f t="shared" si="1"/>
        <v>0</v>
      </c>
      <c r="P37" s="17">
        <f t="shared" si="4"/>
        <v>780</v>
      </c>
      <c r="Q37" s="30">
        <f t="shared" si="5"/>
        <v>720</v>
      </c>
    </row>
    <row r="38" spans="1:17" ht="40" customHeight="1" x14ac:dyDescent="0.35">
      <c r="A38" s="255"/>
      <c r="B38" s="46">
        <v>35</v>
      </c>
      <c r="C38" s="254"/>
      <c r="D38" s="40" t="s">
        <v>93</v>
      </c>
      <c r="E38" s="41" t="s">
        <v>94</v>
      </c>
      <c r="F38" s="41" t="s">
        <v>11</v>
      </c>
      <c r="G38" s="41" t="s">
        <v>15</v>
      </c>
      <c r="H38" s="74">
        <f>REITORIA!I38+CEART!I38+ESAG!I38+CEAD!I38+FAED!I38+CEFID!I38+CERES!I38+CESFI!I38</f>
        <v>71</v>
      </c>
      <c r="I38" s="139">
        <f>REITORIA!J38+CEART!J38+ESAG!J38+CEAD!J38+FAED!J38+CEFID!J38+CERES!J38+CESFI!J38</f>
        <v>35</v>
      </c>
      <c r="J38" s="150">
        <f>REITORIA!K38+CEART!K38+ESAG!K38+CEAD!K38+FAED!K38+CEFID!K38+CERES!K38+CESFI!K38</f>
        <v>35</v>
      </c>
      <c r="K38" s="140">
        <f>REITORIA!M38+CEART!M38+ESAG!M38+CEAD!M38+FAED!M38+CEFID!M38+CERES!M38+CESFI!M38</f>
        <v>16</v>
      </c>
      <c r="L38" s="141">
        <f>REITORIA!N38+REITORIA!O38+CEART!N38+CEART!O38+ESAG!N38+ESAG!O38+CEAD!N38+CEAD!O38+FAED!N38+FAED!O38+CEFID!N38+CEFID!O38+CERES!N38+CERES!O38+CESFI!N38+CESFI!O38</f>
        <v>0</v>
      </c>
      <c r="M38" s="138">
        <f t="shared" si="0"/>
        <v>36</v>
      </c>
      <c r="N38" s="17">
        <v>6</v>
      </c>
      <c r="O38" s="17">
        <f t="shared" si="1"/>
        <v>0</v>
      </c>
      <c r="P38" s="17">
        <f t="shared" si="4"/>
        <v>426</v>
      </c>
      <c r="Q38" s="30">
        <f t="shared" si="5"/>
        <v>210</v>
      </c>
    </row>
    <row r="39" spans="1:17" ht="40" customHeight="1" x14ac:dyDescent="0.35">
      <c r="A39" s="255"/>
      <c r="B39" s="46">
        <v>36</v>
      </c>
      <c r="C39" s="254"/>
      <c r="D39" s="40" t="s">
        <v>95</v>
      </c>
      <c r="E39" s="41" t="s">
        <v>96</v>
      </c>
      <c r="F39" s="41" t="s">
        <v>11</v>
      </c>
      <c r="G39" s="41" t="s">
        <v>12</v>
      </c>
      <c r="H39" s="74">
        <f>REITORIA!I39+CEART!I39+ESAG!I39+CEAD!I39+FAED!I39+CEFID!I39+CERES!I39+CESFI!I39</f>
        <v>119</v>
      </c>
      <c r="I39" s="139">
        <f>REITORIA!J39+CEART!J39+ESAG!J39+CEAD!J39+FAED!J39+CEFID!J39+CERES!J39+CESFI!J39</f>
        <v>41</v>
      </c>
      <c r="J39" s="150">
        <f>REITORIA!K39+CEART!K39+ESAG!K39+CEAD!K39+FAED!K39+CEFID!K39+CERES!K39+CESFI!K39</f>
        <v>41</v>
      </c>
      <c r="K39" s="140">
        <f>REITORIA!M39+CEART!M39+ESAG!M39+CEAD!M39+FAED!M39+CEFID!M39+CERES!M39+CESFI!M39</f>
        <v>28</v>
      </c>
      <c r="L39" s="141">
        <f>REITORIA!N39+REITORIA!O39+CEART!N39+CEART!O39+ESAG!N39+ESAG!O39+CEAD!N39+CEAD!O39+FAED!N39+FAED!O39+CEFID!N39+CEFID!O39+CERES!N39+CERES!O39+CESFI!N39+CESFI!O39</f>
        <v>0</v>
      </c>
      <c r="M39" s="138">
        <f t="shared" si="0"/>
        <v>78</v>
      </c>
      <c r="N39" s="17">
        <v>17.61</v>
      </c>
      <c r="O39" s="17">
        <f t="shared" si="1"/>
        <v>0</v>
      </c>
      <c r="P39" s="17">
        <f t="shared" si="4"/>
        <v>2095.59</v>
      </c>
      <c r="Q39" s="30">
        <f t="shared" si="5"/>
        <v>722.01</v>
      </c>
    </row>
    <row r="40" spans="1:17" ht="37.5" x14ac:dyDescent="0.35">
      <c r="A40" s="255"/>
      <c r="B40" s="46">
        <v>37</v>
      </c>
      <c r="C40" s="254"/>
      <c r="D40" s="40" t="s">
        <v>97</v>
      </c>
      <c r="E40" s="41" t="s">
        <v>98</v>
      </c>
      <c r="F40" s="41" t="s">
        <v>11</v>
      </c>
      <c r="G40" s="41" t="s">
        <v>12</v>
      </c>
      <c r="H40" s="74">
        <f>REITORIA!I40+CEART!I40+ESAG!I40+CEAD!I40+FAED!I40+CEFID!I40+CERES!I40+CESFI!I40</f>
        <v>45</v>
      </c>
      <c r="I40" s="139">
        <f>REITORIA!J40+CEART!J40+ESAG!J40+CEAD!J40+FAED!J40+CEFID!J40+CERES!J40+CESFI!J40</f>
        <v>18</v>
      </c>
      <c r="J40" s="150">
        <f>REITORIA!K40+CEART!K40+ESAG!K40+CEAD!K40+FAED!K40+CEFID!K40+CERES!K40+CESFI!K40</f>
        <v>18</v>
      </c>
      <c r="K40" s="140">
        <f>REITORIA!M40+CEART!M40+ESAG!M40+CEAD!M40+FAED!M40+CEFID!M40+CERES!M40+CESFI!M40</f>
        <v>9</v>
      </c>
      <c r="L40" s="141">
        <f>REITORIA!N40+REITORIA!O40+CEART!N40+CEART!O40+ESAG!N40+ESAG!O40+CEAD!N40+CEAD!O40+FAED!N40+FAED!O40+CEFID!N40+CEFID!O40+CERES!N40+CERES!O40+CESFI!N40+CESFI!O40</f>
        <v>0</v>
      </c>
      <c r="M40" s="138">
        <f t="shared" si="0"/>
        <v>27</v>
      </c>
      <c r="N40" s="17">
        <v>36</v>
      </c>
      <c r="O40" s="17">
        <f t="shared" si="1"/>
        <v>0</v>
      </c>
      <c r="P40" s="17">
        <f t="shared" si="4"/>
        <v>1620</v>
      </c>
      <c r="Q40" s="30">
        <f t="shared" si="5"/>
        <v>648</v>
      </c>
    </row>
    <row r="41" spans="1:17" ht="50" x14ac:dyDescent="0.35">
      <c r="A41" s="255"/>
      <c r="B41" s="46">
        <v>38</v>
      </c>
      <c r="C41" s="254"/>
      <c r="D41" s="40" t="s">
        <v>99</v>
      </c>
      <c r="E41" s="41" t="s">
        <v>100</v>
      </c>
      <c r="F41" s="41" t="s">
        <v>11</v>
      </c>
      <c r="G41" s="41" t="s">
        <v>12</v>
      </c>
      <c r="H41" s="74">
        <f>REITORIA!I41+CEART!I41+ESAG!I41+CEAD!I41+FAED!I41+CEFID!I41+CERES!I41+CESFI!I41</f>
        <v>147</v>
      </c>
      <c r="I41" s="139">
        <f>REITORIA!J41+CEART!J41+ESAG!J41+CEAD!J41+FAED!J41+CEFID!J41+CERES!J41+CESFI!J41</f>
        <v>82</v>
      </c>
      <c r="J41" s="150">
        <f>REITORIA!K41+CEART!K41+ESAG!K41+CEAD!K41+FAED!K41+CEFID!K41+CERES!K41+CESFI!K41</f>
        <v>82</v>
      </c>
      <c r="K41" s="140">
        <f>REITORIA!M41+CEART!M41+ESAG!M41+CEAD!M41+FAED!M41+CEFID!M41+CERES!M41+CESFI!M41</f>
        <v>34</v>
      </c>
      <c r="L41" s="141">
        <f>REITORIA!N41+REITORIA!O41+CEART!N41+CEART!O41+ESAG!N41+ESAG!O41+CEAD!N41+CEAD!O41+FAED!N41+FAED!O41+CEFID!N41+CEFID!O41+CERES!N41+CERES!O41+CESFI!N41+CESFI!O41</f>
        <v>0</v>
      </c>
      <c r="M41" s="138">
        <f t="shared" si="0"/>
        <v>65</v>
      </c>
      <c r="N41" s="17">
        <v>79</v>
      </c>
      <c r="O41" s="17">
        <f t="shared" si="1"/>
        <v>0</v>
      </c>
      <c r="P41" s="17">
        <f t="shared" si="4"/>
        <v>11613</v>
      </c>
      <c r="Q41" s="30">
        <f t="shared" si="5"/>
        <v>6478</v>
      </c>
    </row>
    <row r="42" spans="1:17" ht="40" customHeight="1" x14ac:dyDescent="0.35">
      <c r="A42" s="255"/>
      <c r="B42" s="46">
        <v>39</v>
      </c>
      <c r="C42" s="254"/>
      <c r="D42" s="40" t="s">
        <v>101</v>
      </c>
      <c r="E42" s="41" t="s">
        <v>102</v>
      </c>
      <c r="F42" s="41" t="s">
        <v>11</v>
      </c>
      <c r="G42" s="41" t="s">
        <v>12</v>
      </c>
      <c r="H42" s="74">
        <f>REITORIA!I42+CEART!I42+ESAG!I42+CEAD!I42+FAED!I42+CEFID!I42+CERES!I42+CESFI!I42</f>
        <v>31</v>
      </c>
      <c r="I42" s="139">
        <f>REITORIA!J42+CEART!J42+ESAG!J42+CEAD!J42+FAED!J42+CEFID!J42+CERES!J42+CESFI!J42</f>
        <v>11</v>
      </c>
      <c r="J42" s="150">
        <f>REITORIA!K42+CEART!K42+ESAG!K42+CEAD!K42+FAED!K42+CEFID!K42+CERES!K42+CESFI!K42</f>
        <v>17</v>
      </c>
      <c r="K42" s="140">
        <f>REITORIA!M42+CEART!M42+ESAG!M42+CEAD!M42+FAED!M42+CEFID!M42+CERES!M42+CESFI!M42</f>
        <v>5</v>
      </c>
      <c r="L42" s="141">
        <f>REITORIA!N42+REITORIA!O42+CEART!N42+CEART!O42+ESAG!N42+ESAG!O42+CEAD!N42+CEAD!O42+FAED!N42+FAED!O42+CEFID!N42+CEFID!O42+CERES!N42+CERES!O42+CESFI!N42+CESFI!O42</f>
        <v>0</v>
      </c>
      <c r="M42" s="138">
        <f t="shared" si="0"/>
        <v>14</v>
      </c>
      <c r="N42" s="17">
        <v>52.42</v>
      </c>
      <c r="O42" s="17">
        <f t="shared" si="1"/>
        <v>0</v>
      </c>
      <c r="P42" s="17">
        <f t="shared" si="4"/>
        <v>1625.02</v>
      </c>
      <c r="Q42" s="30">
        <f t="shared" si="5"/>
        <v>891.14</v>
      </c>
    </row>
    <row r="43" spans="1:17" ht="40" customHeight="1" x14ac:dyDescent="0.35">
      <c r="A43" s="255"/>
      <c r="B43" s="46">
        <v>40</v>
      </c>
      <c r="C43" s="254"/>
      <c r="D43" s="40" t="s">
        <v>103</v>
      </c>
      <c r="E43" s="41" t="s">
        <v>104</v>
      </c>
      <c r="F43" s="41" t="s">
        <v>11</v>
      </c>
      <c r="G43" s="41" t="s">
        <v>12</v>
      </c>
      <c r="H43" s="74">
        <f>REITORIA!I43+CEART!I43+ESAG!I43+CEAD!I43+FAED!I43+CEFID!I43+CERES!I43+CESFI!I43</f>
        <v>30</v>
      </c>
      <c r="I43" s="139">
        <f>REITORIA!J43+CEART!J43+ESAG!J43+CEAD!J43+FAED!J43+CEFID!J43+CERES!J43+CESFI!J43</f>
        <v>14</v>
      </c>
      <c r="J43" s="150">
        <f>REITORIA!K43+CEART!K43+ESAG!K43+CEAD!K43+FAED!K43+CEFID!K43+CERES!K43+CESFI!K43</f>
        <v>14</v>
      </c>
      <c r="K43" s="140">
        <f>REITORIA!M43+CEART!M43+ESAG!M43+CEAD!M43+FAED!M43+CEFID!M43+CERES!M43+CESFI!M43</f>
        <v>5</v>
      </c>
      <c r="L43" s="141">
        <f>REITORIA!N43+REITORIA!O43+CEART!N43+CEART!O43+ESAG!N43+ESAG!O43+CEAD!N43+CEAD!O43+FAED!N43+FAED!O43+CEFID!N43+CEFID!O43+CERES!N43+CERES!O43+CESFI!N43+CESFI!O43</f>
        <v>0</v>
      </c>
      <c r="M43" s="138">
        <f t="shared" si="0"/>
        <v>16</v>
      </c>
      <c r="N43" s="17">
        <v>26.65</v>
      </c>
      <c r="O43" s="17">
        <f t="shared" si="1"/>
        <v>0</v>
      </c>
      <c r="P43" s="17">
        <f t="shared" si="4"/>
        <v>799.5</v>
      </c>
      <c r="Q43" s="30">
        <f t="shared" si="5"/>
        <v>373.09999999999997</v>
      </c>
    </row>
    <row r="44" spans="1:17" ht="40" customHeight="1" x14ac:dyDescent="0.35">
      <c r="A44" s="255"/>
      <c r="B44" s="46">
        <v>41</v>
      </c>
      <c r="C44" s="254"/>
      <c r="D44" s="40" t="s">
        <v>105</v>
      </c>
      <c r="E44" s="41" t="s">
        <v>106</v>
      </c>
      <c r="F44" s="41" t="s">
        <v>11</v>
      </c>
      <c r="G44" s="41" t="s">
        <v>12</v>
      </c>
      <c r="H44" s="74">
        <f>REITORIA!I44+CEART!I44+ESAG!I44+CEAD!I44+FAED!I44+CEFID!I44+CERES!I44+CESFI!I44</f>
        <v>3</v>
      </c>
      <c r="I44" s="139">
        <f>REITORIA!J44+CEART!J44+ESAG!J44+CEAD!J44+FAED!J44+CEFID!J44+CERES!J44+CESFI!J44</f>
        <v>2</v>
      </c>
      <c r="J44" s="150">
        <f>REITORIA!K44+CEART!K44+ESAG!K44+CEAD!K44+FAED!K44+CEFID!K44+CERES!K44+CESFI!K44</f>
        <v>3</v>
      </c>
      <c r="K44" s="140">
        <f>REITORIA!M44+CEART!M44+ESAG!M44+CEAD!M44+FAED!M44+CEFID!M44+CERES!M44+CESFI!M44</f>
        <v>0</v>
      </c>
      <c r="L44" s="141">
        <f>REITORIA!N44+REITORIA!O44+CEART!N44+CEART!O44+ESAG!N44+ESAG!O44+CEAD!N44+CEAD!O44+FAED!N44+FAED!O44+CEFID!N44+CEFID!O44+CERES!N44+CERES!O44+CESFI!N44+CESFI!O44</f>
        <v>0</v>
      </c>
      <c r="M44" s="138">
        <f t="shared" si="0"/>
        <v>0</v>
      </c>
      <c r="N44" s="17">
        <v>359.5</v>
      </c>
      <c r="O44" s="17">
        <f t="shared" si="1"/>
        <v>0</v>
      </c>
      <c r="P44" s="17">
        <f t="shared" si="4"/>
        <v>1078.5</v>
      </c>
      <c r="Q44" s="30">
        <f t="shared" si="5"/>
        <v>1078.5</v>
      </c>
    </row>
    <row r="45" spans="1:17" ht="40" customHeight="1" x14ac:dyDescent="0.35">
      <c r="A45" s="252"/>
      <c r="B45" s="46">
        <v>42</v>
      </c>
      <c r="C45" s="250"/>
      <c r="D45" s="40" t="s">
        <v>107</v>
      </c>
      <c r="E45" s="41" t="s">
        <v>108</v>
      </c>
      <c r="F45" s="41" t="s">
        <v>11</v>
      </c>
      <c r="G45" s="41" t="s">
        <v>12</v>
      </c>
      <c r="H45" s="74">
        <f>REITORIA!I45+CEART!I45+ESAG!I45+CEAD!I45+FAED!I45+CEFID!I45+CERES!I45+CESFI!I45</f>
        <v>158</v>
      </c>
      <c r="I45" s="139">
        <f>REITORIA!J45+CEART!J45+ESAG!J45+CEAD!J45+FAED!J45+CEFID!J45+CERES!J45+CESFI!J45</f>
        <v>117</v>
      </c>
      <c r="J45" s="150">
        <f>REITORIA!K45+CEART!K45+ESAG!K45+CEAD!K45+FAED!K45+CEFID!K45+CERES!K45+CESFI!K45</f>
        <v>117</v>
      </c>
      <c r="K45" s="140">
        <f>REITORIA!M45+CEART!M45+ESAG!M45+CEAD!M45+FAED!M45+CEFID!M45+CERES!M45+CESFI!M45</f>
        <v>37</v>
      </c>
      <c r="L45" s="141">
        <f>REITORIA!N45+REITORIA!O45+CEART!N45+CEART!O45+ESAG!N45+ESAG!O45+CEAD!N45+CEAD!O45+FAED!N45+FAED!O45+CEFID!N45+CEFID!O45+CERES!N45+CERES!O45+CESFI!N45+CESFI!O45</f>
        <v>0</v>
      </c>
      <c r="M45" s="138">
        <f t="shared" si="0"/>
        <v>41</v>
      </c>
      <c r="N45" s="17">
        <v>1.89</v>
      </c>
      <c r="O45" s="17">
        <f t="shared" si="1"/>
        <v>0</v>
      </c>
      <c r="P45" s="17">
        <f t="shared" si="4"/>
        <v>298.62</v>
      </c>
      <c r="Q45" s="30">
        <f t="shared" si="5"/>
        <v>221.13</v>
      </c>
    </row>
    <row r="46" spans="1:17" ht="60" customHeight="1" x14ac:dyDescent="0.35">
      <c r="A46" s="251">
        <v>5</v>
      </c>
      <c r="B46" s="46">
        <v>43</v>
      </c>
      <c r="C46" s="253" t="s">
        <v>634</v>
      </c>
      <c r="D46" s="40" t="s">
        <v>109</v>
      </c>
      <c r="E46" s="41" t="s">
        <v>110</v>
      </c>
      <c r="F46" s="41" t="s">
        <v>11</v>
      </c>
      <c r="G46" s="41" t="s">
        <v>12</v>
      </c>
      <c r="H46" s="74">
        <f>REITORIA!I46+CEART!I46+ESAG!I46+CEAD!I46+FAED!I46+CEFID!I46+CERES!I46+CESFI!I46</f>
        <v>42</v>
      </c>
      <c r="I46" s="139">
        <f>REITORIA!J46+CEART!J46+ESAG!J46+CEAD!J46+FAED!J46+CEFID!J46+CERES!J46+CESFI!J46</f>
        <v>33</v>
      </c>
      <c r="J46" s="150">
        <f>REITORIA!K46+CEART!K46+ESAG!K46+CEAD!K46+FAED!K46+CEFID!K46+CERES!K46+CESFI!K46</f>
        <v>33</v>
      </c>
      <c r="K46" s="140">
        <f>REITORIA!M46+CEART!M46+ESAG!M46+CEAD!M46+FAED!M46+CEFID!M46+CERES!M46+CESFI!M46</f>
        <v>8</v>
      </c>
      <c r="L46" s="141">
        <f>REITORIA!N46+REITORIA!O46+CEART!N46+CEART!O46+ESAG!N46+ESAG!O46+CEAD!N46+CEAD!O46+FAED!N46+FAED!O46+CEFID!N46+CEFID!O46+CERES!N46+CERES!O46+CESFI!N46+CESFI!O46</f>
        <v>0</v>
      </c>
      <c r="M46" s="138">
        <f t="shared" si="0"/>
        <v>9</v>
      </c>
      <c r="N46" s="17">
        <v>9.4</v>
      </c>
      <c r="O46" s="17">
        <f t="shared" si="1"/>
        <v>0</v>
      </c>
      <c r="P46" s="17">
        <f t="shared" si="4"/>
        <v>394.8</v>
      </c>
      <c r="Q46" s="30">
        <f t="shared" si="5"/>
        <v>310.2</v>
      </c>
    </row>
    <row r="47" spans="1:17" ht="14.5" x14ac:dyDescent="0.35">
      <c r="A47" s="255"/>
      <c r="B47" s="46">
        <v>44</v>
      </c>
      <c r="C47" s="254"/>
      <c r="D47" s="40" t="s">
        <v>111</v>
      </c>
      <c r="E47" s="41" t="s">
        <v>110</v>
      </c>
      <c r="F47" s="41" t="s">
        <v>11</v>
      </c>
      <c r="G47" s="41" t="s">
        <v>12</v>
      </c>
      <c r="H47" s="74">
        <f>REITORIA!I47+CEART!I47+ESAG!I47+CEAD!I47+FAED!I47+CEFID!I47+CERES!I47+CESFI!I47</f>
        <v>74</v>
      </c>
      <c r="I47" s="139">
        <f>REITORIA!J47+CEART!J47+ESAG!J47+CEAD!J47+FAED!J47+CEFID!J47+CERES!J47+CESFI!J47</f>
        <v>48</v>
      </c>
      <c r="J47" s="150">
        <f>REITORIA!K47+CEART!K47+ESAG!K47+CEAD!K47+FAED!K47+CEFID!K47+CERES!K47+CESFI!K47</f>
        <v>48</v>
      </c>
      <c r="K47" s="140">
        <f>REITORIA!M47+CEART!M47+ESAG!M47+CEAD!M47+FAED!M47+CEFID!M47+CERES!M47+CESFI!M47</f>
        <v>16</v>
      </c>
      <c r="L47" s="141">
        <f>REITORIA!N47+REITORIA!O47+CEART!N47+CEART!O47+ESAG!N47+ESAG!O47+CEAD!N47+CEAD!O47+FAED!N47+FAED!O47+CEFID!N47+CEFID!O47+CERES!N47+CERES!O47+CESFI!N47+CESFI!O47</f>
        <v>0</v>
      </c>
      <c r="M47" s="138">
        <f t="shared" si="0"/>
        <v>26</v>
      </c>
      <c r="N47" s="17">
        <v>0.6</v>
      </c>
      <c r="O47" s="17">
        <f t="shared" si="1"/>
        <v>0</v>
      </c>
      <c r="P47" s="17">
        <f t="shared" si="4"/>
        <v>44.4</v>
      </c>
      <c r="Q47" s="30">
        <f t="shared" si="5"/>
        <v>28.799999999999997</v>
      </c>
    </row>
    <row r="48" spans="1:17" ht="14.5" x14ac:dyDescent="0.35">
      <c r="A48" s="255"/>
      <c r="B48" s="46">
        <v>45</v>
      </c>
      <c r="C48" s="254"/>
      <c r="D48" s="40" t="s">
        <v>112</v>
      </c>
      <c r="E48" s="41" t="s">
        <v>110</v>
      </c>
      <c r="F48" s="41" t="s">
        <v>11</v>
      </c>
      <c r="G48" s="41" t="s">
        <v>12</v>
      </c>
      <c r="H48" s="74">
        <f>REITORIA!I48+CEART!I48+ESAG!I48+CEAD!I48+FAED!I48+CEFID!I48+CERES!I48+CESFI!I48</f>
        <v>47</v>
      </c>
      <c r="I48" s="139">
        <f>REITORIA!J48+CEART!J48+ESAG!J48+CEAD!J48+FAED!J48+CEFID!J48+CERES!J48+CESFI!J48</f>
        <v>23</v>
      </c>
      <c r="J48" s="150">
        <f>REITORIA!K48+CEART!K48+ESAG!K48+CEAD!K48+FAED!K48+CEFID!K48+CERES!K48+CESFI!K48</f>
        <v>23</v>
      </c>
      <c r="K48" s="140">
        <f>REITORIA!M48+CEART!M48+ESAG!M48+CEAD!M48+FAED!M48+CEFID!M48+CERES!M48+CESFI!M48</f>
        <v>10</v>
      </c>
      <c r="L48" s="141">
        <f>REITORIA!N48+REITORIA!O48+CEART!N48+CEART!O48+ESAG!N48+ESAG!O48+CEAD!N48+CEAD!O48+FAED!N48+FAED!O48+CEFID!N48+CEFID!O48+CERES!N48+CERES!O48+CESFI!N48+CESFI!O48</f>
        <v>0</v>
      </c>
      <c r="M48" s="138">
        <f t="shared" si="0"/>
        <v>24</v>
      </c>
      <c r="N48" s="17">
        <v>0.9</v>
      </c>
      <c r="O48" s="17">
        <f t="shared" si="1"/>
        <v>0</v>
      </c>
      <c r="P48" s="17">
        <f t="shared" si="4"/>
        <v>42.300000000000004</v>
      </c>
      <c r="Q48" s="30">
        <f t="shared" si="5"/>
        <v>20.7</v>
      </c>
    </row>
    <row r="49" spans="1:17" ht="14.5" x14ac:dyDescent="0.35">
      <c r="A49" s="255"/>
      <c r="B49" s="46">
        <v>46</v>
      </c>
      <c r="C49" s="254"/>
      <c r="D49" s="40" t="s">
        <v>113</v>
      </c>
      <c r="E49" s="41" t="s">
        <v>110</v>
      </c>
      <c r="F49" s="41" t="s">
        <v>11</v>
      </c>
      <c r="G49" s="41" t="s">
        <v>12</v>
      </c>
      <c r="H49" s="74">
        <f>REITORIA!I49+CEART!I49+ESAG!I49+CEAD!I49+FAED!I49+CEFID!I49+CERES!I49+CESFI!I49</f>
        <v>52</v>
      </c>
      <c r="I49" s="139">
        <f>REITORIA!J49+CEART!J49+ESAG!J49+CEAD!J49+FAED!J49+CEFID!J49+CERES!J49+CESFI!J49</f>
        <v>28</v>
      </c>
      <c r="J49" s="150">
        <f>REITORIA!K49+CEART!K49+ESAG!K49+CEAD!K49+FAED!K49+CEFID!K49+CERES!K49+CESFI!K49</f>
        <v>28</v>
      </c>
      <c r="K49" s="140">
        <f>REITORIA!M49+CEART!M49+ESAG!M49+CEAD!M49+FAED!M49+CEFID!M49+CERES!M49+CESFI!M49</f>
        <v>11</v>
      </c>
      <c r="L49" s="141">
        <f>REITORIA!N49+REITORIA!O49+CEART!N49+CEART!O49+ESAG!N49+ESAG!O49+CEAD!N49+CEAD!O49+FAED!N49+FAED!O49+CEFID!N49+CEFID!O49+CERES!N49+CERES!O49+CESFI!N49+CESFI!O49</f>
        <v>0</v>
      </c>
      <c r="M49" s="138">
        <f t="shared" si="0"/>
        <v>24</v>
      </c>
      <c r="N49" s="17">
        <v>1.29</v>
      </c>
      <c r="O49" s="17">
        <f t="shared" si="1"/>
        <v>0</v>
      </c>
      <c r="P49" s="17">
        <f t="shared" si="4"/>
        <v>67.08</v>
      </c>
      <c r="Q49" s="30">
        <f t="shared" si="5"/>
        <v>36.120000000000005</v>
      </c>
    </row>
    <row r="50" spans="1:17" ht="25" x14ac:dyDescent="0.35">
      <c r="A50" s="255"/>
      <c r="B50" s="46">
        <v>47</v>
      </c>
      <c r="C50" s="254"/>
      <c r="D50" s="40" t="s">
        <v>114</v>
      </c>
      <c r="E50" s="41" t="s">
        <v>110</v>
      </c>
      <c r="F50" s="41" t="s">
        <v>11</v>
      </c>
      <c r="G50" s="41" t="s">
        <v>12</v>
      </c>
      <c r="H50" s="74">
        <f>REITORIA!I50+CEART!I50+ESAG!I50+CEAD!I50+FAED!I50+CEFID!I50+CERES!I50+CESFI!I50</f>
        <v>52</v>
      </c>
      <c r="I50" s="139">
        <f>REITORIA!J50+CEART!J50+ESAG!J50+CEAD!J50+FAED!J50+CEFID!J50+CERES!J50+CESFI!J50</f>
        <v>38</v>
      </c>
      <c r="J50" s="150">
        <f>REITORIA!K50+CEART!K50+ESAG!K50+CEAD!K50+FAED!K50+CEFID!K50+CERES!K50+CESFI!K50</f>
        <v>38</v>
      </c>
      <c r="K50" s="140">
        <f>REITORIA!M50+CEART!M50+ESAG!M50+CEAD!M50+FAED!M50+CEFID!M50+CERES!M50+CESFI!M50</f>
        <v>10</v>
      </c>
      <c r="L50" s="141">
        <f>REITORIA!N50+REITORIA!O50+CEART!N50+CEART!O50+ESAG!N50+ESAG!O50+CEAD!N50+CEAD!O50+FAED!N50+FAED!O50+CEFID!N50+CEFID!O50+CERES!N50+CERES!O50+CESFI!N50+CESFI!O50</f>
        <v>0</v>
      </c>
      <c r="M50" s="138">
        <f t="shared" si="0"/>
        <v>14</v>
      </c>
      <c r="N50" s="17">
        <v>17.62</v>
      </c>
      <c r="O50" s="17">
        <f t="shared" si="1"/>
        <v>0</v>
      </c>
      <c r="P50" s="17">
        <f t="shared" si="4"/>
        <v>916.24</v>
      </c>
      <c r="Q50" s="30">
        <f t="shared" si="5"/>
        <v>669.56000000000006</v>
      </c>
    </row>
    <row r="51" spans="1:17" ht="14.5" x14ac:dyDescent="0.35">
      <c r="A51" s="255"/>
      <c r="B51" s="46">
        <v>48</v>
      </c>
      <c r="C51" s="254"/>
      <c r="D51" s="40" t="s">
        <v>115</v>
      </c>
      <c r="E51" s="41" t="s">
        <v>110</v>
      </c>
      <c r="F51" s="41" t="s">
        <v>11</v>
      </c>
      <c r="G51" s="41" t="s">
        <v>12</v>
      </c>
      <c r="H51" s="74">
        <f>REITORIA!I51+CEART!I51+ESAG!I51+CEAD!I51+FAED!I51+CEFID!I51+CERES!I51+CESFI!I51</f>
        <v>27</v>
      </c>
      <c r="I51" s="139">
        <f>REITORIA!J51+CEART!J51+ESAG!J51+CEAD!J51+FAED!J51+CEFID!J51+CERES!J51+CESFI!J51</f>
        <v>8</v>
      </c>
      <c r="J51" s="150">
        <f>REITORIA!K51+CEART!K51+ESAG!K51+CEAD!K51+FAED!K51+CEFID!K51+CERES!K51+CESFI!K51</f>
        <v>8</v>
      </c>
      <c r="K51" s="140">
        <f>REITORIA!M51+CEART!M51+ESAG!M51+CEAD!M51+FAED!M51+CEFID!M51+CERES!M51+CESFI!M51</f>
        <v>5</v>
      </c>
      <c r="L51" s="141">
        <f>REITORIA!N51+REITORIA!O51+CEART!N51+CEART!O51+ESAG!N51+ESAG!O51+CEAD!N51+CEAD!O51+FAED!N51+FAED!O51+CEFID!N51+CEFID!O51+CERES!N51+CERES!O51+CESFI!N51+CESFI!O51</f>
        <v>0</v>
      </c>
      <c r="M51" s="138">
        <f t="shared" si="0"/>
        <v>19</v>
      </c>
      <c r="N51" s="17">
        <v>6.26</v>
      </c>
      <c r="O51" s="17">
        <f t="shared" si="1"/>
        <v>0</v>
      </c>
      <c r="P51" s="17">
        <f t="shared" si="4"/>
        <v>169.01999999999998</v>
      </c>
      <c r="Q51" s="30">
        <f t="shared" si="5"/>
        <v>50.08</v>
      </c>
    </row>
    <row r="52" spans="1:17" ht="40" customHeight="1" x14ac:dyDescent="0.35">
      <c r="A52" s="255"/>
      <c r="B52" s="46">
        <v>49</v>
      </c>
      <c r="C52" s="254"/>
      <c r="D52" s="40" t="s">
        <v>116</v>
      </c>
      <c r="E52" s="41" t="s">
        <v>110</v>
      </c>
      <c r="F52" s="41" t="s">
        <v>11</v>
      </c>
      <c r="G52" s="41" t="s">
        <v>12</v>
      </c>
      <c r="H52" s="74">
        <f>REITORIA!I52+CEART!I52+ESAG!I52+CEAD!I52+FAED!I52+CEFID!I52+CERES!I52+CESFI!I52</f>
        <v>67</v>
      </c>
      <c r="I52" s="139">
        <f>REITORIA!J52+CEART!J52+ESAG!J52+CEAD!J52+FAED!J52+CEFID!J52+CERES!J52+CESFI!J52</f>
        <v>58</v>
      </c>
      <c r="J52" s="150">
        <f>REITORIA!K52+CEART!K52+ESAG!K52+CEAD!K52+FAED!K52+CEFID!K52+CERES!K52+CESFI!K52</f>
        <v>58</v>
      </c>
      <c r="K52" s="140">
        <f>REITORIA!M52+CEART!M52+ESAG!M52+CEAD!M52+FAED!M52+CEFID!M52+CERES!M52+CESFI!M52</f>
        <v>15</v>
      </c>
      <c r="L52" s="141">
        <f>REITORIA!N52+REITORIA!O52+CEART!N52+CEART!O52+ESAG!N52+ESAG!O52+CEAD!N52+CEAD!O52+FAED!N52+FAED!O52+CEFID!N52+CEFID!O52+CERES!N52+CERES!O52+CESFI!N52+CESFI!O52</f>
        <v>0</v>
      </c>
      <c r="M52" s="138">
        <f t="shared" si="0"/>
        <v>9</v>
      </c>
      <c r="N52" s="17">
        <v>1.85</v>
      </c>
      <c r="O52" s="17">
        <f t="shared" si="1"/>
        <v>0</v>
      </c>
      <c r="P52" s="17">
        <f t="shared" si="4"/>
        <v>123.95</v>
      </c>
      <c r="Q52" s="30">
        <f t="shared" si="5"/>
        <v>107.30000000000001</v>
      </c>
    </row>
    <row r="53" spans="1:17" ht="25" x14ac:dyDescent="0.35">
      <c r="A53" s="255"/>
      <c r="B53" s="46">
        <v>50</v>
      </c>
      <c r="C53" s="254"/>
      <c r="D53" s="40" t="s">
        <v>117</v>
      </c>
      <c r="E53" s="41" t="s">
        <v>110</v>
      </c>
      <c r="F53" s="41" t="s">
        <v>11</v>
      </c>
      <c r="G53" s="41" t="s">
        <v>12</v>
      </c>
      <c r="H53" s="74">
        <f>REITORIA!I53+CEART!I53+ESAG!I53+CEAD!I53+FAED!I53+CEFID!I53+CERES!I53+CESFI!I53</f>
        <v>189</v>
      </c>
      <c r="I53" s="139">
        <f>REITORIA!J53+CEART!J53+ESAG!J53+CEAD!J53+FAED!J53+CEFID!J53+CERES!J53+CESFI!J53</f>
        <v>170</v>
      </c>
      <c r="J53" s="150">
        <f>REITORIA!K53+CEART!K53+ESAG!K53+CEAD!K53+FAED!K53+CEFID!K53+CERES!K53+CESFI!K53</f>
        <v>170</v>
      </c>
      <c r="K53" s="140">
        <f>REITORIA!M53+CEART!M53+ESAG!M53+CEAD!M53+FAED!M53+CEFID!M53+CERES!M53+CESFI!M53</f>
        <v>46</v>
      </c>
      <c r="L53" s="141">
        <f>REITORIA!N53+REITORIA!O53+CEART!N53+CEART!O53+ESAG!N53+ESAG!O53+CEAD!N53+CEAD!O53+FAED!N53+FAED!O53+CEFID!N53+CEFID!O53+CERES!N53+CERES!O53+CESFI!N53+CESFI!O53</f>
        <v>0</v>
      </c>
      <c r="M53" s="138">
        <f t="shared" si="0"/>
        <v>19</v>
      </c>
      <c r="N53" s="17">
        <v>0.59</v>
      </c>
      <c r="O53" s="17">
        <f t="shared" si="1"/>
        <v>0</v>
      </c>
      <c r="P53" s="17">
        <f t="shared" si="4"/>
        <v>111.50999999999999</v>
      </c>
      <c r="Q53" s="30">
        <f t="shared" si="5"/>
        <v>100.3</v>
      </c>
    </row>
    <row r="54" spans="1:17" ht="25" x14ac:dyDescent="0.35">
      <c r="A54" s="255"/>
      <c r="B54" s="46">
        <v>51</v>
      </c>
      <c r="C54" s="254"/>
      <c r="D54" s="40" t="s">
        <v>118</v>
      </c>
      <c r="E54" s="41" t="s">
        <v>110</v>
      </c>
      <c r="F54" s="41" t="s">
        <v>11</v>
      </c>
      <c r="G54" s="41" t="s">
        <v>12</v>
      </c>
      <c r="H54" s="74">
        <f>REITORIA!I54+CEART!I54+ESAG!I54+CEAD!I54+FAED!I54+CEFID!I54+CERES!I54+CESFI!I54</f>
        <v>179</v>
      </c>
      <c r="I54" s="139">
        <f>REITORIA!J54+CEART!J54+ESAG!J54+CEAD!J54+FAED!J54+CEFID!J54+CERES!J54+CESFI!J54</f>
        <v>168</v>
      </c>
      <c r="J54" s="150">
        <f>REITORIA!K54+CEART!K54+ESAG!K54+CEAD!K54+FAED!K54+CEFID!K54+CERES!K54+CESFI!K54</f>
        <v>168</v>
      </c>
      <c r="K54" s="140">
        <f>REITORIA!M54+CEART!M54+ESAG!M54+CEAD!M54+FAED!M54+CEFID!M54+CERES!M54+CESFI!M54</f>
        <v>43</v>
      </c>
      <c r="L54" s="141">
        <f>REITORIA!N54+REITORIA!O54+CEART!N54+CEART!O54+ESAG!N54+ESAG!O54+CEAD!N54+CEAD!O54+FAED!N54+FAED!O54+CEFID!N54+CEFID!O54+CERES!N54+CERES!O54+CESFI!N54+CESFI!O54</f>
        <v>0</v>
      </c>
      <c r="M54" s="138">
        <f t="shared" si="0"/>
        <v>11</v>
      </c>
      <c r="N54" s="17">
        <v>0.79</v>
      </c>
      <c r="O54" s="17">
        <f t="shared" si="1"/>
        <v>0</v>
      </c>
      <c r="P54" s="17">
        <f t="shared" si="4"/>
        <v>141.41</v>
      </c>
      <c r="Q54" s="30">
        <f t="shared" si="5"/>
        <v>132.72</v>
      </c>
    </row>
    <row r="55" spans="1:17" ht="40" customHeight="1" x14ac:dyDescent="0.35">
      <c r="A55" s="255"/>
      <c r="B55" s="46">
        <v>52</v>
      </c>
      <c r="C55" s="254"/>
      <c r="D55" s="40" t="s">
        <v>119</v>
      </c>
      <c r="E55" s="41" t="s">
        <v>110</v>
      </c>
      <c r="F55" s="41" t="s">
        <v>11</v>
      </c>
      <c r="G55" s="41" t="s">
        <v>12</v>
      </c>
      <c r="H55" s="74">
        <f>REITORIA!I55+CEART!I55+ESAG!I55+CEAD!I55+FAED!I55+CEFID!I55+CERES!I55+CESFI!I55</f>
        <v>132</v>
      </c>
      <c r="I55" s="139">
        <f>REITORIA!J55+CEART!J55+ESAG!J55+CEAD!J55+FAED!J55+CEFID!J55+CERES!J55+CESFI!J55</f>
        <v>98</v>
      </c>
      <c r="J55" s="150">
        <f>REITORIA!K55+CEART!K55+ESAG!K55+CEAD!K55+FAED!K55+CEFID!K55+CERES!K55+CESFI!K55</f>
        <v>98</v>
      </c>
      <c r="K55" s="140">
        <f>REITORIA!M55+CEART!M55+ESAG!M55+CEAD!M55+FAED!M55+CEFID!M55+CERES!M55+CESFI!M55</f>
        <v>31</v>
      </c>
      <c r="L55" s="141">
        <f>REITORIA!N55+REITORIA!O55+CEART!N55+CEART!O55+ESAG!N55+ESAG!O55+CEAD!N55+CEAD!O55+FAED!N55+FAED!O55+CEFID!N55+CEFID!O55+CERES!N55+CERES!O55+CESFI!N55+CESFI!O55</f>
        <v>0</v>
      </c>
      <c r="M55" s="138">
        <f t="shared" si="0"/>
        <v>34</v>
      </c>
      <c r="N55" s="17">
        <v>4.46</v>
      </c>
      <c r="O55" s="17">
        <f t="shared" si="1"/>
        <v>0</v>
      </c>
      <c r="P55" s="17">
        <f t="shared" si="4"/>
        <v>588.72</v>
      </c>
      <c r="Q55" s="30">
        <f t="shared" si="5"/>
        <v>437.08</v>
      </c>
    </row>
    <row r="56" spans="1:17" ht="25" x14ac:dyDescent="0.35">
      <c r="A56" s="255"/>
      <c r="B56" s="46">
        <v>53</v>
      </c>
      <c r="C56" s="254"/>
      <c r="D56" s="40" t="s">
        <v>120</v>
      </c>
      <c r="E56" s="41" t="s">
        <v>110</v>
      </c>
      <c r="F56" s="41" t="s">
        <v>11</v>
      </c>
      <c r="G56" s="41" t="s">
        <v>12</v>
      </c>
      <c r="H56" s="74">
        <f>REITORIA!I56+CEART!I56+ESAG!I56+CEAD!I56+FAED!I56+CEFID!I56+CERES!I56+CESFI!I56</f>
        <v>35</v>
      </c>
      <c r="I56" s="139">
        <f>REITORIA!J56+CEART!J56+ESAG!J56+CEAD!J56+FAED!J56+CEFID!J56+CERES!J56+CESFI!J56</f>
        <v>26</v>
      </c>
      <c r="J56" s="150">
        <f>REITORIA!K56+CEART!K56+ESAG!K56+CEAD!K56+FAED!K56+CEFID!K56+CERES!K56+CESFI!K56</f>
        <v>26</v>
      </c>
      <c r="K56" s="140">
        <f>REITORIA!M56+CEART!M56+ESAG!M56+CEAD!M56+FAED!M56+CEFID!M56+CERES!M56+CESFI!M56</f>
        <v>7</v>
      </c>
      <c r="L56" s="141">
        <f>REITORIA!N56+REITORIA!O56+CEART!N56+CEART!O56+ESAG!N56+ESAG!O56+CEAD!N56+CEAD!O56+FAED!N56+FAED!O56+CEFID!N56+CEFID!O56+CERES!N56+CERES!O56+CESFI!N56+CESFI!O56</f>
        <v>0</v>
      </c>
      <c r="M56" s="138">
        <f t="shared" si="0"/>
        <v>9</v>
      </c>
      <c r="N56" s="17">
        <v>4.01</v>
      </c>
      <c r="O56" s="17">
        <f t="shared" si="1"/>
        <v>0</v>
      </c>
      <c r="P56" s="17">
        <f t="shared" si="4"/>
        <v>140.35</v>
      </c>
      <c r="Q56" s="30">
        <f t="shared" si="5"/>
        <v>104.25999999999999</v>
      </c>
    </row>
    <row r="57" spans="1:17" ht="25" x14ac:dyDescent="0.35">
      <c r="A57" s="255"/>
      <c r="B57" s="46">
        <v>54</v>
      </c>
      <c r="C57" s="254"/>
      <c r="D57" s="40" t="s">
        <v>121</v>
      </c>
      <c r="E57" s="41" t="s">
        <v>110</v>
      </c>
      <c r="F57" s="41" t="s">
        <v>11</v>
      </c>
      <c r="G57" s="41" t="s">
        <v>12</v>
      </c>
      <c r="H57" s="74">
        <f>REITORIA!I57+CEART!I57+ESAG!I57+CEAD!I57+FAED!I57+CEFID!I57+CERES!I57+CESFI!I57</f>
        <v>39</v>
      </c>
      <c r="I57" s="139">
        <f>REITORIA!J57+CEART!J57+ESAG!J57+CEAD!J57+FAED!J57+CEFID!J57+CERES!J57+CESFI!J57</f>
        <v>20</v>
      </c>
      <c r="J57" s="150">
        <f>REITORIA!K57+CEART!K57+ESAG!K57+CEAD!K57+FAED!K57+CEFID!K57+CERES!K57+CESFI!K57</f>
        <v>20</v>
      </c>
      <c r="K57" s="140">
        <f>REITORIA!M57+CEART!M57+ESAG!M57+CEAD!M57+FAED!M57+CEFID!M57+CERES!M57+CESFI!M57</f>
        <v>9</v>
      </c>
      <c r="L57" s="141">
        <f>REITORIA!N57+REITORIA!O57+CEART!N57+CEART!O57+ESAG!N57+ESAG!O57+CEAD!N57+CEAD!O57+FAED!N57+FAED!O57+CEFID!N57+CEFID!O57+CERES!N57+CERES!O57+CESFI!N57+CESFI!O57</f>
        <v>0</v>
      </c>
      <c r="M57" s="138">
        <f t="shared" si="0"/>
        <v>19</v>
      </c>
      <c r="N57" s="17">
        <v>1.95</v>
      </c>
      <c r="O57" s="17">
        <f t="shared" si="1"/>
        <v>0</v>
      </c>
      <c r="P57" s="17">
        <f t="shared" si="4"/>
        <v>76.05</v>
      </c>
      <c r="Q57" s="30">
        <f t="shared" si="5"/>
        <v>39</v>
      </c>
    </row>
    <row r="58" spans="1:17" ht="25" x14ac:dyDescent="0.35">
      <c r="A58" s="255"/>
      <c r="B58" s="46">
        <v>55</v>
      </c>
      <c r="C58" s="254"/>
      <c r="D58" s="40" t="s">
        <v>122</v>
      </c>
      <c r="E58" s="41" t="s">
        <v>110</v>
      </c>
      <c r="F58" s="41" t="s">
        <v>11</v>
      </c>
      <c r="G58" s="41" t="s">
        <v>12</v>
      </c>
      <c r="H58" s="74">
        <f>REITORIA!I58+CEART!I58+ESAG!I58+CEAD!I58+FAED!I58+CEFID!I58+CERES!I58+CESFI!I58</f>
        <v>78</v>
      </c>
      <c r="I58" s="139">
        <f>REITORIA!J58+CEART!J58+ESAG!J58+CEAD!J58+FAED!J58+CEFID!J58+CERES!J58+CESFI!J58</f>
        <v>26</v>
      </c>
      <c r="J58" s="150">
        <f>REITORIA!K58+CEART!K58+ESAG!K58+CEAD!K58+FAED!K58+CEFID!K58+CERES!K58+CESFI!K58</f>
        <v>26</v>
      </c>
      <c r="K58" s="140">
        <f>REITORIA!M58+CEART!M58+ESAG!M58+CEAD!M58+FAED!M58+CEFID!M58+CERES!M58+CESFI!M58</f>
        <v>17</v>
      </c>
      <c r="L58" s="141">
        <f>REITORIA!N58+REITORIA!O58+CEART!N58+CEART!O58+ESAG!N58+ESAG!O58+CEAD!N58+CEAD!O58+FAED!N58+FAED!O58+CEFID!N58+CEFID!O58+CERES!N58+CERES!O58+CESFI!N58+CESFI!O58</f>
        <v>0</v>
      </c>
      <c r="M58" s="138">
        <f t="shared" si="0"/>
        <v>52</v>
      </c>
      <c r="N58" s="17">
        <v>25.85</v>
      </c>
      <c r="O58" s="17">
        <f t="shared" si="1"/>
        <v>0</v>
      </c>
      <c r="P58" s="17">
        <f t="shared" si="4"/>
        <v>2016.3000000000002</v>
      </c>
      <c r="Q58" s="30">
        <f t="shared" si="5"/>
        <v>672.1</v>
      </c>
    </row>
    <row r="59" spans="1:17" ht="14.5" x14ac:dyDescent="0.35">
      <c r="A59" s="255"/>
      <c r="B59" s="46">
        <v>56</v>
      </c>
      <c r="C59" s="254"/>
      <c r="D59" s="40" t="s">
        <v>123</v>
      </c>
      <c r="E59" s="41" t="s">
        <v>110</v>
      </c>
      <c r="F59" s="41" t="s">
        <v>11</v>
      </c>
      <c r="G59" s="41" t="s">
        <v>12</v>
      </c>
      <c r="H59" s="74">
        <f>REITORIA!I59+CEART!I59+ESAG!I59+CEAD!I59+FAED!I59+CEFID!I59+CERES!I59+CESFI!I59</f>
        <v>44</v>
      </c>
      <c r="I59" s="139">
        <f>REITORIA!J59+CEART!J59+ESAG!J59+CEAD!J59+FAED!J59+CEFID!J59+CERES!J59+CESFI!J59</f>
        <v>23</v>
      </c>
      <c r="J59" s="150">
        <f>REITORIA!K59+CEART!K59+ESAG!K59+CEAD!K59+FAED!K59+CEFID!K59+CERES!K59+CESFI!K59</f>
        <v>23</v>
      </c>
      <c r="K59" s="140">
        <f>REITORIA!M59+CEART!M59+ESAG!M59+CEAD!M59+FAED!M59+CEFID!M59+CERES!M59+CESFI!M59</f>
        <v>9</v>
      </c>
      <c r="L59" s="141">
        <f>REITORIA!N59+REITORIA!O59+CEART!N59+CEART!O59+ESAG!N59+ESAG!O59+CEAD!N59+CEAD!O59+FAED!N59+FAED!O59+CEFID!N59+CEFID!O59+CERES!N59+CERES!O59+CESFI!N59+CESFI!O59</f>
        <v>0</v>
      </c>
      <c r="M59" s="138">
        <f t="shared" si="0"/>
        <v>21</v>
      </c>
      <c r="N59" s="17">
        <v>17.079999999999998</v>
      </c>
      <c r="O59" s="17">
        <f t="shared" si="1"/>
        <v>0</v>
      </c>
      <c r="P59" s="17">
        <f t="shared" si="4"/>
        <v>751.52</v>
      </c>
      <c r="Q59" s="30">
        <f t="shared" si="5"/>
        <v>392.84</v>
      </c>
    </row>
    <row r="60" spans="1:17" ht="40" customHeight="1" x14ac:dyDescent="0.35">
      <c r="A60" s="255"/>
      <c r="B60" s="46">
        <v>57</v>
      </c>
      <c r="C60" s="254"/>
      <c r="D60" s="40" t="s">
        <v>124</v>
      </c>
      <c r="E60" s="41" t="s">
        <v>110</v>
      </c>
      <c r="F60" s="41" t="s">
        <v>11</v>
      </c>
      <c r="G60" s="41" t="s">
        <v>12</v>
      </c>
      <c r="H60" s="74">
        <f>REITORIA!I60+CEART!I60+ESAG!I60+CEAD!I60+FAED!I60+CEFID!I60+CERES!I60+CESFI!I60</f>
        <v>49</v>
      </c>
      <c r="I60" s="139">
        <f>REITORIA!J60+CEART!J60+ESAG!J60+CEAD!J60+FAED!J60+CEFID!J60+CERES!J60+CESFI!J60</f>
        <v>33</v>
      </c>
      <c r="J60" s="150">
        <f>REITORIA!K60+CEART!K60+ESAG!K60+CEAD!K60+FAED!K60+CEFID!K60+CERES!K60+CESFI!K60</f>
        <v>33</v>
      </c>
      <c r="K60" s="140">
        <f>REITORIA!M60+CEART!M60+ESAG!M60+CEAD!M60+FAED!M60+CEFID!M60+CERES!M60+CESFI!M60</f>
        <v>10</v>
      </c>
      <c r="L60" s="141">
        <f>REITORIA!N60+REITORIA!O60+CEART!N60+CEART!O60+ESAG!N60+ESAG!O60+CEAD!N60+CEAD!O60+FAED!N60+FAED!O60+CEFID!N60+CEFID!O60+CERES!N60+CERES!O60+CESFI!N60+CESFI!O60</f>
        <v>0</v>
      </c>
      <c r="M60" s="138">
        <f t="shared" si="0"/>
        <v>16</v>
      </c>
      <c r="N60" s="17">
        <v>2.46</v>
      </c>
      <c r="O60" s="17">
        <f t="shared" si="1"/>
        <v>0</v>
      </c>
      <c r="P60" s="17">
        <f t="shared" si="4"/>
        <v>120.53999999999999</v>
      </c>
      <c r="Q60" s="30">
        <f t="shared" si="5"/>
        <v>81.179999999999993</v>
      </c>
    </row>
    <row r="61" spans="1:17" ht="40" customHeight="1" x14ac:dyDescent="0.35">
      <c r="A61" s="255"/>
      <c r="B61" s="46">
        <v>58</v>
      </c>
      <c r="C61" s="254"/>
      <c r="D61" s="40" t="s">
        <v>125</v>
      </c>
      <c r="E61" s="41" t="s">
        <v>110</v>
      </c>
      <c r="F61" s="41" t="s">
        <v>11</v>
      </c>
      <c r="G61" s="41" t="s">
        <v>12</v>
      </c>
      <c r="H61" s="74">
        <f>REITORIA!I61+CEART!I61+ESAG!I61+CEAD!I61+FAED!I61+CEFID!I61+CERES!I61+CESFI!I61</f>
        <v>58</v>
      </c>
      <c r="I61" s="139">
        <f>REITORIA!J61+CEART!J61+ESAG!J61+CEAD!J61+FAED!J61+CEFID!J61+CERES!J61+CESFI!J61</f>
        <v>17</v>
      </c>
      <c r="J61" s="150">
        <f>REITORIA!K61+CEART!K61+ESAG!K61+CEAD!K61+FAED!K61+CEFID!K61+CERES!K61+CESFI!K61</f>
        <v>17</v>
      </c>
      <c r="K61" s="140">
        <f>REITORIA!M61+CEART!M61+ESAG!M61+CEAD!M61+FAED!M61+CEFID!M61+CERES!M61+CESFI!M61</f>
        <v>11</v>
      </c>
      <c r="L61" s="141">
        <f>REITORIA!N61+REITORIA!O61+CEART!N61+CEART!O61+ESAG!N61+ESAG!O61+CEAD!N61+CEAD!O61+FAED!N61+FAED!O61+CEFID!N61+CEFID!O61+CERES!N61+CERES!O61+CESFI!N61+CESFI!O61</f>
        <v>0</v>
      </c>
      <c r="M61" s="138">
        <f t="shared" si="0"/>
        <v>41</v>
      </c>
      <c r="N61" s="17">
        <v>52.55</v>
      </c>
      <c r="O61" s="17">
        <f t="shared" si="1"/>
        <v>0</v>
      </c>
      <c r="P61" s="17">
        <f t="shared" si="4"/>
        <v>3047.8999999999996</v>
      </c>
      <c r="Q61" s="30">
        <f t="shared" si="5"/>
        <v>893.34999999999991</v>
      </c>
    </row>
    <row r="62" spans="1:17" ht="40" customHeight="1" x14ac:dyDescent="0.35">
      <c r="A62" s="255"/>
      <c r="B62" s="46">
        <v>59</v>
      </c>
      <c r="C62" s="254"/>
      <c r="D62" s="40" t="s">
        <v>126</v>
      </c>
      <c r="E62" s="41" t="s">
        <v>110</v>
      </c>
      <c r="F62" s="41" t="s">
        <v>11</v>
      </c>
      <c r="G62" s="41" t="s">
        <v>12</v>
      </c>
      <c r="H62" s="74">
        <f>REITORIA!I62+CEART!I62+ESAG!I62+CEAD!I62+FAED!I62+CEFID!I62+CERES!I62+CESFI!I62</f>
        <v>103</v>
      </c>
      <c r="I62" s="139">
        <f>REITORIA!J62+CEART!J62+ESAG!J62+CEAD!J62+FAED!J62+CEFID!J62+CERES!J62+CESFI!J62</f>
        <v>53</v>
      </c>
      <c r="J62" s="150">
        <f>REITORIA!K62+CEART!K62+ESAG!K62+CEAD!K62+FAED!K62+CEFID!K62+CERES!K62+CESFI!K62</f>
        <v>53</v>
      </c>
      <c r="K62" s="140">
        <f>REITORIA!M62+CEART!M62+ESAG!M62+CEAD!M62+FAED!M62+CEFID!M62+CERES!M62+CESFI!M62</f>
        <v>22</v>
      </c>
      <c r="L62" s="141">
        <f>REITORIA!N62+REITORIA!O62+CEART!N62+CEART!O62+ESAG!N62+ESAG!O62+CEAD!N62+CEAD!O62+FAED!N62+FAED!O62+CEFID!N62+CEFID!O62+CERES!N62+CERES!O62+CESFI!N62+CESFI!O62</f>
        <v>0</v>
      </c>
      <c r="M62" s="138">
        <f t="shared" si="0"/>
        <v>50</v>
      </c>
      <c r="N62" s="17">
        <v>3.11</v>
      </c>
      <c r="O62" s="17">
        <f t="shared" si="1"/>
        <v>0</v>
      </c>
      <c r="P62" s="17">
        <f t="shared" si="4"/>
        <v>320.33</v>
      </c>
      <c r="Q62" s="30">
        <f t="shared" si="5"/>
        <v>164.82999999999998</v>
      </c>
    </row>
    <row r="63" spans="1:17" ht="40" customHeight="1" x14ac:dyDescent="0.35">
      <c r="A63" s="255"/>
      <c r="B63" s="46">
        <v>60</v>
      </c>
      <c r="C63" s="254"/>
      <c r="D63" s="40" t="s">
        <v>127</v>
      </c>
      <c r="E63" s="41" t="s">
        <v>110</v>
      </c>
      <c r="F63" s="41" t="s">
        <v>11</v>
      </c>
      <c r="G63" s="41" t="s">
        <v>12</v>
      </c>
      <c r="H63" s="74">
        <f>REITORIA!I63+CEART!I63+ESAG!I63+CEAD!I63+FAED!I63+CEFID!I63+CERES!I63+CESFI!I63</f>
        <v>42</v>
      </c>
      <c r="I63" s="139">
        <f>REITORIA!J63+CEART!J63+ESAG!J63+CEAD!J63+FAED!J63+CEFID!J63+CERES!J63+CESFI!J63</f>
        <v>28</v>
      </c>
      <c r="J63" s="150">
        <f>REITORIA!K63+CEART!K63+ESAG!K63+CEAD!K63+FAED!K63+CEFID!K63+CERES!K63+CESFI!K63</f>
        <v>28</v>
      </c>
      <c r="K63" s="140">
        <f>REITORIA!M63+CEART!M63+ESAG!M63+CEAD!M63+FAED!M63+CEFID!M63+CERES!M63+CESFI!M63</f>
        <v>8</v>
      </c>
      <c r="L63" s="141">
        <f>REITORIA!N63+REITORIA!O63+CEART!N63+CEART!O63+ESAG!N63+ESAG!O63+CEAD!N63+CEAD!O63+FAED!N63+FAED!O63+CEFID!N63+CEFID!O63+CERES!N63+CERES!O63+CESFI!N63+CESFI!O63</f>
        <v>0</v>
      </c>
      <c r="M63" s="138">
        <f t="shared" si="0"/>
        <v>14</v>
      </c>
      <c r="N63" s="17">
        <v>2.86</v>
      </c>
      <c r="O63" s="17">
        <f t="shared" si="1"/>
        <v>0</v>
      </c>
      <c r="P63" s="17">
        <f t="shared" si="4"/>
        <v>120.11999999999999</v>
      </c>
      <c r="Q63" s="30">
        <f t="shared" si="5"/>
        <v>80.08</v>
      </c>
    </row>
    <row r="64" spans="1:17" ht="40" customHeight="1" x14ac:dyDescent="0.35">
      <c r="A64" s="255"/>
      <c r="B64" s="46">
        <v>61</v>
      </c>
      <c r="C64" s="254"/>
      <c r="D64" s="40" t="s">
        <v>128</v>
      </c>
      <c r="E64" s="41" t="s">
        <v>110</v>
      </c>
      <c r="F64" s="41" t="s">
        <v>11</v>
      </c>
      <c r="G64" s="41" t="s">
        <v>12</v>
      </c>
      <c r="H64" s="74">
        <f>REITORIA!I64+CEART!I64+ESAG!I64+CEAD!I64+FAED!I64+CEFID!I64+CERES!I64+CESFI!I64</f>
        <v>52</v>
      </c>
      <c r="I64" s="139">
        <f>REITORIA!J64+CEART!J64+ESAG!J64+CEAD!J64+FAED!J64+CEFID!J64+CERES!J64+CESFI!J64</f>
        <v>33</v>
      </c>
      <c r="J64" s="150">
        <f>REITORIA!K64+CEART!K64+ESAG!K64+CEAD!K64+FAED!K64+CEFID!K64+CERES!K64+CESFI!K64</f>
        <v>33</v>
      </c>
      <c r="K64" s="140">
        <f>REITORIA!M64+CEART!M64+ESAG!M64+CEAD!M64+FAED!M64+CEFID!M64+CERES!M64+CESFI!M64</f>
        <v>10</v>
      </c>
      <c r="L64" s="141">
        <f>REITORIA!N64+REITORIA!O64+CEART!N64+CEART!O64+ESAG!N64+ESAG!O64+CEAD!N64+CEAD!O64+FAED!N64+FAED!O64+CEFID!N64+CEFID!O64+CERES!N64+CERES!O64+CESFI!N64+CESFI!O64</f>
        <v>0</v>
      </c>
      <c r="M64" s="138">
        <f t="shared" si="0"/>
        <v>19</v>
      </c>
      <c r="N64" s="17">
        <v>7.93</v>
      </c>
      <c r="O64" s="17">
        <f t="shared" si="1"/>
        <v>0</v>
      </c>
      <c r="P64" s="17">
        <f t="shared" si="4"/>
        <v>412.36</v>
      </c>
      <c r="Q64" s="30">
        <f t="shared" si="5"/>
        <v>261.69</v>
      </c>
    </row>
    <row r="65" spans="1:17" ht="40" customHeight="1" x14ac:dyDescent="0.35">
      <c r="A65" s="255"/>
      <c r="B65" s="46">
        <v>62</v>
      </c>
      <c r="C65" s="254"/>
      <c r="D65" s="40" t="s">
        <v>129</v>
      </c>
      <c r="E65" s="41" t="s">
        <v>110</v>
      </c>
      <c r="F65" s="41" t="s">
        <v>11</v>
      </c>
      <c r="G65" s="41" t="s">
        <v>12</v>
      </c>
      <c r="H65" s="74">
        <f>REITORIA!I65+CEART!I65+ESAG!I65+CEAD!I65+FAED!I65+CEFID!I65+CERES!I65+CESFI!I65</f>
        <v>29</v>
      </c>
      <c r="I65" s="139">
        <f>REITORIA!J65+CEART!J65+ESAG!J65+CEAD!J65+FAED!J65+CEFID!J65+CERES!J65+CESFI!J65</f>
        <v>16</v>
      </c>
      <c r="J65" s="150">
        <f>REITORIA!K65+CEART!K65+ESAG!K65+CEAD!K65+FAED!K65+CEFID!K65+CERES!K65+CESFI!K65</f>
        <v>16</v>
      </c>
      <c r="K65" s="140">
        <f>REITORIA!M65+CEART!M65+ESAG!M65+CEAD!M65+FAED!M65+CEFID!M65+CERES!M65+CESFI!M65</f>
        <v>5</v>
      </c>
      <c r="L65" s="141">
        <f>REITORIA!N65+REITORIA!O65+CEART!N65+CEART!O65+ESAG!N65+ESAG!O65+CEAD!N65+CEAD!O65+FAED!N65+FAED!O65+CEFID!N65+CEFID!O65+CERES!N65+CERES!O65+CESFI!N65+CESFI!O65</f>
        <v>0</v>
      </c>
      <c r="M65" s="138">
        <f t="shared" si="0"/>
        <v>13</v>
      </c>
      <c r="N65" s="17">
        <v>32.26</v>
      </c>
      <c r="O65" s="17">
        <f t="shared" si="1"/>
        <v>0</v>
      </c>
      <c r="P65" s="17">
        <f t="shared" si="4"/>
        <v>935.54</v>
      </c>
      <c r="Q65" s="30">
        <f t="shared" si="5"/>
        <v>516.16</v>
      </c>
    </row>
    <row r="66" spans="1:17" ht="40" customHeight="1" x14ac:dyDescent="0.35">
      <c r="A66" s="255"/>
      <c r="B66" s="46">
        <v>63</v>
      </c>
      <c r="C66" s="254"/>
      <c r="D66" s="40" t="s">
        <v>130</v>
      </c>
      <c r="E66" s="41" t="s">
        <v>110</v>
      </c>
      <c r="F66" s="41" t="s">
        <v>11</v>
      </c>
      <c r="G66" s="41" t="s">
        <v>12</v>
      </c>
      <c r="H66" s="74">
        <f>REITORIA!I66+CEART!I66+ESAG!I66+CEAD!I66+FAED!I66+CEFID!I66+CERES!I66+CESFI!I66</f>
        <v>57</v>
      </c>
      <c r="I66" s="139">
        <f>REITORIA!J66+CEART!J66+ESAG!J66+CEAD!J66+FAED!J66+CEFID!J66+CERES!J66+CESFI!J66</f>
        <v>43</v>
      </c>
      <c r="J66" s="150">
        <f>REITORIA!K66+CEART!K66+ESAG!K66+CEAD!K66+FAED!K66+CEFID!K66+CERES!K66+CESFI!K66</f>
        <v>43</v>
      </c>
      <c r="K66" s="140">
        <f>REITORIA!M66+CEART!M66+ESAG!M66+CEAD!M66+FAED!M66+CEFID!M66+CERES!M66+CESFI!M66</f>
        <v>11</v>
      </c>
      <c r="L66" s="141">
        <f>REITORIA!N66+REITORIA!O66+CEART!N66+CEART!O66+ESAG!N66+ESAG!O66+CEAD!N66+CEAD!O66+FAED!N66+FAED!O66+CEFID!N66+CEFID!O66+CERES!N66+CERES!O66+CESFI!N66+CESFI!O66</f>
        <v>0</v>
      </c>
      <c r="M66" s="138">
        <f t="shared" si="0"/>
        <v>14</v>
      </c>
      <c r="N66" s="17">
        <v>4.6100000000000003</v>
      </c>
      <c r="O66" s="17">
        <f t="shared" si="1"/>
        <v>0</v>
      </c>
      <c r="P66" s="17">
        <f t="shared" si="4"/>
        <v>262.77000000000004</v>
      </c>
      <c r="Q66" s="30">
        <f t="shared" si="5"/>
        <v>198.23000000000002</v>
      </c>
    </row>
    <row r="67" spans="1:17" ht="40" customHeight="1" x14ac:dyDescent="0.35">
      <c r="A67" s="255"/>
      <c r="B67" s="46">
        <v>64</v>
      </c>
      <c r="C67" s="254"/>
      <c r="D67" s="40" t="s">
        <v>131</v>
      </c>
      <c r="E67" s="41" t="s">
        <v>110</v>
      </c>
      <c r="F67" s="41" t="s">
        <v>11</v>
      </c>
      <c r="G67" s="41" t="s">
        <v>12</v>
      </c>
      <c r="H67" s="74">
        <f>REITORIA!I67+CEART!I67+ESAG!I67+CEAD!I67+FAED!I67+CEFID!I67+CERES!I67+CESFI!I67</f>
        <v>52</v>
      </c>
      <c r="I67" s="139">
        <f>REITORIA!J67+CEART!J67+ESAG!J67+CEAD!J67+FAED!J67+CEFID!J67+CERES!J67+CESFI!J67</f>
        <v>38</v>
      </c>
      <c r="J67" s="150">
        <f>REITORIA!K67+CEART!K67+ESAG!K67+CEAD!K67+FAED!K67+CEFID!K67+CERES!K67+CESFI!K67</f>
        <v>38</v>
      </c>
      <c r="K67" s="140">
        <f>REITORIA!M67+CEART!M67+ESAG!M67+CEAD!M67+FAED!M67+CEFID!M67+CERES!M67+CESFI!M67</f>
        <v>10</v>
      </c>
      <c r="L67" s="141">
        <f>REITORIA!N67+REITORIA!O67+CEART!N67+CEART!O67+ESAG!N67+ESAG!O67+CEAD!N67+CEAD!O67+FAED!N67+FAED!O67+CEFID!N67+CEFID!O67+CERES!N67+CERES!O67+CESFI!N67+CESFI!O67</f>
        <v>0</v>
      </c>
      <c r="M67" s="138">
        <f t="shared" si="0"/>
        <v>14</v>
      </c>
      <c r="N67" s="17">
        <v>5.31</v>
      </c>
      <c r="O67" s="17">
        <f t="shared" si="1"/>
        <v>0</v>
      </c>
      <c r="P67" s="17">
        <f t="shared" si="4"/>
        <v>276.12</v>
      </c>
      <c r="Q67" s="30">
        <f t="shared" si="5"/>
        <v>201.77999999999997</v>
      </c>
    </row>
    <row r="68" spans="1:17" ht="40" customHeight="1" x14ac:dyDescent="0.35">
      <c r="A68" s="255"/>
      <c r="B68" s="46">
        <v>65</v>
      </c>
      <c r="C68" s="254"/>
      <c r="D68" s="40" t="s">
        <v>132</v>
      </c>
      <c r="E68" s="41" t="s">
        <v>110</v>
      </c>
      <c r="F68" s="41" t="s">
        <v>11</v>
      </c>
      <c r="G68" s="41" t="s">
        <v>12</v>
      </c>
      <c r="H68" s="74">
        <f>REITORIA!I68+CEART!I68+ESAG!I68+CEAD!I68+FAED!I68+CEFID!I68+CERES!I68+CESFI!I68</f>
        <v>19</v>
      </c>
      <c r="I68" s="139">
        <f>REITORIA!J68+CEART!J68+ESAG!J68+CEAD!J68+FAED!J68+CEFID!J68+CERES!J68+CESFI!J68</f>
        <v>10</v>
      </c>
      <c r="J68" s="150">
        <f>REITORIA!K68+CEART!K68+ESAG!K68+CEAD!K68+FAED!K68+CEFID!K68+CERES!K68+CESFI!K68</f>
        <v>10</v>
      </c>
      <c r="K68" s="140">
        <f>REITORIA!M68+CEART!M68+ESAG!M68+CEAD!M68+FAED!M68+CEFID!M68+CERES!M68+CESFI!M68</f>
        <v>4</v>
      </c>
      <c r="L68" s="141">
        <f>REITORIA!N68+REITORIA!O68+CEART!N68+CEART!O68+ESAG!N68+ESAG!O68+CEAD!N68+CEAD!O68+FAED!N68+FAED!O68+CEFID!N68+CEFID!O68+CERES!N68+CERES!O68+CESFI!N68+CESFI!O68</f>
        <v>0</v>
      </c>
      <c r="M68" s="138">
        <f t="shared" si="0"/>
        <v>9</v>
      </c>
      <c r="N68" s="17">
        <v>12.58</v>
      </c>
      <c r="O68" s="17">
        <f t="shared" si="1"/>
        <v>0</v>
      </c>
      <c r="P68" s="17">
        <f t="shared" si="4"/>
        <v>239.02</v>
      </c>
      <c r="Q68" s="30">
        <f t="shared" si="5"/>
        <v>125.8</v>
      </c>
    </row>
    <row r="69" spans="1:17" ht="40" customHeight="1" x14ac:dyDescent="0.35">
      <c r="A69" s="255"/>
      <c r="B69" s="46">
        <v>66</v>
      </c>
      <c r="C69" s="254"/>
      <c r="D69" s="40" t="s">
        <v>133</v>
      </c>
      <c r="E69" s="41" t="s">
        <v>110</v>
      </c>
      <c r="F69" s="41" t="s">
        <v>11</v>
      </c>
      <c r="G69" s="41" t="s">
        <v>12</v>
      </c>
      <c r="H69" s="74">
        <f>REITORIA!I69+CEART!I69+ESAG!I69+CEAD!I69+FAED!I69+CEFID!I69+CERES!I69+CESFI!I69</f>
        <v>43</v>
      </c>
      <c r="I69" s="139">
        <f>REITORIA!J69+CEART!J69+ESAG!J69+CEAD!J69+FAED!J69+CEFID!J69+CERES!J69+CESFI!J69</f>
        <v>22</v>
      </c>
      <c r="J69" s="150">
        <f>REITORIA!K69+CEART!K69+ESAG!K69+CEAD!K69+FAED!K69+CEFID!K69+CERES!K69+CESFI!K69</f>
        <v>22</v>
      </c>
      <c r="K69" s="140">
        <f>REITORIA!M69+CEART!M69+ESAG!M69+CEAD!M69+FAED!M69+CEFID!M69+CERES!M69+CESFI!M69</f>
        <v>9</v>
      </c>
      <c r="L69" s="141">
        <f>REITORIA!N69+REITORIA!O69+CEART!N69+CEART!O69+ESAG!N69+ESAG!O69+CEAD!N69+CEAD!O69+FAED!N69+FAED!O69+CEFID!N69+CEFID!O69+CERES!N69+CERES!O69+CESFI!N69+CESFI!O69</f>
        <v>0</v>
      </c>
      <c r="M69" s="138">
        <f t="shared" ref="M69:M132" si="6">H69-J69+L69</f>
        <v>21</v>
      </c>
      <c r="N69" s="17">
        <v>5.31</v>
      </c>
      <c r="O69" s="17">
        <f t="shared" ref="O69:O132" si="7">N69*L69</f>
        <v>0</v>
      </c>
      <c r="P69" s="17">
        <f t="shared" si="4"/>
        <v>228.32999999999998</v>
      </c>
      <c r="Q69" s="30">
        <f t="shared" si="5"/>
        <v>116.82</v>
      </c>
    </row>
    <row r="70" spans="1:17" ht="40" customHeight="1" x14ac:dyDescent="0.35">
      <c r="A70" s="255"/>
      <c r="B70" s="46">
        <v>67</v>
      </c>
      <c r="C70" s="254"/>
      <c r="D70" s="40" t="s">
        <v>134</v>
      </c>
      <c r="E70" s="41" t="s">
        <v>110</v>
      </c>
      <c r="F70" s="41" t="s">
        <v>11</v>
      </c>
      <c r="G70" s="41" t="s">
        <v>12</v>
      </c>
      <c r="H70" s="74">
        <f>REITORIA!I70+CEART!I70+ESAG!I70+CEAD!I70+FAED!I70+CEFID!I70+CERES!I70+CESFI!I70</f>
        <v>42</v>
      </c>
      <c r="I70" s="139">
        <f>REITORIA!J70+CEART!J70+ESAG!J70+CEAD!J70+FAED!J70+CEFID!J70+CERES!J70+CESFI!J70</f>
        <v>33</v>
      </c>
      <c r="J70" s="150">
        <f>REITORIA!K70+CEART!K70+ESAG!K70+CEAD!K70+FAED!K70+CEFID!K70+CERES!K70+CESFI!K70</f>
        <v>33</v>
      </c>
      <c r="K70" s="140">
        <f>REITORIA!M70+CEART!M70+ESAG!M70+CEAD!M70+FAED!M70+CEFID!M70+CERES!M70+CESFI!M70</f>
        <v>8</v>
      </c>
      <c r="L70" s="141">
        <f>REITORIA!N70+REITORIA!O70+CEART!N70+CEART!O70+ESAG!N70+ESAG!O70+CEAD!N70+CEAD!O70+FAED!N70+FAED!O70+CEFID!N70+CEFID!O70+CERES!N70+CERES!O70+CESFI!N70+CESFI!O70</f>
        <v>0</v>
      </c>
      <c r="M70" s="138">
        <f t="shared" si="6"/>
        <v>9</v>
      </c>
      <c r="N70" s="17">
        <v>11.09</v>
      </c>
      <c r="O70" s="17">
        <f t="shared" si="7"/>
        <v>0</v>
      </c>
      <c r="P70" s="17">
        <f t="shared" si="4"/>
        <v>465.78</v>
      </c>
      <c r="Q70" s="30">
        <f t="shared" si="5"/>
        <v>365.96999999999997</v>
      </c>
    </row>
    <row r="71" spans="1:17" ht="40" customHeight="1" x14ac:dyDescent="0.35">
      <c r="A71" s="255"/>
      <c r="B71" s="46">
        <v>68</v>
      </c>
      <c r="C71" s="254"/>
      <c r="D71" s="40" t="s">
        <v>135</v>
      </c>
      <c r="E71" s="41" t="s">
        <v>110</v>
      </c>
      <c r="F71" s="41" t="s">
        <v>11</v>
      </c>
      <c r="G71" s="41" t="s">
        <v>12</v>
      </c>
      <c r="H71" s="74">
        <f>REITORIA!I71+CEART!I71+ESAG!I71+CEAD!I71+FAED!I71+CEFID!I71+CERES!I71+CESFI!I71</f>
        <v>57</v>
      </c>
      <c r="I71" s="139">
        <f>REITORIA!J71+CEART!J71+ESAG!J71+CEAD!J71+FAED!J71+CEFID!J71+CERES!J71+CESFI!J71</f>
        <v>38</v>
      </c>
      <c r="J71" s="150">
        <f>REITORIA!K71+CEART!K71+ESAG!K71+CEAD!K71+FAED!K71+CEFID!K71+CERES!K71+CESFI!K71</f>
        <v>38</v>
      </c>
      <c r="K71" s="140">
        <f>REITORIA!M71+CEART!M71+ESAG!M71+CEAD!M71+FAED!M71+CEFID!M71+CERES!M71+CESFI!M71</f>
        <v>12</v>
      </c>
      <c r="L71" s="141">
        <f>REITORIA!N71+REITORIA!O71+CEART!N71+CEART!O71+ESAG!N71+ESAG!O71+CEAD!N71+CEAD!O71+FAED!N71+FAED!O71+CEFID!N71+CEFID!O71+CERES!N71+CERES!O71+CESFI!N71+CESFI!O71</f>
        <v>0</v>
      </c>
      <c r="M71" s="138">
        <f t="shared" si="6"/>
        <v>19</v>
      </c>
      <c r="N71" s="17">
        <v>5.52</v>
      </c>
      <c r="O71" s="17">
        <f t="shared" si="7"/>
        <v>0</v>
      </c>
      <c r="P71" s="17">
        <f t="shared" si="4"/>
        <v>314.64</v>
      </c>
      <c r="Q71" s="30">
        <f t="shared" si="5"/>
        <v>209.76</v>
      </c>
    </row>
    <row r="72" spans="1:17" ht="40" customHeight="1" x14ac:dyDescent="0.35">
      <c r="A72" s="255"/>
      <c r="B72" s="46">
        <v>69</v>
      </c>
      <c r="C72" s="254"/>
      <c r="D72" s="40" t="s">
        <v>136</v>
      </c>
      <c r="E72" s="41" t="s">
        <v>110</v>
      </c>
      <c r="F72" s="41" t="s">
        <v>11</v>
      </c>
      <c r="G72" s="41" t="s">
        <v>12</v>
      </c>
      <c r="H72" s="74">
        <f>REITORIA!I72+CEART!I72+ESAG!I72+CEAD!I72+FAED!I72+CEFID!I72+CERES!I72+CESFI!I72</f>
        <v>49</v>
      </c>
      <c r="I72" s="139">
        <f>REITORIA!J72+CEART!J72+ESAG!J72+CEAD!J72+FAED!J72+CEFID!J72+CERES!J72+CESFI!J72</f>
        <v>33</v>
      </c>
      <c r="J72" s="150">
        <f>REITORIA!K72+CEART!K72+ESAG!K72+CEAD!K72+FAED!K72+CEFID!K72+CERES!K72+CESFI!K72</f>
        <v>33</v>
      </c>
      <c r="K72" s="140">
        <f>REITORIA!M72+CEART!M72+ESAG!M72+CEAD!M72+FAED!M72+CEFID!M72+CERES!M72+CESFI!M72</f>
        <v>10</v>
      </c>
      <c r="L72" s="141">
        <f>REITORIA!N72+REITORIA!O72+CEART!N72+CEART!O72+ESAG!N72+ESAG!O72+CEAD!N72+CEAD!O72+FAED!N72+FAED!O72+CEFID!N72+CEFID!O72+CERES!N72+CERES!O72+CESFI!N72+CESFI!O72</f>
        <v>0</v>
      </c>
      <c r="M72" s="138">
        <f t="shared" si="6"/>
        <v>16</v>
      </c>
      <c r="N72" s="17">
        <v>4.55</v>
      </c>
      <c r="O72" s="17">
        <f t="shared" si="7"/>
        <v>0</v>
      </c>
      <c r="P72" s="17">
        <f t="shared" si="4"/>
        <v>222.95</v>
      </c>
      <c r="Q72" s="30">
        <f t="shared" si="5"/>
        <v>150.15</v>
      </c>
    </row>
    <row r="73" spans="1:17" ht="40" customHeight="1" x14ac:dyDescent="0.35">
      <c r="A73" s="255"/>
      <c r="B73" s="46">
        <v>70</v>
      </c>
      <c r="C73" s="254"/>
      <c r="D73" s="40" t="s">
        <v>137</v>
      </c>
      <c r="E73" s="41" t="s">
        <v>110</v>
      </c>
      <c r="F73" s="41" t="s">
        <v>11</v>
      </c>
      <c r="G73" s="41" t="s">
        <v>12</v>
      </c>
      <c r="H73" s="74">
        <f>REITORIA!I73+CEART!I73+ESAG!I73+CEAD!I73+FAED!I73+CEFID!I73+CERES!I73+CESFI!I73</f>
        <v>25</v>
      </c>
      <c r="I73" s="139">
        <f>REITORIA!J73+CEART!J73+ESAG!J73+CEAD!J73+FAED!J73+CEFID!J73+CERES!J73+CESFI!J73</f>
        <v>12</v>
      </c>
      <c r="J73" s="150">
        <f>REITORIA!K73+CEART!K73+ESAG!K73+CEAD!K73+FAED!K73+CEFID!K73+CERES!K73+CESFI!K73</f>
        <v>12</v>
      </c>
      <c r="K73" s="140">
        <f>REITORIA!M73+CEART!M73+ESAG!M73+CEAD!M73+FAED!M73+CEFID!M73+CERES!M73+CESFI!M73</f>
        <v>4</v>
      </c>
      <c r="L73" s="141">
        <f>REITORIA!N73+REITORIA!O73+CEART!N73+CEART!O73+ESAG!N73+ESAG!O73+CEAD!N73+CEAD!O73+FAED!N73+FAED!O73+CEFID!N73+CEFID!O73+CERES!N73+CERES!O73+CESFI!N73+CESFI!O73</f>
        <v>0</v>
      </c>
      <c r="M73" s="138">
        <f t="shared" si="6"/>
        <v>13</v>
      </c>
      <c r="N73" s="17">
        <v>42.56</v>
      </c>
      <c r="O73" s="17">
        <f t="shared" si="7"/>
        <v>0</v>
      </c>
      <c r="P73" s="17">
        <f t="shared" si="4"/>
        <v>1064</v>
      </c>
      <c r="Q73" s="30">
        <f t="shared" si="5"/>
        <v>510.72</v>
      </c>
    </row>
    <row r="74" spans="1:17" ht="40" customHeight="1" x14ac:dyDescent="0.35">
      <c r="A74" s="255"/>
      <c r="B74" s="46">
        <v>71</v>
      </c>
      <c r="C74" s="254"/>
      <c r="D74" s="40" t="s">
        <v>138</v>
      </c>
      <c r="E74" s="41" t="s">
        <v>110</v>
      </c>
      <c r="F74" s="41" t="s">
        <v>11</v>
      </c>
      <c r="G74" s="41" t="s">
        <v>12</v>
      </c>
      <c r="H74" s="74">
        <f>REITORIA!I74+CEART!I74+ESAG!I74+CEAD!I74+FAED!I74+CEFID!I74+CERES!I74+CESFI!I74</f>
        <v>62</v>
      </c>
      <c r="I74" s="139">
        <f>REITORIA!J74+CEART!J74+ESAG!J74+CEAD!J74+FAED!J74+CEFID!J74+CERES!J74+CESFI!J74</f>
        <v>43</v>
      </c>
      <c r="J74" s="150">
        <f>REITORIA!K74+CEART!K74+ESAG!K74+CEAD!K74+FAED!K74+CEFID!K74+CERES!K74+CESFI!K74</f>
        <v>43</v>
      </c>
      <c r="K74" s="140">
        <f>REITORIA!M74+CEART!M74+ESAG!M74+CEAD!M74+FAED!M74+CEFID!M74+CERES!M74+CESFI!M74</f>
        <v>13</v>
      </c>
      <c r="L74" s="141">
        <f>REITORIA!N74+REITORIA!O74+CEART!N74+CEART!O74+ESAG!N74+ESAG!O74+CEAD!N74+CEAD!O74+FAED!N74+FAED!O74+CEFID!N74+CEFID!O74+CERES!N74+CERES!O74+CESFI!N74+CESFI!O74</f>
        <v>0</v>
      </c>
      <c r="M74" s="138">
        <f t="shared" si="6"/>
        <v>19</v>
      </c>
      <c r="N74" s="17">
        <v>5.83</v>
      </c>
      <c r="O74" s="17">
        <f t="shared" si="7"/>
        <v>0</v>
      </c>
      <c r="P74" s="17">
        <f t="shared" si="4"/>
        <v>361.46</v>
      </c>
      <c r="Q74" s="30">
        <f t="shared" si="5"/>
        <v>250.69</v>
      </c>
    </row>
    <row r="75" spans="1:17" ht="40" customHeight="1" x14ac:dyDescent="0.35">
      <c r="A75" s="255"/>
      <c r="B75" s="46">
        <v>72</v>
      </c>
      <c r="C75" s="254"/>
      <c r="D75" s="40" t="s">
        <v>139</v>
      </c>
      <c r="E75" s="41" t="s">
        <v>110</v>
      </c>
      <c r="F75" s="41" t="s">
        <v>11</v>
      </c>
      <c r="G75" s="41" t="s">
        <v>12</v>
      </c>
      <c r="H75" s="74">
        <f>REITORIA!I75+CEART!I75+ESAG!I75+CEAD!I75+FAED!I75+CEFID!I75+CERES!I75+CESFI!I75</f>
        <v>37</v>
      </c>
      <c r="I75" s="139">
        <f>REITORIA!J75+CEART!J75+ESAG!J75+CEAD!J75+FAED!J75+CEFID!J75+CERES!J75+CESFI!J75</f>
        <v>28</v>
      </c>
      <c r="J75" s="150">
        <f>REITORIA!K75+CEART!K75+ESAG!K75+CEAD!K75+FAED!K75+CEFID!K75+CERES!K75+CESFI!K75</f>
        <v>28</v>
      </c>
      <c r="K75" s="140">
        <f>REITORIA!M75+CEART!M75+ESAG!M75+CEAD!M75+FAED!M75+CEFID!M75+CERES!M75+CESFI!M75</f>
        <v>7</v>
      </c>
      <c r="L75" s="141">
        <f>REITORIA!N75+REITORIA!O75+CEART!N75+CEART!O75+ESAG!N75+ESAG!O75+CEAD!N75+CEAD!O75+FAED!N75+FAED!O75+CEFID!N75+CEFID!O75+CERES!N75+CERES!O75+CESFI!N75+CESFI!O75</f>
        <v>0</v>
      </c>
      <c r="M75" s="138">
        <f t="shared" si="6"/>
        <v>9</v>
      </c>
      <c r="N75" s="17">
        <v>23.9</v>
      </c>
      <c r="O75" s="17">
        <f t="shared" si="7"/>
        <v>0</v>
      </c>
      <c r="P75" s="17">
        <f t="shared" si="4"/>
        <v>884.3</v>
      </c>
      <c r="Q75" s="30">
        <f t="shared" si="5"/>
        <v>669.19999999999993</v>
      </c>
    </row>
    <row r="76" spans="1:17" ht="40" customHeight="1" x14ac:dyDescent="0.35">
      <c r="A76" s="255"/>
      <c r="B76" s="46">
        <v>73</v>
      </c>
      <c r="C76" s="254"/>
      <c r="D76" s="40" t="s">
        <v>140</v>
      </c>
      <c r="E76" s="41" t="s">
        <v>110</v>
      </c>
      <c r="F76" s="41" t="s">
        <v>11</v>
      </c>
      <c r="G76" s="41" t="s">
        <v>12</v>
      </c>
      <c r="H76" s="74">
        <f>REITORIA!I76+CEART!I76+ESAG!I76+CEAD!I76+FAED!I76+CEFID!I76+CERES!I76+CESFI!I76</f>
        <v>32</v>
      </c>
      <c r="I76" s="139">
        <f>REITORIA!J76+CEART!J76+ESAG!J76+CEAD!J76+FAED!J76+CEFID!J76+CERES!J76+CESFI!J76</f>
        <v>23</v>
      </c>
      <c r="J76" s="150">
        <f>REITORIA!K76+CEART!K76+ESAG!K76+CEAD!K76+FAED!K76+CEFID!K76+CERES!K76+CESFI!K76</f>
        <v>23</v>
      </c>
      <c r="K76" s="140">
        <f>REITORIA!M76+CEART!M76+ESAG!M76+CEAD!M76+FAED!M76+CEFID!M76+CERES!M76+CESFI!M76</f>
        <v>6</v>
      </c>
      <c r="L76" s="141">
        <f>REITORIA!N76+REITORIA!O76+CEART!N76+CEART!O76+ESAG!N76+ESAG!O76+CEAD!N76+CEAD!O76+FAED!N76+FAED!O76+CEFID!N76+CEFID!O76+CERES!N76+CERES!O76+CESFI!N76+CESFI!O76</f>
        <v>0</v>
      </c>
      <c r="M76" s="138">
        <f t="shared" si="6"/>
        <v>9</v>
      </c>
      <c r="N76" s="17">
        <v>7.84</v>
      </c>
      <c r="O76" s="17">
        <f t="shared" si="7"/>
        <v>0</v>
      </c>
      <c r="P76" s="17">
        <f t="shared" si="4"/>
        <v>250.88</v>
      </c>
      <c r="Q76" s="30">
        <f t="shared" si="5"/>
        <v>180.32</v>
      </c>
    </row>
    <row r="77" spans="1:17" ht="40" customHeight="1" x14ac:dyDescent="0.35">
      <c r="A77" s="255"/>
      <c r="B77" s="46">
        <v>74</v>
      </c>
      <c r="C77" s="254"/>
      <c r="D77" s="40" t="s">
        <v>141</v>
      </c>
      <c r="E77" s="41" t="s">
        <v>110</v>
      </c>
      <c r="F77" s="41" t="s">
        <v>11</v>
      </c>
      <c r="G77" s="41" t="s">
        <v>12</v>
      </c>
      <c r="H77" s="74">
        <f>REITORIA!I77+CEART!I77+ESAG!I77+CEAD!I77+FAED!I77+CEFID!I77+CERES!I77+CESFI!I77</f>
        <v>29</v>
      </c>
      <c r="I77" s="139">
        <f>REITORIA!J77+CEART!J77+ESAG!J77+CEAD!J77+FAED!J77+CEFID!J77+CERES!J77+CESFI!J77</f>
        <v>8</v>
      </c>
      <c r="J77" s="150">
        <f>REITORIA!K77+CEART!K77+ESAG!K77+CEAD!K77+FAED!K77+CEFID!K77+CERES!K77+CESFI!K77</f>
        <v>8</v>
      </c>
      <c r="K77" s="140">
        <f>REITORIA!M77+CEART!M77+ESAG!M77+CEAD!M77+FAED!M77+CEFID!M77+CERES!M77+CESFI!M77</f>
        <v>6</v>
      </c>
      <c r="L77" s="141">
        <f>REITORIA!N77+REITORIA!O77+CEART!N77+CEART!O77+ESAG!N77+ESAG!O77+CEAD!N77+CEAD!O77+FAED!N77+FAED!O77+CEFID!N77+CEFID!O77+CERES!N77+CERES!O77+CESFI!N77+CESFI!O77</f>
        <v>0</v>
      </c>
      <c r="M77" s="138">
        <f t="shared" si="6"/>
        <v>21</v>
      </c>
      <c r="N77" s="17">
        <v>16.690000000000001</v>
      </c>
      <c r="O77" s="17">
        <f t="shared" si="7"/>
        <v>0</v>
      </c>
      <c r="P77" s="17">
        <f t="shared" si="4"/>
        <v>484.01000000000005</v>
      </c>
      <c r="Q77" s="30">
        <f t="shared" si="5"/>
        <v>133.52000000000001</v>
      </c>
    </row>
    <row r="78" spans="1:17" ht="40" customHeight="1" x14ac:dyDescent="0.35">
      <c r="A78" s="255"/>
      <c r="B78" s="46">
        <v>75</v>
      </c>
      <c r="C78" s="254"/>
      <c r="D78" s="40" t="s">
        <v>142</v>
      </c>
      <c r="E78" s="41" t="s">
        <v>110</v>
      </c>
      <c r="F78" s="41" t="s">
        <v>11</v>
      </c>
      <c r="G78" s="41" t="s">
        <v>12</v>
      </c>
      <c r="H78" s="74">
        <f>REITORIA!I78+CEART!I78+ESAG!I78+CEAD!I78+FAED!I78+CEFID!I78+CERES!I78+CESFI!I78</f>
        <v>24</v>
      </c>
      <c r="I78" s="139">
        <f>REITORIA!J78+CEART!J78+ESAG!J78+CEAD!J78+FAED!J78+CEFID!J78+CERES!J78+CESFI!J78</f>
        <v>8</v>
      </c>
      <c r="J78" s="150">
        <f>REITORIA!K78+CEART!K78+ESAG!K78+CEAD!K78+FAED!K78+CEFID!K78+CERES!K78+CESFI!K78</f>
        <v>8</v>
      </c>
      <c r="K78" s="140">
        <f>REITORIA!M78+CEART!M78+ESAG!M78+CEAD!M78+FAED!M78+CEFID!M78+CERES!M78+CESFI!M78</f>
        <v>5</v>
      </c>
      <c r="L78" s="141">
        <f>REITORIA!N78+REITORIA!O78+CEART!N78+CEART!O78+ESAG!N78+ESAG!O78+CEAD!N78+CEAD!O78+FAED!N78+FAED!O78+CEFID!N78+CEFID!O78+CERES!N78+CERES!O78+CESFI!N78+CESFI!O78</f>
        <v>0</v>
      </c>
      <c r="M78" s="138">
        <f t="shared" si="6"/>
        <v>16</v>
      </c>
      <c r="N78" s="17">
        <v>29.65</v>
      </c>
      <c r="O78" s="17">
        <f t="shared" si="7"/>
        <v>0</v>
      </c>
      <c r="P78" s="17">
        <f t="shared" si="4"/>
        <v>711.59999999999991</v>
      </c>
      <c r="Q78" s="30">
        <f t="shared" si="5"/>
        <v>237.2</v>
      </c>
    </row>
    <row r="79" spans="1:17" ht="40" customHeight="1" x14ac:dyDescent="0.35">
      <c r="A79" s="255"/>
      <c r="B79" s="46">
        <v>76</v>
      </c>
      <c r="C79" s="254"/>
      <c r="D79" s="40" t="s">
        <v>143</v>
      </c>
      <c r="E79" s="41" t="s">
        <v>110</v>
      </c>
      <c r="F79" s="41" t="s">
        <v>11</v>
      </c>
      <c r="G79" s="41" t="s">
        <v>12</v>
      </c>
      <c r="H79" s="74">
        <f>REITORIA!I79+CEART!I79+ESAG!I79+CEAD!I79+FAED!I79+CEFID!I79+CERES!I79+CESFI!I79</f>
        <v>24</v>
      </c>
      <c r="I79" s="139">
        <f>REITORIA!J79+CEART!J79+ESAG!J79+CEAD!J79+FAED!J79+CEFID!J79+CERES!J79+CESFI!J79</f>
        <v>15</v>
      </c>
      <c r="J79" s="150">
        <f>REITORIA!K79+CEART!K79+ESAG!K79+CEAD!K79+FAED!K79+CEFID!K79+CERES!K79+CESFI!K79</f>
        <v>15</v>
      </c>
      <c r="K79" s="140">
        <f>REITORIA!M79+CEART!M79+ESAG!M79+CEAD!M79+FAED!M79+CEFID!M79+CERES!M79+CESFI!M79</f>
        <v>4</v>
      </c>
      <c r="L79" s="141">
        <f>REITORIA!N79+REITORIA!O79+CEART!N79+CEART!O79+ESAG!N79+ESAG!O79+CEAD!N79+CEAD!O79+FAED!N79+FAED!O79+CEFID!N79+CEFID!O79+CERES!N79+CERES!O79+CESFI!N79+CESFI!O79</f>
        <v>0</v>
      </c>
      <c r="M79" s="138">
        <f t="shared" si="6"/>
        <v>9</v>
      </c>
      <c r="N79" s="17">
        <v>17.13</v>
      </c>
      <c r="O79" s="17">
        <f t="shared" si="7"/>
        <v>0</v>
      </c>
      <c r="P79" s="17">
        <f t="shared" si="4"/>
        <v>411.12</v>
      </c>
      <c r="Q79" s="30">
        <f t="shared" si="5"/>
        <v>256.95</v>
      </c>
    </row>
    <row r="80" spans="1:17" ht="40" customHeight="1" x14ac:dyDescent="0.35">
      <c r="A80" s="255"/>
      <c r="B80" s="46">
        <v>77</v>
      </c>
      <c r="C80" s="254"/>
      <c r="D80" s="40" t="s">
        <v>144</v>
      </c>
      <c r="E80" s="41" t="s">
        <v>110</v>
      </c>
      <c r="F80" s="41" t="s">
        <v>11</v>
      </c>
      <c r="G80" s="41" t="s">
        <v>12</v>
      </c>
      <c r="H80" s="74">
        <f>REITORIA!I80+CEART!I80+ESAG!I80+CEAD!I80+FAED!I80+CEFID!I80+CERES!I80+CESFI!I80</f>
        <v>6</v>
      </c>
      <c r="I80" s="139">
        <f>REITORIA!J80+CEART!J80+ESAG!J80+CEAD!J80+FAED!J80+CEFID!J80+CERES!J80+CESFI!J80</f>
        <v>4</v>
      </c>
      <c r="J80" s="150">
        <f>REITORIA!K80+CEART!K80+ESAG!K80+CEAD!K80+FAED!K80+CEFID!K80+CERES!K80+CESFI!K80</f>
        <v>4</v>
      </c>
      <c r="K80" s="140">
        <f>REITORIA!M80+CEART!M80+ESAG!M80+CEAD!M80+FAED!M80+CEFID!M80+CERES!M80+CESFI!M80</f>
        <v>0</v>
      </c>
      <c r="L80" s="141">
        <f>REITORIA!N80+REITORIA!O80+CEART!N80+CEART!O80+ESAG!N80+ESAG!O80+CEAD!N80+CEAD!O80+FAED!N80+FAED!O80+CEFID!N80+CEFID!O80+CERES!N80+CERES!O80+CESFI!N80+CESFI!O80</f>
        <v>0</v>
      </c>
      <c r="M80" s="138">
        <f t="shared" si="6"/>
        <v>2</v>
      </c>
      <c r="N80" s="17">
        <v>51.82</v>
      </c>
      <c r="O80" s="17">
        <f t="shared" si="7"/>
        <v>0</v>
      </c>
      <c r="P80" s="17">
        <f t="shared" si="4"/>
        <v>310.92</v>
      </c>
      <c r="Q80" s="30">
        <f t="shared" si="5"/>
        <v>207.28</v>
      </c>
    </row>
    <row r="81" spans="1:17" ht="40" customHeight="1" x14ac:dyDescent="0.35">
      <c r="A81" s="255"/>
      <c r="B81" s="46">
        <v>78</v>
      </c>
      <c r="C81" s="254"/>
      <c r="D81" s="40" t="s">
        <v>145</v>
      </c>
      <c r="E81" s="41" t="s">
        <v>110</v>
      </c>
      <c r="F81" s="41" t="s">
        <v>11</v>
      </c>
      <c r="G81" s="41" t="s">
        <v>12</v>
      </c>
      <c r="H81" s="74">
        <f>REITORIA!I81+CEART!I81+ESAG!I81+CEAD!I81+FAED!I81+CEFID!I81+CERES!I81+CESFI!I81</f>
        <v>36</v>
      </c>
      <c r="I81" s="139">
        <f>REITORIA!J81+CEART!J81+ESAG!J81+CEAD!J81+FAED!J81+CEFID!J81+CERES!J81+CESFI!J81</f>
        <v>6</v>
      </c>
      <c r="J81" s="150">
        <f>REITORIA!K81+CEART!K81+ESAG!K81+CEAD!K81+FAED!K81+CEFID!K81+CERES!K81+CESFI!K81</f>
        <v>6</v>
      </c>
      <c r="K81" s="140">
        <f>REITORIA!M81+CEART!M81+ESAG!M81+CEAD!M81+FAED!M81+CEFID!M81+CERES!M81+CESFI!M81</f>
        <v>7</v>
      </c>
      <c r="L81" s="141">
        <f>REITORIA!N81+REITORIA!O81+CEART!N81+CEART!O81+ESAG!N81+ESAG!O81+CEAD!N81+CEAD!O81+FAED!N81+FAED!O81+CEFID!N81+CEFID!O81+CERES!N81+CERES!O81+CESFI!N81+CESFI!O81</f>
        <v>0</v>
      </c>
      <c r="M81" s="138">
        <f t="shared" si="6"/>
        <v>30</v>
      </c>
      <c r="N81" s="17">
        <v>228.5</v>
      </c>
      <c r="O81" s="17">
        <f t="shared" si="7"/>
        <v>0</v>
      </c>
      <c r="P81" s="17">
        <f t="shared" si="4"/>
        <v>8226</v>
      </c>
      <c r="Q81" s="30">
        <f t="shared" si="5"/>
        <v>1371</v>
      </c>
    </row>
    <row r="82" spans="1:17" ht="40" customHeight="1" x14ac:dyDescent="0.35">
      <c r="A82" s="255"/>
      <c r="B82" s="46">
        <v>79</v>
      </c>
      <c r="C82" s="254"/>
      <c r="D82" s="40" t="s">
        <v>146</v>
      </c>
      <c r="E82" s="41" t="s">
        <v>110</v>
      </c>
      <c r="F82" s="41" t="s">
        <v>11</v>
      </c>
      <c r="G82" s="41" t="s">
        <v>12</v>
      </c>
      <c r="H82" s="74">
        <f>REITORIA!I82+CEART!I82+ESAG!I82+CEAD!I82+FAED!I82+CEFID!I82+CERES!I82+CESFI!I82</f>
        <v>54</v>
      </c>
      <c r="I82" s="139">
        <f>REITORIA!J82+CEART!J82+ESAG!J82+CEAD!J82+FAED!J82+CEFID!J82+CERES!J82+CESFI!J82</f>
        <v>13</v>
      </c>
      <c r="J82" s="150">
        <f>REITORIA!K82+CEART!K82+ESAG!K82+CEAD!K82+FAED!K82+CEFID!K82+CERES!K82+CESFI!K82</f>
        <v>13</v>
      </c>
      <c r="K82" s="140">
        <f>REITORIA!M82+CEART!M82+ESAG!M82+CEAD!M82+FAED!M82+CEFID!M82+CERES!M82+CESFI!M82</f>
        <v>13</v>
      </c>
      <c r="L82" s="141">
        <f>REITORIA!N82+REITORIA!O82+CEART!N82+CEART!O82+ESAG!N82+ESAG!O82+CEAD!N82+CEAD!O82+FAED!N82+FAED!O82+CEFID!N82+CEFID!O82+CERES!N82+CERES!O82+CESFI!N82+CESFI!O82</f>
        <v>0</v>
      </c>
      <c r="M82" s="138">
        <f t="shared" si="6"/>
        <v>41</v>
      </c>
      <c r="N82" s="17">
        <v>16.12</v>
      </c>
      <c r="O82" s="17">
        <f t="shared" si="7"/>
        <v>0</v>
      </c>
      <c r="P82" s="17">
        <f t="shared" si="4"/>
        <v>870.48</v>
      </c>
      <c r="Q82" s="30">
        <f t="shared" si="5"/>
        <v>209.56</v>
      </c>
    </row>
    <row r="83" spans="1:17" ht="40" customHeight="1" x14ac:dyDescent="0.35">
      <c r="A83" s="255"/>
      <c r="B83" s="46">
        <v>80</v>
      </c>
      <c r="C83" s="254"/>
      <c r="D83" s="40" t="s">
        <v>147</v>
      </c>
      <c r="E83" s="41" t="s">
        <v>110</v>
      </c>
      <c r="F83" s="41" t="s">
        <v>11</v>
      </c>
      <c r="G83" s="41" t="s">
        <v>12</v>
      </c>
      <c r="H83" s="74">
        <f>REITORIA!I83+CEART!I83+ESAG!I83+CEAD!I83+FAED!I83+CEFID!I83+CERES!I83+CESFI!I83</f>
        <v>26</v>
      </c>
      <c r="I83" s="139">
        <f>REITORIA!J83+CEART!J83+ESAG!J83+CEAD!J83+FAED!J83+CEFID!J83+CERES!J83+CESFI!J83</f>
        <v>17</v>
      </c>
      <c r="J83" s="150">
        <f>REITORIA!K83+CEART!K83+ESAG!K83+CEAD!K83+FAED!K83+CEFID!K83+CERES!K83+CESFI!K83</f>
        <v>17</v>
      </c>
      <c r="K83" s="140">
        <f>REITORIA!M83+CEART!M83+ESAG!M83+CEAD!M83+FAED!M83+CEFID!M83+CERES!M83+CESFI!M83</f>
        <v>5</v>
      </c>
      <c r="L83" s="141">
        <f>REITORIA!N83+REITORIA!O83+CEART!N83+CEART!O83+ESAG!N83+ESAG!O83+CEAD!N83+CEAD!O83+FAED!N83+FAED!O83+CEFID!N83+CEFID!O83+CERES!N83+CERES!O83+CESFI!N83+CESFI!O83</f>
        <v>0</v>
      </c>
      <c r="M83" s="138">
        <f t="shared" si="6"/>
        <v>9</v>
      </c>
      <c r="N83" s="17">
        <v>13.31</v>
      </c>
      <c r="O83" s="17">
        <f t="shared" si="7"/>
        <v>0</v>
      </c>
      <c r="P83" s="17">
        <f t="shared" si="4"/>
        <v>346.06</v>
      </c>
      <c r="Q83" s="30">
        <f t="shared" si="5"/>
        <v>226.27</v>
      </c>
    </row>
    <row r="84" spans="1:17" ht="40" customHeight="1" x14ac:dyDescent="0.35">
      <c r="A84" s="255"/>
      <c r="B84" s="46">
        <v>81</v>
      </c>
      <c r="C84" s="254"/>
      <c r="D84" s="40" t="s">
        <v>148</v>
      </c>
      <c r="E84" s="41" t="s">
        <v>110</v>
      </c>
      <c r="F84" s="41" t="s">
        <v>11</v>
      </c>
      <c r="G84" s="41" t="s">
        <v>12</v>
      </c>
      <c r="H84" s="74">
        <f>REITORIA!I84+CEART!I84+ESAG!I84+CEAD!I84+FAED!I84+CEFID!I84+CERES!I84+CESFI!I84</f>
        <v>37</v>
      </c>
      <c r="I84" s="139">
        <f>REITORIA!J84+CEART!J84+ESAG!J84+CEAD!J84+FAED!J84+CEFID!J84+CERES!J84+CESFI!J84</f>
        <v>28</v>
      </c>
      <c r="J84" s="150">
        <f>REITORIA!K84+CEART!K84+ESAG!K84+CEAD!K84+FAED!K84+CEFID!K84+CERES!K84+CESFI!K84</f>
        <v>28</v>
      </c>
      <c r="K84" s="140">
        <f>REITORIA!M84+CEART!M84+ESAG!M84+CEAD!M84+FAED!M84+CEFID!M84+CERES!M84+CESFI!M84</f>
        <v>7</v>
      </c>
      <c r="L84" s="141">
        <f>REITORIA!N84+REITORIA!O84+CEART!N84+CEART!O84+ESAG!N84+ESAG!O84+CEAD!N84+CEAD!O84+FAED!N84+FAED!O84+CEFID!N84+CEFID!O84+CERES!N84+CERES!O84+CESFI!N84+CESFI!O84</f>
        <v>0</v>
      </c>
      <c r="M84" s="138">
        <f t="shared" si="6"/>
        <v>9</v>
      </c>
      <c r="N84" s="17">
        <v>3.75</v>
      </c>
      <c r="O84" s="17">
        <f t="shared" si="7"/>
        <v>0</v>
      </c>
      <c r="P84" s="17">
        <f t="shared" si="4"/>
        <v>138.75</v>
      </c>
      <c r="Q84" s="30">
        <f t="shared" si="5"/>
        <v>105</v>
      </c>
    </row>
    <row r="85" spans="1:17" ht="40" customHeight="1" x14ac:dyDescent="0.35">
      <c r="A85" s="255"/>
      <c r="B85" s="46">
        <v>82</v>
      </c>
      <c r="C85" s="254"/>
      <c r="D85" s="40" t="s">
        <v>149</v>
      </c>
      <c r="E85" s="41" t="s">
        <v>110</v>
      </c>
      <c r="F85" s="41" t="s">
        <v>11</v>
      </c>
      <c r="G85" s="41" t="s">
        <v>12</v>
      </c>
      <c r="H85" s="74">
        <f>REITORIA!I85+CEART!I85+ESAG!I85+CEAD!I85+FAED!I85+CEFID!I85+CERES!I85+CESFI!I85</f>
        <v>57</v>
      </c>
      <c r="I85" s="139">
        <f>REITORIA!J85+CEART!J85+ESAG!J85+CEAD!J85+FAED!J85+CEFID!J85+CERES!J85+CESFI!J85</f>
        <v>33</v>
      </c>
      <c r="J85" s="150">
        <f>REITORIA!K85+CEART!K85+ESAG!K85+CEAD!K85+FAED!K85+CEFID!K85+CERES!K85+CESFI!K85</f>
        <v>33</v>
      </c>
      <c r="K85" s="140">
        <f>REITORIA!M85+CEART!M85+ESAG!M85+CEAD!M85+FAED!M85+CEFID!M85+CERES!M85+CESFI!M85</f>
        <v>11</v>
      </c>
      <c r="L85" s="141">
        <f>REITORIA!N85+REITORIA!O85+CEART!N85+CEART!O85+ESAG!N85+ESAG!O85+CEAD!N85+CEAD!O85+FAED!N85+FAED!O85+CEFID!N85+CEFID!O85+CERES!N85+CERES!O85+CESFI!N85+CESFI!O85</f>
        <v>0</v>
      </c>
      <c r="M85" s="138">
        <f t="shared" si="6"/>
        <v>24</v>
      </c>
      <c r="N85" s="17">
        <v>4.04</v>
      </c>
      <c r="O85" s="17">
        <f t="shared" si="7"/>
        <v>0</v>
      </c>
      <c r="P85" s="17">
        <f t="shared" si="4"/>
        <v>230.28</v>
      </c>
      <c r="Q85" s="30">
        <f t="shared" si="5"/>
        <v>133.32</v>
      </c>
    </row>
    <row r="86" spans="1:17" ht="40" customHeight="1" x14ac:dyDescent="0.35">
      <c r="A86" s="255"/>
      <c r="B86" s="46">
        <v>83</v>
      </c>
      <c r="C86" s="254"/>
      <c r="D86" s="40" t="s">
        <v>150</v>
      </c>
      <c r="E86" s="41" t="s">
        <v>110</v>
      </c>
      <c r="F86" s="41" t="s">
        <v>11</v>
      </c>
      <c r="G86" s="41" t="s">
        <v>12</v>
      </c>
      <c r="H86" s="74">
        <f>REITORIA!I86+CEART!I86+ESAG!I86+CEAD!I86+FAED!I86+CEFID!I86+CERES!I86+CESFI!I86</f>
        <v>54</v>
      </c>
      <c r="I86" s="139">
        <f>REITORIA!J86+CEART!J86+ESAG!J86+CEAD!J86+FAED!J86+CEFID!J86+CERES!J86+CESFI!J86</f>
        <v>18</v>
      </c>
      <c r="J86" s="150">
        <f>REITORIA!K86+CEART!K86+ESAG!K86+CEAD!K86+FAED!K86+CEFID!K86+CERES!K86+CESFI!K86</f>
        <v>18</v>
      </c>
      <c r="K86" s="140">
        <f>REITORIA!M86+CEART!M86+ESAG!M86+CEAD!M86+FAED!M86+CEFID!M86+CERES!M86+CESFI!M86</f>
        <v>12</v>
      </c>
      <c r="L86" s="141">
        <f>REITORIA!N86+REITORIA!O86+CEART!N86+CEART!O86+ESAG!N86+ESAG!O86+CEAD!N86+CEAD!O86+FAED!N86+FAED!O86+CEFID!N86+CEFID!O86+CERES!N86+CERES!O86+CESFI!N86+CESFI!O86</f>
        <v>0</v>
      </c>
      <c r="M86" s="138">
        <f t="shared" si="6"/>
        <v>36</v>
      </c>
      <c r="N86" s="17">
        <v>4.93</v>
      </c>
      <c r="O86" s="17">
        <f t="shared" si="7"/>
        <v>0</v>
      </c>
      <c r="P86" s="17">
        <f t="shared" si="4"/>
        <v>266.21999999999997</v>
      </c>
      <c r="Q86" s="30">
        <f t="shared" si="5"/>
        <v>88.74</v>
      </c>
    </row>
    <row r="87" spans="1:17" ht="40" customHeight="1" x14ac:dyDescent="0.35">
      <c r="A87" s="255"/>
      <c r="B87" s="46">
        <v>84</v>
      </c>
      <c r="C87" s="254"/>
      <c r="D87" s="40" t="s">
        <v>151</v>
      </c>
      <c r="E87" s="41" t="s">
        <v>110</v>
      </c>
      <c r="F87" s="41" t="s">
        <v>11</v>
      </c>
      <c r="G87" s="41" t="s">
        <v>12</v>
      </c>
      <c r="H87" s="74">
        <f>REITORIA!I87+CEART!I87+ESAG!I87+CEAD!I87+FAED!I87+CEFID!I87+CERES!I87+CESFI!I87</f>
        <v>55</v>
      </c>
      <c r="I87" s="139">
        <f>REITORIA!J87+CEART!J87+ESAG!J87+CEAD!J87+FAED!J87+CEFID!J87+CERES!J87+CESFI!J87</f>
        <v>14</v>
      </c>
      <c r="J87" s="150">
        <f>REITORIA!K87+CEART!K87+ESAG!K87+CEAD!K87+FAED!K87+CEFID!K87+CERES!K87+CESFI!K87</f>
        <v>14</v>
      </c>
      <c r="K87" s="140">
        <f>REITORIA!M87+CEART!M87+ESAG!M87+CEAD!M87+FAED!M87+CEFID!M87+CERES!M87+CESFI!M87</f>
        <v>12</v>
      </c>
      <c r="L87" s="141">
        <f>REITORIA!N87+REITORIA!O87+CEART!N87+CEART!O87+ESAG!N87+ESAG!O87+CEAD!N87+CEAD!O87+FAED!N87+FAED!O87+CEFID!N87+CEFID!O87+CERES!N87+CERES!O87+CESFI!N87+CESFI!O87</f>
        <v>0</v>
      </c>
      <c r="M87" s="138">
        <f t="shared" si="6"/>
        <v>41</v>
      </c>
      <c r="N87" s="17">
        <v>14.93</v>
      </c>
      <c r="O87" s="17">
        <f t="shared" si="7"/>
        <v>0</v>
      </c>
      <c r="P87" s="17">
        <f t="shared" si="4"/>
        <v>821.15</v>
      </c>
      <c r="Q87" s="30">
        <f t="shared" si="5"/>
        <v>209.01999999999998</v>
      </c>
    </row>
    <row r="88" spans="1:17" ht="40" customHeight="1" x14ac:dyDescent="0.35">
      <c r="A88" s="255"/>
      <c r="B88" s="46">
        <v>85</v>
      </c>
      <c r="C88" s="254"/>
      <c r="D88" s="40" t="s">
        <v>152</v>
      </c>
      <c r="E88" s="41" t="s">
        <v>110</v>
      </c>
      <c r="F88" s="41" t="s">
        <v>11</v>
      </c>
      <c r="G88" s="41" t="s">
        <v>12</v>
      </c>
      <c r="H88" s="74">
        <f>REITORIA!I88+CEART!I88+ESAG!I88+CEAD!I88+FAED!I88+CEFID!I88+CERES!I88+CESFI!I88</f>
        <v>24</v>
      </c>
      <c r="I88" s="139">
        <f>REITORIA!J88+CEART!J88+ESAG!J88+CEAD!J88+FAED!J88+CEFID!J88+CERES!J88+CESFI!J88</f>
        <v>3</v>
      </c>
      <c r="J88" s="150">
        <f>REITORIA!K88+CEART!K88+ESAG!K88+CEAD!K88+FAED!K88+CEFID!K88+CERES!K88+CESFI!K88</f>
        <v>3</v>
      </c>
      <c r="K88" s="140">
        <f>REITORIA!M88+CEART!M88+ESAG!M88+CEAD!M88+FAED!M88+CEFID!M88+CERES!M88+CESFI!M88</f>
        <v>6</v>
      </c>
      <c r="L88" s="141">
        <f>REITORIA!N88+REITORIA!O88+CEART!N88+CEART!O88+ESAG!N88+ESAG!O88+CEAD!N88+CEAD!O88+FAED!N88+FAED!O88+CEFID!N88+CEFID!O88+CERES!N88+CERES!O88+CESFI!N88+CESFI!O88</f>
        <v>0</v>
      </c>
      <c r="M88" s="138">
        <f t="shared" si="6"/>
        <v>21</v>
      </c>
      <c r="N88" s="17">
        <v>11.25</v>
      </c>
      <c r="O88" s="17">
        <f t="shared" si="7"/>
        <v>0</v>
      </c>
      <c r="P88" s="17">
        <f t="shared" si="4"/>
        <v>270</v>
      </c>
      <c r="Q88" s="30">
        <f t="shared" si="5"/>
        <v>33.75</v>
      </c>
    </row>
    <row r="89" spans="1:17" ht="40" customHeight="1" x14ac:dyDescent="0.35">
      <c r="A89" s="255"/>
      <c r="B89" s="46">
        <v>86</v>
      </c>
      <c r="C89" s="254"/>
      <c r="D89" s="40" t="s">
        <v>153</v>
      </c>
      <c r="E89" s="41" t="s">
        <v>110</v>
      </c>
      <c r="F89" s="41" t="s">
        <v>11</v>
      </c>
      <c r="G89" s="41" t="s">
        <v>12</v>
      </c>
      <c r="H89" s="74">
        <f>REITORIA!I89+CEART!I89+ESAG!I89+CEAD!I89+FAED!I89+CEFID!I89+CERES!I89+CESFI!I89</f>
        <v>24</v>
      </c>
      <c r="I89" s="139">
        <f>REITORIA!J89+CEART!J89+ESAG!J89+CEAD!J89+FAED!J89+CEFID!J89+CERES!J89+CESFI!J89</f>
        <v>3</v>
      </c>
      <c r="J89" s="150">
        <f>REITORIA!K89+CEART!K89+ESAG!K89+CEAD!K89+FAED!K89+CEFID!K89+CERES!K89+CESFI!K89</f>
        <v>3</v>
      </c>
      <c r="K89" s="140">
        <f>REITORIA!M89+CEART!M89+ESAG!M89+CEAD!M89+FAED!M89+CEFID!M89+CERES!M89+CESFI!M89</f>
        <v>6</v>
      </c>
      <c r="L89" s="141">
        <f>REITORIA!N89+REITORIA!O89+CEART!N89+CEART!O89+ESAG!N89+ESAG!O89+CEAD!N89+CEAD!O89+FAED!N89+FAED!O89+CEFID!N89+CEFID!O89+CERES!N89+CERES!O89+CESFI!N89+CESFI!O89</f>
        <v>0</v>
      </c>
      <c r="M89" s="138">
        <f t="shared" si="6"/>
        <v>21</v>
      </c>
      <c r="N89" s="17">
        <v>7.3</v>
      </c>
      <c r="O89" s="17">
        <f t="shared" si="7"/>
        <v>0</v>
      </c>
      <c r="P89" s="17">
        <f t="shared" si="4"/>
        <v>175.2</v>
      </c>
      <c r="Q89" s="30">
        <f t="shared" si="5"/>
        <v>21.9</v>
      </c>
    </row>
    <row r="90" spans="1:17" ht="40" customHeight="1" x14ac:dyDescent="0.35">
      <c r="A90" s="255"/>
      <c r="B90" s="46">
        <v>87</v>
      </c>
      <c r="C90" s="254"/>
      <c r="D90" s="40" t="s">
        <v>154</v>
      </c>
      <c r="E90" s="41" t="s">
        <v>110</v>
      </c>
      <c r="F90" s="41" t="s">
        <v>11</v>
      </c>
      <c r="G90" s="41" t="s">
        <v>12</v>
      </c>
      <c r="H90" s="74">
        <f>REITORIA!I90+CEART!I90+ESAG!I90+CEAD!I90+FAED!I90+CEFID!I90+CERES!I90+CESFI!I90</f>
        <v>24</v>
      </c>
      <c r="I90" s="139">
        <f>REITORIA!J90+CEART!J90+ESAG!J90+CEAD!J90+FAED!J90+CEFID!J90+CERES!J90+CESFI!J90</f>
        <v>3</v>
      </c>
      <c r="J90" s="150">
        <f>REITORIA!K90+CEART!K90+ESAG!K90+CEAD!K90+FAED!K90+CEFID!K90+CERES!K90+CESFI!K90</f>
        <v>3</v>
      </c>
      <c r="K90" s="140">
        <f>REITORIA!M90+CEART!M90+ESAG!M90+CEAD!M90+FAED!M90+CEFID!M90+CERES!M90+CESFI!M90</f>
        <v>6</v>
      </c>
      <c r="L90" s="141">
        <f>REITORIA!N90+REITORIA!O90+CEART!N90+CEART!O90+ESAG!N90+ESAG!O90+CEAD!N90+CEAD!O90+FAED!N90+FAED!O90+CEFID!N90+CEFID!O90+CERES!N90+CERES!O90+CESFI!N90+CESFI!O90</f>
        <v>0</v>
      </c>
      <c r="M90" s="138">
        <f t="shared" si="6"/>
        <v>21</v>
      </c>
      <c r="N90" s="17">
        <v>5.69</v>
      </c>
      <c r="O90" s="17">
        <f t="shared" si="7"/>
        <v>0</v>
      </c>
      <c r="P90" s="17">
        <f t="shared" si="4"/>
        <v>136.56</v>
      </c>
      <c r="Q90" s="30">
        <f t="shared" si="5"/>
        <v>17.07</v>
      </c>
    </row>
    <row r="91" spans="1:17" ht="40" customHeight="1" x14ac:dyDescent="0.35">
      <c r="A91" s="255"/>
      <c r="B91" s="46">
        <v>88</v>
      </c>
      <c r="C91" s="254"/>
      <c r="D91" s="40" t="s">
        <v>155</v>
      </c>
      <c r="E91" s="41" t="s">
        <v>110</v>
      </c>
      <c r="F91" s="41" t="s">
        <v>11</v>
      </c>
      <c r="G91" s="41" t="s">
        <v>12</v>
      </c>
      <c r="H91" s="74">
        <f>REITORIA!I91+CEART!I91+ESAG!I91+CEAD!I91+FAED!I91+CEFID!I91+CERES!I91+CESFI!I91</f>
        <v>24</v>
      </c>
      <c r="I91" s="139">
        <f>REITORIA!J91+CEART!J91+ESAG!J91+CEAD!J91+FAED!J91+CEFID!J91+CERES!J91+CESFI!J91</f>
        <v>3</v>
      </c>
      <c r="J91" s="150">
        <f>REITORIA!K91+CEART!K91+ESAG!K91+CEAD!K91+FAED!K91+CEFID!K91+CERES!K91+CESFI!K91</f>
        <v>3</v>
      </c>
      <c r="K91" s="140">
        <f>REITORIA!M91+CEART!M91+ESAG!M91+CEAD!M91+FAED!M91+CEFID!M91+CERES!M91+CESFI!M91</f>
        <v>6</v>
      </c>
      <c r="L91" s="141">
        <f>REITORIA!N91+REITORIA!O91+CEART!N91+CEART!O91+ESAG!N91+ESAG!O91+CEAD!N91+CEAD!O91+FAED!N91+FAED!O91+CEFID!N91+CEFID!O91+CERES!N91+CERES!O91+CESFI!N91+CESFI!O91</f>
        <v>0</v>
      </c>
      <c r="M91" s="138">
        <f t="shared" si="6"/>
        <v>21</v>
      </c>
      <c r="N91" s="17">
        <v>10.17</v>
      </c>
      <c r="O91" s="17">
        <f t="shared" si="7"/>
        <v>0</v>
      </c>
      <c r="P91" s="17">
        <f t="shared" si="4"/>
        <v>244.07999999999998</v>
      </c>
      <c r="Q91" s="30">
        <f t="shared" si="5"/>
        <v>30.509999999999998</v>
      </c>
    </row>
    <row r="92" spans="1:17" ht="40" customHeight="1" x14ac:dyDescent="0.35">
      <c r="A92" s="255"/>
      <c r="B92" s="46">
        <v>89</v>
      </c>
      <c r="C92" s="254"/>
      <c r="D92" s="40" t="s">
        <v>156</v>
      </c>
      <c r="E92" s="41" t="s">
        <v>110</v>
      </c>
      <c r="F92" s="41" t="s">
        <v>11</v>
      </c>
      <c r="G92" s="41" t="s">
        <v>12</v>
      </c>
      <c r="H92" s="74">
        <f>REITORIA!I92+CEART!I92+ESAG!I92+CEAD!I92+FAED!I92+CEFID!I92+CERES!I92+CESFI!I92</f>
        <v>24</v>
      </c>
      <c r="I92" s="139">
        <f>REITORIA!J92+CEART!J92+ESAG!J92+CEAD!J92+FAED!J92+CEFID!J92+CERES!J92+CESFI!J92</f>
        <v>3</v>
      </c>
      <c r="J92" s="150">
        <f>REITORIA!K92+CEART!K92+ESAG!K92+CEAD!K92+FAED!K92+CEFID!K92+CERES!K92+CESFI!K92</f>
        <v>3</v>
      </c>
      <c r="K92" s="140">
        <f>REITORIA!M92+CEART!M92+ESAG!M92+CEAD!M92+FAED!M92+CEFID!M92+CERES!M92+CESFI!M92</f>
        <v>6</v>
      </c>
      <c r="L92" s="141">
        <f>REITORIA!N92+REITORIA!O92+CEART!N92+CEART!O92+ESAG!N92+ESAG!O92+CEAD!N92+CEAD!O92+FAED!N92+FAED!O92+CEFID!N92+CEFID!O92+CERES!N92+CERES!O92+CESFI!N92+CESFI!O92</f>
        <v>0</v>
      </c>
      <c r="M92" s="138">
        <f t="shared" si="6"/>
        <v>21</v>
      </c>
      <c r="N92" s="17">
        <v>16.579999999999998</v>
      </c>
      <c r="O92" s="17">
        <f t="shared" si="7"/>
        <v>0</v>
      </c>
      <c r="P92" s="17">
        <f t="shared" si="4"/>
        <v>397.91999999999996</v>
      </c>
      <c r="Q92" s="30">
        <f t="shared" si="5"/>
        <v>49.739999999999995</v>
      </c>
    </row>
    <row r="93" spans="1:17" ht="40" customHeight="1" x14ac:dyDescent="0.35">
      <c r="A93" s="255"/>
      <c r="B93" s="46">
        <v>90</v>
      </c>
      <c r="C93" s="254"/>
      <c r="D93" s="40" t="s">
        <v>157</v>
      </c>
      <c r="E93" s="41" t="s">
        <v>110</v>
      </c>
      <c r="F93" s="41" t="s">
        <v>11</v>
      </c>
      <c r="G93" s="41" t="s">
        <v>12</v>
      </c>
      <c r="H93" s="74">
        <f>REITORIA!I93+CEART!I93+ESAG!I93+CEAD!I93+FAED!I93+CEFID!I93+CERES!I93+CESFI!I93</f>
        <v>24</v>
      </c>
      <c r="I93" s="139">
        <f>REITORIA!J93+CEART!J93+ESAG!J93+CEAD!J93+FAED!J93+CEFID!J93+CERES!J93+CESFI!J93</f>
        <v>3</v>
      </c>
      <c r="J93" s="150">
        <f>REITORIA!K93+CEART!K93+ESAG!K93+CEAD!K93+FAED!K93+CEFID!K93+CERES!K93+CESFI!K93</f>
        <v>3</v>
      </c>
      <c r="K93" s="140">
        <f>REITORIA!M93+CEART!M93+ESAG!M93+CEAD!M93+FAED!M93+CEFID!M93+CERES!M93+CESFI!M93</f>
        <v>6</v>
      </c>
      <c r="L93" s="141">
        <f>REITORIA!N93+REITORIA!O93+CEART!N93+CEART!O93+ESAG!N93+ESAG!O93+CEAD!N93+CEAD!O93+FAED!N93+FAED!O93+CEFID!N93+CEFID!O93+CERES!N93+CERES!O93+CESFI!N93+CESFI!O93</f>
        <v>0</v>
      </c>
      <c r="M93" s="138">
        <f t="shared" si="6"/>
        <v>21</v>
      </c>
      <c r="N93" s="17">
        <v>45.6</v>
      </c>
      <c r="O93" s="17">
        <f t="shared" si="7"/>
        <v>0</v>
      </c>
      <c r="P93" s="17">
        <f t="shared" si="4"/>
        <v>1094.4000000000001</v>
      </c>
      <c r="Q93" s="30">
        <f t="shared" si="5"/>
        <v>136.80000000000001</v>
      </c>
    </row>
    <row r="94" spans="1:17" ht="40" customHeight="1" x14ac:dyDescent="0.35">
      <c r="A94" s="255"/>
      <c r="B94" s="46">
        <v>91</v>
      </c>
      <c r="C94" s="254"/>
      <c r="D94" s="40" t="s">
        <v>158</v>
      </c>
      <c r="E94" s="41" t="s">
        <v>110</v>
      </c>
      <c r="F94" s="41" t="s">
        <v>11</v>
      </c>
      <c r="G94" s="41" t="s">
        <v>12</v>
      </c>
      <c r="H94" s="74">
        <f>REITORIA!I94+CEART!I94+ESAG!I94+CEAD!I94+FAED!I94+CEFID!I94+CERES!I94+CESFI!I94</f>
        <v>24</v>
      </c>
      <c r="I94" s="139">
        <f>REITORIA!J94+CEART!J94+ESAG!J94+CEAD!J94+FAED!J94+CEFID!J94+CERES!J94+CESFI!J94</f>
        <v>3</v>
      </c>
      <c r="J94" s="150">
        <f>REITORIA!K94+CEART!K94+ESAG!K94+CEAD!K94+FAED!K94+CEFID!K94+CERES!K94+CESFI!K94</f>
        <v>3</v>
      </c>
      <c r="K94" s="140">
        <f>REITORIA!M94+CEART!M94+ESAG!M94+CEAD!M94+FAED!M94+CEFID!M94+CERES!M94+CESFI!M94</f>
        <v>6</v>
      </c>
      <c r="L94" s="141">
        <f>REITORIA!N94+REITORIA!O94+CEART!N94+CEART!O94+ESAG!N94+ESAG!O94+CEAD!N94+CEAD!O94+FAED!N94+FAED!O94+CEFID!N94+CEFID!O94+CERES!N94+CERES!O94+CESFI!N94+CESFI!O94</f>
        <v>0</v>
      </c>
      <c r="M94" s="138">
        <f t="shared" si="6"/>
        <v>21</v>
      </c>
      <c r="N94" s="17">
        <v>79.430000000000007</v>
      </c>
      <c r="O94" s="17">
        <f t="shared" si="7"/>
        <v>0</v>
      </c>
      <c r="P94" s="17">
        <f t="shared" si="4"/>
        <v>1906.3200000000002</v>
      </c>
      <c r="Q94" s="30">
        <f t="shared" si="5"/>
        <v>238.29000000000002</v>
      </c>
    </row>
    <row r="95" spans="1:17" ht="40" customHeight="1" x14ac:dyDescent="0.35">
      <c r="A95" s="255"/>
      <c r="B95" s="46">
        <v>92</v>
      </c>
      <c r="C95" s="254"/>
      <c r="D95" s="40" t="s">
        <v>159</v>
      </c>
      <c r="E95" s="41" t="s">
        <v>110</v>
      </c>
      <c r="F95" s="41" t="s">
        <v>11</v>
      </c>
      <c r="G95" s="41" t="s">
        <v>12</v>
      </c>
      <c r="H95" s="74">
        <f>REITORIA!I95+CEART!I95+ESAG!I95+CEAD!I95+FAED!I95+CEFID!I95+CERES!I95+CESFI!I95</f>
        <v>24</v>
      </c>
      <c r="I95" s="139">
        <f>REITORIA!J95+CEART!J95+ESAG!J95+CEAD!J95+FAED!J95+CEFID!J95+CERES!J95+CESFI!J95</f>
        <v>3</v>
      </c>
      <c r="J95" s="150">
        <f>REITORIA!K95+CEART!K95+ESAG!K95+CEAD!K95+FAED!K95+CEFID!K95+CERES!K95+CESFI!K95</f>
        <v>3</v>
      </c>
      <c r="K95" s="140">
        <f>REITORIA!M95+CEART!M95+ESAG!M95+CEAD!M95+FAED!M95+CEFID!M95+CERES!M95+CESFI!M95</f>
        <v>6</v>
      </c>
      <c r="L95" s="141">
        <f>REITORIA!N95+REITORIA!O95+CEART!N95+CEART!O95+ESAG!N95+ESAG!O95+CEAD!N95+CEAD!O95+FAED!N95+FAED!O95+CEFID!N95+CEFID!O95+CERES!N95+CERES!O95+CESFI!N95+CESFI!O95</f>
        <v>0</v>
      </c>
      <c r="M95" s="138">
        <f t="shared" si="6"/>
        <v>21</v>
      </c>
      <c r="N95" s="17">
        <v>73.69</v>
      </c>
      <c r="O95" s="17">
        <f t="shared" si="7"/>
        <v>0</v>
      </c>
      <c r="P95" s="17">
        <f t="shared" si="4"/>
        <v>1768.56</v>
      </c>
      <c r="Q95" s="30">
        <f t="shared" si="5"/>
        <v>221.07</v>
      </c>
    </row>
    <row r="96" spans="1:17" ht="40" customHeight="1" x14ac:dyDescent="0.35">
      <c r="A96" s="255"/>
      <c r="B96" s="46">
        <v>93</v>
      </c>
      <c r="C96" s="254"/>
      <c r="D96" s="40" t="s">
        <v>160</v>
      </c>
      <c r="E96" s="41" t="s">
        <v>110</v>
      </c>
      <c r="F96" s="41" t="s">
        <v>11</v>
      </c>
      <c r="G96" s="41" t="s">
        <v>12</v>
      </c>
      <c r="H96" s="74">
        <f>REITORIA!I96+CEART!I96+ESAG!I96+CEAD!I96+FAED!I96+CEFID!I96+CERES!I96+CESFI!I96</f>
        <v>24</v>
      </c>
      <c r="I96" s="139">
        <f>REITORIA!J96+CEART!J96+ESAG!J96+CEAD!J96+FAED!J96+CEFID!J96+CERES!J96+CESFI!J96</f>
        <v>3</v>
      </c>
      <c r="J96" s="150">
        <f>REITORIA!K96+CEART!K96+ESAG!K96+CEAD!K96+FAED!K96+CEFID!K96+CERES!K96+CESFI!K96</f>
        <v>3</v>
      </c>
      <c r="K96" s="140">
        <f>REITORIA!M96+CEART!M96+ESAG!M96+CEAD!M96+FAED!M96+CEFID!M96+CERES!M96+CESFI!M96</f>
        <v>6</v>
      </c>
      <c r="L96" s="141">
        <f>REITORIA!N96+REITORIA!O96+CEART!N96+CEART!O96+ESAG!N96+ESAG!O96+CEAD!N96+CEAD!O96+FAED!N96+FAED!O96+CEFID!N96+CEFID!O96+CERES!N96+CERES!O96+CESFI!N96+CESFI!O96</f>
        <v>0</v>
      </c>
      <c r="M96" s="138">
        <f t="shared" si="6"/>
        <v>21</v>
      </c>
      <c r="N96" s="17">
        <v>117.07</v>
      </c>
      <c r="O96" s="17">
        <f t="shared" si="7"/>
        <v>0</v>
      </c>
      <c r="P96" s="17">
        <f t="shared" si="4"/>
        <v>2809.68</v>
      </c>
      <c r="Q96" s="30">
        <f t="shared" si="5"/>
        <v>351.21</v>
      </c>
    </row>
    <row r="97" spans="1:17" ht="40" customHeight="1" x14ac:dyDescent="0.35">
      <c r="A97" s="255"/>
      <c r="B97" s="46">
        <v>94</v>
      </c>
      <c r="C97" s="254"/>
      <c r="D97" s="40" t="s">
        <v>161</v>
      </c>
      <c r="E97" s="41" t="s">
        <v>110</v>
      </c>
      <c r="F97" s="41" t="s">
        <v>11</v>
      </c>
      <c r="G97" s="41" t="s">
        <v>12</v>
      </c>
      <c r="H97" s="74">
        <f>REITORIA!I97+CEART!I97+ESAG!I97+CEAD!I97+FAED!I97+CEFID!I97+CERES!I97+CESFI!I97</f>
        <v>24</v>
      </c>
      <c r="I97" s="139">
        <f>REITORIA!J97+CEART!J97+ESAG!J97+CEAD!J97+FAED!J97+CEFID!J97+CERES!J97+CESFI!J97</f>
        <v>3</v>
      </c>
      <c r="J97" s="150">
        <f>REITORIA!K97+CEART!K97+ESAG!K97+CEAD!K97+FAED!K97+CEFID!K97+CERES!K97+CESFI!K97</f>
        <v>3</v>
      </c>
      <c r="K97" s="140">
        <f>REITORIA!M97+CEART!M97+ESAG!M97+CEAD!M97+FAED!M97+CEFID!M97+CERES!M97+CESFI!M97</f>
        <v>6</v>
      </c>
      <c r="L97" s="141">
        <f>REITORIA!N97+REITORIA!O97+CEART!N97+CEART!O97+ESAG!N97+ESAG!O97+CEAD!N97+CEAD!O97+FAED!N97+FAED!O97+CEFID!N97+CEFID!O97+CERES!N97+CERES!O97+CESFI!N97+CESFI!O97</f>
        <v>0</v>
      </c>
      <c r="M97" s="138">
        <f t="shared" si="6"/>
        <v>21</v>
      </c>
      <c r="N97" s="17">
        <v>54.57</v>
      </c>
      <c r="O97" s="17">
        <f t="shared" si="7"/>
        <v>0</v>
      </c>
      <c r="P97" s="17">
        <f t="shared" si="4"/>
        <v>1309.68</v>
      </c>
      <c r="Q97" s="30">
        <f t="shared" si="5"/>
        <v>163.71</v>
      </c>
    </row>
    <row r="98" spans="1:17" ht="40" customHeight="1" x14ac:dyDescent="0.35">
      <c r="A98" s="255"/>
      <c r="B98" s="46">
        <v>95</v>
      </c>
      <c r="C98" s="254"/>
      <c r="D98" s="40" t="s">
        <v>162</v>
      </c>
      <c r="E98" s="41" t="s">
        <v>110</v>
      </c>
      <c r="F98" s="41" t="s">
        <v>11</v>
      </c>
      <c r="G98" s="41" t="s">
        <v>12</v>
      </c>
      <c r="H98" s="74">
        <f>REITORIA!I98+CEART!I98+ESAG!I98+CEAD!I98+FAED!I98+CEFID!I98+CERES!I98+CESFI!I98</f>
        <v>24</v>
      </c>
      <c r="I98" s="139">
        <f>REITORIA!J98+CEART!J98+ESAG!J98+CEAD!J98+FAED!J98+CEFID!J98+CERES!J98+CESFI!J98</f>
        <v>3</v>
      </c>
      <c r="J98" s="150">
        <f>REITORIA!K98+CEART!K98+ESAG!K98+CEAD!K98+FAED!K98+CEFID!K98+CERES!K98+CESFI!K98</f>
        <v>3</v>
      </c>
      <c r="K98" s="140">
        <f>REITORIA!M98+CEART!M98+ESAG!M98+CEAD!M98+FAED!M98+CEFID!M98+CERES!M98+CESFI!M98</f>
        <v>6</v>
      </c>
      <c r="L98" s="141">
        <f>REITORIA!N98+REITORIA!O98+CEART!N98+CEART!O98+ESAG!N98+ESAG!O98+CEAD!N98+CEAD!O98+FAED!N98+FAED!O98+CEFID!N98+CEFID!O98+CERES!N98+CERES!O98+CESFI!N98+CESFI!O98</f>
        <v>0</v>
      </c>
      <c r="M98" s="138">
        <f t="shared" si="6"/>
        <v>21</v>
      </c>
      <c r="N98" s="17">
        <v>59.68</v>
      </c>
      <c r="O98" s="17">
        <f t="shared" si="7"/>
        <v>0</v>
      </c>
      <c r="P98" s="17">
        <f t="shared" si="4"/>
        <v>1432.32</v>
      </c>
      <c r="Q98" s="30">
        <f t="shared" si="5"/>
        <v>179.04</v>
      </c>
    </row>
    <row r="99" spans="1:17" ht="40" customHeight="1" x14ac:dyDescent="0.35">
      <c r="A99" s="252"/>
      <c r="B99" s="46">
        <v>96</v>
      </c>
      <c r="C99" s="250"/>
      <c r="D99" s="40" t="s">
        <v>163</v>
      </c>
      <c r="E99" s="41" t="s">
        <v>110</v>
      </c>
      <c r="F99" s="41" t="s">
        <v>11</v>
      </c>
      <c r="G99" s="41" t="s">
        <v>12</v>
      </c>
      <c r="H99" s="74">
        <f>REITORIA!I99+CEART!I99+ESAG!I99+CEAD!I99+FAED!I99+CEFID!I99+CERES!I99+CESFI!I99</f>
        <v>24</v>
      </c>
      <c r="I99" s="139">
        <f>REITORIA!J99+CEART!J99+ESAG!J99+CEAD!J99+FAED!J99+CEFID!J99+CERES!J99+CESFI!J99</f>
        <v>3</v>
      </c>
      <c r="J99" s="150">
        <f>REITORIA!K99+CEART!K99+ESAG!K99+CEAD!K99+FAED!K99+CEFID!K99+CERES!K99+CESFI!K99</f>
        <v>3</v>
      </c>
      <c r="K99" s="140">
        <f>REITORIA!M99+CEART!M99+ESAG!M99+CEAD!M99+FAED!M99+CEFID!M99+CERES!M99+CESFI!M99</f>
        <v>6</v>
      </c>
      <c r="L99" s="141">
        <f>REITORIA!N99+REITORIA!O99+CEART!N99+CEART!O99+ESAG!N99+ESAG!O99+CEAD!N99+CEAD!O99+FAED!N99+FAED!O99+CEFID!N99+CEFID!O99+CERES!N99+CERES!O99+CESFI!N99+CESFI!O99</f>
        <v>0</v>
      </c>
      <c r="M99" s="138">
        <f t="shared" si="6"/>
        <v>21</v>
      </c>
      <c r="N99" s="17">
        <v>69.41</v>
      </c>
      <c r="O99" s="17">
        <f t="shared" si="7"/>
        <v>0</v>
      </c>
      <c r="P99" s="17">
        <f t="shared" si="4"/>
        <v>1665.84</v>
      </c>
      <c r="Q99" s="30">
        <f t="shared" si="5"/>
        <v>208.23</v>
      </c>
    </row>
    <row r="100" spans="1:17" ht="40" customHeight="1" x14ac:dyDescent="0.35">
      <c r="A100" s="251">
        <v>6</v>
      </c>
      <c r="B100" s="46">
        <v>97</v>
      </c>
      <c r="C100" s="253" t="s">
        <v>634</v>
      </c>
      <c r="D100" s="40" t="s">
        <v>164</v>
      </c>
      <c r="E100" s="41" t="s">
        <v>39</v>
      </c>
      <c r="F100" s="41" t="s">
        <v>11</v>
      </c>
      <c r="G100" s="41" t="s">
        <v>13</v>
      </c>
      <c r="H100" s="74">
        <f>REITORIA!I100+CEART!I100+ESAG!I100+CEAD!I100+FAED!I100+CEFID!I100+CERES!I100+CESFI!I100</f>
        <v>27</v>
      </c>
      <c r="I100" s="139">
        <f>REITORIA!J100+CEART!J100+ESAG!J100+CEAD!J100+FAED!J100+CEFID!J100+CERES!J100+CESFI!J100</f>
        <v>11</v>
      </c>
      <c r="J100" s="150">
        <f>REITORIA!K100+CEART!K100+ESAG!K100+CEAD!K100+FAED!K100+CEFID!K100+CERES!K100+CESFI!K100</f>
        <v>11</v>
      </c>
      <c r="K100" s="140">
        <f>REITORIA!M100+CEART!M100+ESAG!M100+CEAD!M100+FAED!M100+CEFID!M100+CERES!M100+CESFI!M100</f>
        <v>5</v>
      </c>
      <c r="L100" s="141">
        <f>REITORIA!N100+REITORIA!O100+CEART!N100+CEART!O100+ESAG!N100+ESAG!O100+CEAD!N100+CEAD!O100+FAED!N100+FAED!O100+CEFID!N100+CEFID!O100+CERES!N100+CERES!O100+CESFI!N100+CESFI!O100</f>
        <v>0</v>
      </c>
      <c r="M100" s="138">
        <f t="shared" si="6"/>
        <v>16</v>
      </c>
      <c r="N100" s="17">
        <v>2.4</v>
      </c>
      <c r="O100" s="17">
        <f t="shared" si="7"/>
        <v>0</v>
      </c>
      <c r="P100" s="17">
        <f t="shared" si="4"/>
        <v>64.8</v>
      </c>
      <c r="Q100" s="30">
        <f t="shared" si="5"/>
        <v>26.4</v>
      </c>
    </row>
    <row r="101" spans="1:17" ht="40" customHeight="1" x14ac:dyDescent="0.35">
      <c r="A101" s="255"/>
      <c r="B101" s="46">
        <v>98</v>
      </c>
      <c r="C101" s="254"/>
      <c r="D101" s="40" t="s">
        <v>165</v>
      </c>
      <c r="E101" s="41" t="s">
        <v>39</v>
      </c>
      <c r="F101" s="41" t="s">
        <v>11</v>
      </c>
      <c r="G101" s="41" t="s">
        <v>13</v>
      </c>
      <c r="H101" s="74">
        <f>REITORIA!I101+CEART!I101+ESAG!I101+CEAD!I101+FAED!I101+CEFID!I101+CERES!I101+CESFI!I101</f>
        <v>20</v>
      </c>
      <c r="I101" s="139">
        <f>REITORIA!J101+CEART!J101+ESAG!J101+CEAD!J101+FAED!J101+CEFID!J101+CERES!J101+CESFI!J101</f>
        <v>15</v>
      </c>
      <c r="J101" s="150">
        <f>REITORIA!K101+CEART!K101+ESAG!K101+CEAD!K101+FAED!K101+CEFID!K101+CERES!K101+CESFI!K101</f>
        <v>15</v>
      </c>
      <c r="K101" s="140">
        <f>REITORIA!M101+CEART!M101+ESAG!M101+CEAD!M101+FAED!M101+CEFID!M101+CERES!M101+CESFI!M101</f>
        <v>4</v>
      </c>
      <c r="L101" s="141">
        <f>REITORIA!N101+REITORIA!O101+CEART!N101+CEART!O101+ESAG!N101+ESAG!O101+CEAD!N101+CEAD!O101+FAED!N101+FAED!O101+CEFID!N101+CEFID!O101+CERES!N101+CERES!O101+CESFI!N101+CESFI!O101</f>
        <v>0</v>
      </c>
      <c r="M101" s="138">
        <f t="shared" si="6"/>
        <v>5</v>
      </c>
      <c r="N101" s="17">
        <v>9.75</v>
      </c>
      <c r="O101" s="17">
        <f t="shared" si="7"/>
        <v>0</v>
      </c>
      <c r="P101" s="17">
        <f t="shared" si="4"/>
        <v>195</v>
      </c>
      <c r="Q101" s="30">
        <f t="shared" si="5"/>
        <v>146.25</v>
      </c>
    </row>
    <row r="102" spans="1:17" ht="40" customHeight="1" x14ac:dyDescent="0.35">
      <c r="A102" s="255"/>
      <c r="B102" s="46">
        <v>99</v>
      </c>
      <c r="C102" s="254"/>
      <c r="D102" s="40" t="s">
        <v>166</v>
      </c>
      <c r="E102" s="41" t="s">
        <v>39</v>
      </c>
      <c r="F102" s="41" t="s">
        <v>11</v>
      </c>
      <c r="G102" s="41" t="s">
        <v>13</v>
      </c>
      <c r="H102" s="74">
        <f>REITORIA!I102+CEART!I102+ESAG!I102+CEAD!I102+FAED!I102+CEFID!I102+CERES!I102+CESFI!I102</f>
        <v>25</v>
      </c>
      <c r="I102" s="139">
        <f>REITORIA!J102+CEART!J102+ESAG!J102+CEAD!J102+FAED!J102+CEFID!J102+CERES!J102+CESFI!J102</f>
        <v>9</v>
      </c>
      <c r="J102" s="150">
        <f>REITORIA!K102+CEART!K102+ESAG!K102+CEAD!K102+FAED!K102+CEFID!K102+CERES!K102+CESFI!K102</f>
        <v>9</v>
      </c>
      <c r="K102" s="140">
        <f>REITORIA!M102+CEART!M102+ESAG!M102+CEAD!M102+FAED!M102+CEFID!M102+CERES!M102+CESFI!M102</f>
        <v>5</v>
      </c>
      <c r="L102" s="141">
        <f>REITORIA!N102+REITORIA!O102+CEART!N102+CEART!O102+ESAG!N102+ESAG!O102+CEAD!N102+CEAD!O102+FAED!N102+FAED!O102+CEFID!N102+CEFID!O102+CERES!N102+CERES!O102+CESFI!N102+CESFI!O102</f>
        <v>0</v>
      </c>
      <c r="M102" s="138">
        <f t="shared" si="6"/>
        <v>16</v>
      </c>
      <c r="N102" s="17">
        <v>6.15</v>
      </c>
      <c r="O102" s="17">
        <f t="shared" si="7"/>
        <v>0</v>
      </c>
      <c r="P102" s="17">
        <f t="shared" si="4"/>
        <v>153.75</v>
      </c>
      <c r="Q102" s="30">
        <f t="shared" si="5"/>
        <v>55.35</v>
      </c>
    </row>
    <row r="103" spans="1:17" ht="40" customHeight="1" x14ac:dyDescent="0.35">
      <c r="A103" s="255"/>
      <c r="B103" s="46">
        <v>100</v>
      </c>
      <c r="C103" s="254"/>
      <c r="D103" s="40" t="s">
        <v>167</v>
      </c>
      <c r="E103" s="41" t="s">
        <v>39</v>
      </c>
      <c r="F103" s="41" t="s">
        <v>11</v>
      </c>
      <c r="G103" s="41" t="s">
        <v>13</v>
      </c>
      <c r="H103" s="74">
        <f>REITORIA!I103+CEART!I103+ESAG!I103+CEAD!I103+FAED!I103+CEFID!I103+CERES!I103+CESFI!I103</f>
        <v>28</v>
      </c>
      <c r="I103" s="139">
        <f>REITORIA!J103+CEART!J103+ESAG!J103+CEAD!J103+FAED!J103+CEFID!J103+CERES!J103+CESFI!J103</f>
        <v>7</v>
      </c>
      <c r="J103" s="150">
        <f>REITORIA!K103+CEART!K103+ESAG!K103+CEAD!K103+FAED!K103+CEFID!K103+CERES!K103+CESFI!K103</f>
        <v>7</v>
      </c>
      <c r="K103" s="140">
        <f>REITORIA!M103+CEART!M103+ESAG!M103+CEAD!M103+FAED!M103+CEFID!M103+CERES!M103+CESFI!M103</f>
        <v>5</v>
      </c>
      <c r="L103" s="141">
        <f>REITORIA!N103+REITORIA!O103+CEART!N103+CEART!O103+ESAG!N103+ESAG!O103+CEAD!N103+CEAD!O103+FAED!N103+FAED!O103+CEFID!N103+CEFID!O103+CERES!N103+CERES!O103+CESFI!N103+CESFI!O103</f>
        <v>0</v>
      </c>
      <c r="M103" s="138">
        <f t="shared" si="6"/>
        <v>21</v>
      </c>
      <c r="N103" s="17">
        <v>6</v>
      </c>
      <c r="O103" s="17">
        <f t="shared" si="7"/>
        <v>0</v>
      </c>
      <c r="P103" s="17">
        <f t="shared" si="4"/>
        <v>168</v>
      </c>
      <c r="Q103" s="30">
        <f t="shared" si="5"/>
        <v>42</v>
      </c>
    </row>
    <row r="104" spans="1:17" ht="40" customHeight="1" x14ac:dyDescent="0.35">
      <c r="A104" s="255"/>
      <c r="B104" s="46">
        <v>101</v>
      </c>
      <c r="C104" s="254"/>
      <c r="D104" s="40" t="s">
        <v>168</v>
      </c>
      <c r="E104" s="41" t="s">
        <v>39</v>
      </c>
      <c r="F104" s="41" t="s">
        <v>11</v>
      </c>
      <c r="G104" s="41" t="s">
        <v>13</v>
      </c>
      <c r="H104" s="74">
        <f>REITORIA!I104+CEART!I104+ESAG!I104+CEAD!I104+FAED!I104+CEFID!I104+CERES!I104+CESFI!I104</f>
        <v>35</v>
      </c>
      <c r="I104" s="139">
        <f>REITORIA!J104+CEART!J104+ESAG!J104+CEAD!J104+FAED!J104+CEFID!J104+CERES!J104+CESFI!J104</f>
        <v>30</v>
      </c>
      <c r="J104" s="150">
        <f>REITORIA!K104+CEART!K104+ESAG!K104+CEAD!K104+FAED!K104+CEFID!K104+CERES!K104+CESFI!K104</f>
        <v>30</v>
      </c>
      <c r="K104" s="140">
        <f>REITORIA!M104+CEART!M104+ESAG!M104+CEAD!M104+FAED!M104+CEFID!M104+CERES!M104+CESFI!M104</f>
        <v>7</v>
      </c>
      <c r="L104" s="141">
        <f>REITORIA!N104+REITORIA!O104+CEART!N104+CEART!O104+ESAG!N104+ESAG!O104+CEAD!N104+CEAD!O104+FAED!N104+FAED!O104+CEFID!N104+CEFID!O104+CERES!N104+CERES!O104+CESFI!N104+CESFI!O104</f>
        <v>0</v>
      </c>
      <c r="M104" s="138">
        <f t="shared" si="6"/>
        <v>5</v>
      </c>
      <c r="N104" s="17">
        <v>12.74</v>
      </c>
      <c r="O104" s="17">
        <f t="shared" si="7"/>
        <v>0</v>
      </c>
      <c r="P104" s="17">
        <f t="shared" si="4"/>
        <v>445.90000000000003</v>
      </c>
      <c r="Q104" s="30">
        <f t="shared" si="5"/>
        <v>382.2</v>
      </c>
    </row>
    <row r="105" spans="1:17" ht="40" customHeight="1" x14ac:dyDescent="0.35">
      <c r="A105" s="255"/>
      <c r="B105" s="46">
        <v>102</v>
      </c>
      <c r="C105" s="254"/>
      <c r="D105" s="40" t="s">
        <v>169</v>
      </c>
      <c r="E105" s="41" t="s">
        <v>39</v>
      </c>
      <c r="F105" s="41" t="s">
        <v>11</v>
      </c>
      <c r="G105" s="41" t="s">
        <v>13</v>
      </c>
      <c r="H105" s="74">
        <f>REITORIA!I105+CEART!I105+ESAG!I105+CEAD!I105+FAED!I105+CEFID!I105+CERES!I105+CESFI!I105</f>
        <v>32</v>
      </c>
      <c r="I105" s="139">
        <f>REITORIA!J105+CEART!J105+ESAG!J105+CEAD!J105+FAED!J105+CEFID!J105+CERES!J105+CESFI!J105</f>
        <v>6</v>
      </c>
      <c r="J105" s="150">
        <f>REITORIA!K105+CEART!K105+ESAG!K105+CEAD!K105+FAED!K105+CEFID!K105+CERES!K105+CESFI!K105</f>
        <v>6</v>
      </c>
      <c r="K105" s="140">
        <f>REITORIA!M105+CEART!M105+ESAG!M105+CEAD!M105+FAED!M105+CEFID!M105+CERES!M105+CESFI!M105</f>
        <v>6</v>
      </c>
      <c r="L105" s="141">
        <f>REITORIA!N105+REITORIA!O105+CEART!N105+CEART!O105+ESAG!N105+ESAG!O105+CEAD!N105+CEAD!O105+FAED!N105+FAED!O105+CEFID!N105+CEFID!O105+CERES!N105+CERES!O105+CESFI!N105+CESFI!O105</f>
        <v>0</v>
      </c>
      <c r="M105" s="138">
        <f t="shared" si="6"/>
        <v>26</v>
      </c>
      <c r="N105" s="17">
        <v>12.6</v>
      </c>
      <c r="O105" s="17">
        <f t="shared" si="7"/>
        <v>0</v>
      </c>
      <c r="P105" s="17">
        <f t="shared" si="4"/>
        <v>403.2</v>
      </c>
      <c r="Q105" s="30">
        <f t="shared" si="5"/>
        <v>75.599999999999994</v>
      </c>
    </row>
    <row r="106" spans="1:17" ht="40" customHeight="1" x14ac:dyDescent="0.35">
      <c r="A106" s="255"/>
      <c r="B106" s="46">
        <v>103</v>
      </c>
      <c r="C106" s="254"/>
      <c r="D106" s="40" t="s">
        <v>170</v>
      </c>
      <c r="E106" s="41" t="s">
        <v>39</v>
      </c>
      <c r="F106" s="41" t="s">
        <v>11</v>
      </c>
      <c r="G106" s="41" t="s">
        <v>13</v>
      </c>
      <c r="H106" s="74">
        <f>REITORIA!I106+CEART!I106+ESAG!I106+CEAD!I106+FAED!I106+CEFID!I106+CERES!I106+CESFI!I106</f>
        <v>17</v>
      </c>
      <c r="I106" s="139">
        <f>REITORIA!J106+CEART!J106+ESAG!J106+CEAD!J106+FAED!J106+CEFID!J106+CERES!J106+CESFI!J106</f>
        <v>2</v>
      </c>
      <c r="J106" s="150">
        <f>REITORIA!K106+CEART!K106+ESAG!K106+CEAD!K106+FAED!K106+CEFID!K106+CERES!K106+CESFI!K106</f>
        <v>2</v>
      </c>
      <c r="K106" s="140">
        <f>REITORIA!M106+CEART!M106+ESAG!M106+CEAD!M106+FAED!M106+CEFID!M106+CERES!M106+CESFI!M106</f>
        <v>3</v>
      </c>
      <c r="L106" s="141">
        <f>REITORIA!N106+REITORIA!O106+CEART!N106+CEART!O106+ESAG!N106+ESAG!O106+CEAD!N106+CEAD!O106+FAED!N106+FAED!O106+CEFID!N106+CEFID!O106+CERES!N106+CERES!O106+CESFI!N106+CESFI!O106</f>
        <v>0</v>
      </c>
      <c r="M106" s="138">
        <f t="shared" si="6"/>
        <v>15</v>
      </c>
      <c r="N106" s="17">
        <v>2.66</v>
      </c>
      <c r="O106" s="17">
        <f t="shared" si="7"/>
        <v>0</v>
      </c>
      <c r="P106" s="17">
        <f t="shared" si="4"/>
        <v>45.22</v>
      </c>
      <c r="Q106" s="30">
        <f t="shared" si="5"/>
        <v>5.32</v>
      </c>
    </row>
    <row r="107" spans="1:17" ht="40" customHeight="1" x14ac:dyDescent="0.35">
      <c r="A107" s="255"/>
      <c r="B107" s="46">
        <v>104</v>
      </c>
      <c r="C107" s="254"/>
      <c r="D107" s="40" t="s">
        <v>171</v>
      </c>
      <c r="E107" s="41" t="s">
        <v>39</v>
      </c>
      <c r="F107" s="41" t="s">
        <v>11</v>
      </c>
      <c r="G107" s="41" t="s">
        <v>13</v>
      </c>
      <c r="H107" s="74">
        <f>REITORIA!I107+CEART!I107+ESAG!I107+CEAD!I107+FAED!I107+CEFID!I107+CERES!I107+CESFI!I107</f>
        <v>22</v>
      </c>
      <c r="I107" s="139">
        <f>REITORIA!J107+CEART!J107+ESAG!J107+CEAD!J107+FAED!J107+CEFID!J107+CERES!J107+CESFI!J107</f>
        <v>2</v>
      </c>
      <c r="J107" s="150">
        <f>REITORIA!K107+CEART!K107+ESAG!K107+CEAD!K107+FAED!K107+CEFID!K107+CERES!K107+CESFI!K107</f>
        <v>2</v>
      </c>
      <c r="K107" s="140">
        <f>REITORIA!M107+CEART!M107+ESAG!M107+CEAD!M107+FAED!M107+CEFID!M107+CERES!M107+CESFI!M107</f>
        <v>4</v>
      </c>
      <c r="L107" s="141">
        <f>REITORIA!N107+REITORIA!O107+CEART!N107+CEART!O107+ESAG!N107+ESAG!O107+CEAD!N107+CEAD!O107+FAED!N107+FAED!O107+CEFID!N107+CEFID!O107+CERES!N107+CERES!O107+CESFI!N107+CESFI!O107</f>
        <v>0</v>
      </c>
      <c r="M107" s="138">
        <f t="shared" si="6"/>
        <v>20</v>
      </c>
      <c r="N107" s="17">
        <v>3.24</v>
      </c>
      <c r="O107" s="17">
        <f t="shared" si="7"/>
        <v>0</v>
      </c>
      <c r="P107" s="17">
        <f t="shared" si="4"/>
        <v>71.28</v>
      </c>
      <c r="Q107" s="30">
        <f t="shared" si="5"/>
        <v>6.48</v>
      </c>
    </row>
    <row r="108" spans="1:17" ht="40" customHeight="1" x14ac:dyDescent="0.35">
      <c r="A108" s="255"/>
      <c r="B108" s="46">
        <v>105</v>
      </c>
      <c r="C108" s="254"/>
      <c r="D108" s="40" t="s">
        <v>172</v>
      </c>
      <c r="E108" s="41" t="s">
        <v>39</v>
      </c>
      <c r="F108" s="41" t="s">
        <v>11</v>
      </c>
      <c r="G108" s="41" t="s">
        <v>13</v>
      </c>
      <c r="H108" s="74">
        <f>REITORIA!I108+CEART!I108+ESAG!I108+CEAD!I108+FAED!I108+CEFID!I108+CERES!I108+CESFI!I108</f>
        <v>36</v>
      </c>
      <c r="I108" s="139">
        <f>REITORIA!J108+CEART!J108+ESAG!J108+CEAD!J108+FAED!J108+CEFID!J108+CERES!J108+CESFI!J108</f>
        <v>11</v>
      </c>
      <c r="J108" s="150">
        <f>REITORIA!K108+CEART!K108+ESAG!K108+CEAD!K108+FAED!K108+CEFID!K108+CERES!K108+CESFI!K108</f>
        <v>11</v>
      </c>
      <c r="K108" s="140">
        <f>REITORIA!M108+CEART!M108+ESAG!M108+CEAD!M108+FAED!M108+CEFID!M108+CERES!M108+CESFI!M108</f>
        <v>7</v>
      </c>
      <c r="L108" s="141">
        <f>REITORIA!N108+REITORIA!O108+CEART!N108+CEART!O108+ESAG!N108+ESAG!O108+CEAD!N108+CEAD!O108+FAED!N108+FAED!O108+CEFID!N108+CEFID!O108+CERES!N108+CERES!O108+CESFI!N108+CESFI!O108</f>
        <v>0</v>
      </c>
      <c r="M108" s="138">
        <f t="shared" si="6"/>
        <v>25</v>
      </c>
      <c r="N108" s="17">
        <v>6.66</v>
      </c>
      <c r="O108" s="17">
        <f t="shared" si="7"/>
        <v>0</v>
      </c>
      <c r="P108" s="17">
        <f t="shared" si="4"/>
        <v>239.76</v>
      </c>
      <c r="Q108" s="30">
        <f t="shared" si="5"/>
        <v>73.260000000000005</v>
      </c>
    </row>
    <row r="109" spans="1:17" ht="40" customHeight="1" x14ac:dyDescent="0.35">
      <c r="A109" s="255"/>
      <c r="B109" s="46">
        <v>106</v>
      </c>
      <c r="C109" s="254"/>
      <c r="D109" s="40" t="s">
        <v>173</v>
      </c>
      <c r="E109" s="41" t="s">
        <v>39</v>
      </c>
      <c r="F109" s="41" t="s">
        <v>11</v>
      </c>
      <c r="G109" s="41" t="s">
        <v>13</v>
      </c>
      <c r="H109" s="74">
        <f>REITORIA!I109+CEART!I109+ESAG!I109+CEAD!I109+FAED!I109+CEFID!I109+CERES!I109+CESFI!I109</f>
        <v>17</v>
      </c>
      <c r="I109" s="139">
        <f>REITORIA!J109+CEART!J109+ESAG!J109+CEAD!J109+FAED!J109+CEFID!J109+CERES!J109+CESFI!J109</f>
        <v>2</v>
      </c>
      <c r="J109" s="150">
        <f>REITORIA!K109+CEART!K109+ESAG!K109+CEAD!K109+FAED!K109+CEFID!K109+CERES!K109+CESFI!K109</f>
        <v>2</v>
      </c>
      <c r="K109" s="140">
        <f>REITORIA!M109+CEART!M109+ESAG!M109+CEAD!M109+FAED!M109+CEFID!M109+CERES!M109+CESFI!M109</f>
        <v>3</v>
      </c>
      <c r="L109" s="141">
        <f>REITORIA!N109+REITORIA!O109+CEART!N109+CEART!O109+ESAG!N109+ESAG!O109+CEAD!N109+CEAD!O109+FAED!N109+FAED!O109+CEFID!N109+CEFID!O109+CERES!N109+CERES!O109+CESFI!N109+CESFI!O109</f>
        <v>0</v>
      </c>
      <c r="M109" s="138">
        <f t="shared" si="6"/>
        <v>15</v>
      </c>
      <c r="N109" s="17">
        <v>10.99</v>
      </c>
      <c r="O109" s="17">
        <f t="shared" si="7"/>
        <v>0</v>
      </c>
      <c r="P109" s="17">
        <f t="shared" si="4"/>
        <v>186.83</v>
      </c>
      <c r="Q109" s="30">
        <f t="shared" si="5"/>
        <v>21.98</v>
      </c>
    </row>
    <row r="110" spans="1:17" ht="40" customHeight="1" x14ac:dyDescent="0.35">
      <c r="A110" s="255"/>
      <c r="B110" s="46">
        <v>107</v>
      </c>
      <c r="C110" s="254"/>
      <c r="D110" s="40" t="s">
        <v>174</v>
      </c>
      <c r="E110" s="41" t="s">
        <v>39</v>
      </c>
      <c r="F110" s="41" t="s">
        <v>11</v>
      </c>
      <c r="G110" s="41" t="s">
        <v>13</v>
      </c>
      <c r="H110" s="74">
        <f>REITORIA!I110+CEART!I110+ESAG!I110+CEAD!I110+FAED!I110+CEFID!I110+CERES!I110+CESFI!I110</f>
        <v>31</v>
      </c>
      <c r="I110" s="139">
        <f>REITORIA!J110+CEART!J110+ESAG!J110+CEAD!J110+FAED!J110+CEFID!J110+CERES!J110+CESFI!J110</f>
        <v>6</v>
      </c>
      <c r="J110" s="150">
        <f>REITORIA!K110+CEART!K110+ESAG!K110+CEAD!K110+FAED!K110+CEFID!K110+CERES!K110+CESFI!K110</f>
        <v>6</v>
      </c>
      <c r="K110" s="140">
        <f>REITORIA!M110+CEART!M110+ESAG!M110+CEAD!M110+FAED!M110+CEFID!M110+CERES!M110+CESFI!M110</f>
        <v>6</v>
      </c>
      <c r="L110" s="141">
        <f>REITORIA!N110+REITORIA!O110+CEART!N110+CEART!O110+ESAG!N110+ESAG!O110+CEAD!N110+CEAD!O110+FAED!N110+FAED!O110+CEFID!N110+CEFID!O110+CERES!N110+CERES!O110+CESFI!N110+CESFI!O110</f>
        <v>0</v>
      </c>
      <c r="M110" s="138">
        <f t="shared" si="6"/>
        <v>25</v>
      </c>
      <c r="N110" s="17">
        <v>7</v>
      </c>
      <c r="O110" s="17">
        <f t="shared" si="7"/>
        <v>0</v>
      </c>
      <c r="P110" s="17">
        <f t="shared" si="4"/>
        <v>217</v>
      </c>
      <c r="Q110" s="30">
        <f t="shared" si="5"/>
        <v>42</v>
      </c>
    </row>
    <row r="111" spans="1:17" ht="40" customHeight="1" x14ac:dyDescent="0.35">
      <c r="A111" s="255"/>
      <c r="B111" s="46">
        <v>108</v>
      </c>
      <c r="C111" s="254"/>
      <c r="D111" s="40" t="s">
        <v>175</v>
      </c>
      <c r="E111" s="41" t="s">
        <v>39</v>
      </c>
      <c r="F111" s="41" t="s">
        <v>11</v>
      </c>
      <c r="G111" s="41" t="s">
        <v>13</v>
      </c>
      <c r="H111" s="74">
        <f>REITORIA!I111+CEART!I111+ESAG!I111+CEAD!I111+FAED!I111+CEFID!I111+CERES!I111+CESFI!I111</f>
        <v>10</v>
      </c>
      <c r="I111" s="139">
        <f>REITORIA!J111+CEART!J111+ESAG!J111+CEAD!J111+FAED!J111+CEFID!J111+CERES!J111+CESFI!J111</f>
        <v>5</v>
      </c>
      <c r="J111" s="150">
        <f>REITORIA!K111+CEART!K111+ESAG!K111+CEAD!K111+FAED!K111+CEFID!K111+CERES!K111+CESFI!K111</f>
        <v>5</v>
      </c>
      <c r="K111" s="140">
        <f>REITORIA!M111+CEART!M111+ESAG!M111+CEAD!M111+FAED!M111+CEFID!M111+CERES!M111+CESFI!M111</f>
        <v>2</v>
      </c>
      <c r="L111" s="141">
        <f>REITORIA!N111+REITORIA!O111+CEART!N111+CEART!O111+ESAG!N111+ESAG!O111+CEAD!N111+CEAD!O111+FAED!N111+FAED!O111+CEFID!N111+CEFID!O111+CERES!N111+CERES!O111+CESFI!N111+CESFI!O111</f>
        <v>0</v>
      </c>
      <c r="M111" s="138">
        <f t="shared" si="6"/>
        <v>5</v>
      </c>
      <c r="N111" s="17">
        <v>15.83</v>
      </c>
      <c r="O111" s="17">
        <f t="shared" si="7"/>
        <v>0</v>
      </c>
      <c r="P111" s="17">
        <f t="shared" si="4"/>
        <v>158.30000000000001</v>
      </c>
      <c r="Q111" s="30">
        <f t="shared" si="5"/>
        <v>79.150000000000006</v>
      </c>
    </row>
    <row r="112" spans="1:17" ht="40" customHeight="1" x14ac:dyDescent="0.35">
      <c r="A112" s="255"/>
      <c r="B112" s="46">
        <v>109</v>
      </c>
      <c r="C112" s="254"/>
      <c r="D112" s="40" t="s">
        <v>176</v>
      </c>
      <c r="E112" s="41" t="s">
        <v>39</v>
      </c>
      <c r="F112" s="41" t="s">
        <v>11</v>
      </c>
      <c r="G112" s="41" t="s">
        <v>13</v>
      </c>
      <c r="H112" s="74">
        <f>REITORIA!I112+CEART!I112+ESAG!I112+CEAD!I112+FAED!I112+CEFID!I112+CERES!I112+CESFI!I112</f>
        <v>28</v>
      </c>
      <c r="I112" s="139">
        <f>REITORIA!J112+CEART!J112+ESAG!J112+CEAD!J112+FAED!J112+CEFID!J112+CERES!J112+CESFI!J112</f>
        <v>8</v>
      </c>
      <c r="J112" s="150">
        <f>REITORIA!K112+CEART!K112+ESAG!K112+CEAD!K112+FAED!K112+CEFID!K112+CERES!K112+CESFI!K112</f>
        <v>8</v>
      </c>
      <c r="K112" s="140">
        <f>REITORIA!M112+CEART!M112+ESAG!M112+CEAD!M112+FAED!M112+CEFID!M112+CERES!M112+CESFI!M112</f>
        <v>5</v>
      </c>
      <c r="L112" s="141">
        <f>REITORIA!N112+REITORIA!O112+CEART!N112+CEART!O112+ESAG!N112+ESAG!O112+CEAD!N112+CEAD!O112+FAED!N112+FAED!O112+CEFID!N112+CEFID!O112+CERES!N112+CERES!O112+CESFI!N112+CESFI!O112</f>
        <v>0</v>
      </c>
      <c r="M112" s="138">
        <f t="shared" si="6"/>
        <v>20</v>
      </c>
      <c r="N112" s="17">
        <v>7.99</v>
      </c>
      <c r="O112" s="17">
        <f t="shared" si="7"/>
        <v>0</v>
      </c>
      <c r="P112" s="17">
        <f t="shared" si="4"/>
        <v>223.72</v>
      </c>
      <c r="Q112" s="30">
        <f t="shared" si="5"/>
        <v>63.92</v>
      </c>
    </row>
    <row r="113" spans="1:17" ht="40" customHeight="1" x14ac:dyDescent="0.35">
      <c r="A113" s="255"/>
      <c r="B113" s="46">
        <v>110</v>
      </c>
      <c r="C113" s="254"/>
      <c r="D113" s="40" t="s">
        <v>177</v>
      </c>
      <c r="E113" s="41" t="s">
        <v>39</v>
      </c>
      <c r="F113" s="41" t="s">
        <v>11</v>
      </c>
      <c r="G113" s="41" t="s">
        <v>13</v>
      </c>
      <c r="H113" s="74">
        <f>REITORIA!I113+CEART!I113+ESAG!I113+CEAD!I113+FAED!I113+CEFID!I113+CERES!I113+CESFI!I113</f>
        <v>17</v>
      </c>
      <c r="I113" s="139">
        <f>REITORIA!J113+CEART!J113+ESAG!J113+CEAD!J113+FAED!J113+CEFID!J113+CERES!J113+CESFI!J113</f>
        <v>7</v>
      </c>
      <c r="J113" s="150">
        <f>REITORIA!K113+CEART!K113+ESAG!K113+CEAD!K113+FAED!K113+CEFID!K113+CERES!K113+CESFI!K113</f>
        <v>7</v>
      </c>
      <c r="K113" s="140">
        <f>REITORIA!M113+CEART!M113+ESAG!M113+CEAD!M113+FAED!M113+CEFID!M113+CERES!M113+CESFI!M113</f>
        <v>3</v>
      </c>
      <c r="L113" s="141">
        <f>REITORIA!N113+REITORIA!O113+CEART!N113+CEART!O113+ESAG!N113+ESAG!O113+CEAD!N113+CEAD!O113+FAED!N113+FAED!O113+CEFID!N113+CEFID!O113+CERES!N113+CERES!O113+CESFI!N113+CESFI!O113</f>
        <v>0</v>
      </c>
      <c r="M113" s="138">
        <f t="shared" si="6"/>
        <v>10</v>
      </c>
      <c r="N113" s="17">
        <v>25.63</v>
      </c>
      <c r="O113" s="17">
        <f t="shared" si="7"/>
        <v>0</v>
      </c>
      <c r="P113" s="17">
        <f t="shared" si="4"/>
        <v>435.71</v>
      </c>
      <c r="Q113" s="30">
        <f t="shared" si="5"/>
        <v>179.41</v>
      </c>
    </row>
    <row r="114" spans="1:17" ht="40" customHeight="1" x14ac:dyDescent="0.35">
      <c r="A114" s="255"/>
      <c r="B114" s="46">
        <v>111</v>
      </c>
      <c r="C114" s="254"/>
      <c r="D114" s="40" t="s">
        <v>178</v>
      </c>
      <c r="E114" s="41" t="s">
        <v>39</v>
      </c>
      <c r="F114" s="41" t="s">
        <v>11</v>
      </c>
      <c r="G114" s="41" t="s">
        <v>13</v>
      </c>
      <c r="H114" s="74">
        <f>REITORIA!I114+CEART!I114+ESAG!I114+CEAD!I114+FAED!I114+CEFID!I114+CERES!I114+CESFI!I114</f>
        <v>15</v>
      </c>
      <c r="I114" s="139">
        <f>REITORIA!J114+CEART!J114+ESAG!J114+CEAD!J114+FAED!J114+CEFID!J114+CERES!J114+CESFI!J114</f>
        <v>15</v>
      </c>
      <c r="J114" s="150">
        <f>REITORIA!K114+CEART!K114+ESAG!K114+CEAD!K114+FAED!K114+CEFID!K114+CERES!K114+CESFI!K114</f>
        <v>15</v>
      </c>
      <c r="K114" s="140">
        <f>REITORIA!M114+CEART!M114+ESAG!M114+CEAD!M114+FAED!M114+CEFID!M114+CERES!M114+CESFI!M114</f>
        <v>3</v>
      </c>
      <c r="L114" s="141">
        <f>REITORIA!N114+REITORIA!O114+CEART!N114+CEART!O114+ESAG!N114+ESAG!O114+CEAD!N114+CEAD!O114+FAED!N114+FAED!O114+CEFID!N114+CEFID!O114+CERES!N114+CERES!O114+CESFI!N114+CESFI!O114</f>
        <v>0</v>
      </c>
      <c r="M114" s="138">
        <f t="shared" si="6"/>
        <v>0</v>
      </c>
      <c r="N114" s="17">
        <v>23.19</v>
      </c>
      <c r="O114" s="17">
        <f t="shared" si="7"/>
        <v>0</v>
      </c>
      <c r="P114" s="17">
        <f t="shared" si="4"/>
        <v>347.85</v>
      </c>
      <c r="Q114" s="30">
        <f t="shared" si="5"/>
        <v>347.85</v>
      </c>
    </row>
    <row r="115" spans="1:17" ht="40" customHeight="1" x14ac:dyDescent="0.35">
      <c r="A115" s="255"/>
      <c r="B115" s="46">
        <v>112</v>
      </c>
      <c r="C115" s="254"/>
      <c r="D115" s="40" t="s">
        <v>179</v>
      </c>
      <c r="E115" s="41" t="s">
        <v>39</v>
      </c>
      <c r="F115" s="41" t="s">
        <v>11</v>
      </c>
      <c r="G115" s="41" t="s">
        <v>13</v>
      </c>
      <c r="H115" s="74">
        <f>REITORIA!I115+CEART!I115+ESAG!I115+CEAD!I115+FAED!I115+CEFID!I115+CERES!I115+CESFI!I115</f>
        <v>30</v>
      </c>
      <c r="I115" s="139">
        <f>REITORIA!J115+CEART!J115+ESAG!J115+CEAD!J115+FAED!J115+CEFID!J115+CERES!J115+CESFI!J115</f>
        <v>15</v>
      </c>
      <c r="J115" s="150">
        <f>REITORIA!K115+CEART!K115+ESAG!K115+CEAD!K115+FAED!K115+CEFID!K115+CERES!K115+CESFI!K115</f>
        <v>15</v>
      </c>
      <c r="K115" s="140">
        <f>REITORIA!M115+CEART!M115+ESAG!M115+CEAD!M115+FAED!M115+CEFID!M115+CERES!M115+CESFI!M115</f>
        <v>7</v>
      </c>
      <c r="L115" s="141">
        <f>REITORIA!N115+REITORIA!O115+CEART!N115+CEART!O115+ESAG!N115+ESAG!O115+CEAD!N115+CEAD!O115+FAED!N115+FAED!O115+CEFID!N115+CEFID!O115+CERES!N115+CERES!O115+CESFI!N115+CESFI!O115</f>
        <v>0</v>
      </c>
      <c r="M115" s="138">
        <f t="shared" si="6"/>
        <v>15</v>
      </c>
      <c r="N115" s="17">
        <v>37.49</v>
      </c>
      <c r="O115" s="17">
        <f t="shared" si="7"/>
        <v>0</v>
      </c>
      <c r="P115" s="17">
        <f t="shared" si="4"/>
        <v>1124.7</v>
      </c>
      <c r="Q115" s="30">
        <f t="shared" si="5"/>
        <v>562.35</v>
      </c>
    </row>
    <row r="116" spans="1:17" ht="40" customHeight="1" x14ac:dyDescent="0.35">
      <c r="A116" s="255"/>
      <c r="B116" s="46">
        <v>113</v>
      </c>
      <c r="C116" s="254"/>
      <c r="D116" s="40" t="s">
        <v>180</v>
      </c>
      <c r="E116" s="41" t="s">
        <v>39</v>
      </c>
      <c r="F116" s="41" t="s">
        <v>11</v>
      </c>
      <c r="G116" s="41" t="s">
        <v>13</v>
      </c>
      <c r="H116" s="74">
        <f>REITORIA!I116+CEART!I116+ESAG!I116+CEAD!I116+FAED!I116+CEFID!I116+CERES!I116+CESFI!I116</f>
        <v>19</v>
      </c>
      <c r="I116" s="139">
        <f>REITORIA!J116+CEART!J116+ESAG!J116+CEAD!J116+FAED!J116+CEFID!J116+CERES!J116+CESFI!J116</f>
        <v>15</v>
      </c>
      <c r="J116" s="150">
        <f>REITORIA!K116+CEART!K116+ESAG!K116+CEAD!K116+FAED!K116+CEFID!K116+CERES!K116+CESFI!K116</f>
        <v>15</v>
      </c>
      <c r="K116" s="140">
        <f>REITORIA!M116+CEART!M116+ESAG!M116+CEAD!M116+FAED!M116+CEFID!M116+CERES!M116+CESFI!M116</f>
        <v>4</v>
      </c>
      <c r="L116" s="141">
        <f>REITORIA!N116+REITORIA!O116+CEART!N116+CEART!O116+ESAG!N116+ESAG!O116+CEAD!N116+CEAD!O116+FAED!N116+FAED!O116+CEFID!N116+CEFID!O116+CERES!N116+CERES!O116+CESFI!N116+CESFI!O116</f>
        <v>0</v>
      </c>
      <c r="M116" s="138">
        <f t="shared" si="6"/>
        <v>4</v>
      </c>
      <c r="N116" s="17">
        <v>27.53</v>
      </c>
      <c r="O116" s="17">
        <f t="shared" si="7"/>
        <v>0</v>
      </c>
      <c r="P116" s="17">
        <f t="shared" si="4"/>
        <v>523.07000000000005</v>
      </c>
      <c r="Q116" s="30">
        <f t="shared" si="5"/>
        <v>412.95000000000005</v>
      </c>
    </row>
    <row r="117" spans="1:17" ht="40" customHeight="1" x14ac:dyDescent="0.35">
      <c r="A117" s="255"/>
      <c r="B117" s="46">
        <v>114</v>
      </c>
      <c r="C117" s="254"/>
      <c r="D117" s="40" t="s">
        <v>181</v>
      </c>
      <c r="E117" s="41" t="s">
        <v>39</v>
      </c>
      <c r="F117" s="41" t="s">
        <v>14</v>
      </c>
      <c r="G117" s="41" t="s">
        <v>13</v>
      </c>
      <c r="H117" s="74">
        <f>REITORIA!I117+CEART!I117+ESAG!I117+CEAD!I117+FAED!I117+CEFID!I117+CERES!I117+CESFI!I117</f>
        <v>3</v>
      </c>
      <c r="I117" s="139">
        <f>REITORIA!J117+CEART!J117+ESAG!J117+CEAD!J117+FAED!J117+CEFID!J117+CERES!J117+CESFI!J117</f>
        <v>3</v>
      </c>
      <c r="J117" s="150">
        <f>REITORIA!K117+CEART!K117+ESAG!K117+CEAD!K117+FAED!K117+CEFID!K117+CERES!K117+CESFI!K117</f>
        <v>3</v>
      </c>
      <c r="K117" s="140">
        <f>REITORIA!M117+CEART!M117+ESAG!M117+CEAD!M117+FAED!M117+CEFID!M117+CERES!M117+CESFI!M117</f>
        <v>0</v>
      </c>
      <c r="L117" s="141">
        <f>REITORIA!N117+REITORIA!O117+CEART!N117+CEART!O117+ESAG!N117+ESAG!O117+CEAD!N117+CEAD!O117+FAED!N117+FAED!O117+CEFID!N117+CEFID!O117+CERES!N117+CERES!O117+CESFI!N117+CESFI!O117</f>
        <v>0</v>
      </c>
      <c r="M117" s="138">
        <f t="shared" si="6"/>
        <v>0</v>
      </c>
      <c r="N117" s="17">
        <v>42.99</v>
      </c>
      <c r="O117" s="17">
        <f t="shared" si="7"/>
        <v>0</v>
      </c>
      <c r="P117" s="17">
        <f t="shared" si="4"/>
        <v>128.97</v>
      </c>
      <c r="Q117" s="30">
        <f t="shared" si="5"/>
        <v>128.97</v>
      </c>
    </row>
    <row r="118" spans="1:17" ht="40" customHeight="1" x14ac:dyDescent="0.35">
      <c r="A118" s="255"/>
      <c r="B118" s="46">
        <v>115</v>
      </c>
      <c r="C118" s="254"/>
      <c r="D118" s="40" t="s">
        <v>182</v>
      </c>
      <c r="E118" s="41" t="s">
        <v>39</v>
      </c>
      <c r="F118" s="41" t="s">
        <v>11</v>
      </c>
      <c r="G118" s="41" t="s">
        <v>13</v>
      </c>
      <c r="H118" s="74">
        <f>REITORIA!I118+CEART!I118+ESAG!I118+CEAD!I118+FAED!I118+CEFID!I118+CERES!I118+CESFI!I118</f>
        <v>150</v>
      </c>
      <c r="I118" s="139">
        <f>REITORIA!J118+CEART!J118+ESAG!J118+CEAD!J118+FAED!J118+CEFID!J118+CERES!J118+CESFI!J118</f>
        <v>111</v>
      </c>
      <c r="J118" s="150">
        <f>REITORIA!K118+CEART!K118+ESAG!K118+CEAD!K118+FAED!K118+CEFID!K118+CERES!K118+CESFI!K118</f>
        <v>111</v>
      </c>
      <c r="K118" s="140">
        <f>REITORIA!M118+CEART!M118+ESAG!M118+CEAD!M118+FAED!M118+CEFID!M118+CERES!M118+CESFI!M118</f>
        <v>36</v>
      </c>
      <c r="L118" s="141">
        <f>REITORIA!N118+REITORIA!O118+CEART!N118+CEART!O118+ESAG!N118+ESAG!O118+CEAD!N118+CEAD!O118+FAED!N118+FAED!O118+CEFID!N118+CEFID!O118+CERES!N118+CERES!O118+CESFI!N118+CESFI!O118</f>
        <v>0</v>
      </c>
      <c r="M118" s="138">
        <f t="shared" si="6"/>
        <v>39</v>
      </c>
      <c r="N118" s="17">
        <v>2.2000000000000002</v>
      </c>
      <c r="O118" s="17">
        <f t="shared" si="7"/>
        <v>0</v>
      </c>
      <c r="P118" s="17">
        <f t="shared" si="4"/>
        <v>330</v>
      </c>
      <c r="Q118" s="30">
        <f t="shared" si="5"/>
        <v>244.20000000000002</v>
      </c>
    </row>
    <row r="119" spans="1:17" ht="40" customHeight="1" x14ac:dyDescent="0.35">
      <c r="A119" s="255"/>
      <c r="B119" s="46">
        <v>116</v>
      </c>
      <c r="C119" s="254"/>
      <c r="D119" s="40" t="s">
        <v>183</v>
      </c>
      <c r="E119" s="41" t="s">
        <v>39</v>
      </c>
      <c r="F119" s="41" t="s">
        <v>11</v>
      </c>
      <c r="G119" s="41" t="s">
        <v>13</v>
      </c>
      <c r="H119" s="74">
        <f>REITORIA!I119+CEART!I119+ESAG!I119+CEAD!I119+FAED!I119+CEFID!I119+CERES!I119+CESFI!I119</f>
        <v>90</v>
      </c>
      <c r="I119" s="139">
        <f>REITORIA!J119+CEART!J119+ESAG!J119+CEAD!J119+FAED!J119+CEFID!J119+CERES!J119+CESFI!J119</f>
        <v>70</v>
      </c>
      <c r="J119" s="150">
        <f>REITORIA!K119+CEART!K119+ESAG!K119+CEAD!K119+FAED!K119+CEFID!K119+CERES!K119+CESFI!K119</f>
        <v>70</v>
      </c>
      <c r="K119" s="140">
        <f>REITORIA!M119+CEART!M119+ESAG!M119+CEAD!M119+FAED!M119+CEFID!M119+CERES!M119+CESFI!M119</f>
        <v>22</v>
      </c>
      <c r="L119" s="141">
        <f>REITORIA!N119+REITORIA!O119+CEART!N119+CEART!O119+ESAG!N119+ESAG!O119+CEAD!N119+CEAD!O119+FAED!N119+FAED!O119+CEFID!N119+CEFID!O119+CERES!N119+CERES!O119+CESFI!N119+CESFI!O119</f>
        <v>0</v>
      </c>
      <c r="M119" s="138">
        <f t="shared" si="6"/>
        <v>20</v>
      </c>
      <c r="N119" s="17">
        <v>1.31</v>
      </c>
      <c r="O119" s="17">
        <f t="shared" si="7"/>
        <v>0</v>
      </c>
      <c r="P119" s="17">
        <f t="shared" si="4"/>
        <v>117.9</v>
      </c>
      <c r="Q119" s="30">
        <f t="shared" si="5"/>
        <v>91.7</v>
      </c>
    </row>
    <row r="120" spans="1:17" ht="40" customHeight="1" x14ac:dyDescent="0.35">
      <c r="A120" s="255"/>
      <c r="B120" s="46">
        <v>117</v>
      </c>
      <c r="C120" s="254"/>
      <c r="D120" s="40" t="s">
        <v>184</v>
      </c>
      <c r="E120" s="41" t="s">
        <v>39</v>
      </c>
      <c r="F120" s="41" t="s">
        <v>11</v>
      </c>
      <c r="G120" s="41" t="s">
        <v>13</v>
      </c>
      <c r="H120" s="74">
        <f>REITORIA!I120+CEART!I120+ESAG!I120+CEAD!I120+FAED!I120+CEFID!I120+CERES!I120+CESFI!I120</f>
        <v>90</v>
      </c>
      <c r="I120" s="139">
        <f>REITORIA!J120+CEART!J120+ESAG!J120+CEAD!J120+FAED!J120+CEFID!J120+CERES!J120+CESFI!J120</f>
        <v>70</v>
      </c>
      <c r="J120" s="150">
        <f>REITORIA!K120+CEART!K120+ESAG!K120+CEAD!K120+FAED!K120+CEFID!K120+CERES!K120+CESFI!K120</f>
        <v>70</v>
      </c>
      <c r="K120" s="140">
        <f>REITORIA!M120+CEART!M120+ESAG!M120+CEAD!M120+FAED!M120+CEFID!M120+CERES!M120+CESFI!M120</f>
        <v>22</v>
      </c>
      <c r="L120" s="141">
        <f>REITORIA!N120+REITORIA!O120+CEART!N120+CEART!O120+ESAG!N120+ESAG!O120+CEAD!N120+CEAD!O120+FAED!N120+FAED!O120+CEFID!N120+CEFID!O120+CERES!N120+CERES!O120+CESFI!N120+CESFI!O120</f>
        <v>0</v>
      </c>
      <c r="M120" s="138">
        <f t="shared" si="6"/>
        <v>20</v>
      </c>
      <c r="N120" s="17">
        <v>1.53</v>
      </c>
      <c r="O120" s="17">
        <f t="shared" si="7"/>
        <v>0</v>
      </c>
      <c r="P120" s="17">
        <f t="shared" si="4"/>
        <v>137.69999999999999</v>
      </c>
      <c r="Q120" s="30">
        <f t="shared" si="5"/>
        <v>107.10000000000001</v>
      </c>
    </row>
    <row r="121" spans="1:17" ht="40" customHeight="1" x14ac:dyDescent="0.35">
      <c r="A121" s="255"/>
      <c r="B121" s="46">
        <v>118</v>
      </c>
      <c r="C121" s="254"/>
      <c r="D121" s="40" t="s">
        <v>185</v>
      </c>
      <c r="E121" s="41" t="s">
        <v>39</v>
      </c>
      <c r="F121" s="41" t="s">
        <v>11</v>
      </c>
      <c r="G121" s="41" t="s">
        <v>13</v>
      </c>
      <c r="H121" s="74">
        <f>REITORIA!I121+CEART!I121+ESAG!I121+CEAD!I121+FAED!I121+CEFID!I121+CERES!I121+CESFI!I121</f>
        <v>90</v>
      </c>
      <c r="I121" s="139">
        <f>REITORIA!J121+CEART!J121+ESAG!J121+CEAD!J121+FAED!J121+CEFID!J121+CERES!J121+CESFI!J121</f>
        <v>70</v>
      </c>
      <c r="J121" s="150">
        <f>REITORIA!K121+CEART!K121+ESAG!K121+CEAD!K121+FAED!K121+CEFID!K121+CERES!K121+CESFI!K121</f>
        <v>70</v>
      </c>
      <c r="K121" s="140">
        <f>REITORIA!M121+CEART!M121+ESAG!M121+CEAD!M121+FAED!M121+CEFID!M121+CERES!M121+CESFI!M121</f>
        <v>22</v>
      </c>
      <c r="L121" s="141">
        <f>REITORIA!N121+REITORIA!O121+CEART!N121+CEART!O121+ESAG!N121+ESAG!O121+CEAD!N121+CEAD!O121+FAED!N121+FAED!O121+CEFID!N121+CEFID!O121+CERES!N121+CERES!O121+CESFI!N121+CESFI!O121</f>
        <v>0</v>
      </c>
      <c r="M121" s="138">
        <f t="shared" si="6"/>
        <v>20</v>
      </c>
      <c r="N121" s="17">
        <v>1.45</v>
      </c>
      <c r="O121" s="17">
        <f t="shared" si="7"/>
        <v>0</v>
      </c>
      <c r="P121" s="17">
        <f t="shared" si="4"/>
        <v>130.5</v>
      </c>
      <c r="Q121" s="30">
        <f t="shared" si="5"/>
        <v>101.5</v>
      </c>
    </row>
    <row r="122" spans="1:17" ht="40" customHeight="1" x14ac:dyDescent="0.35">
      <c r="A122" s="255"/>
      <c r="B122" s="46">
        <v>119</v>
      </c>
      <c r="C122" s="254"/>
      <c r="D122" s="40" t="s">
        <v>186</v>
      </c>
      <c r="E122" s="41" t="s">
        <v>39</v>
      </c>
      <c r="F122" s="41" t="s">
        <v>11</v>
      </c>
      <c r="G122" s="41" t="s">
        <v>13</v>
      </c>
      <c r="H122" s="74">
        <f>REITORIA!I122+CEART!I122+ESAG!I122+CEAD!I122+FAED!I122+CEFID!I122+CERES!I122+CESFI!I122</f>
        <v>5</v>
      </c>
      <c r="I122" s="139">
        <f>REITORIA!J122+CEART!J122+ESAG!J122+CEAD!J122+FAED!J122+CEFID!J122+CERES!J122+CESFI!J122</f>
        <v>5</v>
      </c>
      <c r="J122" s="150">
        <f>REITORIA!K122+CEART!K122+ESAG!K122+CEAD!K122+FAED!K122+CEFID!K122+CERES!K122+CESFI!K122</f>
        <v>5</v>
      </c>
      <c r="K122" s="140">
        <f>REITORIA!M122+CEART!M122+ESAG!M122+CEAD!M122+FAED!M122+CEFID!M122+CERES!M122+CESFI!M122</f>
        <v>1</v>
      </c>
      <c r="L122" s="141">
        <f>REITORIA!N122+REITORIA!O122+CEART!N122+CEART!O122+ESAG!N122+ESAG!O122+CEAD!N122+CEAD!O122+FAED!N122+FAED!O122+CEFID!N122+CEFID!O122+CERES!N122+CERES!O122+CESFI!N122+CESFI!O122</f>
        <v>0</v>
      </c>
      <c r="M122" s="138">
        <f t="shared" si="6"/>
        <v>0</v>
      </c>
      <c r="N122" s="17">
        <v>62.21</v>
      </c>
      <c r="O122" s="17">
        <f t="shared" si="7"/>
        <v>0</v>
      </c>
      <c r="P122" s="17">
        <f t="shared" si="4"/>
        <v>311.05</v>
      </c>
      <c r="Q122" s="30">
        <f t="shared" si="5"/>
        <v>311.05</v>
      </c>
    </row>
    <row r="123" spans="1:17" ht="40" customHeight="1" x14ac:dyDescent="0.35">
      <c r="A123" s="255"/>
      <c r="B123" s="46">
        <v>120</v>
      </c>
      <c r="C123" s="254"/>
      <c r="D123" s="40" t="s">
        <v>187</v>
      </c>
      <c r="E123" s="41" t="s">
        <v>39</v>
      </c>
      <c r="F123" s="41" t="s">
        <v>11</v>
      </c>
      <c r="G123" s="41" t="s">
        <v>13</v>
      </c>
      <c r="H123" s="74">
        <f>REITORIA!I123+CEART!I123+ESAG!I123+CEAD!I123+FAED!I123+CEFID!I123+CERES!I123+CESFI!I123</f>
        <v>100</v>
      </c>
      <c r="I123" s="139">
        <f>REITORIA!J123+CEART!J123+ESAG!J123+CEAD!J123+FAED!J123+CEFID!J123+CERES!J123+CESFI!J123</f>
        <v>73</v>
      </c>
      <c r="J123" s="150">
        <f>REITORIA!K123+CEART!K123+ESAG!K123+CEAD!K123+FAED!K123+CEFID!K123+CERES!K123+CESFI!K123</f>
        <v>73</v>
      </c>
      <c r="K123" s="140">
        <f>REITORIA!M123+CEART!M123+ESAG!M123+CEAD!M123+FAED!M123+CEFID!M123+CERES!M123+CESFI!M123</f>
        <v>24</v>
      </c>
      <c r="L123" s="141">
        <f>REITORIA!N123+REITORIA!O123+CEART!N123+CEART!O123+ESAG!N123+ESAG!O123+CEAD!N123+CEAD!O123+FAED!N123+FAED!O123+CEFID!N123+CEFID!O123+CERES!N123+CERES!O123+CESFI!N123+CESFI!O123</f>
        <v>0</v>
      </c>
      <c r="M123" s="138">
        <f t="shared" si="6"/>
        <v>27</v>
      </c>
      <c r="N123" s="17">
        <v>34.6</v>
      </c>
      <c r="O123" s="17">
        <f t="shared" si="7"/>
        <v>0</v>
      </c>
      <c r="P123" s="17">
        <f t="shared" si="4"/>
        <v>3460</v>
      </c>
      <c r="Q123" s="30">
        <f t="shared" si="5"/>
        <v>2525.8000000000002</v>
      </c>
    </row>
    <row r="124" spans="1:17" ht="40" customHeight="1" x14ac:dyDescent="0.35">
      <c r="A124" s="255"/>
      <c r="B124" s="46">
        <v>121</v>
      </c>
      <c r="C124" s="254"/>
      <c r="D124" s="40" t="s">
        <v>188</v>
      </c>
      <c r="E124" s="41" t="s">
        <v>189</v>
      </c>
      <c r="F124" s="41" t="s">
        <v>190</v>
      </c>
      <c r="G124" s="41" t="s">
        <v>13</v>
      </c>
      <c r="H124" s="74">
        <f>REITORIA!I124+CEART!I124+ESAG!I124+CEAD!I124+FAED!I124+CEFID!I124+CERES!I124+CESFI!I124</f>
        <v>8</v>
      </c>
      <c r="I124" s="139">
        <f>REITORIA!J124+CEART!J124+ESAG!J124+CEAD!J124+FAED!J124+CEFID!J124+CERES!J124+CESFI!J124</f>
        <v>3</v>
      </c>
      <c r="J124" s="150">
        <f>REITORIA!K124+CEART!K124+ESAG!K124+CEAD!K124+FAED!K124+CEFID!K124+CERES!K124+CESFI!K124</f>
        <v>3</v>
      </c>
      <c r="K124" s="140">
        <f>REITORIA!M124+CEART!M124+ESAG!M124+CEAD!M124+FAED!M124+CEFID!M124+CERES!M124+CESFI!M124</f>
        <v>1</v>
      </c>
      <c r="L124" s="141">
        <f>REITORIA!N124+REITORIA!O124+CEART!N124+CEART!O124+ESAG!N124+ESAG!O124+CEAD!N124+CEAD!O124+FAED!N124+FAED!O124+CEFID!N124+CEFID!O124+CERES!N124+CERES!O124+CESFI!N124+CESFI!O124</f>
        <v>0</v>
      </c>
      <c r="M124" s="138">
        <f t="shared" si="6"/>
        <v>5</v>
      </c>
      <c r="N124" s="17">
        <v>18.2</v>
      </c>
      <c r="O124" s="17">
        <f t="shared" si="7"/>
        <v>0</v>
      </c>
      <c r="P124" s="17">
        <f t="shared" si="4"/>
        <v>145.6</v>
      </c>
      <c r="Q124" s="30">
        <f t="shared" si="5"/>
        <v>54.599999999999994</v>
      </c>
    </row>
    <row r="125" spans="1:17" ht="40" customHeight="1" x14ac:dyDescent="0.35">
      <c r="A125" s="255"/>
      <c r="B125" s="46">
        <v>122</v>
      </c>
      <c r="C125" s="254"/>
      <c r="D125" s="40" t="s">
        <v>191</v>
      </c>
      <c r="E125" s="41" t="s">
        <v>189</v>
      </c>
      <c r="F125" s="41" t="s">
        <v>190</v>
      </c>
      <c r="G125" s="41" t="s">
        <v>13</v>
      </c>
      <c r="H125" s="74">
        <f>REITORIA!I125+CEART!I125+ESAG!I125+CEAD!I125+FAED!I125+CEFID!I125+CERES!I125+CESFI!I125</f>
        <v>8</v>
      </c>
      <c r="I125" s="139">
        <f>REITORIA!J125+CEART!J125+ESAG!J125+CEAD!J125+FAED!J125+CEFID!J125+CERES!J125+CESFI!J125</f>
        <v>3</v>
      </c>
      <c r="J125" s="150">
        <f>REITORIA!K125+CEART!K125+ESAG!K125+CEAD!K125+FAED!K125+CEFID!K125+CERES!K125+CESFI!K125</f>
        <v>3</v>
      </c>
      <c r="K125" s="140">
        <f>REITORIA!M125+CEART!M125+ESAG!M125+CEAD!M125+FAED!M125+CEFID!M125+CERES!M125+CESFI!M125</f>
        <v>1</v>
      </c>
      <c r="L125" s="141">
        <f>REITORIA!N125+REITORIA!O125+CEART!N125+CEART!O125+ESAG!N125+ESAG!O125+CEAD!N125+CEAD!O125+FAED!N125+FAED!O125+CEFID!N125+CEFID!O125+CERES!N125+CERES!O125+CESFI!N125+CESFI!O125</f>
        <v>0</v>
      </c>
      <c r="M125" s="138">
        <f t="shared" si="6"/>
        <v>5</v>
      </c>
      <c r="N125" s="17">
        <v>18.52</v>
      </c>
      <c r="O125" s="17">
        <f t="shared" si="7"/>
        <v>0</v>
      </c>
      <c r="P125" s="17">
        <f t="shared" si="4"/>
        <v>148.16</v>
      </c>
      <c r="Q125" s="30">
        <f t="shared" si="5"/>
        <v>55.56</v>
      </c>
    </row>
    <row r="126" spans="1:17" ht="40" customHeight="1" x14ac:dyDescent="0.35">
      <c r="A126" s="255"/>
      <c r="B126" s="46">
        <v>123</v>
      </c>
      <c r="C126" s="254"/>
      <c r="D126" s="40" t="s">
        <v>192</v>
      </c>
      <c r="E126" s="41" t="s">
        <v>39</v>
      </c>
      <c r="F126" s="41" t="s">
        <v>23</v>
      </c>
      <c r="G126" s="41" t="s">
        <v>13</v>
      </c>
      <c r="H126" s="74">
        <f>REITORIA!I126+CEART!I126+ESAG!I126+CEAD!I126+FAED!I126+CEFID!I126+CERES!I126+CESFI!I126</f>
        <v>4</v>
      </c>
      <c r="I126" s="139">
        <f>REITORIA!J126+CEART!J126+ESAG!J126+CEAD!J126+FAED!J126+CEFID!J126+CERES!J126+CESFI!J126</f>
        <v>4</v>
      </c>
      <c r="J126" s="150">
        <f>REITORIA!K126+CEART!K126+ESAG!K126+CEAD!K126+FAED!K126+CEFID!K126+CERES!K126+CESFI!K126</f>
        <v>4</v>
      </c>
      <c r="K126" s="140">
        <f>REITORIA!M126+CEART!M126+ESAG!M126+CEAD!M126+FAED!M126+CEFID!M126+CERES!M126+CESFI!M126</f>
        <v>1</v>
      </c>
      <c r="L126" s="141">
        <f>REITORIA!N126+REITORIA!O126+CEART!N126+CEART!O126+ESAG!N126+ESAG!O126+CEAD!N126+CEAD!O126+FAED!N126+FAED!O126+CEFID!N126+CEFID!O126+CERES!N126+CERES!O126+CESFI!N126+CESFI!O126</f>
        <v>0</v>
      </c>
      <c r="M126" s="138">
        <f t="shared" si="6"/>
        <v>0</v>
      </c>
      <c r="N126" s="17">
        <v>84.13</v>
      </c>
      <c r="O126" s="17">
        <f t="shared" si="7"/>
        <v>0</v>
      </c>
      <c r="P126" s="17">
        <f t="shared" si="4"/>
        <v>336.52</v>
      </c>
      <c r="Q126" s="30">
        <f t="shared" si="5"/>
        <v>336.52</v>
      </c>
    </row>
    <row r="127" spans="1:17" ht="40" customHeight="1" x14ac:dyDescent="0.35">
      <c r="A127" s="255"/>
      <c r="B127" s="46">
        <v>124</v>
      </c>
      <c r="C127" s="254"/>
      <c r="D127" s="40" t="s">
        <v>193</v>
      </c>
      <c r="E127" s="41" t="s">
        <v>194</v>
      </c>
      <c r="F127" s="41" t="s">
        <v>195</v>
      </c>
      <c r="G127" s="41" t="s">
        <v>13</v>
      </c>
      <c r="H127" s="74">
        <f>REITORIA!I127+CEART!I127+ESAG!I127+CEAD!I127+FAED!I127+CEFID!I127+CERES!I127+CESFI!I127</f>
        <v>10</v>
      </c>
      <c r="I127" s="139">
        <f>REITORIA!J127+CEART!J127+ESAG!J127+CEAD!J127+FAED!J127+CEFID!J127+CERES!J127+CESFI!J127</f>
        <v>5</v>
      </c>
      <c r="J127" s="150">
        <f>REITORIA!K127+CEART!K127+ESAG!K127+CEAD!K127+FAED!K127+CEFID!K127+CERES!K127+CESFI!K127</f>
        <v>5</v>
      </c>
      <c r="K127" s="140">
        <f>REITORIA!M127+CEART!M127+ESAG!M127+CEAD!M127+FAED!M127+CEFID!M127+CERES!M127+CESFI!M127</f>
        <v>2</v>
      </c>
      <c r="L127" s="141">
        <f>REITORIA!N127+REITORIA!O127+CEART!N127+CEART!O127+ESAG!N127+ESAG!O127+CEAD!N127+CEAD!O127+FAED!N127+FAED!O127+CEFID!N127+CEFID!O127+CERES!N127+CERES!O127+CESFI!N127+CESFI!O127</f>
        <v>0</v>
      </c>
      <c r="M127" s="138">
        <f t="shared" si="6"/>
        <v>5</v>
      </c>
      <c r="N127" s="17">
        <v>67.680000000000007</v>
      </c>
      <c r="O127" s="17">
        <f t="shared" si="7"/>
        <v>0</v>
      </c>
      <c r="P127" s="17">
        <f t="shared" si="4"/>
        <v>676.80000000000007</v>
      </c>
      <c r="Q127" s="30">
        <f t="shared" si="5"/>
        <v>338.40000000000003</v>
      </c>
    </row>
    <row r="128" spans="1:17" ht="40" customHeight="1" x14ac:dyDescent="0.35">
      <c r="A128" s="255"/>
      <c r="B128" s="46">
        <v>125</v>
      </c>
      <c r="C128" s="254"/>
      <c r="D128" s="40" t="s">
        <v>196</v>
      </c>
      <c r="E128" s="41" t="s">
        <v>39</v>
      </c>
      <c r="F128" s="41" t="s">
        <v>190</v>
      </c>
      <c r="G128" s="41" t="s">
        <v>13</v>
      </c>
      <c r="H128" s="74">
        <f>REITORIA!I128+CEART!I128+ESAG!I128+CEAD!I128+FAED!I128+CEFID!I128+CERES!I128+CESFI!I128</f>
        <v>3</v>
      </c>
      <c r="I128" s="139">
        <f>REITORIA!J128+CEART!J128+ESAG!J128+CEAD!J128+FAED!J128+CEFID!J128+CERES!J128+CESFI!J128</f>
        <v>3</v>
      </c>
      <c r="J128" s="150">
        <f>REITORIA!K128+CEART!K128+ESAG!K128+CEAD!K128+FAED!K128+CEFID!K128+CERES!K128+CESFI!K128</f>
        <v>3</v>
      </c>
      <c r="K128" s="140">
        <f>REITORIA!M128+CEART!M128+ESAG!M128+CEAD!M128+FAED!M128+CEFID!M128+CERES!M128+CESFI!M128</f>
        <v>0</v>
      </c>
      <c r="L128" s="141">
        <f>REITORIA!N128+REITORIA!O128+CEART!N128+CEART!O128+ESAG!N128+ESAG!O128+CEAD!N128+CEAD!O128+FAED!N128+FAED!O128+CEFID!N128+CEFID!O128+CERES!N128+CERES!O128+CESFI!N128+CESFI!O128</f>
        <v>0</v>
      </c>
      <c r="M128" s="138">
        <f t="shared" si="6"/>
        <v>0</v>
      </c>
      <c r="N128" s="17">
        <v>43.98</v>
      </c>
      <c r="O128" s="17">
        <f t="shared" si="7"/>
        <v>0</v>
      </c>
      <c r="P128" s="17">
        <f t="shared" si="4"/>
        <v>131.94</v>
      </c>
      <c r="Q128" s="30">
        <f t="shared" si="5"/>
        <v>131.94</v>
      </c>
    </row>
    <row r="129" spans="1:17" ht="40" customHeight="1" x14ac:dyDescent="0.35">
      <c r="A129" s="255"/>
      <c r="B129" s="46">
        <v>126</v>
      </c>
      <c r="C129" s="254"/>
      <c r="D129" s="40" t="s">
        <v>197</v>
      </c>
      <c r="E129" s="41" t="s">
        <v>198</v>
      </c>
      <c r="F129" s="41" t="s">
        <v>11</v>
      </c>
      <c r="G129" s="41" t="s">
        <v>13</v>
      </c>
      <c r="H129" s="74">
        <f>REITORIA!I129+CEART!I129+ESAG!I129+CEAD!I129+FAED!I129+CEFID!I129+CERES!I129+CESFI!I129</f>
        <v>4</v>
      </c>
      <c r="I129" s="139">
        <f>REITORIA!J129+CEART!J129+ESAG!J129+CEAD!J129+FAED!J129+CEFID!J129+CERES!J129+CESFI!J129</f>
        <v>4</v>
      </c>
      <c r="J129" s="150">
        <f>REITORIA!K129+CEART!K129+ESAG!K129+CEAD!K129+FAED!K129+CEFID!K129+CERES!K129+CESFI!K129</f>
        <v>4</v>
      </c>
      <c r="K129" s="140">
        <f>REITORIA!M129+CEART!M129+ESAG!M129+CEAD!M129+FAED!M129+CEFID!M129+CERES!M129+CESFI!M129</f>
        <v>1</v>
      </c>
      <c r="L129" s="141">
        <f>REITORIA!N129+REITORIA!O129+CEART!N129+CEART!O129+ESAG!N129+ESAG!O129+CEAD!N129+CEAD!O129+FAED!N129+FAED!O129+CEFID!N129+CEFID!O129+CERES!N129+CERES!O129+CESFI!N129+CESFI!O129</f>
        <v>0</v>
      </c>
      <c r="M129" s="138">
        <f t="shared" si="6"/>
        <v>0</v>
      </c>
      <c r="N129" s="17">
        <v>185.79</v>
      </c>
      <c r="O129" s="17">
        <f t="shared" si="7"/>
        <v>0</v>
      </c>
      <c r="P129" s="17">
        <f t="shared" si="4"/>
        <v>743.16</v>
      </c>
      <c r="Q129" s="30">
        <f t="shared" si="5"/>
        <v>743.16</v>
      </c>
    </row>
    <row r="130" spans="1:17" ht="40" customHeight="1" x14ac:dyDescent="0.35">
      <c r="A130" s="255"/>
      <c r="B130" s="46">
        <v>127</v>
      </c>
      <c r="C130" s="254"/>
      <c r="D130" s="40" t="s">
        <v>199</v>
      </c>
      <c r="E130" s="41" t="s">
        <v>198</v>
      </c>
      <c r="F130" s="41" t="s">
        <v>11</v>
      </c>
      <c r="G130" s="41" t="s">
        <v>13</v>
      </c>
      <c r="H130" s="74">
        <f>REITORIA!I130+CEART!I130+ESAG!I130+CEAD!I130+FAED!I130+CEFID!I130+CERES!I130+CESFI!I130</f>
        <v>3</v>
      </c>
      <c r="I130" s="139">
        <f>REITORIA!J130+CEART!J130+ESAG!J130+CEAD!J130+FAED!J130+CEFID!J130+CERES!J130+CESFI!J130</f>
        <v>3</v>
      </c>
      <c r="J130" s="150">
        <f>REITORIA!K130+CEART!K130+ESAG!K130+CEAD!K130+FAED!K130+CEFID!K130+CERES!K130+CESFI!K130</f>
        <v>3</v>
      </c>
      <c r="K130" s="140">
        <f>REITORIA!M130+CEART!M130+ESAG!M130+CEAD!M130+FAED!M130+CEFID!M130+CERES!M130+CESFI!M130</f>
        <v>0</v>
      </c>
      <c r="L130" s="141">
        <f>REITORIA!N130+REITORIA!O130+CEART!N130+CEART!O130+ESAG!N130+ESAG!O130+CEAD!N130+CEAD!O130+FAED!N130+FAED!O130+CEFID!N130+CEFID!O130+CERES!N130+CERES!O130+CESFI!N130+CESFI!O130</f>
        <v>0</v>
      </c>
      <c r="M130" s="138">
        <f t="shared" si="6"/>
        <v>0</v>
      </c>
      <c r="N130" s="17">
        <v>209.4</v>
      </c>
      <c r="O130" s="17">
        <f t="shared" si="7"/>
        <v>0</v>
      </c>
      <c r="P130" s="17">
        <f t="shared" si="4"/>
        <v>628.20000000000005</v>
      </c>
      <c r="Q130" s="30">
        <f t="shared" si="5"/>
        <v>628.20000000000005</v>
      </c>
    </row>
    <row r="131" spans="1:17" ht="40" customHeight="1" x14ac:dyDescent="0.35">
      <c r="A131" s="255"/>
      <c r="B131" s="46">
        <v>128</v>
      </c>
      <c r="C131" s="254"/>
      <c r="D131" s="40" t="s">
        <v>200</v>
      </c>
      <c r="E131" s="41" t="s">
        <v>201</v>
      </c>
      <c r="F131" s="41" t="s">
        <v>202</v>
      </c>
      <c r="G131" s="41" t="s">
        <v>13</v>
      </c>
      <c r="H131" s="74">
        <f>REITORIA!I131+CEART!I131+ESAG!I131+CEAD!I131+FAED!I131+CEFID!I131+CERES!I131+CESFI!I131</f>
        <v>3</v>
      </c>
      <c r="I131" s="139">
        <f>REITORIA!J131+CEART!J131+ESAG!J131+CEAD!J131+FAED!J131+CEFID!J131+CERES!J131+CESFI!J131</f>
        <v>3</v>
      </c>
      <c r="J131" s="150">
        <f>REITORIA!K131+CEART!K131+ESAG!K131+CEAD!K131+FAED!K131+CEFID!K131+CERES!K131+CESFI!K131</f>
        <v>3</v>
      </c>
      <c r="K131" s="140">
        <f>REITORIA!M131+CEART!M131+ESAG!M131+CEAD!M131+FAED!M131+CEFID!M131+CERES!M131+CESFI!M131</f>
        <v>0</v>
      </c>
      <c r="L131" s="141">
        <f>REITORIA!N131+REITORIA!O131+CEART!N131+CEART!O131+ESAG!N131+ESAG!O131+CEAD!N131+CEAD!O131+FAED!N131+FAED!O131+CEFID!N131+CEFID!O131+CERES!N131+CERES!O131+CESFI!N131+CESFI!O131</f>
        <v>0</v>
      </c>
      <c r="M131" s="138">
        <f t="shared" si="6"/>
        <v>0</v>
      </c>
      <c r="N131" s="17">
        <v>265.74</v>
      </c>
      <c r="O131" s="17">
        <f t="shared" si="7"/>
        <v>0</v>
      </c>
      <c r="P131" s="17">
        <f t="shared" si="4"/>
        <v>797.22</v>
      </c>
      <c r="Q131" s="30">
        <f t="shared" si="5"/>
        <v>797.22</v>
      </c>
    </row>
    <row r="132" spans="1:17" ht="40" customHeight="1" x14ac:dyDescent="0.35">
      <c r="A132" s="255"/>
      <c r="B132" s="46">
        <v>129</v>
      </c>
      <c r="C132" s="254"/>
      <c r="D132" s="40" t="s">
        <v>203</v>
      </c>
      <c r="E132" s="41" t="s">
        <v>39</v>
      </c>
      <c r="F132" s="41" t="s">
        <v>11</v>
      </c>
      <c r="G132" s="41" t="s">
        <v>13</v>
      </c>
      <c r="H132" s="74">
        <f>REITORIA!I132+CEART!I132+ESAG!I132+CEAD!I132+FAED!I132+CEFID!I132+CERES!I132+CESFI!I132</f>
        <v>8</v>
      </c>
      <c r="I132" s="139">
        <f>REITORIA!J132+CEART!J132+ESAG!J132+CEAD!J132+FAED!J132+CEFID!J132+CERES!J132+CESFI!J132</f>
        <v>8</v>
      </c>
      <c r="J132" s="150">
        <f>REITORIA!K132+CEART!K132+ESAG!K132+CEAD!K132+FAED!K132+CEFID!K132+CERES!K132+CESFI!K132</f>
        <v>8</v>
      </c>
      <c r="K132" s="140">
        <f>REITORIA!M132+CEART!M132+ESAG!M132+CEAD!M132+FAED!M132+CEFID!M132+CERES!M132+CESFI!M132</f>
        <v>2</v>
      </c>
      <c r="L132" s="141">
        <f>REITORIA!N132+REITORIA!O132+CEART!N132+CEART!O132+ESAG!N132+ESAG!O132+CEAD!N132+CEAD!O132+FAED!N132+FAED!O132+CEFID!N132+CEFID!O132+CERES!N132+CERES!O132+CESFI!N132+CESFI!O132</f>
        <v>0</v>
      </c>
      <c r="M132" s="138">
        <f t="shared" si="6"/>
        <v>0</v>
      </c>
      <c r="N132" s="17">
        <v>35</v>
      </c>
      <c r="O132" s="17">
        <f t="shared" si="7"/>
        <v>0</v>
      </c>
      <c r="P132" s="17">
        <f t="shared" si="4"/>
        <v>280</v>
      </c>
      <c r="Q132" s="30">
        <f t="shared" si="5"/>
        <v>280</v>
      </c>
    </row>
    <row r="133" spans="1:17" ht="40" customHeight="1" x14ac:dyDescent="0.35">
      <c r="A133" s="252"/>
      <c r="B133" s="46">
        <v>130</v>
      </c>
      <c r="C133" s="250"/>
      <c r="D133" s="40" t="s">
        <v>204</v>
      </c>
      <c r="E133" s="41" t="s">
        <v>39</v>
      </c>
      <c r="F133" s="41" t="s">
        <v>23</v>
      </c>
      <c r="G133" s="41" t="s">
        <v>13</v>
      </c>
      <c r="H133" s="74">
        <f>REITORIA!I133+CEART!I133+ESAG!I133+CEAD!I133+FAED!I133+CEFID!I133+CERES!I133+CESFI!I133</f>
        <v>4</v>
      </c>
      <c r="I133" s="139">
        <f>REITORIA!J133+CEART!J133+ESAG!J133+CEAD!J133+FAED!J133+CEFID!J133+CERES!J133+CESFI!J133</f>
        <v>3</v>
      </c>
      <c r="J133" s="150">
        <f>REITORIA!K133+CEART!K133+ESAG!K133+CEAD!K133+FAED!K133+CEFID!K133+CERES!K133+CESFI!K133</f>
        <v>3</v>
      </c>
      <c r="K133" s="140">
        <f>REITORIA!M133+CEART!M133+ESAG!M133+CEAD!M133+FAED!M133+CEFID!M133+CERES!M133+CESFI!M133</f>
        <v>1</v>
      </c>
      <c r="L133" s="141">
        <f>REITORIA!N133+REITORIA!O133+CEART!N133+CEART!O133+ESAG!N133+ESAG!O133+CEAD!N133+CEAD!O133+FAED!N133+FAED!O133+CEFID!N133+CEFID!O133+CERES!N133+CERES!O133+CESFI!N133+CESFI!O133</f>
        <v>0</v>
      </c>
      <c r="M133" s="138">
        <f t="shared" ref="M133:M196" si="8">H133-J133+L133</f>
        <v>1</v>
      </c>
      <c r="N133" s="17">
        <v>151.36000000000001</v>
      </c>
      <c r="O133" s="17">
        <f t="shared" ref="O133:O196" si="9">N133*L133</f>
        <v>0</v>
      </c>
      <c r="P133" s="17">
        <f t="shared" si="4"/>
        <v>605.44000000000005</v>
      </c>
      <c r="Q133" s="30">
        <f t="shared" si="5"/>
        <v>454.08000000000004</v>
      </c>
    </row>
    <row r="134" spans="1:17" ht="40" customHeight="1" x14ac:dyDescent="0.35">
      <c r="A134" s="251">
        <v>7</v>
      </c>
      <c r="B134" s="46">
        <v>131</v>
      </c>
      <c r="C134" s="253" t="s">
        <v>635</v>
      </c>
      <c r="D134" s="40" t="s">
        <v>205</v>
      </c>
      <c r="E134" s="41" t="s">
        <v>206</v>
      </c>
      <c r="F134" s="41" t="s">
        <v>23</v>
      </c>
      <c r="G134" s="41" t="s">
        <v>13</v>
      </c>
      <c r="H134" s="74">
        <f>REITORIA!I134+CEART!I134+ESAG!I134+CEAD!I134+FAED!I134+CEFID!I134+CERES!I134+CESFI!I134</f>
        <v>10</v>
      </c>
      <c r="I134" s="139">
        <f>REITORIA!J134+CEART!J134+ESAG!J134+CEAD!J134+FAED!J134+CEFID!J134+CERES!J134+CESFI!J134</f>
        <v>6</v>
      </c>
      <c r="J134" s="150">
        <f>REITORIA!K134+CEART!K134+ESAG!K134+CEAD!K134+FAED!K134+CEFID!K134+CERES!K134+CESFI!K134</f>
        <v>6</v>
      </c>
      <c r="K134" s="140">
        <f>REITORIA!M134+CEART!M134+ESAG!M134+CEAD!M134+FAED!M134+CEFID!M134+CERES!M134+CESFI!M134</f>
        <v>0</v>
      </c>
      <c r="L134" s="141">
        <f>REITORIA!N134+REITORIA!O134+CEART!N134+CEART!O134+ESAG!N134+ESAG!O134+CEAD!N134+CEAD!O134+FAED!N134+FAED!O134+CEFID!N134+CEFID!O134+CERES!N134+CERES!O134+CESFI!N134+CESFI!O134</f>
        <v>0</v>
      </c>
      <c r="M134" s="138">
        <f t="shared" si="8"/>
        <v>4</v>
      </c>
      <c r="N134" s="17">
        <v>40</v>
      </c>
      <c r="O134" s="17">
        <f t="shared" si="9"/>
        <v>0</v>
      </c>
      <c r="P134" s="17">
        <f t="shared" si="4"/>
        <v>400</v>
      </c>
      <c r="Q134" s="30">
        <f t="shared" si="5"/>
        <v>240</v>
      </c>
    </row>
    <row r="135" spans="1:17" ht="40" customHeight="1" x14ac:dyDescent="0.35">
      <c r="A135" s="255"/>
      <c r="B135" s="46">
        <v>132</v>
      </c>
      <c r="C135" s="254"/>
      <c r="D135" s="75" t="s">
        <v>207</v>
      </c>
      <c r="E135" s="76" t="s">
        <v>208</v>
      </c>
      <c r="F135" s="76" t="s">
        <v>23</v>
      </c>
      <c r="G135" s="76" t="s">
        <v>13</v>
      </c>
      <c r="H135" s="74">
        <f>REITORIA!I135+CEART!I135+ESAG!I135+CEAD!I135+FAED!I135+CEFID!I135+CERES!I135+CESFI!I135</f>
        <v>1</v>
      </c>
      <c r="I135" s="139">
        <f>REITORIA!J135+CEART!J135+ESAG!J135+CEAD!J135+FAED!J135+CEFID!J135+CERES!J135+CESFI!J135</f>
        <v>1</v>
      </c>
      <c r="J135" s="150">
        <f>REITORIA!K135+CEART!K135+ESAG!K135+CEAD!K135+FAED!K135+CEFID!K135+CERES!K135+CESFI!K135</f>
        <v>1</v>
      </c>
      <c r="K135" s="140">
        <f>REITORIA!M135+CEART!M135+ESAG!M135+CEAD!M135+FAED!M135+CEFID!M135+CERES!M135+CESFI!M135</f>
        <v>0</v>
      </c>
      <c r="L135" s="141">
        <f>REITORIA!N135+REITORIA!O135+CEART!N135+CEART!O135+ESAG!N135+ESAG!O135+CEAD!N135+CEAD!O135+FAED!N135+FAED!O135+CEFID!N135+CEFID!O135+CERES!N135+CERES!O135+CESFI!N135+CESFI!O135</f>
        <v>0</v>
      </c>
      <c r="M135" s="138">
        <f t="shared" si="8"/>
        <v>0</v>
      </c>
      <c r="N135" s="17">
        <v>139.80000000000001</v>
      </c>
      <c r="O135" s="17">
        <f t="shared" si="9"/>
        <v>0</v>
      </c>
      <c r="P135" s="17">
        <f t="shared" si="4"/>
        <v>139.80000000000001</v>
      </c>
      <c r="Q135" s="30">
        <f t="shared" si="5"/>
        <v>139.80000000000001</v>
      </c>
    </row>
    <row r="136" spans="1:17" ht="40" customHeight="1" x14ac:dyDescent="0.35">
      <c r="A136" s="255"/>
      <c r="B136" s="46">
        <v>133</v>
      </c>
      <c r="C136" s="254"/>
      <c r="D136" s="40" t="s">
        <v>209</v>
      </c>
      <c r="E136" s="41" t="s">
        <v>210</v>
      </c>
      <c r="F136" s="41" t="s">
        <v>23</v>
      </c>
      <c r="G136" s="41" t="s">
        <v>13</v>
      </c>
      <c r="H136" s="74">
        <f>REITORIA!I136+CEART!I136+ESAG!I136+CEAD!I136+FAED!I136+CEFID!I136+CERES!I136+CESFI!I136</f>
        <v>8</v>
      </c>
      <c r="I136" s="139">
        <f>REITORIA!J136+CEART!J136+ESAG!J136+CEAD!J136+FAED!J136+CEFID!J136+CERES!J136+CESFI!J136</f>
        <v>8</v>
      </c>
      <c r="J136" s="150">
        <f>REITORIA!K136+CEART!K136+ESAG!K136+CEAD!K136+FAED!K136+CEFID!K136+CERES!K136+CESFI!K136</f>
        <v>8</v>
      </c>
      <c r="K136" s="140">
        <f>REITORIA!M136+CEART!M136+ESAG!M136+CEAD!M136+FAED!M136+CEFID!M136+CERES!M136+CESFI!M136</f>
        <v>1</v>
      </c>
      <c r="L136" s="141">
        <f>REITORIA!N136+REITORIA!O136+CEART!N136+CEART!O136+ESAG!N136+ESAG!O136+CEAD!N136+CEAD!O136+FAED!N136+FAED!O136+CEFID!N136+CEFID!O136+CERES!N136+CERES!O136+CESFI!N136+CESFI!O136</f>
        <v>0</v>
      </c>
      <c r="M136" s="138">
        <f t="shared" si="8"/>
        <v>0</v>
      </c>
      <c r="N136" s="17">
        <v>67.09</v>
      </c>
      <c r="O136" s="17">
        <f t="shared" si="9"/>
        <v>0</v>
      </c>
      <c r="P136" s="17">
        <f t="shared" si="4"/>
        <v>536.72</v>
      </c>
      <c r="Q136" s="30">
        <f t="shared" si="5"/>
        <v>536.72</v>
      </c>
    </row>
    <row r="137" spans="1:17" ht="40" customHeight="1" x14ac:dyDescent="0.35">
      <c r="A137" s="255"/>
      <c r="B137" s="46">
        <v>134</v>
      </c>
      <c r="C137" s="254"/>
      <c r="D137" s="40" t="s">
        <v>211</v>
      </c>
      <c r="E137" s="41" t="s">
        <v>212</v>
      </c>
      <c r="F137" s="41" t="s">
        <v>23</v>
      </c>
      <c r="G137" s="41" t="s">
        <v>13</v>
      </c>
      <c r="H137" s="74">
        <f>REITORIA!I137+CEART!I137+ESAG!I137+CEAD!I137+FAED!I137+CEFID!I137+CERES!I137+CESFI!I137</f>
        <v>2</v>
      </c>
      <c r="I137" s="139">
        <f>REITORIA!J137+CEART!J137+ESAG!J137+CEAD!J137+FAED!J137+CEFID!J137+CERES!J137+CESFI!J137</f>
        <v>2</v>
      </c>
      <c r="J137" s="150">
        <f>REITORIA!K137+CEART!K137+ESAG!K137+CEAD!K137+FAED!K137+CEFID!K137+CERES!K137+CESFI!K137</f>
        <v>2</v>
      </c>
      <c r="K137" s="140">
        <f>REITORIA!M137+CEART!M137+ESAG!M137+CEAD!M137+FAED!M137+CEFID!M137+CERES!M137+CESFI!M137</f>
        <v>0</v>
      </c>
      <c r="L137" s="141">
        <f>REITORIA!N137+REITORIA!O137+CEART!N137+CEART!O137+ESAG!N137+ESAG!O137+CEAD!N137+CEAD!O137+FAED!N137+FAED!O137+CEFID!N137+CEFID!O137+CERES!N137+CERES!O137+CESFI!N137+CESFI!O137</f>
        <v>0</v>
      </c>
      <c r="M137" s="138">
        <f t="shared" si="8"/>
        <v>0</v>
      </c>
      <c r="N137" s="17">
        <v>168</v>
      </c>
      <c r="O137" s="17">
        <f t="shared" si="9"/>
        <v>0</v>
      </c>
      <c r="P137" s="17">
        <f t="shared" si="4"/>
        <v>336</v>
      </c>
      <c r="Q137" s="30">
        <f t="shared" si="5"/>
        <v>336</v>
      </c>
    </row>
    <row r="138" spans="1:17" ht="40" customHeight="1" x14ac:dyDescent="0.35">
      <c r="A138" s="255"/>
      <c r="B138" s="46">
        <v>135</v>
      </c>
      <c r="C138" s="254"/>
      <c r="D138" s="40" t="s">
        <v>213</v>
      </c>
      <c r="E138" s="41" t="s">
        <v>214</v>
      </c>
      <c r="F138" s="41" t="s">
        <v>23</v>
      </c>
      <c r="G138" s="41" t="s">
        <v>13</v>
      </c>
      <c r="H138" s="74">
        <f>REITORIA!I138+CEART!I138+ESAG!I138+CEAD!I138+FAED!I138+CEFID!I138+CERES!I138+CESFI!I138</f>
        <v>4</v>
      </c>
      <c r="I138" s="139">
        <f>REITORIA!J138+CEART!J138+ESAG!J138+CEAD!J138+FAED!J138+CEFID!J138+CERES!J138+CESFI!J138</f>
        <v>3</v>
      </c>
      <c r="J138" s="150">
        <f>REITORIA!K138+CEART!K138+ESAG!K138+CEAD!K138+FAED!K138+CEFID!K138+CERES!K138+CESFI!K138</f>
        <v>3</v>
      </c>
      <c r="K138" s="140">
        <f>REITORIA!M138+CEART!M138+ESAG!M138+CEAD!M138+FAED!M138+CEFID!M138+CERES!M138+CESFI!M138</f>
        <v>0</v>
      </c>
      <c r="L138" s="141">
        <f>REITORIA!N138+REITORIA!O138+CEART!N138+CEART!O138+ESAG!N138+ESAG!O138+CEAD!N138+CEAD!O138+FAED!N138+FAED!O138+CEFID!N138+CEFID!O138+CERES!N138+CERES!O138+CESFI!N138+CESFI!O138</f>
        <v>0</v>
      </c>
      <c r="M138" s="138">
        <f t="shared" si="8"/>
        <v>1</v>
      </c>
      <c r="N138" s="17">
        <v>660</v>
      </c>
      <c r="O138" s="17">
        <f t="shared" si="9"/>
        <v>0</v>
      </c>
      <c r="P138" s="17">
        <f t="shared" si="4"/>
        <v>2640</v>
      </c>
      <c r="Q138" s="30">
        <f t="shared" si="5"/>
        <v>1980</v>
      </c>
    </row>
    <row r="139" spans="1:17" ht="40" customHeight="1" x14ac:dyDescent="0.35">
      <c r="A139" s="255"/>
      <c r="B139" s="46">
        <v>136</v>
      </c>
      <c r="C139" s="254"/>
      <c r="D139" s="40" t="s">
        <v>215</v>
      </c>
      <c r="E139" s="41" t="s">
        <v>216</v>
      </c>
      <c r="F139" s="41" t="s">
        <v>23</v>
      </c>
      <c r="G139" s="41" t="s">
        <v>13</v>
      </c>
      <c r="H139" s="74">
        <f>REITORIA!I139+CEART!I139+ESAG!I139+CEAD!I139+FAED!I139+CEFID!I139+CERES!I139+CESFI!I139</f>
        <v>4</v>
      </c>
      <c r="I139" s="139">
        <f>REITORIA!J139+CEART!J139+ESAG!J139+CEAD!J139+FAED!J139+CEFID!J139+CERES!J139+CESFI!J139</f>
        <v>2</v>
      </c>
      <c r="J139" s="150">
        <f>REITORIA!K139+CEART!K139+ESAG!K139+CEAD!K139+FAED!K139+CEFID!K139+CERES!K139+CESFI!K139</f>
        <v>2</v>
      </c>
      <c r="K139" s="140">
        <f>REITORIA!M139+CEART!M139+ESAG!M139+CEAD!M139+FAED!M139+CEFID!M139+CERES!M139+CESFI!M139</f>
        <v>0</v>
      </c>
      <c r="L139" s="141">
        <f>REITORIA!N139+REITORIA!O139+CEART!N139+CEART!O139+ESAG!N139+ESAG!O139+CEAD!N139+CEAD!O139+FAED!N139+FAED!O139+CEFID!N139+CEFID!O139+CERES!N139+CERES!O139+CESFI!N139+CESFI!O139</f>
        <v>0</v>
      </c>
      <c r="M139" s="138">
        <f t="shared" si="8"/>
        <v>2</v>
      </c>
      <c r="N139" s="17">
        <v>422</v>
      </c>
      <c r="O139" s="17">
        <f t="shared" si="9"/>
        <v>0</v>
      </c>
      <c r="P139" s="17">
        <f t="shared" si="4"/>
        <v>1688</v>
      </c>
      <c r="Q139" s="30">
        <f t="shared" si="5"/>
        <v>844</v>
      </c>
    </row>
    <row r="140" spans="1:17" ht="40" customHeight="1" x14ac:dyDescent="0.35">
      <c r="A140" s="255"/>
      <c r="B140" s="46">
        <v>137</v>
      </c>
      <c r="C140" s="254"/>
      <c r="D140" s="40" t="s">
        <v>217</v>
      </c>
      <c r="E140" s="41" t="s">
        <v>218</v>
      </c>
      <c r="F140" s="41" t="s">
        <v>14</v>
      </c>
      <c r="G140" s="41" t="s">
        <v>13</v>
      </c>
      <c r="H140" s="74">
        <f>REITORIA!I140+CEART!I140+ESAG!I140+CEAD!I140+FAED!I140+CEFID!I140+CERES!I140+CESFI!I140</f>
        <v>14</v>
      </c>
      <c r="I140" s="139">
        <f>REITORIA!J140+CEART!J140+ESAG!J140+CEAD!J140+FAED!J140+CEFID!J140+CERES!J140+CESFI!J140</f>
        <v>10</v>
      </c>
      <c r="J140" s="150">
        <f>REITORIA!K140+CEART!K140+ESAG!K140+CEAD!K140+FAED!K140+CEFID!K140+CERES!K140+CESFI!K140</f>
        <v>10</v>
      </c>
      <c r="K140" s="140">
        <f>REITORIA!M140+CEART!M140+ESAG!M140+CEAD!M140+FAED!M140+CEFID!M140+CERES!M140+CESFI!M140</f>
        <v>1</v>
      </c>
      <c r="L140" s="141">
        <f>REITORIA!N140+REITORIA!O140+CEART!N140+CEART!O140+ESAG!N140+ESAG!O140+CEAD!N140+CEAD!O140+FAED!N140+FAED!O140+CEFID!N140+CEFID!O140+CERES!N140+CERES!O140+CESFI!N140+CESFI!O140</f>
        <v>0</v>
      </c>
      <c r="M140" s="138">
        <f t="shared" si="8"/>
        <v>4</v>
      </c>
      <c r="N140" s="17">
        <v>33.6</v>
      </c>
      <c r="O140" s="17">
        <f t="shared" si="9"/>
        <v>0</v>
      </c>
      <c r="P140" s="17">
        <f t="shared" si="4"/>
        <v>470.40000000000003</v>
      </c>
      <c r="Q140" s="30">
        <f t="shared" si="5"/>
        <v>336</v>
      </c>
    </row>
    <row r="141" spans="1:17" ht="40" customHeight="1" x14ac:dyDescent="0.35">
      <c r="A141" s="255"/>
      <c r="B141" s="46">
        <v>138</v>
      </c>
      <c r="C141" s="254"/>
      <c r="D141" s="40" t="s">
        <v>219</v>
      </c>
      <c r="E141" s="41" t="s">
        <v>220</v>
      </c>
      <c r="F141" s="41" t="s">
        <v>11</v>
      </c>
      <c r="G141" s="41" t="s">
        <v>13</v>
      </c>
      <c r="H141" s="74">
        <f>REITORIA!I141+CEART!I141+ESAG!I141+CEAD!I141+FAED!I141+CEFID!I141+CERES!I141+CESFI!I141</f>
        <v>2</v>
      </c>
      <c r="I141" s="139">
        <f>REITORIA!J141+CEART!J141+ESAG!J141+CEAD!J141+FAED!J141+CEFID!J141+CERES!J141+CESFI!J141</f>
        <v>2</v>
      </c>
      <c r="J141" s="150">
        <f>REITORIA!K141+CEART!K141+ESAG!K141+CEAD!K141+FAED!K141+CEFID!K141+CERES!K141+CESFI!K141</f>
        <v>2</v>
      </c>
      <c r="K141" s="140">
        <f>REITORIA!M141+CEART!M141+ESAG!M141+CEAD!M141+FAED!M141+CEFID!M141+CERES!M141+CESFI!M141</f>
        <v>0</v>
      </c>
      <c r="L141" s="141">
        <f>REITORIA!N141+REITORIA!O141+CEART!N141+CEART!O141+ESAG!N141+ESAG!O141+CEAD!N141+CEAD!O141+FAED!N141+FAED!O141+CEFID!N141+CEFID!O141+CERES!N141+CERES!O141+CESFI!N141+CESFI!O141</f>
        <v>0</v>
      </c>
      <c r="M141" s="138">
        <f t="shared" si="8"/>
        <v>0</v>
      </c>
      <c r="N141" s="17">
        <v>37.200000000000003</v>
      </c>
      <c r="O141" s="17">
        <f t="shared" si="9"/>
        <v>0</v>
      </c>
      <c r="P141" s="17">
        <f t="shared" si="4"/>
        <v>74.400000000000006</v>
      </c>
      <c r="Q141" s="30">
        <f t="shared" si="5"/>
        <v>74.400000000000006</v>
      </c>
    </row>
    <row r="142" spans="1:17" ht="40" customHeight="1" x14ac:dyDescent="0.35">
      <c r="A142" s="255"/>
      <c r="B142" s="46">
        <v>139</v>
      </c>
      <c r="C142" s="254"/>
      <c r="D142" s="40" t="s">
        <v>221</v>
      </c>
      <c r="E142" s="41" t="s">
        <v>222</v>
      </c>
      <c r="F142" s="41" t="s">
        <v>23</v>
      </c>
      <c r="G142" s="41" t="s">
        <v>13</v>
      </c>
      <c r="H142" s="74">
        <f>REITORIA!I142+CEART!I142+ESAG!I142+CEAD!I142+FAED!I142+CEFID!I142+CERES!I142+CESFI!I142</f>
        <v>24</v>
      </c>
      <c r="I142" s="139">
        <f>REITORIA!J142+CEART!J142+ESAG!J142+CEAD!J142+FAED!J142+CEFID!J142+CERES!J142+CESFI!J142</f>
        <v>9</v>
      </c>
      <c r="J142" s="150">
        <f>REITORIA!K142+CEART!K142+ESAG!K142+CEAD!K142+FAED!K142+CEFID!K142+CERES!K142+CESFI!K142</f>
        <v>9</v>
      </c>
      <c r="K142" s="140">
        <f>REITORIA!M142+CEART!M142+ESAG!M142+CEAD!M142+FAED!M142+CEFID!M142+CERES!M142+CESFI!M142</f>
        <v>3</v>
      </c>
      <c r="L142" s="141">
        <f>REITORIA!N142+REITORIA!O142+CEART!N142+CEART!O142+ESAG!N142+ESAG!O142+CEAD!N142+CEAD!O142+FAED!N142+FAED!O142+CEFID!N142+CEFID!O142+CERES!N142+CERES!O142+CESFI!N142+CESFI!O142</f>
        <v>0</v>
      </c>
      <c r="M142" s="138">
        <f t="shared" si="8"/>
        <v>15</v>
      </c>
      <c r="N142" s="17">
        <v>93.6</v>
      </c>
      <c r="O142" s="17">
        <f t="shared" si="9"/>
        <v>0</v>
      </c>
      <c r="P142" s="17">
        <f t="shared" si="4"/>
        <v>2246.3999999999996</v>
      </c>
      <c r="Q142" s="30">
        <f t="shared" si="5"/>
        <v>842.4</v>
      </c>
    </row>
    <row r="143" spans="1:17" ht="40" customHeight="1" x14ac:dyDescent="0.35">
      <c r="A143" s="255"/>
      <c r="B143" s="46">
        <v>140</v>
      </c>
      <c r="C143" s="254"/>
      <c r="D143" s="40" t="s">
        <v>223</v>
      </c>
      <c r="E143" s="41" t="s">
        <v>224</v>
      </c>
      <c r="F143" s="41" t="s">
        <v>14</v>
      </c>
      <c r="G143" s="41" t="s">
        <v>13</v>
      </c>
      <c r="H143" s="74">
        <f>REITORIA!I143+CEART!I143+ESAG!I143+CEAD!I143+FAED!I143+CEFID!I143+CERES!I143+CESFI!I143</f>
        <v>7</v>
      </c>
      <c r="I143" s="139">
        <f>REITORIA!J143+CEART!J143+ESAG!J143+CEAD!J143+FAED!J143+CEFID!J143+CERES!J143+CESFI!J143</f>
        <v>2</v>
      </c>
      <c r="J143" s="150">
        <f>REITORIA!K143+CEART!K143+ESAG!K143+CEAD!K143+FAED!K143+CEFID!K143+CERES!K143+CESFI!K143</f>
        <v>2</v>
      </c>
      <c r="K143" s="140">
        <f>REITORIA!M143+CEART!M143+ESAG!M143+CEAD!M143+FAED!M143+CEFID!M143+CERES!M143+CESFI!M143</f>
        <v>1</v>
      </c>
      <c r="L143" s="141">
        <f>REITORIA!N143+REITORIA!O143+CEART!N143+CEART!O143+ESAG!N143+ESAG!O143+CEAD!N143+CEAD!O143+FAED!N143+FAED!O143+CEFID!N143+CEFID!O143+CERES!N143+CERES!O143+CESFI!N143+CESFI!O143</f>
        <v>0</v>
      </c>
      <c r="M143" s="138">
        <f t="shared" si="8"/>
        <v>5</v>
      </c>
      <c r="N143" s="17">
        <v>26.82</v>
      </c>
      <c r="O143" s="17">
        <f t="shared" si="9"/>
        <v>0</v>
      </c>
      <c r="P143" s="17">
        <f t="shared" si="4"/>
        <v>187.74</v>
      </c>
      <c r="Q143" s="30">
        <f t="shared" si="5"/>
        <v>53.64</v>
      </c>
    </row>
    <row r="144" spans="1:17" ht="40" customHeight="1" x14ac:dyDescent="0.35">
      <c r="A144" s="255"/>
      <c r="B144" s="46">
        <v>141</v>
      </c>
      <c r="C144" s="254"/>
      <c r="D144" s="40" t="s">
        <v>225</v>
      </c>
      <c r="E144" s="41" t="s">
        <v>226</v>
      </c>
      <c r="F144" s="41" t="s">
        <v>202</v>
      </c>
      <c r="G144" s="41" t="s">
        <v>13</v>
      </c>
      <c r="H144" s="74">
        <f>REITORIA!I144+CEART!I144+ESAG!I144+CEAD!I144+FAED!I144+CEFID!I144+CERES!I144+CESFI!I144</f>
        <v>2</v>
      </c>
      <c r="I144" s="139">
        <f>REITORIA!J144+CEART!J144+ESAG!J144+CEAD!J144+FAED!J144+CEFID!J144+CERES!J144+CESFI!J144</f>
        <v>2</v>
      </c>
      <c r="J144" s="150">
        <f>REITORIA!K144+CEART!K144+ESAG!K144+CEAD!K144+FAED!K144+CEFID!K144+CERES!K144+CESFI!K144</f>
        <v>2</v>
      </c>
      <c r="K144" s="140">
        <f>REITORIA!M144+CEART!M144+ESAG!M144+CEAD!M144+FAED!M144+CEFID!M144+CERES!M144+CESFI!M144</f>
        <v>0</v>
      </c>
      <c r="L144" s="141">
        <f>REITORIA!N144+REITORIA!O144+CEART!N144+CEART!O144+ESAG!N144+ESAG!O144+CEAD!N144+CEAD!O144+FAED!N144+FAED!O144+CEFID!N144+CEFID!O144+CERES!N144+CERES!O144+CESFI!N144+CESFI!O144</f>
        <v>0</v>
      </c>
      <c r="M144" s="138">
        <f t="shared" si="8"/>
        <v>0</v>
      </c>
      <c r="N144" s="17">
        <v>180</v>
      </c>
      <c r="O144" s="17">
        <f t="shared" si="9"/>
        <v>0</v>
      </c>
      <c r="P144" s="17">
        <f t="shared" si="4"/>
        <v>360</v>
      </c>
      <c r="Q144" s="30">
        <f t="shared" si="5"/>
        <v>360</v>
      </c>
    </row>
    <row r="145" spans="1:17" ht="40" customHeight="1" x14ac:dyDescent="0.35">
      <c r="A145" s="255"/>
      <c r="B145" s="46">
        <v>142</v>
      </c>
      <c r="C145" s="254"/>
      <c r="D145" s="40" t="s">
        <v>227</v>
      </c>
      <c r="E145" s="41" t="s">
        <v>228</v>
      </c>
      <c r="F145" s="41" t="s">
        <v>202</v>
      </c>
      <c r="G145" s="41" t="s">
        <v>13</v>
      </c>
      <c r="H145" s="74">
        <f>REITORIA!I145+CEART!I145+ESAG!I145+CEAD!I145+FAED!I145+CEFID!I145+CERES!I145+CESFI!I145</f>
        <v>2</v>
      </c>
      <c r="I145" s="139">
        <f>REITORIA!J145+CEART!J145+ESAG!J145+CEAD!J145+FAED!J145+CEFID!J145+CERES!J145+CESFI!J145</f>
        <v>2</v>
      </c>
      <c r="J145" s="150">
        <f>REITORIA!K145+CEART!K145+ESAG!K145+CEAD!K145+FAED!K145+CEFID!K145+CERES!K145+CESFI!K145</f>
        <v>2</v>
      </c>
      <c r="K145" s="140">
        <f>REITORIA!M145+CEART!M145+ESAG!M145+CEAD!M145+FAED!M145+CEFID!M145+CERES!M145+CESFI!M145</f>
        <v>0</v>
      </c>
      <c r="L145" s="141">
        <f>REITORIA!N145+REITORIA!O145+CEART!N145+CEART!O145+ESAG!N145+ESAG!O145+CEAD!N145+CEAD!O145+FAED!N145+FAED!O145+CEFID!N145+CEFID!O145+CERES!N145+CERES!O145+CESFI!N145+CESFI!O145</f>
        <v>0</v>
      </c>
      <c r="M145" s="138">
        <f t="shared" si="8"/>
        <v>0</v>
      </c>
      <c r="N145" s="17">
        <v>115.2</v>
      </c>
      <c r="O145" s="17">
        <f t="shared" si="9"/>
        <v>0</v>
      </c>
      <c r="P145" s="17">
        <f t="shared" si="4"/>
        <v>230.4</v>
      </c>
      <c r="Q145" s="30">
        <f t="shared" si="5"/>
        <v>230.4</v>
      </c>
    </row>
    <row r="146" spans="1:17" ht="40" customHeight="1" x14ac:dyDescent="0.35">
      <c r="A146" s="255"/>
      <c r="B146" s="46">
        <v>143</v>
      </c>
      <c r="C146" s="254"/>
      <c r="D146" s="40" t="s">
        <v>229</v>
      </c>
      <c r="E146" s="41" t="s">
        <v>230</v>
      </c>
      <c r="F146" s="41" t="s">
        <v>3</v>
      </c>
      <c r="G146" s="41" t="s">
        <v>13</v>
      </c>
      <c r="H146" s="74">
        <f>REITORIA!I146+CEART!I146+ESAG!I146+CEAD!I146+FAED!I146+CEFID!I146+CERES!I146+CESFI!I146</f>
        <v>7</v>
      </c>
      <c r="I146" s="139">
        <f>REITORIA!J146+CEART!J146+ESAG!J146+CEAD!J146+FAED!J146+CEFID!J146+CERES!J146+CESFI!J146</f>
        <v>7</v>
      </c>
      <c r="J146" s="150">
        <f>REITORIA!K146+CEART!K146+ESAG!K146+CEAD!K146+FAED!K146+CEFID!K146+CERES!K146+CESFI!K146</f>
        <v>7</v>
      </c>
      <c r="K146" s="140">
        <f>REITORIA!M146+CEART!M146+ESAG!M146+CEAD!M146+FAED!M146+CEFID!M146+CERES!M146+CESFI!M146</f>
        <v>0</v>
      </c>
      <c r="L146" s="141">
        <f>REITORIA!N146+REITORIA!O146+CEART!N146+CEART!O146+ESAG!N146+ESAG!O146+CEAD!N146+CEAD!O146+FAED!N146+FAED!O146+CEFID!N146+CEFID!O146+CERES!N146+CERES!O146+CESFI!N146+CESFI!O146</f>
        <v>0</v>
      </c>
      <c r="M146" s="138">
        <f t="shared" si="8"/>
        <v>0</v>
      </c>
      <c r="N146" s="17">
        <v>9</v>
      </c>
      <c r="O146" s="17">
        <f t="shared" si="9"/>
        <v>0</v>
      </c>
      <c r="P146" s="17">
        <f t="shared" si="4"/>
        <v>63</v>
      </c>
      <c r="Q146" s="30">
        <f t="shared" si="5"/>
        <v>63</v>
      </c>
    </row>
    <row r="147" spans="1:17" ht="40" customHeight="1" x14ac:dyDescent="0.35">
      <c r="A147" s="255"/>
      <c r="B147" s="46">
        <v>144</v>
      </c>
      <c r="C147" s="254"/>
      <c r="D147" s="40" t="s">
        <v>231</v>
      </c>
      <c r="E147" s="41" t="s">
        <v>232</v>
      </c>
      <c r="F147" s="41" t="s">
        <v>233</v>
      </c>
      <c r="G147" s="41" t="s">
        <v>13</v>
      </c>
      <c r="H147" s="74">
        <f>REITORIA!I147+CEART!I147+ESAG!I147+CEAD!I147+FAED!I147+CEFID!I147+CERES!I147+CESFI!I147</f>
        <v>29</v>
      </c>
      <c r="I147" s="139">
        <f>REITORIA!J147+CEART!J147+ESAG!J147+CEAD!J147+FAED!J147+CEFID!J147+CERES!J147+CESFI!J147</f>
        <v>21</v>
      </c>
      <c r="J147" s="150">
        <f>REITORIA!K147+CEART!K147+ESAG!K147+CEAD!K147+FAED!K147+CEFID!K147+CERES!K147+CESFI!K147</f>
        <v>21</v>
      </c>
      <c r="K147" s="140">
        <f>REITORIA!M147+CEART!M147+ESAG!M147+CEAD!M147+FAED!M147+CEFID!M147+CERES!M147+CESFI!M147</f>
        <v>4</v>
      </c>
      <c r="L147" s="141">
        <f>REITORIA!N147+REITORIA!O147+CEART!N147+CEART!O147+ESAG!N147+ESAG!O147+CEAD!N147+CEAD!O147+FAED!N147+FAED!O147+CEFID!N147+CEFID!O147+CERES!N147+CERES!O147+CESFI!N147+CESFI!O147</f>
        <v>0</v>
      </c>
      <c r="M147" s="138">
        <f t="shared" si="8"/>
        <v>8</v>
      </c>
      <c r="N147" s="17">
        <v>4.2</v>
      </c>
      <c r="O147" s="17">
        <f t="shared" si="9"/>
        <v>0</v>
      </c>
      <c r="P147" s="17">
        <f t="shared" si="4"/>
        <v>121.80000000000001</v>
      </c>
      <c r="Q147" s="30">
        <f t="shared" si="5"/>
        <v>88.2</v>
      </c>
    </row>
    <row r="148" spans="1:17" ht="40" customHeight="1" x14ac:dyDescent="0.35">
      <c r="A148" s="255"/>
      <c r="B148" s="46">
        <v>145</v>
      </c>
      <c r="C148" s="254"/>
      <c r="D148" s="40" t="s">
        <v>234</v>
      </c>
      <c r="E148" s="41" t="s">
        <v>235</v>
      </c>
      <c r="F148" s="41" t="s">
        <v>233</v>
      </c>
      <c r="G148" s="41" t="s">
        <v>13</v>
      </c>
      <c r="H148" s="74">
        <f>REITORIA!I148+CEART!I148+ESAG!I148+CEAD!I148+FAED!I148+CEFID!I148+CERES!I148+CESFI!I148</f>
        <v>29</v>
      </c>
      <c r="I148" s="139">
        <f>REITORIA!J148+CEART!J148+ESAG!J148+CEAD!J148+FAED!J148+CEFID!J148+CERES!J148+CESFI!J148</f>
        <v>18</v>
      </c>
      <c r="J148" s="150">
        <f>REITORIA!K148+CEART!K148+ESAG!K148+CEAD!K148+FAED!K148+CEFID!K148+CERES!K148+CESFI!K148</f>
        <v>18</v>
      </c>
      <c r="K148" s="140">
        <f>REITORIA!M148+CEART!M148+ESAG!M148+CEAD!M148+FAED!M148+CEFID!M148+CERES!M148+CESFI!M148</f>
        <v>4</v>
      </c>
      <c r="L148" s="141">
        <f>REITORIA!N148+REITORIA!O148+CEART!N148+CEART!O148+ESAG!N148+ESAG!O148+CEAD!N148+CEAD!O148+FAED!N148+FAED!O148+CEFID!N148+CEFID!O148+CERES!N148+CERES!O148+CESFI!N148+CESFI!O148</f>
        <v>0</v>
      </c>
      <c r="M148" s="138">
        <f t="shared" si="8"/>
        <v>11</v>
      </c>
      <c r="N148" s="17">
        <v>3.24</v>
      </c>
      <c r="O148" s="17">
        <f t="shared" si="9"/>
        <v>0</v>
      </c>
      <c r="P148" s="17">
        <f t="shared" si="4"/>
        <v>93.960000000000008</v>
      </c>
      <c r="Q148" s="30">
        <f t="shared" si="5"/>
        <v>58.320000000000007</v>
      </c>
    </row>
    <row r="149" spans="1:17" ht="40" customHeight="1" x14ac:dyDescent="0.35">
      <c r="A149" s="255"/>
      <c r="B149" s="46">
        <v>146</v>
      </c>
      <c r="C149" s="254"/>
      <c r="D149" s="40" t="s">
        <v>236</v>
      </c>
      <c r="E149" s="41" t="s">
        <v>237</v>
      </c>
      <c r="F149" s="41" t="s">
        <v>233</v>
      </c>
      <c r="G149" s="41" t="s">
        <v>13</v>
      </c>
      <c r="H149" s="74">
        <f>REITORIA!I149+CEART!I149+ESAG!I149+CEAD!I149+FAED!I149+CEFID!I149+CERES!I149+CESFI!I149</f>
        <v>29</v>
      </c>
      <c r="I149" s="139">
        <f>REITORIA!J149+CEART!J149+ESAG!J149+CEAD!J149+FAED!J149+CEFID!J149+CERES!J149+CESFI!J149</f>
        <v>20</v>
      </c>
      <c r="J149" s="150">
        <f>REITORIA!K149+CEART!K149+ESAG!K149+CEAD!K149+FAED!K149+CEFID!K149+CERES!K149+CESFI!K149</f>
        <v>20</v>
      </c>
      <c r="K149" s="140">
        <f>REITORIA!M149+CEART!M149+ESAG!M149+CEAD!M149+FAED!M149+CEFID!M149+CERES!M149+CESFI!M149</f>
        <v>4</v>
      </c>
      <c r="L149" s="141">
        <f>REITORIA!N149+REITORIA!O149+CEART!N149+CEART!O149+ESAG!N149+ESAG!O149+CEAD!N149+CEAD!O149+FAED!N149+FAED!O149+CEFID!N149+CEFID!O149+CERES!N149+CERES!O149+CESFI!N149+CESFI!O149</f>
        <v>0</v>
      </c>
      <c r="M149" s="138">
        <f t="shared" si="8"/>
        <v>9</v>
      </c>
      <c r="N149" s="17">
        <v>1.92</v>
      </c>
      <c r="O149" s="17">
        <f t="shared" si="9"/>
        <v>0</v>
      </c>
      <c r="P149" s="17">
        <f t="shared" si="4"/>
        <v>55.68</v>
      </c>
      <c r="Q149" s="30">
        <f t="shared" si="5"/>
        <v>38.4</v>
      </c>
    </row>
    <row r="150" spans="1:17" ht="40" customHeight="1" x14ac:dyDescent="0.35">
      <c r="A150" s="255"/>
      <c r="B150" s="46">
        <v>147</v>
      </c>
      <c r="C150" s="254"/>
      <c r="D150" s="40" t="s">
        <v>238</v>
      </c>
      <c r="E150" s="41" t="s">
        <v>239</v>
      </c>
      <c r="F150" s="41" t="s">
        <v>233</v>
      </c>
      <c r="G150" s="41" t="s">
        <v>13</v>
      </c>
      <c r="H150" s="74">
        <f>REITORIA!I150+CEART!I150+ESAG!I150+CEAD!I150+FAED!I150+CEFID!I150+CERES!I150+CESFI!I150</f>
        <v>29</v>
      </c>
      <c r="I150" s="139">
        <f>REITORIA!J150+CEART!J150+ESAG!J150+CEAD!J150+FAED!J150+CEFID!J150+CERES!J150+CESFI!J150</f>
        <v>21</v>
      </c>
      <c r="J150" s="150">
        <f>REITORIA!K150+CEART!K150+ESAG!K150+CEAD!K150+FAED!K150+CEFID!K150+CERES!K150+CESFI!K150</f>
        <v>21</v>
      </c>
      <c r="K150" s="140">
        <f>REITORIA!M150+CEART!M150+ESAG!M150+CEAD!M150+FAED!M150+CEFID!M150+CERES!M150+CESFI!M150</f>
        <v>4</v>
      </c>
      <c r="L150" s="141">
        <f>REITORIA!N150+REITORIA!O150+CEART!N150+CEART!O150+ESAG!N150+ESAG!O150+CEAD!N150+CEAD!O150+FAED!N150+FAED!O150+CEFID!N150+CEFID!O150+CERES!N150+CERES!O150+CESFI!N150+CESFI!O150</f>
        <v>0</v>
      </c>
      <c r="M150" s="138">
        <f t="shared" si="8"/>
        <v>8</v>
      </c>
      <c r="N150" s="17">
        <v>3.24</v>
      </c>
      <c r="O150" s="17">
        <f t="shared" si="9"/>
        <v>0</v>
      </c>
      <c r="P150" s="17">
        <f t="shared" si="4"/>
        <v>93.960000000000008</v>
      </c>
      <c r="Q150" s="30">
        <f t="shared" si="5"/>
        <v>68.040000000000006</v>
      </c>
    </row>
    <row r="151" spans="1:17" ht="40" customHeight="1" x14ac:dyDescent="0.35">
      <c r="A151" s="255"/>
      <c r="B151" s="46">
        <v>148</v>
      </c>
      <c r="C151" s="254"/>
      <c r="D151" s="40" t="s">
        <v>240</v>
      </c>
      <c r="E151" s="41" t="s">
        <v>241</v>
      </c>
      <c r="F151" s="41" t="s">
        <v>11</v>
      </c>
      <c r="G151" s="41" t="s">
        <v>13</v>
      </c>
      <c r="H151" s="74">
        <f>REITORIA!I151+CEART!I151+ESAG!I151+CEAD!I151+FAED!I151+CEFID!I151+CERES!I151+CESFI!I151</f>
        <v>6</v>
      </c>
      <c r="I151" s="139">
        <f>REITORIA!J151+CEART!J151+ESAG!J151+CEAD!J151+FAED!J151+CEFID!J151+CERES!J151+CESFI!J151</f>
        <v>1</v>
      </c>
      <c r="J151" s="150">
        <f>REITORIA!K151+CEART!K151+ESAG!K151+CEAD!K151+FAED!K151+CEFID!K151+CERES!K151+CESFI!K151</f>
        <v>1</v>
      </c>
      <c r="K151" s="140">
        <f>REITORIA!M151+CEART!M151+ESAG!M151+CEAD!M151+FAED!M151+CEFID!M151+CERES!M151+CESFI!M151</f>
        <v>1</v>
      </c>
      <c r="L151" s="141">
        <f>REITORIA!N151+REITORIA!O151+CEART!N151+CEART!O151+ESAG!N151+ESAG!O151+CEAD!N151+CEAD!O151+FAED!N151+FAED!O151+CEFID!N151+CEFID!O151+CERES!N151+CERES!O151+CESFI!N151+CESFI!O151</f>
        <v>0</v>
      </c>
      <c r="M151" s="138">
        <f t="shared" si="8"/>
        <v>5</v>
      </c>
      <c r="N151" s="17">
        <v>9.6</v>
      </c>
      <c r="O151" s="17">
        <f t="shared" si="9"/>
        <v>0</v>
      </c>
      <c r="P151" s="17">
        <f t="shared" si="4"/>
        <v>57.599999999999994</v>
      </c>
      <c r="Q151" s="30">
        <f t="shared" si="5"/>
        <v>9.6</v>
      </c>
    </row>
    <row r="152" spans="1:17" ht="40" customHeight="1" x14ac:dyDescent="0.35">
      <c r="A152" s="255"/>
      <c r="B152" s="46">
        <v>149</v>
      </c>
      <c r="C152" s="254"/>
      <c r="D152" s="40" t="s">
        <v>242</v>
      </c>
      <c r="E152" s="41" t="s">
        <v>243</v>
      </c>
      <c r="F152" s="41" t="s">
        <v>233</v>
      </c>
      <c r="G152" s="41" t="s">
        <v>13</v>
      </c>
      <c r="H152" s="74">
        <f>REITORIA!I152+CEART!I152+ESAG!I152+CEAD!I152+FAED!I152+CEFID!I152+CERES!I152+CESFI!I152</f>
        <v>29</v>
      </c>
      <c r="I152" s="139">
        <f>REITORIA!J152+CEART!J152+ESAG!J152+CEAD!J152+FAED!J152+CEFID!J152+CERES!J152+CESFI!J152</f>
        <v>21</v>
      </c>
      <c r="J152" s="150">
        <f>REITORIA!K152+CEART!K152+ESAG!K152+CEAD!K152+FAED!K152+CEFID!K152+CERES!K152+CESFI!K152</f>
        <v>21</v>
      </c>
      <c r="K152" s="140">
        <f>REITORIA!M152+CEART!M152+ESAG!M152+CEAD!M152+FAED!M152+CEFID!M152+CERES!M152+CESFI!M152</f>
        <v>4</v>
      </c>
      <c r="L152" s="141">
        <f>REITORIA!N152+REITORIA!O152+CEART!N152+CEART!O152+ESAG!N152+ESAG!O152+CEAD!N152+CEAD!O152+FAED!N152+FAED!O152+CEFID!N152+CEFID!O152+CERES!N152+CERES!O152+CESFI!N152+CESFI!O152</f>
        <v>0</v>
      </c>
      <c r="M152" s="138">
        <f t="shared" si="8"/>
        <v>8</v>
      </c>
      <c r="N152" s="17">
        <v>5</v>
      </c>
      <c r="O152" s="17">
        <f t="shared" si="9"/>
        <v>0</v>
      </c>
      <c r="P152" s="17">
        <f t="shared" si="4"/>
        <v>145</v>
      </c>
      <c r="Q152" s="30">
        <f t="shared" si="5"/>
        <v>105</v>
      </c>
    </row>
    <row r="153" spans="1:17" ht="40" customHeight="1" x14ac:dyDescent="0.35">
      <c r="A153" s="255"/>
      <c r="B153" s="46">
        <v>150</v>
      </c>
      <c r="C153" s="254"/>
      <c r="D153" s="40" t="s">
        <v>244</v>
      </c>
      <c r="E153" s="41" t="s">
        <v>245</v>
      </c>
      <c r="F153" s="41" t="s">
        <v>233</v>
      </c>
      <c r="G153" s="41" t="s">
        <v>13</v>
      </c>
      <c r="H153" s="74">
        <f>REITORIA!I153+CEART!I153+ESAG!I153+CEAD!I153+FAED!I153+CEFID!I153+CERES!I153+CESFI!I153</f>
        <v>29</v>
      </c>
      <c r="I153" s="139">
        <f>REITORIA!J153+CEART!J153+ESAG!J153+CEAD!J153+FAED!J153+CEFID!J153+CERES!J153+CESFI!J153</f>
        <v>21</v>
      </c>
      <c r="J153" s="150">
        <f>REITORIA!K153+CEART!K153+ESAG!K153+CEAD!K153+FAED!K153+CEFID!K153+CERES!K153+CESFI!K153</f>
        <v>21</v>
      </c>
      <c r="K153" s="140">
        <f>REITORIA!M153+CEART!M153+ESAG!M153+CEAD!M153+FAED!M153+CEFID!M153+CERES!M153+CESFI!M153</f>
        <v>4</v>
      </c>
      <c r="L153" s="141">
        <f>REITORIA!N153+REITORIA!O153+CEART!N153+CEART!O153+ESAG!N153+ESAG!O153+CEAD!N153+CEAD!O153+FAED!N153+FAED!O153+CEFID!N153+CEFID!O153+CERES!N153+CERES!O153+CESFI!N153+CESFI!O153</f>
        <v>0</v>
      </c>
      <c r="M153" s="138">
        <f t="shared" si="8"/>
        <v>8</v>
      </c>
      <c r="N153" s="17">
        <v>4.2</v>
      </c>
      <c r="O153" s="17">
        <f t="shared" si="9"/>
        <v>0</v>
      </c>
      <c r="P153" s="17">
        <f t="shared" si="4"/>
        <v>121.80000000000001</v>
      </c>
      <c r="Q153" s="30">
        <f t="shared" si="5"/>
        <v>88.2</v>
      </c>
    </row>
    <row r="154" spans="1:17" ht="40" customHeight="1" x14ac:dyDescent="0.35">
      <c r="A154" s="255"/>
      <c r="B154" s="46">
        <v>151</v>
      </c>
      <c r="C154" s="254"/>
      <c r="D154" s="40" t="s">
        <v>246</v>
      </c>
      <c r="E154" s="41" t="s">
        <v>247</v>
      </c>
      <c r="F154" s="41" t="s">
        <v>233</v>
      </c>
      <c r="G154" s="41" t="s">
        <v>13</v>
      </c>
      <c r="H154" s="74">
        <f>REITORIA!I154+CEART!I154+ESAG!I154+CEAD!I154+FAED!I154+CEFID!I154+CERES!I154+CESFI!I154</f>
        <v>12</v>
      </c>
      <c r="I154" s="139">
        <f>REITORIA!J154+CEART!J154+ESAG!J154+CEAD!J154+FAED!J154+CEFID!J154+CERES!J154+CESFI!J154</f>
        <v>7</v>
      </c>
      <c r="J154" s="150">
        <f>REITORIA!K154+CEART!K154+ESAG!K154+CEAD!K154+FAED!K154+CEFID!K154+CERES!K154+CESFI!K154</f>
        <v>7</v>
      </c>
      <c r="K154" s="140">
        <f>REITORIA!M154+CEART!M154+ESAG!M154+CEAD!M154+FAED!M154+CEFID!M154+CERES!M154+CESFI!M154</f>
        <v>0</v>
      </c>
      <c r="L154" s="141">
        <f>REITORIA!N154+REITORIA!O154+CEART!N154+CEART!O154+ESAG!N154+ESAG!O154+CEAD!N154+CEAD!O154+FAED!N154+FAED!O154+CEFID!N154+CEFID!O154+CERES!N154+CERES!O154+CESFI!N154+CESFI!O154</f>
        <v>0</v>
      </c>
      <c r="M154" s="138">
        <f t="shared" si="8"/>
        <v>5</v>
      </c>
      <c r="N154" s="17">
        <v>49.2</v>
      </c>
      <c r="O154" s="17">
        <f t="shared" si="9"/>
        <v>0</v>
      </c>
      <c r="P154" s="17">
        <f t="shared" si="4"/>
        <v>590.40000000000009</v>
      </c>
      <c r="Q154" s="30">
        <f t="shared" si="5"/>
        <v>344.40000000000003</v>
      </c>
    </row>
    <row r="155" spans="1:17" ht="40" customHeight="1" x14ac:dyDescent="0.35">
      <c r="A155" s="255"/>
      <c r="B155" s="46">
        <v>152</v>
      </c>
      <c r="C155" s="254"/>
      <c r="D155" s="40" t="s">
        <v>248</v>
      </c>
      <c r="E155" s="41" t="s">
        <v>249</v>
      </c>
      <c r="F155" s="41" t="s">
        <v>250</v>
      </c>
      <c r="G155" s="41" t="s">
        <v>12</v>
      </c>
      <c r="H155" s="74">
        <f>REITORIA!I155+CEART!I155+ESAG!I155+CEAD!I155+FAED!I155+CEFID!I155+CERES!I155+CESFI!I155</f>
        <v>19</v>
      </c>
      <c r="I155" s="139">
        <f>REITORIA!J155+CEART!J155+ESAG!J155+CEAD!J155+FAED!J155+CEFID!J155+CERES!J155+CESFI!J155</f>
        <v>9</v>
      </c>
      <c r="J155" s="150">
        <f>REITORIA!K155+CEART!K155+ESAG!K155+CEAD!K155+FAED!K155+CEFID!K155+CERES!K155+CESFI!K155</f>
        <v>9</v>
      </c>
      <c r="K155" s="140">
        <f>REITORIA!M155+CEART!M155+ESAG!M155+CEAD!M155+FAED!M155+CEFID!M155+CERES!M155+CESFI!M155</f>
        <v>2</v>
      </c>
      <c r="L155" s="141">
        <f>REITORIA!N155+REITORIA!O155+CEART!N155+CEART!O155+ESAG!N155+ESAG!O155+CEAD!N155+CEAD!O155+FAED!N155+FAED!O155+CEFID!N155+CEFID!O155+CERES!N155+CERES!O155+CESFI!N155+CESFI!O155</f>
        <v>0</v>
      </c>
      <c r="M155" s="138">
        <f t="shared" si="8"/>
        <v>10</v>
      </c>
      <c r="N155" s="17">
        <v>33.6</v>
      </c>
      <c r="O155" s="17">
        <f t="shared" si="9"/>
        <v>0</v>
      </c>
      <c r="P155" s="17">
        <f t="shared" si="4"/>
        <v>638.4</v>
      </c>
      <c r="Q155" s="30">
        <f t="shared" si="5"/>
        <v>302.40000000000003</v>
      </c>
    </row>
    <row r="156" spans="1:17" ht="40" customHeight="1" x14ac:dyDescent="0.35">
      <c r="A156" s="255"/>
      <c r="B156" s="46">
        <v>153</v>
      </c>
      <c r="C156" s="254"/>
      <c r="D156" s="40" t="s">
        <v>251</v>
      </c>
      <c r="E156" s="41" t="s">
        <v>252</v>
      </c>
      <c r="F156" s="41" t="s">
        <v>250</v>
      </c>
      <c r="G156" s="41" t="s">
        <v>12</v>
      </c>
      <c r="H156" s="74">
        <f>REITORIA!I156+CEART!I156+ESAG!I156+CEAD!I156+FAED!I156+CEFID!I156+CERES!I156+CESFI!I156</f>
        <v>17</v>
      </c>
      <c r="I156" s="139">
        <f>REITORIA!J156+CEART!J156+ESAG!J156+CEAD!J156+FAED!J156+CEFID!J156+CERES!J156+CESFI!J156</f>
        <v>8</v>
      </c>
      <c r="J156" s="150">
        <f>REITORIA!K156+CEART!K156+ESAG!K156+CEAD!K156+FAED!K156+CEFID!K156+CERES!K156+CESFI!K156</f>
        <v>8</v>
      </c>
      <c r="K156" s="140">
        <f>REITORIA!M156+CEART!M156+ESAG!M156+CEAD!M156+FAED!M156+CEFID!M156+CERES!M156+CESFI!M156</f>
        <v>2</v>
      </c>
      <c r="L156" s="141">
        <f>REITORIA!N156+REITORIA!O156+CEART!N156+CEART!O156+ESAG!N156+ESAG!O156+CEAD!N156+CEAD!O156+FAED!N156+FAED!O156+CEFID!N156+CEFID!O156+CERES!N156+CERES!O156+CESFI!N156+CESFI!O156</f>
        <v>0</v>
      </c>
      <c r="M156" s="138">
        <f t="shared" si="8"/>
        <v>9</v>
      </c>
      <c r="N156" s="17">
        <v>39.6</v>
      </c>
      <c r="O156" s="17">
        <f t="shared" si="9"/>
        <v>0</v>
      </c>
      <c r="P156" s="17">
        <f t="shared" si="4"/>
        <v>673.2</v>
      </c>
      <c r="Q156" s="30">
        <f t="shared" si="5"/>
        <v>316.8</v>
      </c>
    </row>
    <row r="157" spans="1:17" ht="40" customHeight="1" x14ac:dyDescent="0.35">
      <c r="A157" s="255"/>
      <c r="B157" s="46">
        <v>154</v>
      </c>
      <c r="C157" s="254"/>
      <c r="D157" s="40" t="s">
        <v>253</v>
      </c>
      <c r="E157" s="41" t="s">
        <v>254</v>
      </c>
      <c r="F157" s="41" t="s">
        <v>250</v>
      </c>
      <c r="G157" s="41" t="s">
        <v>12</v>
      </c>
      <c r="H157" s="74">
        <f>REITORIA!I157+CEART!I157+ESAG!I157+CEAD!I157+FAED!I157+CEFID!I157+CERES!I157+CESFI!I157</f>
        <v>16</v>
      </c>
      <c r="I157" s="139">
        <f>REITORIA!J157+CEART!J157+ESAG!J157+CEAD!J157+FAED!J157+CEFID!J157+CERES!J157+CESFI!J157</f>
        <v>13</v>
      </c>
      <c r="J157" s="150">
        <f>REITORIA!K157+CEART!K157+ESAG!K157+CEAD!K157+FAED!K157+CEFID!K157+CERES!K157+CESFI!K157</f>
        <v>13</v>
      </c>
      <c r="K157" s="140">
        <f>REITORIA!M157+CEART!M157+ESAG!M157+CEAD!M157+FAED!M157+CEFID!M157+CERES!M157+CESFI!M157</f>
        <v>1</v>
      </c>
      <c r="L157" s="141">
        <f>REITORIA!N157+REITORIA!O157+CEART!N157+CEART!O157+ESAG!N157+ESAG!O157+CEAD!N157+CEAD!O157+FAED!N157+FAED!O157+CEFID!N157+CEFID!O157+CERES!N157+CERES!O157+CESFI!N157+CESFI!O157</f>
        <v>0</v>
      </c>
      <c r="M157" s="138">
        <f t="shared" si="8"/>
        <v>3</v>
      </c>
      <c r="N157" s="17">
        <v>38.4</v>
      </c>
      <c r="O157" s="17">
        <f t="shared" si="9"/>
        <v>0</v>
      </c>
      <c r="P157" s="17">
        <f t="shared" si="4"/>
        <v>614.4</v>
      </c>
      <c r="Q157" s="30">
        <f t="shared" si="5"/>
        <v>499.2</v>
      </c>
    </row>
    <row r="158" spans="1:17" ht="40" customHeight="1" x14ac:dyDescent="0.35">
      <c r="A158" s="255"/>
      <c r="B158" s="46">
        <v>155</v>
      </c>
      <c r="C158" s="254"/>
      <c r="D158" s="40" t="s">
        <v>255</v>
      </c>
      <c r="E158" s="41" t="s">
        <v>256</v>
      </c>
      <c r="F158" s="41" t="s">
        <v>21</v>
      </c>
      <c r="G158" s="41" t="s">
        <v>12</v>
      </c>
      <c r="H158" s="74">
        <f>REITORIA!I158+CEART!I158+ESAG!I158+CEAD!I158+FAED!I158+CEFID!I158+CERES!I158+CESFI!I158</f>
        <v>62</v>
      </c>
      <c r="I158" s="139">
        <f>REITORIA!J158+CEART!J158+ESAG!J158+CEAD!J158+FAED!J158+CEFID!J158+CERES!J158+CESFI!J158</f>
        <v>43</v>
      </c>
      <c r="J158" s="150">
        <f>REITORIA!K158+CEART!K158+ESAG!K158+CEAD!K158+FAED!K158+CEFID!K158+CERES!K158+CESFI!K158</f>
        <v>43</v>
      </c>
      <c r="K158" s="140">
        <f>REITORIA!M158+CEART!M158+ESAG!M158+CEAD!M158+FAED!M158+CEFID!M158+CERES!M158+CESFI!M158</f>
        <v>13</v>
      </c>
      <c r="L158" s="141">
        <f>REITORIA!N158+REITORIA!O158+CEART!N158+CEART!O158+ESAG!N158+ESAG!O158+CEAD!N158+CEAD!O158+FAED!N158+FAED!O158+CEFID!N158+CEFID!O158+CERES!N158+CERES!O158+CESFI!N158+CESFI!O158</f>
        <v>0</v>
      </c>
      <c r="M158" s="138">
        <f t="shared" si="8"/>
        <v>19</v>
      </c>
      <c r="N158" s="17">
        <v>3.6</v>
      </c>
      <c r="O158" s="17">
        <f t="shared" si="9"/>
        <v>0</v>
      </c>
      <c r="P158" s="17">
        <f t="shared" si="4"/>
        <v>223.20000000000002</v>
      </c>
      <c r="Q158" s="30">
        <f t="shared" si="5"/>
        <v>154.80000000000001</v>
      </c>
    </row>
    <row r="159" spans="1:17" ht="40" customHeight="1" x14ac:dyDescent="0.35">
      <c r="A159" s="255"/>
      <c r="B159" s="46">
        <v>156</v>
      </c>
      <c r="C159" s="254"/>
      <c r="D159" s="40" t="s">
        <v>257</v>
      </c>
      <c r="E159" s="41" t="s">
        <v>258</v>
      </c>
      <c r="F159" s="41" t="s">
        <v>21</v>
      </c>
      <c r="G159" s="41" t="s">
        <v>12</v>
      </c>
      <c r="H159" s="74">
        <f>REITORIA!I159+CEART!I159+ESAG!I159+CEAD!I159+FAED!I159+CEFID!I159+CERES!I159+CESFI!I159</f>
        <v>82</v>
      </c>
      <c r="I159" s="139">
        <f>REITORIA!J159+CEART!J159+ESAG!J159+CEAD!J159+FAED!J159+CEFID!J159+CERES!J159+CESFI!J159</f>
        <v>53</v>
      </c>
      <c r="J159" s="150">
        <f>REITORIA!K159+CEART!K159+ESAG!K159+CEAD!K159+FAED!K159+CEFID!K159+CERES!K159+CESFI!K159</f>
        <v>53</v>
      </c>
      <c r="K159" s="140">
        <f>REITORIA!M159+CEART!M159+ESAG!M159+CEAD!M159+FAED!M159+CEFID!M159+CERES!M159+CESFI!M159</f>
        <v>18</v>
      </c>
      <c r="L159" s="141">
        <f>REITORIA!N159+REITORIA!O159+CEART!N159+CEART!O159+ESAG!N159+ESAG!O159+CEAD!N159+CEAD!O159+FAED!N159+FAED!O159+CEFID!N159+CEFID!O159+CERES!N159+CERES!O159+CESFI!N159+CESFI!O159</f>
        <v>0</v>
      </c>
      <c r="M159" s="138">
        <f t="shared" si="8"/>
        <v>29</v>
      </c>
      <c r="N159" s="17">
        <v>4.4400000000000004</v>
      </c>
      <c r="O159" s="17">
        <f t="shared" si="9"/>
        <v>0</v>
      </c>
      <c r="P159" s="17">
        <f t="shared" si="4"/>
        <v>364.08000000000004</v>
      </c>
      <c r="Q159" s="30">
        <f t="shared" si="5"/>
        <v>235.32000000000002</v>
      </c>
    </row>
    <row r="160" spans="1:17" ht="40" customHeight="1" x14ac:dyDescent="0.35">
      <c r="A160" s="255"/>
      <c r="B160" s="46">
        <v>157</v>
      </c>
      <c r="C160" s="254"/>
      <c r="D160" s="40" t="s">
        <v>259</v>
      </c>
      <c r="E160" s="41" t="s">
        <v>260</v>
      </c>
      <c r="F160" s="41" t="s">
        <v>261</v>
      </c>
      <c r="G160" s="41" t="s">
        <v>12</v>
      </c>
      <c r="H160" s="74">
        <f>REITORIA!I160+CEART!I160+ESAG!I160+CEAD!I160+FAED!I160+CEFID!I160+CERES!I160+CESFI!I160</f>
        <v>45</v>
      </c>
      <c r="I160" s="139">
        <f>REITORIA!J160+CEART!J160+ESAG!J160+CEAD!J160+FAED!J160+CEFID!J160+CERES!J160+CESFI!J160</f>
        <v>20</v>
      </c>
      <c r="J160" s="150">
        <f>REITORIA!K160+CEART!K160+ESAG!K160+CEAD!K160+FAED!K160+CEFID!K160+CERES!K160+CESFI!K160</f>
        <v>20</v>
      </c>
      <c r="K160" s="140">
        <f>REITORIA!M160+CEART!M160+ESAG!M160+CEAD!M160+FAED!M160+CEFID!M160+CERES!M160+CESFI!M160</f>
        <v>9</v>
      </c>
      <c r="L160" s="141">
        <f>REITORIA!N160+REITORIA!O160+CEART!N160+CEART!O160+ESAG!N160+ESAG!O160+CEAD!N160+CEAD!O160+FAED!N160+FAED!O160+CEFID!N160+CEFID!O160+CERES!N160+CERES!O160+CESFI!N160+CESFI!O160</f>
        <v>0</v>
      </c>
      <c r="M160" s="138">
        <f t="shared" si="8"/>
        <v>25</v>
      </c>
      <c r="N160" s="17">
        <v>13.2</v>
      </c>
      <c r="O160" s="17">
        <f t="shared" si="9"/>
        <v>0</v>
      </c>
      <c r="P160" s="17">
        <f t="shared" si="4"/>
        <v>594</v>
      </c>
      <c r="Q160" s="30">
        <f t="shared" si="5"/>
        <v>264</v>
      </c>
    </row>
    <row r="161" spans="1:17" ht="40" customHeight="1" x14ac:dyDescent="0.35">
      <c r="A161" s="255"/>
      <c r="B161" s="46">
        <v>158</v>
      </c>
      <c r="C161" s="254"/>
      <c r="D161" s="40" t="s">
        <v>262</v>
      </c>
      <c r="E161" s="41" t="s">
        <v>263</v>
      </c>
      <c r="F161" s="41" t="s">
        <v>264</v>
      </c>
      <c r="G161" s="41" t="s">
        <v>12</v>
      </c>
      <c r="H161" s="74">
        <f>REITORIA!I161+CEART!I161+ESAG!I161+CEAD!I161+FAED!I161+CEFID!I161+CERES!I161+CESFI!I161</f>
        <v>22</v>
      </c>
      <c r="I161" s="139">
        <f>REITORIA!J161+CEART!J161+ESAG!J161+CEAD!J161+FAED!J161+CEFID!J161+CERES!J161+CESFI!J161</f>
        <v>10</v>
      </c>
      <c r="J161" s="150">
        <f>REITORIA!K161+CEART!K161+ESAG!K161+CEAD!K161+FAED!K161+CEFID!K161+CERES!K161+CESFI!K161</f>
        <v>10</v>
      </c>
      <c r="K161" s="140">
        <f>REITORIA!M161+CEART!M161+ESAG!M161+CEAD!M161+FAED!M161+CEFID!M161+CERES!M161+CESFI!M161</f>
        <v>4</v>
      </c>
      <c r="L161" s="141">
        <f>REITORIA!N161+REITORIA!O161+CEART!N161+CEART!O161+ESAG!N161+ESAG!O161+CEAD!N161+CEAD!O161+FAED!N161+FAED!O161+CEFID!N161+CEFID!O161+CERES!N161+CERES!O161+CESFI!N161+CESFI!O161</f>
        <v>0</v>
      </c>
      <c r="M161" s="138">
        <f t="shared" si="8"/>
        <v>12</v>
      </c>
      <c r="N161" s="17">
        <v>6.48</v>
      </c>
      <c r="O161" s="17">
        <f t="shared" si="9"/>
        <v>0</v>
      </c>
      <c r="P161" s="17">
        <f t="shared" si="4"/>
        <v>142.56</v>
      </c>
      <c r="Q161" s="30">
        <f t="shared" si="5"/>
        <v>64.800000000000011</v>
      </c>
    </row>
    <row r="162" spans="1:17" ht="40" customHeight="1" x14ac:dyDescent="0.35">
      <c r="A162" s="255"/>
      <c r="B162" s="46">
        <v>159</v>
      </c>
      <c r="C162" s="254"/>
      <c r="D162" s="40" t="s">
        <v>265</v>
      </c>
      <c r="E162" s="41" t="s">
        <v>266</v>
      </c>
      <c r="F162" s="41" t="s">
        <v>267</v>
      </c>
      <c r="G162" s="41" t="s">
        <v>12</v>
      </c>
      <c r="H162" s="74">
        <f>REITORIA!I162+CEART!I162+ESAG!I162+CEAD!I162+FAED!I162+CEFID!I162+CERES!I162+CESFI!I162</f>
        <v>43</v>
      </c>
      <c r="I162" s="139">
        <f>REITORIA!J162+CEART!J162+ESAG!J162+CEAD!J162+FAED!J162+CEFID!J162+CERES!J162+CESFI!J162</f>
        <v>33</v>
      </c>
      <c r="J162" s="150">
        <f>REITORIA!K162+CEART!K162+ESAG!K162+CEAD!K162+FAED!K162+CEFID!K162+CERES!K162+CESFI!K162</f>
        <v>33</v>
      </c>
      <c r="K162" s="140">
        <f>REITORIA!M162+CEART!M162+ESAG!M162+CEAD!M162+FAED!M162+CEFID!M162+CERES!M162+CESFI!M162</f>
        <v>8</v>
      </c>
      <c r="L162" s="141">
        <f>REITORIA!N162+REITORIA!O162+CEART!N162+CEART!O162+ESAG!N162+ESAG!O162+CEAD!N162+CEAD!O162+FAED!N162+FAED!O162+CEFID!N162+CEFID!O162+CERES!N162+CERES!O162+CESFI!N162+CESFI!O162</f>
        <v>0</v>
      </c>
      <c r="M162" s="138">
        <f t="shared" si="8"/>
        <v>10</v>
      </c>
      <c r="N162" s="17">
        <v>7.92</v>
      </c>
      <c r="O162" s="17">
        <f t="shared" si="9"/>
        <v>0</v>
      </c>
      <c r="P162" s="17">
        <f t="shared" si="4"/>
        <v>340.56</v>
      </c>
      <c r="Q162" s="30">
        <f t="shared" si="5"/>
        <v>261.36</v>
      </c>
    </row>
    <row r="163" spans="1:17" ht="40" customHeight="1" x14ac:dyDescent="0.35">
      <c r="A163" s="255"/>
      <c r="B163" s="46">
        <v>160</v>
      </c>
      <c r="C163" s="254"/>
      <c r="D163" s="40" t="s">
        <v>268</v>
      </c>
      <c r="E163" s="41" t="s">
        <v>269</v>
      </c>
      <c r="F163" s="41" t="s">
        <v>53</v>
      </c>
      <c r="G163" s="41" t="s">
        <v>12</v>
      </c>
      <c r="H163" s="74">
        <f>REITORIA!I163+CEART!I163+ESAG!I163+CEAD!I163+FAED!I163+CEFID!I163+CERES!I163+CESFI!I163</f>
        <v>21</v>
      </c>
      <c r="I163" s="139">
        <f>REITORIA!J163+CEART!J163+ESAG!J163+CEAD!J163+FAED!J163+CEFID!J163+CERES!J163+CESFI!J163</f>
        <v>11</v>
      </c>
      <c r="J163" s="150">
        <f>REITORIA!K163+CEART!K163+ESAG!K163+CEAD!K163+FAED!K163+CEFID!K163+CERES!K163+CESFI!K163</f>
        <v>11</v>
      </c>
      <c r="K163" s="140">
        <f>REITORIA!M163+CEART!M163+ESAG!M163+CEAD!M163+FAED!M163+CEFID!M163+CERES!M163+CESFI!M163</f>
        <v>3</v>
      </c>
      <c r="L163" s="141">
        <f>REITORIA!N163+REITORIA!O163+CEART!N163+CEART!O163+ESAG!N163+ESAG!O163+CEAD!N163+CEAD!O163+FAED!N163+FAED!O163+CEFID!N163+CEFID!O163+CERES!N163+CERES!O163+CESFI!N163+CESFI!O163</f>
        <v>0</v>
      </c>
      <c r="M163" s="138">
        <f t="shared" si="8"/>
        <v>10</v>
      </c>
      <c r="N163" s="17">
        <v>28.72</v>
      </c>
      <c r="O163" s="17">
        <f t="shared" si="9"/>
        <v>0</v>
      </c>
      <c r="P163" s="17">
        <f t="shared" si="4"/>
        <v>603.12</v>
      </c>
      <c r="Q163" s="30">
        <f t="shared" si="5"/>
        <v>315.91999999999996</v>
      </c>
    </row>
    <row r="164" spans="1:17" ht="40" customHeight="1" x14ac:dyDescent="0.35">
      <c r="A164" s="255"/>
      <c r="B164" s="46">
        <v>161</v>
      </c>
      <c r="C164" s="254"/>
      <c r="D164" s="40" t="s">
        <v>270</v>
      </c>
      <c r="E164" s="41" t="s">
        <v>271</v>
      </c>
      <c r="F164" s="41" t="s">
        <v>53</v>
      </c>
      <c r="G164" s="41" t="s">
        <v>12</v>
      </c>
      <c r="H164" s="74">
        <f>REITORIA!I164+CEART!I164+ESAG!I164+CEAD!I164+FAED!I164+CEFID!I164+CERES!I164+CESFI!I164</f>
        <v>13</v>
      </c>
      <c r="I164" s="139">
        <f>REITORIA!J164+CEART!J164+ESAG!J164+CEAD!J164+FAED!J164+CEFID!J164+CERES!J164+CESFI!J164</f>
        <v>8</v>
      </c>
      <c r="J164" s="150">
        <f>REITORIA!K164+CEART!K164+ESAG!K164+CEAD!K164+FAED!K164+CEFID!K164+CERES!K164+CESFI!K164</f>
        <v>8</v>
      </c>
      <c r="K164" s="140">
        <f>REITORIA!M164+CEART!M164+ESAG!M164+CEAD!M164+FAED!M164+CEFID!M164+CERES!M164+CESFI!M164</f>
        <v>2</v>
      </c>
      <c r="L164" s="141">
        <f>REITORIA!N164+REITORIA!O164+CEART!N164+CEART!O164+ESAG!N164+ESAG!O164+CEAD!N164+CEAD!O164+FAED!N164+FAED!O164+CEFID!N164+CEFID!O164+CERES!N164+CERES!O164+CESFI!N164+CESFI!O164</f>
        <v>0</v>
      </c>
      <c r="M164" s="138">
        <f t="shared" si="8"/>
        <v>5</v>
      </c>
      <c r="N164" s="17">
        <v>17.95</v>
      </c>
      <c r="O164" s="17">
        <f t="shared" si="9"/>
        <v>0</v>
      </c>
      <c r="P164" s="17">
        <f t="shared" si="4"/>
        <v>233.35</v>
      </c>
      <c r="Q164" s="30">
        <f t="shared" si="5"/>
        <v>143.6</v>
      </c>
    </row>
    <row r="165" spans="1:17" ht="40" customHeight="1" x14ac:dyDescent="0.35">
      <c r="A165" s="252"/>
      <c r="B165" s="46">
        <v>162</v>
      </c>
      <c r="C165" s="250"/>
      <c r="D165" s="40" t="s">
        <v>272</v>
      </c>
      <c r="E165" s="41" t="s">
        <v>273</v>
      </c>
      <c r="F165" s="41" t="s">
        <v>274</v>
      </c>
      <c r="G165" s="41" t="s">
        <v>13</v>
      </c>
      <c r="H165" s="74">
        <f>REITORIA!I165+CEART!I165+ESAG!I165+CEAD!I165+FAED!I165+CEFID!I165+CERES!I165+CESFI!I165</f>
        <v>2</v>
      </c>
      <c r="I165" s="139">
        <f>REITORIA!J165+CEART!J165+ESAG!J165+CEAD!J165+FAED!J165+CEFID!J165+CERES!J165+CESFI!J165</f>
        <v>0</v>
      </c>
      <c r="J165" s="150">
        <f>REITORIA!K165+CEART!K165+ESAG!K165+CEAD!K165+FAED!K165+CEFID!K165+CERES!K165+CESFI!K165</f>
        <v>0</v>
      </c>
      <c r="K165" s="140">
        <f>REITORIA!M165+CEART!M165+ESAG!M165+CEAD!M165+FAED!M165+CEFID!M165+CERES!M165+CESFI!M165</f>
        <v>0</v>
      </c>
      <c r="L165" s="141">
        <f>REITORIA!N165+REITORIA!O165+CEART!N165+CEART!O165+ESAG!N165+ESAG!O165+CEAD!N165+CEAD!O165+FAED!N165+FAED!O165+CEFID!N165+CEFID!O165+CERES!N165+CERES!O165+CESFI!N165+CESFI!O165</f>
        <v>0</v>
      </c>
      <c r="M165" s="138">
        <f t="shared" si="8"/>
        <v>2</v>
      </c>
      <c r="N165" s="17">
        <v>160</v>
      </c>
      <c r="O165" s="17">
        <f t="shared" si="9"/>
        <v>0</v>
      </c>
      <c r="P165" s="17">
        <f t="shared" si="4"/>
        <v>320</v>
      </c>
      <c r="Q165" s="30">
        <f t="shared" si="5"/>
        <v>0</v>
      </c>
    </row>
    <row r="166" spans="1:17" ht="40" customHeight="1" x14ac:dyDescent="0.35">
      <c r="A166" s="251">
        <v>8</v>
      </c>
      <c r="B166" s="46">
        <v>163</v>
      </c>
      <c r="C166" s="253" t="s">
        <v>637</v>
      </c>
      <c r="D166" s="40" t="s">
        <v>275</v>
      </c>
      <c r="E166" s="41" t="s">
        <v>276</v>
      </c>
      <c r="F166" s="41" t="s">
        <v>11</v>
      </c>
      <c r="G166" s="41" t="s">
        <v>277</v>
      </c>
      <c r="H166" s="74">
        <f>REITORIA!I166+CEART!I166+ESAG!I166+CEAD!I166+FAED!I166+CEFID!I166+CERES!I166+CESFI!I166</f>
        <v>68</v>
      </c>
      <c r="I166" s="139">
        <f>REITORIA!J166+CEART!J166+ESAG!J166+CEAD!J166+FAED!J166+CEFID!J166+CERES!J166+CESFI!J166</f>
        <v>34</v>
      </c>
      <c r="J166" s="150">
        <f>REITORIA!K166+CEART!K166+ESAG!K166+CEAD!K166+FAED!K166+CEFID!K166+CERES!K166+CESFI!K166</f>
        <v>34</v>
      </c>
      <c r="K166" s="140">
        <f>REITORIA!M166+CEART!M166+ESAG!M166+CEAD!M166+FAED!M166+CEFID!M166+CERES!M166+CESFI!M166</f>
        <v>16</v>
      </c>
      <c r="L166" s="141">
        <f>REITORIA!N166+REITORIA!O166+CEART!N166+CEART!O166+ESAG!N166+ESAG!O166+CEAD!N166+CEAD!O166+FAED!N166+FAED!O166+CEFID!N166+CEFID!O166+CERES!N166+CERES!O166+CESFI!N166+CESFI!O166</f>
        <v>0</v>
      </c>
      <c r="M166" s="138">
        <f t="shared" si="8"/>
        <v>34</v>
      </c>
      <c r="N166" s="17">
        <v>100</v>
      </c>
      <c r="O166" s="17">
        <f t="shared" si="9"/>
        <v>0</v>
      </c>
      <c r="P166" s="17">
        <f t="shared" si="4"/>
        <v>6800</v>
      </c>
      <c r="Q166" s="30">
        <f t="shared" si="5"/>
        <v>3400</v>
      </c>
    </row>
    <row r="167" spans="1:17" ht="40" customHeight="1" x14ac:dyDescent="0.35">
      <c r="A167" s="255"/>
      <c r="B167" s="46">
        <v>164</v>
      </c>
      <c r="C167" s="254"/>
      <c r="D167" s="40" t="s">
        <v>278</v>
      </c>
      <c r="E167" s="41" t="s">
        <v>279</v>
      </c>
      <c r="F167" s="41" t="s">
        <v>233</v>
      </c>
      <c r="G167" s="41" t="s">
        <v>277</v>
      </c>
      <c r="H167" s="74">
        <f>REITORIA!I167+CEART!I167+ESAG!I167+CEAD!I167+FAED!I167+CEFID!I167+CERES!I167+CESFI!I167</f>
        <v>106</v>
      </c>
      <c r="I167" s="139">
        <f>REITORIA!J167+CEART!J167+ESAG!J167+CEAD!J167+FAED!J167+CEFID!J167+CERES!J167+CESFI!J167</f>
        <v>44</v>
      </c>
      <c r="J167" s="150">
        <f>REITORIA!K167+CEART!K167+ESAG!K167+CEAD!K167+FAED!K167+CEFID!K167+CERES!K167+CESFI!K167</f>
        <v>44</v>
      </c>
      <c r="K167" s="140">
        <f>REITORIA!M167+CEART!M167+ESAG!M167+CEAD!M167+FAED!M167+CEFID!M167+CERES!M167+CESFI!M167</f>
        <v>25</v>
      </c>
      <c r="L167" s="141">
        <f>REITORIA!N167+REITORIA!O167+CEART!N167+CEART!O167+ESAG!N167+ESAG!O167+CEAD!N167+CEAD!O167+FAED!N167+FAED!O167+CEFID!N167+CEFID!O167+CERES!N167+CERES!O167+CESFI!N167+CESFI!O167</f>
        <v>0</v>
      </c>
      <c r="M167" s="138">
        <f t="shared" si="8"/>
        <v>62</v>
      </c>
      <c r="N167" s="17">
        <v>22.5</v>
      </c>
      <c r="O167" s="17">
        <f t="shared" si="9"/>
        <v>0</v>
      </c>
      <c r="P167" s="17">
        <f t="shared" si="4"/>
        <v>2385</v>
      </c>
      <c r="Q167" s="30">
        <f t="shared" si="5"/>
        <v>990</v>
      </c>
    </row>
    <row r="168" spans="1:17" ht="40" customHeight="1" x14ac:dyDescent="0.35">
      <c r="A168" s="255"/>
      <c r="B168" s="46">
        <v>165</v>
      </c>
      <c r="C168" s="254"/>
      <c r="D168" s="40" t="s">
        <v>280</v>
      </c>
      <c r="E168" s="41" t="s">
        <v>281</v>
      </c>
      <c r="F168" s="41" t="s">
        <v>3</v>
      </c>
      <c r="G168" s="41" t="s">
        <v>13</v>
      </c>
      <c r="H168" s="74">
        <f>REITORIA!I168+CEART!I168+ESAG!I168+CEAD!I168+FAED!I168+CEFID!I168+CERES!I168+CESFI!I168</f>
        <v>9</v>
      </c>
      <c r="I168" s="139">
        <f>REITORIA!J168+CEART!J168+ESAG!J168+CEAD!J168+FAED!J168+CEFID!J168+CERES!J168+CESFI!J168</f>
        <v>3</v>
      </c>
      <c r="J168" s="150">
        <f>REITORIA!K168+CEART!K168+ESAG!K168+CEAD!K168+FAED!K168+CEFID!K168+CERES!K168+CESFI!K168</f>
        <v>3</v>
      </c>
      <c r="K168" s="140">
        <f>REITORIA!M168+CEART!M168+ESAG!M168+CEAD!M168+FAED!M168+CEFID!M168+CERES!M168+CESFI!M168</f>
        <v>1</v>
      </c>
      <c r="L168" s="141">
        <f>REITORIA!N168+REITORIA!O168+CEART!N168+CEART!O168+ESAG!N168+ESAG!O168+CEAD!N168+CEAD!O168+FAED!N168+FAED!O168+CEFID!N168+CEFID!O168+CERES!N168+CERES!O168+CESFI!N168+CESFI!O168</f>
        <v>0</v>
      </c>
      <c r="M168" s="138">
        <f t="shared" si="8"/>
        <v>6</v>
      </c>
      <c r="N168" s="17">
        <v>178</v>
      </c>
      <c r="O168" s="17">
        <f t="shared" si="9"/>
        <v>0</v>
      </c>
      <c r="P168" s="17">
        <f t="shared" si="4"/>
        <v>1602</v>
      </c>
      <c r="Q168" s="30">
        <f t="shared" si="5"/>
        <v>534</v>
      </c>
    </row>
    <row r="169" spans="1:17" ht="40" customHeight="1" x14ac:dyDescent="0.35">
      <c r="A169" s="255"/>
      <c r="B169" s="46">
        <v>166</v>
      </c>
      <c r="C169" s="254"/>
      <c r="D169" s="40" t="s">
        <v>282</v>
      </c>
      <c r="E169" s="41" t="s">
        <v>283</v>
      </c>
      <c r="F169" s="41" t="s">
        <v>233</v>
      </c>
      <c r="G169" s="41" t="s">
        <v>277</v>
      </c>
      <c r="H169" s="74">
        <f>REITORIA!I169+CEART!I169+ESAG!I169+CEAD!I169+FAED!I169+CEFID!I169+CERES!I169+CESFI!I169</f>
        <v>10</v>
      </c>
      <c r="I169" s="139">
        <f>REITORIA!J169+CEART!J169+ESAG!J169+CEAD!J169+FAED!J169+CEFID!J169+CERES!J169+CESFI!J169</f>
        <v>8</v>
      </c>
      <c r="J169" s="150">
        <f>REITORIA!K169+CEART!K169+ESAG!K169+CEAD!K169+FAED!K169+CEFID!K169+CERES!K169+CESFI!K169</f>
        <v>8</v>
      </c>
      <c r="K169" s="140">
        <f>REITORIA!M169+CEART!M169+ESAG!M169+CEAD!M169+FAED!M169+CEFID!M169+CERES!M169+CESFI!M169</f>
        <v>2</v>
      </c>
      <c r="L169" s="141">
        <f>REITORIA!N169+REITORIA!O169+CEART!N169+CEART!O169+ESAG!N169+ESAG!O169+CEAD!N169+CEAD!O169+FAED!N169+FAED!O169+CEFID!N169+CEFID!O169+CERES!N169+CERES!O169+CESFI!N169+CESFI!O169</f>
        <v>0</v>
      </c>
      <c r="M169" s="138">
        <f t="shared" si="8"/>
        <v>2</v>
      </c>
      <c r="N169" s="17">
        <v>119</v>
      </c>
      <c r="O169" s="17">
        <f t="shared" si="9"/>
        <v>0</v>
      </c>
      <c r="P169" s="17">
        <f t="shared" si="4"/>
        <v>1190</v>
      </c>
      <c r="Q169" s="30">
        <f t="shared" si="5"/>
        <v>952</v>
      </c>
    </row>
    <row r="170" spans="1:17" ht="40" customHeight="1" x14ac:dyDescent="0.35">
      <c r="A170" s="255"/>
      <c r="B170" s="46">
        <v>167</v>
      </c>
      <c r="C170" s="254"/>
      <c r="D170" s="40" t="s">
        <v>284</v>
      </c>
      <c r="E170" s="41" t="s">
        <v>285</v>
      </c>
      <c r="F170" s="41" t="s">
        <v>11</v>
      </c>
      <c r="G170" s="41" t="s">
        <v>277</v>
      </c>
      <c r="H170" s="74">
        <f>REITORIA!I170+CEART!I170+ESAG!I170+CEAD!I170+FAED!I170+CEFID!I170+CERES!I170+CESFI!I170</f>
        <v>10</v>
      </c>
      <c r="I170" s="139">
        <f>REITORIA!J170+CEART!J170+ESAG!J170+CEAD!J170+FAED!J170+CEFID!J170+CERES!J170+CESFI!J170</f>
        <v>8</v>
      </c>
      <c r="J170" s="150">
        <f>REITORIA!K170+CEART!K170+ESAG!K170+CEAD!K170+FAED!K170+CEFID!K170+CERES!K170+CESFI!K170</f>
        <v>8</v>
      </c>
      <c r="K170" s="140">
        <f>REITORIA!M170+CEART!M170+ESAG!M170+CEAD!M170+FAED!M170+CEFID!M170+CERES!M170+CESFI!M170</f>
        <v>2</v>
      </c>
      <c r="L170" s="141">
        <f>REITORIA!N170+REITORIA!O170+CEART!N170+CEART!O170+ESAG!N170+ESAG!O170+CEAD!N170+CEAD!O170+FAED!N170+FAED!O170+CEFID!N170+CEFID!O170+CERES!N170+CERES!O170+CESFI!N170+CESFI!O170</f>
        <v>0</v>
      </c>
      <c r="M170" s="138">
        <f t="shared" si="8"/>
        <v>2</v>
      </c>
      <c r="N170" s="17">
        <v>119</v>
      </c>
      <c r="O170" s="17">
        <f t="shared" si="9"/>
        <v>0</v>
      </c>
      <c r="P170" s="17">
        <f t="shared" si="4"/>
        <v>1190</v>
      </c>
      <c r="Q170" s="30">
        <f t="shared" si="5"/>
        <v>952</v>
      </c>
    </row>
    <row r="171" spans="1:17" ht="40" customHeight="1" x14ac:dyDescent="0.35">
      <c r="A171" s="255"/>
      <c r="B171" s="46">
        <v>168</v>
      </c>
      <c r="C171" s="254"/>
      <c r="D171" s="40" t="s">
        <v>286</v>
      </c>
      <c r="E171" s="41" t="s">
        <v>287</v>
      </c>
      <c r="F171" s="41" t="s">
        <v>11</v>
      </c>
      <c r="G171" s="41" t="s">
        <v>288</v>
      </c>
      <c r="H171" s="74">
        <f>REITORIA!I171+CEART!I171+ESAG!I171+CEAD!I171+FAED!I171+CEFID!I171+CERES!I171+CESFI!I171</f>
        <v>17</v>
      </c>
      <c r="I171" s="139">
        <f>REITORIA!J171+CEART!J171+ESAG!J171+CEAD!J171+FAED!J171+CEFID!J171+CERES!J171+CESFI!J171</f>
        <v>4</v>
      </c>
      <c r="J171" s="150">
        <f>REITORIA!K171+CEART!K171+ESAG!K171+CEAD!K171+FAED!K171+CEFID!K171+CERES!K171+CESFI!K171</f>
        <v>4</v>
      </c>
      <c r="K171" s="140">
        <f>REITORIA!M171+CEART!M171+ESAG!M171+CEAD!M171+FAED!M171+CEFID!M171+CERES!M171+CESFI!M171</f>
        <v>2</v>
      </c>
      <c r="L171" s="141">
        <f>REITORIA!N171+REITORIA!O171+CEART!N171+CEART!O171+ESAG!N171+ESAG!O171+CEAD!N171+CEAD!O171+FAED!N171+FAED!O171+CEFID!N171+CEFID!O171+CERES!N171+CERES!O171+CESFI!N171+CESFI!O171</f>
        <v>0</v>
      </c>
      <c r="M171" s="138">
        <f t="shared" si="8"/>
        <v>13</v>
      </c>
      <c r="N171" s="17">
        <v>47.2</v>
      </c>
      <c r="O171" s="17">
        <f t="shared" si="9"/>
        <v>0</v>
      </c>
      <c r="P171" s="17">
        <f t="shared" si="4"/>
        <v>802.40000000000009</v>
      </c>
      <c r="Q171" s="30">
        <f t="shared" si="5"/>
        <v>188.8</v>
      </c>
    </row>
    <row r="172" spans="1:17" ht="40" customHeight="1" x14ac:dyDescent="0.35">
      <c r="A172" s="252"/>
      <c r="B172" s="46">
        <v>169</v>
      </c>
      <c r="C172" s="250"/>
      <c r="D172" s="40" t="s">
        <v>289</v>
      </c>
      <c r="E172" s="41" t="s">
        <v>290</v>
      </c>
      <c r="F172" s="41" t="s">
        <v>11</v>
      </c>
      <c r="G172" s="41" t="s">
        <v>13</v>
      </c>
      <c r="H172" s="74">
        <f>REITORIA!I172+CEART!I172+ESAG!I172+CEAD!I172+FAED!I172+CEFID!I172+CERES!I172+CESFI!I172</f>
        <v>8</v>
      </c>
      <c r="I172" s="139">
        <f>REITORIA!J172+CEART!J172+ESAG!J172+CEAD!J172+FAED!J172+CEFID!J172+CERES!J172+CESFI!J172</f>
        <v>7</v>
      </c>
      <c r="J172" s="150">
        <f>REITORIA!K172+CEART!K172+ESAG!K172+CEAD!K172+FAED!K172+CEFID!K172+CERES!K172+CESFI!K172</f>
        <v>7</v>
      </c>
      <c r="K172" s="140">
        <f>REITORIA!M172+CEART!M172+ESAG!M172+CEAD!M172+FAED!M172+CEFID!M172+CERES!M172+CESFI!M172</f>
        <v>0</v>
      </c>
      <c r="L172" s="141">
        <f>REITORIA!N172+REITORIA!O172+CEART!N172+CEART!O172+ESAG!N172+ESAG!O172+CEAD!N172+CEAD!O172+FAED!N172+FAED!O172+CEFID!N172+CEFID!O172+CERES!N172+CERES!O172+CESFI!N172+CESFI!O172</f>
        <v>0</v>
      </c>
      <c r="M172" s="138">
        <f t="shared" si="8"/>
        <v>1</v>
      </c>
      <c r="N172" s="17">
        <v>65</v>
      </c>
      <c r="O172" s="17">
        <f t="shared" si="9"/>
        <v>0</v>
      </c>
      <c r="P172" s="17">
        <f t="shared" si="4"/>
        <v>520</v>
      </c>
      <c r="Q172" s="30">
        <f t="shared" si="5"/>
        <v>455</v>
      </c>
    </row>
    <row r="173" spans="1:17" ht="40" customHeight="1" x14ac:dyDescent="0.35">
      <c r="A173" s="251">
        <v>9</v>
      </c>
      <c r="B173" s="46">
        <v>170</v>
      </c>
      <c r="C173" s="253" t="s">
        <v>637</v>
      </c>
      <c r="D173" s="40" t="s">
        <v>291</v>
      </c>
      <c r="E173" s="41" t="s">
        <v>292</v>
      </c>
      <c r="F173" s="41" t="s">
        <v>11</v>
      </c>
      <c r="G173" s="41" t="s">
        <v>12</v>
      </c>
      <c r="H173" s="74">
        <f>REITORIA!I173+CEART!I173+ESAG!I173+CEAD!I173+FAED!I173+CEFID!I173+CERES!I173+CESFI!I173</f>
        <v>44</v>
      </c>
      <c r="I173" s="139">
        <f>REITORIA!J173+CEART!J173+ESAG!J173+CEAD!J173+FAED!J173+CEFID!J173+CERES!J173+CESFI!J173</f>
        <v>37</v>
      </c>
      <c r="J173" s="150">
        <f>REITORIA!K173+CEART!K173+ESAG!K173+CEAD!K173+FAED!K173+CEFID!K173+CERES!K173+CESFI!K173</f>
        <v>37</v>
      </c>
      <c r="K173" s="140">
        <f>REITORIA!M173+CEART!M173+ESAG!M173+CEAD!M173+FAED!M173+CEFID!M173+CERES!M173+CESFI!M173</f>
        <v>10</v>
      </c>
      <c r="L173" s="141">
        <f>REITORIA!N173+REITORIA!O173+CEART!N173+CEART!O173+ESAG!N173+ESAG!O173+CEAD!N173+CEAD!O173+FAED!N173+FAED!O173+CEFID!N173+CEFID!O173+CERES!N173+CERES!O173+CESFI!N173+CESFI!O173</f>
        <v>0</v>
      </c>
      <c r="M173" s="138">
        <f t="shared" si="8"/>
        <v>7</v>
      </c>
      <c r="N173" s="17">
        <v>50</v>
      </c>
      <c r="O173" s="17">
        <f t="shared" si="9"/>
        <v>0</v>
      </c>
      <c r="P173" s="17">
        <f t="shared" si="4"/>
        <v>2200</v>
      </c>
      <c r="Q173" s="30">
        <f t="shared" si="5"/>
        <v>1850</v>
      </c>
    </row>
    <row r="174" spans="1:17" ht="40" customHeight="1" x14ac:dyDescent="0.35">
      <c r="A174" s="255"/>
      <c r="B174" s="46">
        <v>171</v>
      </c>
      <c r="C174" s="254"/>
      <c r="D174" s="40" t="s">
        <v>293</v>
      </c>
      <c r="E174" s="41" t="s">
        <v>294</v>
      </c>
      <c r="F174" s="41" t="s">
        <v>233</v>
      </c>
      <c r="G174" s="41" t="s">
        <v>12</v>
      </c>
      <c r="H174" s="74">
        <f>REITORIA!I174+CEART!I174+ESAG!I174+CEAD!I174+FAED!I174+CEFID!I174+CERES!I174+CESFI!I174</f>
        <v>112</v>
      </c>
      <c r="I174" s="139">
        <f>REITORIA!J174+CEART!J174+ESAG!J174+CEAD!J174+FAED!J174+CEFID!J174+CERES!J174+CESFI!J174</f>
        <v>57</v>
      </c>
      <c r="J174" s="150">
        <f>REITORIA!K174+CEART!K174+ESAG!K174+CEAD!K174+FAED!K174+CEFID!K174+CERES!K174+CESFI!K174</f>
        <v>64</v>
      </c>
      <c r="K174" s="140">
        <f>REITORIA!M174+CEART!M174+ESAG!M174+CEAD!M174+FAED!M174+CEFID!M174+CERES!M174+CESFI!M174</f>
        <v>26</v>
      </c>
      <c r="L174" s="141">
        <f>REITORIA!N174+REITORIA!O174+CEART!N174+CEART!O174+ESAG!N174+ESAG!O174+CEAD!N174+CEAD!O174+FAED!N174+FAED!O174+CEFID!N174+CEFID!O174+CERES!N174+CERES!O174+CESFI!N174+CESFI!O174</f>
        <v>0</v>
      </c>
      <c r="M174" s="138">
        <f t="shared" si="8"/>
        <v>48</v>
      </c>
      <c r="N174" s="17">
        <v>51.94</v>
      </c>
      <c r="O174" s="17">
        <f t="shared" si="9"/>
        <v>0</v>
      </c>
      <c r="P174" s="17">
        <f t="shared" si="4"/>
        <v>5817.28</v>
      </c>
      <c r="Q174" s="30">
        <f t="shared" si="5"/>
        <v>3324.16</v>
      </c>
    </row>
    <row r="175" spans="1:17" ht="40" customHeight="1" x14ac:dyDescent="0.35">
      <c r="A175" s="255"/>
      <c r="B175" s="46">
        <v>172</v>
      </c>
      <c r="C175" s="254"/>
      <c r="D175" s="40" t="s">
        <v>295</v>
      </c>
      <c r="E175" s="41" t="s">
        <v>296</v>
      </c>
      <c r="F175" s="41" t="s">
        <v>11</v>
      </c>
      <c r="G175" s="41" t="s">
        <v>297</v>
      </c>
      <c r="H175" s="74">
        <f>REITORIA!I175+CEART!I175+ESAG!I175+CEAD!I175+FAED!I175+CEFID!I175+CERES!I175+CESFI!I175</f>
        <v>45</v>
      </c>
      <c r="I175" s="139">
        <f>REITORIA!J175+CEART!J175+ESAG!J175+CEAD!J175+FAED!J175+CEFID!J175+CERES!J175+CESFI!J175</f>
        <v>42</v>
      </c>
      <c r="J175" s="150">
        <f>REITORIA!K175+CEART!K175+ESAG!K175+CEAD!K175+FAED!K175+CEFID!K175+CERES!K175+CESFI!K175</f>
        <v>42</v>
      </c>
      <c r="K175" s="140">
        <f>REITORIA!M175+CEART!M175+ESAG!M175+CEAD!M175+FAED!M175+CEFID!M175+CERES!M175+CESFI!M175</f>
        <v>9</v>
      </c>
      <c r="L175" s="141">
        <f>REITORIA!N175+REITORIA!O175+CEART!N175+CEART!O175+ESAG!N175+ESAG!O175+CEAD!N175+CEAD!O175+FAED!N175+FAED!O175+CEFID!N175+CEFID!O175+CERES!N175+CERES!O175+CESFI!N175+CESFI!O175</f>
        <v>0</v>
      </c>
      <c r="M175" s="138">
        <f t="shared" si="8"/>
        <v>3</v>
      </c>
      <c r="N175" s="17">
        <v>30.89</v>
      </c>
      <c r="O175" s="17">
        <f t="shared" si="9"/>
        <v>0</v>
      </c>
      <c r="P175" s="17">
        <f t="shared" si="4"/>
        <v>1390.05</v>
      </c>
      <c r="Q175" s="30">
        <f t="shared" si="5"/>
        <v>1297.3800000000001</v>
      </c>
    </row>
    <row r="176" spans="1:17" ht="40" customHeight="1" x14ac:dyDescent="0.35">
      <c r="A176" s="255"/>
      <c r="B176" s="46">
        <v>173</v>
      </c>
      <c r="C176" s="254"/>
      <c r="D176" s="40" t="s">
        <v>298</v>
      </c>
      <c r="E176" s="41" t="s">
        <v>299</v>
      </c>
      <c r="F176" s="41" t="s">
        <v>233</v>
      </c>
      <c r="G176" s="41" t="s">
        <v>297</v>
      </c>
      <c r="H176" s="74">
        <f>REITORIA!I176+CEART!I176+ESAG!I176+CEAD!I176+FAED!I176+CEFID!I176+CERES!I176+CESFI!I176</f>
        <v>168</v>
      </c>
      <c r="I176" s="139">
        <f>REITORIA!J176+CEART!J176+ESAG!J176+CEAD!J176+FAED!J176+CEFID!J176+CERES!J176+CESFI!J176</f>
        <v>65</v>
      </c>
      <c r="J176" s="150">
        <f>REITORIA!K176+CEART!K176+ESAG!K176+CEAD!K176+FAED!K176+CEFID!K176+CERES!K176+CESFI!K176</f>
        <v>65</v>
      </c>
      <c r="K176" s="140">
        <f>REITORIA!M176+CEART!M176+ESAG!M176+CEAD!M176+FAED!M176+CEFID!M176+CERES!M176+CESFI!M176</f>
        <v>40</v>
      </c>
      <c r="L176" s="141">
        <f>REITORIA!N176+REITORIA!O176+CEART!N176+CEART!O176+ESAG!N176+ESAG!O176+CEAD!N176+CEAD!O176+FAED!N176+FAED!O176+CEFID!N176+CEFID!O176+CERES!N176+CERES!O176+CESFI!N176+CESFI!O176</f>
        <v>0</v>
      </c>
      <c r="M176" s="138">
        <f t="shared" si="8"/>
        <v>103</v>
      </c>
      <c r="N176" s="17">
        <v>20.9</v>
      </c>
      <c r="O176" s="17">
        <f t="shared" si="9"/>
        <v>0</v>
      </c>
      <c r="P176" s="17">
        <f t="shared" si="4"/>
        <v>3511.2</v>
      </c>
      <c r="Q176" s="30">
        <f t="shared" si="5"/>
        <v>1358.5</v>
      </c>
    </row>
    <row r="177" spans="1:17" ht="40" customHeight="1" x14ac:dyDescent="0.35">
      <c r="A177" s="255"/>
      <c r="B177" s="46">
        <v>174</v>
      </c>
      <c r="C177" s="254"/>
      <c r="D177" s="40" t="s">
        <v>300</v>
      </c>
      <c r="E177" s="41" t="s">
        <v>301</v>
      </c>
      <c r="F177" s="41" t="s">
        <v>233</v>
      </c>
      <c r="G177" s="41" t="s">
        <v>12</v>
      </c>
      <c r="H177" s="74">
        <f>REITORIA!I177+CEART!I177+ESAG!I177+CEAD!I177+FAED!I177+CEFID!I177+CERES!I177+CESFI!I177</f>
        <v>53</v>
      </c>
      <c r="I177" s="139">
        <f>REITORIA!J177+CEART!J177+ESAG!J177+CEAD!J177+FAED!J177+CEFID!J177+CERES!J177+CESFI!J177</f>
        <v>40</v>
      </c>
      <c r="J177" s="150">
        <f>REITORIA!K177+CEART!K177+ESAG!K177+CEAD!K177+FAED!K177+CEFID!K177+CERES!K177+CESFI!K177</f>
        <v>40</v>
      </c>
      <c r="K177" s="140">
        <f>REITORIA!M177+CEART!M177+ESAG!M177+CEAD!M177+FAED!M177+CEFID!M177+CERES!M177+CESFI!M177</f>
        <v>10</v>
      </c>
      <c r="L177" s="141">
        <f>REITORIA!N177+REITORIA!O177+CEART!N177+CEART!O177+ESAG!N177+ESAG!O177+CEAD!N177+CEAD!O177+FAED!N177+FAED!O177+CEFID!N177+CEFID!O177+CERES!N177+CERES!O177+CESFI!N177+CESFI!O177</f>
        <v>0</v>
      </c>
      <c r="M177" s="138">
        <f t="shared" si="8"/>
        <v>13</v>
      </c>
      <c r="N177" s="17">
        <v>7.63</v>
      </c>
      <c r="O177" s="17">
        <f t="shared" si="9"/>
        <v>0</v>
      </c>
      <c r="P177" s="17">
        <f t="shared" si="4"/>
        <v>404.39</v>
      </c>
      <c r="Q177" s="30">
        <f t="shared" si="5"/>
        <v>305.2</v>
      </c>
    </row>
    <row r="178" spans="1:17" ht="40" customHeight="1" x14ac:dyDescent="0.35">
      <c r="A178" s="255"/>
      <c r="B178" s="46">
        <v>175</v>
      </c>
      <c r="C178" s="254"/>
      <c r="D178" s="40" t="s">
        <v>302</v>
      </c>
      <c r="E178" s="41" t="s">
        <v>303</v>
      </c>
      <c r="F178" s="41" t="s">
        <v>11</v>
      </c>
      <c r="G178" s="41" t="s">
        <v>12</v>
      </c>
      <c r="H178" s="74">
        <f>REITORIA!I178+CEART!I178+ESAG!I178+CEAD!I178+FAED!I178+CEFID!I178+CERES!I178+CESFI!I178</f>
        <v>74</v>
      </c>
      <c r="I178" s="139">
        <f>REITORIA!J178+CEART!J178+ESAG!J178+CEAD!J178+FAED!J178+CEFID!J178+CERES!J178+CESFI!J178</f>
        <v>49</v>
      </c>
      <c r="J178" s="150">
        <f>REITORIA!K178+CEART!K178+ESAG!K178+CEAD!K178+FAED!K178+CEFID!K178+CERES!K178+CESFI!K178</f>
        <v>49</v>
      </c>
      <c r="K178" s="140">
        <f>REITORIA!M178+CEART!M178+ESAG!M178+CEAD!M178+FAED!M178+CEFID!M178+CERES!M178+CESFI!M178</f>
        <v>16</v>
      </c>
      <c r="L178" s="141">
        <f>REITORIA!N178+REITORIA!O178+CEART!N178+CEART!O178+ESAG!N178+ESAG!O178+CEAD!N178+CEAD!O178+FAED!N178+FAED!O178+CEFID!N178+CEFID!O178+CERES!N178+CERES!O178+CESFI!N178+CESFI!O178</f>
        <v>0</v>
      </c>
      <c r="M178" s="138">
        <f t="shared" si="8"/>
        <v>25</v>
      </c>
      <c r="N178" s="17">
        <v>50.87</v>
      </c>
      <c r="O178" s="17">
        <f t="shared" si="9"/>
        <v>0</v>
      </c>
      <c r="P178" s="17">
        <f t="shared" si="4"/>
        <v>3764.3799999999997</v>
      </c>
      <c r="Q178" s="30">
        <f t="shared" si="5"/>
        <v>2492.6299999999997</v>
      </c>
    </row>
    <row r="179" spans="1:17" ht="40" customHeight="1" x14ac:dyDescent="0.35">
      <c r="A179" s="252"/>
      <c r="B179" s="46">
        <v>176</v>
      </c>
      <c r="C179" s="250"/>
      <c r="D179" s="40" t="s">
        <v>304</v>
      </c>
      <c r="E179" s="41" t="s">
        <v>305</v>
      </c>
      <c r="F179" s="41" t="s">
        <v>11</v>
      </c>
      <c r="G179" s="41" t="s">
        <v>12</v>
      </c>
      <c r="H179" s="74">
        <f>REITORIA!I179+CEART!I179+ESAG!I179+CEAD!I179+FAED!I179+CEFID!I179+CERES!I179+CESFI!I179</f>
        <v>28</v>
      </c>
      <c r="I179" s="139">
        <f>REITORIA!J179+CEART!J179+ESAG!J179+CEAD!J179+FAED!J179+CEFID!J179+CERES!J179+CESFI!J179</f>
        <v>20</v>
      </c>
      <c r="J179" s="150">
        <f>REITORIA!K179+CEART!K179+ESAG!K179+CEAD!K179+FAED!K179+CEFID!K179+CERES!K179+CESFI!K179</f>
        <v>20</v>
      </c>
      <c r="K179" s="140">
        <f>REITORIA!M179+CEART!M179+ESAG!M179+CEAD!M179+FAED!M179+CEFID!M179+CERES!M179+CESFI!M179</f>
        <v>7</v>
      </c>
      <c r="L179" s="141">
        <f>REITORIA!N179+REITORIA!O179+CEART!N179+CEART!O179+ESAG!N179+ESAG!O179+CEAD!N179+CEAD!O179+FAED!N179+FAED!O179+CEFID!N179+CEFID!O179+CERES!N179+CERES!O179+CESFI!N179+CESFI!O179</f>
        <v>0</v>
      </c>
      <c r="M179" s="138">
        <f t="shared" si="8"/>
        <v>8</v>
      </c>
      <c r="N179" s="17">
        <v>4.78</v>
      </c>
      <c r="O179" s="17">
        <f t="shared" si="9"/>
        <v>0</v>
      </c>
      <c r="P179" s="17">
        <f t="shared" si="4"/>
        <v>133.84</v>
      </c>
      <c r="Q179" s="30">
        <f t="shared" si="5"/>
        <v>95.600000000000009</v>
      </c>
    </row>
    <row r="180" spans="1:17" ht="40" customHeight="1" x14ac:dyDescent="0.35">
      <c r="A180" s="251">
        <v>10</v>
      </c>
      <c r="B180" s="46">
        <v>177</v>
      </c>
      <c r="C180" s="253" t="s">
        <v>635</v>
      </c>
      <c r="D180" s="40" t="s">
        <v>306</v>
      </c>
      <c r="E180" s="41" t="s">
        <v>307</v>
      </c>
      <c r="F180" s="41" t="s">
        <v>11</v>
      </c>
      <c r="G180" s="41" t="s">
        <v>308</v>
      </c>
      <c r="H180" s="74">
        <f>REITORIA!I180+CEART!I180+ESAG!I180+CEAD!I180+FAED!I180+CEFID!I180+CERES!I180+CESFI!I180</f>
        <v>243</v>
      </c>
      <c r="I180" s="139">
        <f>REITORIA!J180+CEART!J180+ESAG!J180+CEAD!J180+FAED!J180+CEFID!J180+CERES!J180+CESFI!J180</f>
        <v>146</v>
      </c>
      <c r="J180" s="150">
        <f>REITORIA!K180+CEART!K180+ESAG!K180+CEAD!K180+FAED!K180+CEFID!K180+CERES!K180+CESFI!K180</f>
        <v>146</v>
      </c>
      <c r="K180" s="140">
        <f>REITORIA!M180+CEART!M180+ESAG!M180+CEAD!M180+FAED!M180+CEFID!M180+CERES!M180+CESFI!M180</f>
        <v>59</v>
      </c>
      <c r="L180" s="141">
        <f>REITORIA!N180+REITORIA!O180+CEART!N180+CEART!O180+ESAG!N180+ESAG!O180+CEAD!N180+CEAD!O180+FAED!N180+FAED!O180+CEFID!N180+CEFID!O180+CERES!N180+CERES!O180+CESFI!N180+CESFI!O180</f>
        <v>0</v>
      </c>
      <c r="M180" s="138">
        <f t="shared" si="8"/>
        <v>97</v>
      </c>
      <c r="N180" s="17">
        <v>16</v>
      </c>
      <c r="O180" s="17">
        <f t="shared" si="9"/>
        <v>0</v>
      </c>
      <c r="P180" s="17">
        <f t="shared" si="4"/>
        <v>3888</v>
      </c>
      <c r="Q180" s="30">
        <f t="shared" si="5"/>
        <v>2336</v>
      </c>
    </row>
    <row r="181" spans="1:17" ht="40" customHeight="1" x14ac:dyDescent="0.35">
      <c r="A181" s="255"/>
      <c r="B181" s="46">
        <v>178</v>
      </c>
      <c r="C181" s="254"/>
      <c r="D181" s="40" t="s">
        <v>309</v>
      </c>
      <c r="E181" s="41" t="s">
        <v>310</v>
      </c>
      <c r="F181" s="41" t="s">
        <v>11</v>
      </c>
      <c r="G181" s="41" t="s">
        <v>13</v>
      </c>
      <c r="H181" s="74">
        <f>REITORIA!I181+CEART!I181+ESAG!I181+CEAD!I181+FAED!I181+CEFID!I181+CERES!I181+CESFI!I181</f>
        <v>214</v>
      </c>
      <c r="I181" s="139">
        <f>REITORIA!J181+CEART!J181+ESAG!J181+CEAD!J181+FAED!J181+CEFID!J181+CERES!J181+CESFI!J181</f>
        <v>145</v>
      </c>
      <c r="J181" s="150">
        <f>REITORIA!K181+CEART!K181+ESAG!K181+CEAD!K181+FAED!K181+CEFID!K181+CERES!K181+CESFI!K181</f>
        <v>145</v>
      </c>
      <c r="K181" s="140">
        <f>REITORIA!M181+CEART!M181+ESAG!M181+CEAD!M181+FAED!M181+CEFID!M181+CERES!M181+CESFI!M181</f>
        <v>50</v>
      </c>
      <c r="L181" s="141">
        <f>REITORIA!N181+REITORIA!O181+CEART!N181+CEART!O181+ESAG!N181+ESAG!O181+CEAD!N181+CEAD!O181+FAED!N181+FAED!O181+CEFID!N181+CEFID!O181+CERES!N181+CERES!O181+CESFI!N181+CESFI!O181</f>
        <v>0</v>
      </c>
      <c r="M181" s="138">
        <f t="shared" si="8"/>
        <v>69</v>
      </c>
      <c r="N181" s="17">
        <v>15.62</v>
      </c>
      <c r="O181" s="17">
        <f t="shared" si="9"/>
        <v>0</v>
      </c>
      <c r="P181" s="17">
        <f t="shared" si="4"/>
        <v>3342.68</v>
      </c>
      <c r="Q181" s="30">
        <f t="shared" si="5"/>
        <v>2264.9</v>
      </c>
    </row>
    <row r="182" spans="1:17" ht="40" customHeight="1" x14ac:dyDescent="0.35">
      <c r="A182" s="255"/>
      <c r="B182" s="46">
        <v>179</v>
      </c>
      <c r="C182" s="254"/>
      <c r="D182" s="40" t="s">
        <v>311</v>
      </c>
      <c r="E182" s="41" t="s">
        <v>312</v>
      </c>
      <c r="F182" s="41" t="s">
        <v>233</v>
      </c>
      <c r="G182" s="41" t="s">
        <v>12</v>
      </c>
      <c r="H182" s="74">
        <f>REITORIA!I182+CEART!I182+ESAG!I182+CEAD!I182+FAED!I182+CEFID!I182+CERES!I182+CESFI!I182</f>
        <v>106</v>
      </c>
      <c r="I182" s="139">
        <f>REITORIA!J182+CEART!J182+ESAG!J182+CEAD!J182+FAED!J182+CEFID!J182+CERES!J182+CESFI!J182</f>
        <v>54</v>
      </c>
      <c r="J182" s="150">
        <f>REITORIA!K182+CEART!K182+ESAG!K182+CEAD!K182+FAED!K182+CEFID!K182+CERES!K182+CESFI!K182</f>
        <v>54</v>
      </c>
      <c r="K182" s="140">
        <f>REITORIA!M182+CEART!M182+ESAG!M182+CEAD!M182+FAED!M182+CEFID!M182+CERES!M182+CESFI!M182</f>
        <v>24</v>
      </c>
      <c r="L182" s="141">
        <f>REITORIA!N182+REITORIA!O182+CEART!N182+CEART!O182+ESAG!N182+ESAG!O182+CEAD!N182+CEAD!O182+FAED!N182+FAED!O182+CEFID!N182+CEFID!O182+CERES!N182+CERES!O182+CESFI!N182+CESFI!O182</f>
        <v>0</v>
      </c>
      <c r="M182" s="138">
        <f t="shared" si="8"/>
        <v>52</v>
      </c>
      <c r="N182" s="17">
        <v>4.9400000000000004</v>
      </c>
      <c r="O182" s="17">
        <f t="shared" si="9"/>
        <v>0</v>
      </c>
      <c r="P182" s="17">
        <f t="shared" si="4"/>
        <v>523.64</v>
      </c>
      <c r="Q182" s="30">
        <f t="shared" si="5"/>
        <v>266.76000000000005</v>
      </c>
    </row>
    <row r="183" spans="1:17" ht="40" customHeight="1" x14ac:dyDescent="0.35">
      <c r="A183" s="255"/>
      <c r="B183" s="46">
        <v>180</v>
      </c>
      <c r="C183" s="254"/>
      <c r="D183" s="40" t="s">
        <v>313</v>
      </c>
      <c r="E183" s="41" t="s">
        <v>314</v>
      </c>
      <c r="F183" s="41" t="s">
        <v>11</v>
      </c>
      <c r="G183" s="41" t="s">
        <v>13</v>
      </c>
      <c r="H183" s="74">
        <f>REITORIA!I183+CEART!I183+ESAG!I183+CEAD!I183+FAED!I183+CEFID!I183+CERES!I183+CESFI!I183</f>
        <v>80</v>
      </c>
      <c r="I183" s="139">
        <f>REITORIA!J183+CEART!J183+ESAG!J183+CEAD!J183+FAED!J183+CEFID!J183+CERES!J183+CESFI!J183</f>
        <v>50</v>
      </c>
      <c r="J183" s="150">
        <f>REITORIA!K183+CEART!K183+ESAG!K183+CEAD!K183+FAED!K183+CEFID!K183+CERES!K183+CESFI!K183</f>
        <v>50</v>
      </c>
      <c r="K183" s="140">
        <f>REITORIA!M183+CEART!M183+ESAG!M183+CEAD!M183+FAED!M183+CEFID!M183+CERES!M183+CESFI!M183</f>
        <v>17</v>
      </c>
      <c r="L183" s="141">
        <f>REITORIA!N183+REITORIA!O183+CEART!N183+CEART!O183+ESAG!N183+ESAG!O183+CEAD!N183+CEAD!O183+FAED!N183+FAED!O183+CEFID!N183+CEFID!O183+CERES!N183+CERES!O183+CESFI!N183+CESFI!O183</f>
        <v>0</v>
      </c>
      <c r="M183" s="138">
        <f t="shared" si="8"/>
        <v>30</v>
      </c>
      <c r="N183" s="17">
        <v>36.1</v>
      </c>
      <c r="O183" s="17">
        <f t="shared" si="9"/>
        <v>0</v>
      </c>
      <c r="P183" s="17">
        <f t="shared" si="4"/>
        <v>2888</v>
      </c>
      <c r="Q183" s="30">
        <f t="shared" si="5"/>
        <v>1805</v>
      </c>
    </row>
    <row r="184" spans="1:17" ht="40" customHeight="1" x14ac:dyDescent="0.35">
      <c r="A184" s="255"/>
      <c r="B184" s="46">
        <v>181</v>
      </c>
      <c r="C184" s="254"/>
      <c r="D184" s="40" t="s">
        <v>315</v>
      </c>
      <c r="E184" s="41" t="s">
        <v>316</v>
      </c>
      <c r="F184" s="41" t="s">
        <v>11</v>
      </c>
      <c r="G184" s="41" t="s">
        <v>12</v>
      </c>
      <c r="H184" s="74">
        <f>REITORIA!I184+CEART!I184+ESAG!I184+CEAD!I184+FAED!I184+CEFID!I184+CERES!I184+CESFI!I184</f>
        <v>149</v>
      </c>
      <c r="I184" s="139">
        <f>REITORIA!J184+CEART!J184+ESAG!J184+CEAD!J184+FAED!J184+CEFID!J184+CERES!J184+CESFI!J184</f>
        <v>17</v>
      </c>
      <c r="J184" s="150">
        <f>REITORIA!K184+CEART!K184+ESAG!K184+CEAD!K184+FAED!K184+CEFID!K184+CERES!K184+CESFI!K184</f>
        <v>17</v>
      </c>
      <c r="K184" s="140">
        <f>REITORIA!M184+CEART!M184+ESAG!M184+CEAD!M184+FAED!M184+CEFID!M184+CERES!M184+CESFI!M184</f>
        <v>34</v>
      </c>
      <c r="L184" s="141">
        <f>REITORIA!N184+REITORIA!O184+CEART!N184+CEART!O184+ESAG!N184+ESAG!O184+CEAD!N184+CEAD!O184+FAED!N184+FAED!O184+CEFID!N184+CEFID!O184+CERES!N184+CERES!O184+CESFI!N184+CESFI!O184</f>
        <v>0</v>
      </c>
      <c r="M184" s="138">
        <f t="shared" si="8"/>
        <v>132</v>
      </c>
      <c r="N184" s="17">
        <v>16.8</v>
      </c>
      <c r="O184" s="17">
        <f t="shared" si="9"/>
        <v>0</v>
      </c>
      <c r="P184" s="17">
        <f t="shared" si="4"/>
        <v>2503.2000000000003</v>
      </c>
      <c r="Q184" s="30">
        <f t="shared" si="5"/>
        <v>285.60000000000002</v>
      </c>
    </row>
    <row r="185" spans="1:17" ht="40" customHeight="1" x14ac:dyDescent="0.35">
      <c r="A185" s="255"/>
      <c r="B185" s="46">
        <v>182</v>
      </c>
      <c r="C185" s="254"/>
      <c r="D185" s="40" t="s">
        <v>317</v>
      </c>
      <c r="E185" s="41" t="s">
        <v>318</v>
      </c>
      <c r="F185" s="41" t="s">
        <v>11</v>
      </c>
      <c r="G185" s="41" t="s">
        <v>12</v>
      </c>
      <c r="H185" s="74">
        <f>REITORIA!I185+CEART!I185+ESAG!I185+CEAD!I185+FAED!I185+CEFID!I185+CERES!I185+CESFI!I185</f>
        <v>53</v>
      </c>
      <c r="I185" s="139">
        <f>REITORIA!J185+CEART!J185+ESAG!J185+CEAD!J185+FAED!J185+CEFID!J185+CERES!J185+CESFI!J185</f>
        <v>10</v>
      </c>
      <c r="J185" s="150">
        <f>REITORIA!K185+CEART!K185+ESAG!K185+CEAD!K185+FAED!K185+CEFID!K185+CERES!K185+CESFI!K185</f>
        <v>10</v>
      </c>
      <c r="K185" s="140">
        <f>REITORIA!M185+CEART!M185+ESAG!M185+CEAD!M185+FAED!M185+CEFID!M185+CERES!M185+CESFI!M185</f>
        <v>12</v>
      </c>
      <c r="L185" s="141">
        <f>REITORIA!N185+REITORIA!O185+CEART!N185+CEART!O185+ESAG!N185+ESAG!O185+CEAD!N185+CEAD!O185+FAED!N185+FAED!O185+CEFID!N185+CEFID!O185+CERES!N185+CERES!O185+CESFI!N185+CESFI!O185</f>
        <v>0</v>
      </c>
      <c r="M185" s="138">
        <f t="shared" si="8"/>
        <v>43</v>
      </c>
      <c r="N185" s="17">
        <v>8.16</v>
      </c>
      <c r="O185" s="17">
        <f t="shared" si="9"/>
        <v>0</v>
      </c>
      <c r="P185" s="17">
        <f t="shared" si="4"/>
        <v>432.48</v>
      </c>
      <c r="Q185" s="30">
        <f t="shared" si="5"/>
        <v>81.599999999999994</v>
      </c>
    </row>
    <row r="186" spans="1:17" ht="40" customHeight="1" x14ac:dyDescent="0.35">
      <c r="A186" s="255"/>
      <c r="B186" s="46">
        <v>183</v>
      </c>
      <c r="C186" s="254"/>
      <c r="D186" s="40" t="s">
        <v>319</v>
      </c>
      <c r="E186" s="41" t="s">
        <v>320</v>
      </c>
      <c r="F186" s="41" t="s">
        <v>11</v>
      </c>
      <c r="G186" s="41" t="s">
        <v>12</v>
      </c>
      <c r="H186" s="74">
        <f>REITORIA!I186+CEART!I186+ESAG!I186+CEAD!I186+FAED!I186+CEFID!I186+CERES!I186+CESFI!I186</f>
        <v>194</v>
      </c>
      <c r="I186" s="139">
        <f>REITORIA!J186+CEART!J186+ESAG!J186+CEAD!J186+FAED!J186+CEFID!J186+CERES!J186+CESFI!J186</f>
        <v>113</v>
      </c>
      <c r="J186" s="150">
        <f>REITORIA!K186+CEART!K186+ESAG!K186+CEAD!K186+FAED!K186+CEFID!K186+CERES!K186+CESFI!K186</f>
        <v>113</v>
      </c>
      <c r="K186" s="140">
        <f>REITORIA!M186+CEART!M186+ESAG!M186+CEAD!M186+FAED!M186+CEFID!M186+CERES!M186+CESFI!M186</f>
        <v>44</v>
      </c>
      <c r="L186" s="141">
        <f>REITORIA!N186+REITORIA!O186+CEART!N186+CEART!O186+ESAG!N186+ESAG!O186+CEAD!N186+CEAD!O186+FAED!N186+FAED!O186+CEFID!N186+CEFID!O186+CERES!N186+CERES!O186+CESFI!N186+CESFI!O186</f>
        <v>0</v>
      </c>
      <c r="M186" s="138">
        <f t="shared" si="8"/>
        <v>81</v>
      </c>
      <c r="N186" s="17">
        <v>6.8</v>
      </c>
      <c r="O186" s="17">
        <f t="shared" si="9"/>
        <v>0</v>
      </c>
      <c r="P186" s="17">
        <f t="shared" si="4"/>
        <v>1319.2</v>
      </c>
      <c r="Q186" s="30">
        <f t="shared" si="5"/>
        <v>768.4</v>
      </c>
    </row>
    <row r="187" spans="1:17" ht="40" customHeight="1" x14ac:dyDescent="0.35">
      <c r="A187" s="255"/>
      <c r="B187" s="46">
        <v>184</v>
      </c>
      <c r="C187" s="254"/>
      <c r="D187" s="40" t="s">
        <v>321</v>
      </c>
      <c r="E187" s="41" t="s">
        <v>322</v>
      </c>
      <c r="F187" s="41" t="s">
        <v>11</v>
      </c>
      <c r="G187" s="41" t="s">
        <v>12</v>
      </c>
      <c r="H187" s="74">
        <f>REITORIA!I187+CEART!I187+ESAG!I187+CEAD!I187+FAED!I187+CEFID!I187+CERES!I187+CESFI!I187</f>
        <v>32</v>
      </c>
      <c r="I187" s="139">
        <f>REITORIA!J187+CEART!J187+ESAG!J187+CEAD!J187+FAED!J187+CEFID!J187+CERES!J187+CESFI!J187</f>
        <v>9</v>
      </c>
      <c r="J187" s="150">
        <f>REITORIA!K187+CEART!K187+ESAG!K187+CEAD!K187+FAED!K187+CEFID!K187+CERES!K187+CESFI!K187</f>
        <v>9</v>
      </c>
      <c r="K187" s="140">
        <f>REITORIA!M187+CEART!M187+ESAG!M187+CEAD!M187+FAED!M187+CEFID!M187+CERES!M187+CESFI!M187</f>
        <v>6</v>
      </c>
      <c r="L187" s="141">
        <f>REITORIA!N187+REITORIA!O187+CEART!N187+CEART!O187+ESAG!N187+ESAG!O187+CEAD!N187+CEAD!O187+FAED!N187+FAED!O187+CEFID!N187+CEFID!O187+CERES!N187+CERES!O187+CESFI!N187+CESFI!O187</f>
        <v>0</v>
      </c>
      <c r="M187" s="138">
        <f t="shared" si="8"/>
        <v>23</v>
      </c>
      <c r="N187" s="17">
        <v>22.8</v>
      </c>
      <c r="O187" s="17">
        <f t="shared" si="9"/>
        <v>0</v>
      </c>
      <c r="P187" s="17">
        <f t="shared" si="4"/>
        <v>729.6</v>
      </c>
      <c r="Q187" s="30">
        <f t="shared" si="5"/>
        <v>205.20000000000002</v>
      </c>
    </row>
    <row r="188" spans="1:17" ht="40" customHeight="1" x14ac:dyDescent="0.35">
      <c r="A188" s="255"/>
      <c r="B188" s="46">
        <v>185</v>
      </c>
      <c r="C188" s="254"/>
      <c r="D188" s="40" t="s">
        <v>323</v>
      </c>
      <c r="E188" s="41" t="s">
        <v>324</v>
      </c>
      <c r="F188" s="41" t="s">
        <v>11</v>
      </c>
      <c r="G188" s="41" t="s">
        <v>15</v>
      </c>
      <c r="H188" s="74">
        <f>REITORIA!I188+CEART!I188+ESAG!I188+CEAD!I188+FAED!I188+CEFID!I188+CERES!I188+CESFI!I188</f>
        <v>33</v>
      </c>
      <c r="I188" s="139">
        <f>REITORIA!J188+CEART!J188+ESAG!J188+CEAD!J188+FAED!J188+CEFID!J188+CERES!J188+CESFI!J188</f>
        <v>11</v>
      </c>
      <c r="J188" s="150">
        <f>REITORIA!K188+CEART!K188+ESAG!K188+CEAD!K188+FAED!K188+CEFID!K188+CERES!K188+CESFI!K188</f>
        <v>11</v>
      </c>
      <c r="K188" s="140">
        <f>REITORIA!M188+CEART!M188+ESAG!M188+CEAD!M188+FAED!M188+CEFID!M188+CERES!M188+CESFI!M188</f>
        <v>6</v>
      </c>
      <c r="L188" s="141">
        <f>REITORIA!N188+REITORIA!O188+CEART!N188+CEART!O188+ESAG!N188+ESAG!O188+CEAD!N188+CEAD!O188+FAED!N188+FAED!O188+CEFID!N188+CEFID!O188+CERES!N188+CERES!O188+CESFI!N188+CESFI!O188</f>
        <v>0</v>
      </c>
      <c r="M188" s="138">
        <f t="shared" si="8"/>
        <v>22</v>
      </c>
      <c r="N188" s="17">
        <v>9.36</v>
      </c>
      <c r="O188" s="17">
        <f t="shared" si="9"/>
        <v>0</v>
      </c>
      <c r="P188" s="17">
        <f t="shared" si="4"/>
        <v>308.88</v>
      </c>
      <c r="Q188" s="30">
        <f t="shared" si="5"/>
        <v>102.96</v>
      </c>
    </row>
    <row r="189" spans="1:17" ht="40" customHeight="1" x14ac:dyDescent="0.35">
      <c r="A189" s="255"/>
      <c r="B189" s="46">
        <v>186</v>
      </c>
      <c r="C189" s="254"/>
      <c r="D189" s="40" t="s">
        <v>325</v>
      </c>
      <c r="E189" s="41" t="s">
        <v>326</v>
      </c>
      <c r="F189" s="41" t="s">
        <v>11</v>
      </c>
      <c r="G189" s="41" t="s">
        <v>12</v>
      </c>
      <c r="H189" s="74">
        <f>REITORIA!I189+CEART!I189+ESAG!I189+CEAD!I189+FAED!I189+CEFID!I189+CERES!I189+CESFI!I189</f>
        <v>35</v>
      </c>
      <c r="I189" s="139">
        <f>REITORIA!J189+CEART!J189+ESAG!J189+CEAD!J189+FAED!J189+CEFID!J189+CERES!J189+CESFI!J189</f>
        <v>30</v>
      </c>
      <c r="J189" s="150">
        <f>REITORIA!K189+CEART!K189+ESAG!K189+CEAD!K189+FAED!K189+CEFID!K189+CERES!K189+CESFI!K189</f>
        <v>30</v>
      </c>
      <c r="K189" s="140">
        <f>REITORIA!M189+CEART!M189+ESAG!M189+CEAD!M189+FAED!M189+CEFID!M189+CERES!M189+CESFI!M189</f>
        <v>7</v>
      </c>
      <c r="L189" s="141">
        <f>REITORIA!N189+REITORIA!O189+CEART!N189+CEART!O189+ESAG!N189+ESAG!O189+CEAD!N189+CEAD!O189+FAED!N189+FAED!O189+CEFID!N189+CEFID!O189+CERES!N189+CERES!O189+CESFI!N189+CESFI!O189</f>
        <v>0</v>
      </c>
      <c r="M189" s="138">
        <f t="shared" si="8"/>
        <v>5</v>
      </c>
      <c r="N189" s="17">
        <v>17.399999999999999</v>
      </c>
      <c r="O189" s="17">
        <f t="shared" si="9"/>
        <v>0</v>
      </c>
      <c r="P189" s="17">
        <f t="shared" si="4"/>
        <v>609</v>
      </c>
      <c r="Q189" s="30">
        <f t="shared" si="5"/>
        <v>522</v>
      </c>
    </row>
    <row r="190" spans="1:17" ht="40" customHeight="1" x14ac:dyDescent="0.35">
      <c r="A190" s="255"/>
      <c r="B190" s="46">
        <v>187</v>
      </c>
      <c r="C190" s="254"/>
      <c r="D190" s="40" t="s">
        <v>327</v>
      </c>
      <c r="E190" s="41" t="s">
        <v>328</v>
      </c>
      <c r="F190" s="41" t="s">
        <v>11</v>
      </c>
      <c r="G190" s="41" t="s">
        <v>12</v>
      </c>
      <c r="H190" s="74">
        <f>REITORIA!I190+CEART!I190+ESAG!I190+CEAD!I190+FAED!I190+CEFID!I190+CERES!I190+CESFI!I190</f>
        <v>5</v>
      </c>
      <c r="I190" s="139">
        <f>REITORIA!J190+CEART!J190+ESAG!J190+CEAD!J190+FAED!J190+CEFID!J190+CERES!J190+CESFI!J190</f>
        <v>5</v>
      </c>
      <c r="J190" s="150">
        <f>REITORIA!K190+CEART!K190+ESAG!K190+CEAD!K190+FAED!K190+CEFID!K190+CERES!K190+CESFI!K190</f>
        <v>5</v>
      </c>
      <c r="K190" s="140">
        <f>REITORIA!M190+CEART!M190+ESAG!M190+CEAD!M190+FAED!M190+CEFID!M190+CERES!M190+CESFI!M190</f>
        <v>1</v>
      </c>
      <c r="L190" s="141">
        <f>REITORIA!N190+REITORIA!O190+CEART!N190+CEART!O190+ESAG!N190+ESAG!O190+CEAD!N190+CEAD!O190+FAED!N190+FAED!O190+CEFID!N190+CEFID!O190+CERES!N190+CERES!O190+CESFI!N190+CESFI!O190</f>
        <v>0</v>
      </c>
      <c r="M190" s="138">
        <f t="shared" si="8"/>
        <v>0</v>
      </c>
      <c r="N190" s="17">
        <v>16.88</v>
      </c>
      <c r="O190" s="17">
        <f t="shared" si="9"/>
        <v>0</v>
      </c>
      <c r="P190" s="17">
        <f t="shared" si="4"/>
        <v>84.399999999999991</v>
      </c>
      <c r="Q190" s="30">
        <f t="shared" si="5"/>
        <v>84.399999999999991</v>
      </c>
    </row>
    <row r="191" spans="1:17" ht="40" customHeight="1" x14ac:dyDescent="0.35">
      <c r="A191" s="255"/>
      <c r="B191" s="46">
        <v>188</v>
      </c>
      <c r="C191" s="254"/>
      <c r="D191" s="40" t="s">
        <v>329</v>
      </c>
      <c r="E191" s="41" t="s">
        <v>330</v>
      </c>
      <c r="F191" s="41" t="s">
        <v>11</v>
      </c>
      <c r="G191" s="41" t="s">
        <v>12</v>
      </c>
      <c r="H191" s="74">
        <f>REITORIA!I191+CEART!I191+ESAG!I191+CEAD!I191+FAED!I191+CEFID!I191+CERES!I191+CESFI!I191</f>
        <v>10</v>
      </c>
      <c r="I191" s="139">
        <f>REITORIA!J191+CEART!J191+ESAG!J191+CEAD!J191+FAED!J191+CEFID!J191+CERES!J191+CESFI!J191</f>
        <v>10</v>
      </c>
      <c r="J191" s="150">
        <f>REITORIA!K191+CEART!K191+ESAG!K191+CEAD!K191+FAED!K191+CEFID!K191+CERES!K191+CESFI!K191</f>
        <v>10</v>
      </c>
      <c r="K191" s="140">
        <f>REITORIA!M191+CEART!M191+ESAG!M191+CEAD!M191+FAED!M191+CEFID!M191+CERES!M191+CESFI!M191</f>
        <v>2</v>
      </c>
      <c r="L191" s="141">
        <f>REITORIA!N191+REITORIA!O191+CEART!N191+CEART!O191+ESAG!N191+ESAG!O191+CEAD!N191+CEAD!O191+FAED!N191+FAED!O191+CEFID!N191+CEFID!O191+CERES!N191+CERES!O191+CESFI!N191+CESFI!O191</f>
        <v>0</v>
      </c>
      <c r="M191" s="138">
        <f t="shared" si="8"/>
        <v>0</v>
      </c>
      <c r="N191" s="17">
        <v>15.6</v>
      </c>
      <c r="O191" s="17">
        <f t="shared" si="9"/>
        <v>0</v>
      </c>
      <c r="P191" s="17">
        <f t="shared" si="4"/>
        <v>156</v>
      </c>
      <c r="Q191" s="30">
        <f t="shared" si="5"/>
        <v>156</v>
      </c>
    </row>
    <row r="192" spans="1:17" ht="40" customHeight="1" x14ac:dyDescent="0.35">
      <c r="A192" s="255"/>
      <c r="B192" s="46">
        <v>189</v>
      </c>
      <c r="C192" s="254"/>
      <c r="D192" s="40" t="s">
        <v>331</v>
      </c>
      <c r="E192" s="41" t="s">
        <v>332</v>
      </c>
      <c r="F192" s="41" t="s">
        <v>11</v>
      </c>
      <c r="G192" s="41" t="s">
        <v>12</v>
      </c>
      <c r="H192" s="74">
        <f>REITORIA!I192+CEART!I192+ESAG!I192+CEAD!I192+FAED!I192+CEFID!I192+CERES!I192+CESFI!I192</f>
        <v>121</v>
      </c>
      <c r="I192" s="139">
        <f>REITORIA!J192+CEART!J192+ESAG!J192+CEAD!J192+FAED!J192+CEFID!J192+CERES!J192+CESFI!J192</f>
        <v>86</v>
      </c>
      <c r="J192" s="150">
        <f>REITORIA!K192+CEART!K192+ESAG!K192+CEAD!K192+FAED!K192+CEFID!K192+CERES!K192+CESFI!K192</f>
        <v>86</v>
      </c>
      <c r="K192" s="140">
        <f>REITORIA!M192+CEART!M192+ESAG!M192+CEAD!M192+FAED!M192+CEFID!M192+CERES!M192+CESFI!M192</f>
        <v>28</v>
      </c>
      <c r="L192" s="141">
        <f>REITORIA!N192+REITORIA!O192+CEART!N192+CEART!O192+ESAG!N192+ESAG!O192+CEAD!N192+CEAD!O192+FAED!N192+FAED!O192+CEFID!N192+CEFID!O192+CERES!N192+CERES!O192+CESFI!N192+CESFI!O192</f>
        <v>0</v>
      </c>
      <c r="M192" s="138">
        <f t="shared" si="8"/>
        <v>35</v>
      </c>
      <c r="N192" s="17">
        <v>16.8</v>
      </c>
      <c r="O192" s="17">
        <f t="shared" si="9"/>
        <v>0</v>
      </c>
      <c r="P192" s="17">
        <f t="shared" si="4"/>
        <v>2032.8000000000002</v>
      </c>
      <c r="Q192" s="30">
        <f t="shared" si="5"/>
        <v>1444.8</v>
      </c>
    </row>
    <row r="193" spans="1:17" ht="40" customHeight="1" x14ac:dyDescent="0.35">
      <c r="A193" s="255"/>
      <c r="B193" s="46">
        <v>190</v>
      </c>
      <c r="C193" s="254"/>
      <c r="D193" s="40" t="s">
        <v>333</v>
      </c>
      <c r="E193" s="41" t="s">
        <v>334</v>
      </c>
      <c r="F193" s="41" t="s">
        <v>11</v>
      </c>
      <c r="G193" s="41" t="s">
        <v>15</v>
      </c>
      <c r="H193" s="74">
        <f>REITORIA!I193+CEART!I193+ESAG!I193+CEAD!I193+FAED!I193+CEFID!I193+CERES!I193+CESFI!I193</f>
        <v>120</v>
      </c>
      <c r="I193" s="139">
        <f>REITORIA!J193+CEART!J193+ESAG!J193+CEAD!J193+FAED!J193+CEFID!J193+CERES!J193+CESFI!J193</f>
        <v>14</v>
      </c>
      <c r="J193" s="150">
        <f>REITORIA!K193+CEART!K193+ESAG!K193+CEAD!K193+FAED!K193+CEFID!K193+CERES!K193+CESFI!K193</f>
        <v>14</v>
      </c>
      <c r="K193" s="140">
        <f>REITORIA!M193+CEART!M193+ESAG!M193+CEAD!M193+FAED!M193+CEFID!M193+CERES!M193+CESFI!M193</f>
        <v>29</v>
      </c>
      <c r="L193" s="141">
        <f>REITORIA!N193+REITORIA!O193+CEART!N193+CEART!O193+ESAG!N193+ESAG!O193+CEAD!N193+CEAD!O193+FAED!N193+FAED!O193+CEFID!N193+CEFID!O193+CERES!N193+CERES!O193+CESFI!N193+CESFI!O193</f>
        <v>0</v>
      </c>
      <c r="M193" s="138">
        <f t="shared" si="8"/>
        <v>106</v>
      </c>
      <c r="N193" s="17">
        <v>24</v>
      </c>
      <c r="O193" s="17">
        <f t="shared" si="9"/>
        <v>0</v>
      </c>
      <c r="P193" s="17">
        <f t="shared" si="4"/>
        <v>2880</v>
      </c>
      <c r="Q193" s="30">
        <f t="shared" si="5"/>
        <v>336</v>
      </c>
    </row>
    <row r="194" spans="1:17" ht="40" customHeight="1" x14ac:dyDescent="0.35">
      <c r="A194" s="255"/>
      <c r="B194" s="46">
        <v>191</v>
      </c>
      <c r="C194" s="254"/>
      <c r="D194" s="40" t="s">
        <v>335</v>
      </c>
      <c r="E194" s="41" t="s">
        <v>336</v>
      </c>
      <c r="F194" s="41" t="s">
        <v>11</v>
      </c>
      <c r="G194" s="41" t="s">
        <v>15</v>
      </c>
      <c r="H194" s="74">
        <f>REITORIA!I194+CEART!I194+ESAG!I194+CEAD!I194+FAED!I194+CEFID!I194+CERES!I194+CESFI!I194</f>
        <v>60</v>
      </c>
      <c r="I194" s="139">
        <f>REITORIA!J194+CEART!J194+ESAG!J194+CEAD!J194+FAED!J194+CEFID!J194+CERES!J194+CESFI!J194</f>
        <v>11</v>
      </c>
      <c r="J194" s="150">
        <f>REITORIA!K194+CEART!K194+ESAG!K194+CEAD!K194+FAED!K194+CEFID!K194+CERES!K194+CESFI!K194</f>
        <v>11</v>
      </c>
      <c r="K194" s="140">
        <f>REITORIA!M194+CEART!M194+ESAG!M194+CEAD!M194+FAED!M194+CEFID!M194+CERES!M194+CESFI!M194</f>
        <v>14</v>
      </c>
      <c r="L194" s="141">
        <f>REITORIA!N194+REITORIA!O194+CEART!N194+CEART!O194+ESAG!N194+ESAG!O194+CEAD!N194+CEAD!O194+FAED!N194+FAED!O194+CEFID!N194+CEFID!O194+CERES!N194+CERES!O194+CESFI!N194+CESFI!O194</f>
        <v>0</v>
      </c>
      <c r="M194" s="138">
        <f t="shared" si="8"/>
        <v>49</v>
      </c>
      <c r="N194" s="17">
        <v>27.6</v>
      </c>
      <c r="O194" s="17">
        <f t="shared" si="9"/>
        <v>0</v>
      </c>
      <c r="P194" s="17">
        <f t="shared" si="4"/>
        <v>1656</v>
      </c>
      <c r="Q194" s="30">
        <f t="shared" si="5"/>
        <v>303.60000000000002</v>
      </c>
    </row>
    <row r="195" spans="1:17" ht="40" customHeight="1" x14ac:dyDescent="0.35">
      <c r="A195" s="255"/>
      <c r="B195" s="46">
        <v>192</v>
      </c>
      <c r="C195" s="254"/>
      <c r="D195" s="40" t="s">
        <v>337</v>
      </c>
      <c r="E195" s="41" t="s">
        <v>338</v>
      </c>
      <c r="F195" s="41" t="s">
        <v>11</v>
      </c>
      <c r="G195" s="41" t="s">
        <v>24</v>
      </c>
      <c r="H195" s="74">
        <f>REITORIA!I195+CEART!I195+ESAG!I195+CEAD!I195+FAED!I195+CEFID!I195+CERES!I195+CESFI!I195</f>
        <v>79</v>
      </c>
      <c r="I195" s="139">
        <f>REITORIA!J195+CEART!J195+ESAG!J195+CEAD!J195+FAED!J195+CEFID!J195+CERES!J195+CESFI!J195</f>
        <v>39</v>
      </c>
      <c r="J195" s="150">
        <f>REITORIA!K195+CEART!K195+ESAG!K195+CEAD!K195+FAED!K195+CEFID!K195+CERES!K195+CESFI!K195</f>
        <v>39</v>
      </c>
      <c r="K195" s="140">
        <f>REITORIA!M195+CEART!M195+ESAG!M195+CEAD!M195+FAED!M195+CEFID!M195+CERES!M195+CESFI!M195</f>
        <v>17</v>
      </c>
      <c r="L195" s="141">
        <f>REITORIA!N195+REITORIA!O195+CEART!N195+CEART!O195+ESAG!N195+ESAG!O195+CEAD!N195+CEAD!O195+FAED!N195+FAED!O195+CEFID!N195+CEFID!O195+CERES!N195+CERES!O195+CESFI!N195+CESFI!O195</f>
        <v>0</v>
      </c>
      <c r="M195" s="138">
        <f t="shared" si="8"/>
        <v>40</v>
      </c>
      <c r="N195" s="17">
        <v>108</v>
      </c>
      <c r="O195" s="17">
        <f t="shared" si="9"/>
        <v>0</v>
      </c>
      <c r="P195" s="17">
        <f t="shared" si="4"/>
        <v>8532</v>
      </c>
      <c r="Q195" s="30">
        <f t="shared" si="5"/>
        <v>4212</v>
      </c>
    </row>
    <row r="196" spans="1:17" ht="40" customHeight="1" x14ac:dyDescent="0.35">
      <c r="A196" s="255"/>
      <c r="B196" s="46">
        <v>193</v>
      </c>
      <c r="C196" s="254"/>
      <c r="D196" s="40" t="s">
        <v>339</v>
      </c>
      <c r="E196" s="41" t="s">
        <v>340</v>
      </c>
      <c r="F196" s="41" t="s">
        <v>11</v>
      </c>
      <c r="G196" s="41" t="s">
        <v>15</v>
      </c>
      <c r="H196" s="74">
        <f>REITORIA!I196+CEART!I196+ESAG!I196+CEAD!I196+FAED!I196+CEFID!I196+CERES!I196+CESFI!I196</f>
        <v>35</v>
      </c>
      <c r="I196" s="139">
        <f>REITORIA!J196+CEART!J196+ESAG!J196+CEAD!J196+FAED!J196+CEFID!J196+CERES!J196+CESFI!J196</f>
        <v>18</v>
      </c>
      <c r="J196" s="150">
        <f>REITORIA!K196+CEART!K196+ESAG!K196+CEAD!K196+FAED!K196+CEFID!K196+CERES!K196+CESFI!K196</f>
        <v>18</v>
      </c>
      <c r="K196" s="140">
        <f>REITORIA!M196+CEART!M196+ESAG!M196+CEAD!M196+FAED!M196+CEFID!M196+CERES!M196+CESFI!M196</f>
        <v>6</v>
      </c>
      <c r="L196" s="141">
        <f>REITORIA!N196+REITORIA!O196+CEART!N196+CEART!O196+ESAG!N196+ESAG!O196+CEAD!N196+CEAD!O196+FAED!N196+FAED!O196+CEFID!N196+CEFID!O196+CERES!N196+CERES!O196+CESFI!N196+CESFI!O196</f>
        <v>0</v>
      </c>
      <c r="M196" s="138">
        <f t="shared" si="8"/>
        <v>17</v>
      </c>
      <c r="N196" s="17">
        <v>12</v>
      </c>
      <c r="O196" s="17">
        <f t="shared" si="9"/>
        <v>0</v>
      </c>
      <c r="P196" s="17">
        <f t="shared" si="4"/>
        <v>420</v>
      </c>
      <c r="Q196" s="30">
        <f t="shared" si="5"/>
        <v>216</v>
      </c>
    </row>
    <row r="197" spans="1:17" ht="40" customHeight="1" x14ac:dyDescent="0.35">
      <c r="A197" s="252"/>
      <c r="B197" s="46">
        <v>194</v>
      </c>
      <c r="C197" s="250"/>
      <c r="D197" s="40" t="s">
        <v>341</v>
      </c>
      <c r="E197" s="41" t="s">
        <v>342</v>
      </c>
      <c r="F197" s="41" t="s">
        <v>11</v>
      </c>
      <c r="G197" s="41" t="s">
        <v>288</v>
      </c>
      <c r="H197" s="74">
        <f>REITORIA!I197+CEART!I197+ESAG!I197+CEAD!I197+FAED!I197+CEFID!I197+CERES!I197+CESFI!I197</f>
        <v>153</v>
      </c>
      <c r="I197" s="139">
        <f>REITORIA!J197+CEART!J197+ESAG!J197+CEAD!J197+FAED!J197+CEFID!J197+CERES!J197+CESFI!J197</f>
        <v>100</v>
      </c>
      <c r="J197" s="150">
        <f>REITORIA!K197+CEART!K197+ESAG!K197+CEAD!K197+FAED!K197+CEFID!K197+CERES!K197+CESFI!K197</f>
        <v>100</v>
      </c>
      <c r="K197" s="140">
        <f>REITORIA!M197+CEART!M197+ESAG!M197+CEAD!M197+FAED!M197+CEFID!M197+CERES!M197+CESFI!M197</f>
        <v>37</v>
      </c>
      <c r="L197" s="141">
        <f>REITORIA!N197+REITORIA!O197+CEART!N197+CEART!O197+ESAG!N197+ESAG!O197+CEAD!N197+CEAD!O197+FAED!N197+FAED!O197+CEFID!N197+CEFID!O197+CERES!N197+CERES!O197+CESFI!N197+CESFI!O197</f>
        <v>0</v>
      </c>
      <c r="M197" s="138">
        <f t="shared" ref="M197:M260" si="10">H197-J197+L197</f>
        <v>53</v>
      </c>
      <c r="N197" s="17">
        <v>7.8</v>
      </c>
      <c r="O197" s="17">
        <f t="shared" ref="O197:O260" si="11">N197*L197</f>
        <v>0</v>
      </c>
      <c r="P197" s="17">
        <f t="shared" si="4"/>
        <v>1193.3999999999999</v>
      </c>
      <c r="Q197" s="30">
        <f t="shared" si="5"/>
        <v>780</v>
      </c>
    </row>
    <row r="198" spans="1:17" ht="40" customHeight="1" x14ac:dyDescent="0.35">
      <c r="A198" s="251">
        <v>11</v>
      </c>
      <c r="B198" s="46">
        <v>195</v>
      </c>
      <c r="C198" s="253" t="s">
        <v>638</v>
      </c>
      <c r="D198" s="40" t="s">
        <v>343</v>
      </c>
      <c r="E198" s="41" t="s">
        <v>344</v>
      </c>
      <c r="F198" s="41" t="s">
        <v>345</v>
      </c>
      <c r="G198" s="41" t="s">
        <v>12</v>
      </c>
      <c r="H198" s="74">
        <f>REITORIA!I198+CEART!I198+ESAG!I198+CEAD!I198+FAED!I198+CEFID!I198+CERES!I198+CESFI!I198</f>
        <v>64</v>
      </c>
      <c r="I198" s="139">
        <f>REITORIA!J198+CEART!J198+ESAG!J198+CEAD!J198+FAED!J198+CEFID!J198+CERES!J198+CESFI!J198</f>
        <v>47</v>
      </c>
      <c r="J198" s="150">
        <f>REITORIA!K198+CEART!K198+ESAG!K198+CEAD!K198+FAED!K198+CEFID!K198+CERES!K198+CESFI!K198</f>
        <v>47</v>
      </c>
      <c r="K198" s="140">
        <f>REITORIA!M198+CEART!M198+ESAG!M198+CEAD!M198+FAED!M198+CEFID!M198+CERES!M198+CESFI!M198</f>
        <v>13</v>
      </c>
      <c r="L198" s="141">
        <f>REITORIA!N198+REITORIA!O198+CEART!N198+CEART!O198+ESAG!N198+ESAG!O198+CEAD!N198+CEAD!O198+FAED!N198+FAED!O198+CEFID!N198+CEFID!O198+CERES!N198+CERES!O198+CESFI!N198+CESFI!O198</f>
        <v>0</v>
      </c>
      <c r="M198" s="138">
        <f t="shared" si="10"/>
        <v>17</v>
      </c>
      <c r="N198" s="17">
        <v>280</v>
      </c>
      <c r="O198" s="17">
        <f t="shared" si="11"/>
        <v>0</v>
      </c>
      <c r="P198" s="17">
        <f t="shared" si="4"/>
        <v>17920</v>
      </c>
      <c r="Q198" s="30">
        <f t="shared" si="5"/>
        <v>13160</v>
      </c>
    </row>
    <row r="199" spans="1:17" ht="40" customHeight="1" x14ac:dyDescent="0.35">
      <c r="A199" s="255"/>
      <c r="B199" s="46">
        <v>196</v>
      </c>
      <c r="C199" s="254"/>
      <c r="D199" s="40" t="s">
        <v>346</v>
      </c>
      <c r="E199" s="41" t="s">
        <v>347</v>
      </c>
      <c r="F199" s="41" t="s">
        <v>345</v>
      </c>
      <c r="G199" s="41" t="s">
        <v>12</v>
      </c>
      <c r="H199" s="74">
        <f>REITORIA!I199+CEART!I199+ESAG!I199+CEAD!I199+FAED!I199+CEFID!I199+CERES!I199+CESFI!I199</f>
        <v>177</v>
      </c>
      <c r="I199" s="139">
        <f>REITORIA!J199+CEART!J199+ESAG!J199+CEAD!J199+FAED!J199+CEFID!J199+CERES!J199+CESFI!J199</f>
        <v>128</v>
      </c>
      <c r="J199" s="150">
        <f>REITORIA!K199+CEART!K199+ESAG!K199+CEAD!K199+FAED!K199+CEFID!K199+CERES!K199+CESFI!K199</f>
        <v>128</v>
      </c>
      <c r="K199" s="140">
        <f>REITORIA!M199+CEART!M199+ESAG!M199+CEAD!M199+FAED!M199+CEFID!M199+CERES!M199+CESFI!M199</f>
        <v>41</v>
      </c>
      <c r="L199" s="141">
        <f>REITORIA!N199+REITORIA!O199+CEART!N199+CEART!O199+ESAG!N199+ESAG!O199+CEAD!N199+CEAD!O199+FAED!N199+FAED!O199+CEFID!N199+CEFID!O199+CERES!N199+CERES!O199+CESFI!N199+CESFI!O199</f>
        <v>0</v>
      </c>
      <c r="M199" s="138">
        <f t="shared" si="10"/>
        <v>49</v>
      </c>
      <c r="N199" s="17">
        <v>355</v>
      </c>
      <c r="O199" s="17">
        <f t="shared" si="11"/>
        <v>0</v>
      </c>
      <c r="P199" s="17">
        <f t="shared" si="4"/>
        <v>62835</v>
      </c>
      <c r="Q199" s="30">
        <f t="shared" si="5"/>
        <v>45440</v>
      </c>
    </row>
    <row r="200" spans="1:17" ht="40" customHeight="1" x14ac:dyDescent="0.35">
      <c r="A200" s="255"/>
      <c r="B200" s="46">
        <v>197</v>
      </c>
      <c r="C200" s="254"/>
      <c r="D200" s="40" t="s">
        <v>348</v>
      </c>
      <c r="E200" s="41" t="s">
        <v>347</v>
      </c>
      <c r="F200" s="41" t="s">
        <v>345</v>
      </c>
      <c r="G200" s="41" t="s">
        <v>12</v>
      </c>
      <c r="H200" s="74">
        <f>REITORIA!I200+CEART!I200+ESAG!I200+CEAD!I200+FAED!I200+CEFID!I200+CERES!I200+CESFI!I200</f>
        <v>160</v>
      </c>
      <c r="I200" s="139">
        <f>REITORIA!J200+CEART!J200+ESAG!J200+CEAD!J200+FAED!J200+CEFID!J200+CERES!J200+CESFI!J200</f>
        <v>75</v>
      </c>
      <c r="J200" s="150">
        <f>REITORIA!K200+CEART!K200+ESAG!K200+CEAD!K200+FAED!K200+CEFID!K200+CERES!K200+CESFI!K200</f>
        <v>95</v>
      </c>
      <c r="K200" s="140">
        <f>REITORIA!M200+CEART!M200+ESAG!M200+CEAD!M200+FAED!M200+CEFID!M200+CERES!M200+CESFI!M200</f>
        <v>37</v>
      </c>
      <c r="L200" s="141">
        <f>REITORIA!N200+REITORIA!O200+CEART!N200+CEART!O200+ESAG!N200+ESAG!O200+CEAD!N200+CEAD!O200+FAED!N200+FAED!O200+CEFID!N200+CEFID!O200+CERES!N200+CERES!O200+CESFI!N200+CESFI!O200</f>
        <v>0</v>
      </c>
      <c r="M200" s="138">
        <f t="shared" si="10"/>
        <v>65</v>
      </c>
      <c r="N200" s="17">
        <v>70</v>
      </c>
      <c r="O200" s="17">
        <f t="shared" si="11"/>
        <v>0</v>
      </c>
      <c r="P200" s="17">
        <f t="shared" si="4"/>
        <v>11200</v>
      </c>
      <c r="Q200" s="30">
        <f t="shared" si="5"/>
        <v>6650</v>
      </c>
    </row>
    <row r="201" spans="1:17" ht="40" customHeight="1" x14ac:dyDescent="0.35">
      <c r="A201" s="255"/>
      <c r="B201" s="46">
        <v>198</v>
      </c>
      <c r="C201" s="254"/>
      <c r="D201" s="40" t="s">
        <v>349</v>
      </c>
      <c r="E201" s="41" t="s">
        <v>347</v>
      </c>
      <c r="F201" s="41" t="s">
        <v>345</v>
      </c>
      <c r="G201" s="41" t="s">
        <v>12</v>
      </c>
      <c r="H201" s="74">
        <f>REITORIA!I201+CEART!I201+ESAG!I201+CEAD!I201+FAED!I201+CEFID!I201+CERES!I201+CESFI!I201</f>
        <v>61</v>
      </c>
      <c r="I201" s="139">
        <f>REITORIA!J201+CEART!J201+ESAG!J201+CEAD!J201+FAED!J201+CEFID!J201+CERES!J201+CESFI!J201</f>
        <v>24</v>
      </c>
      <c r="J201" s="150">
        <f>REITORIA!K201+CEART!K201+ESAG!K201+CEAD!K201+FAED!K201+CEFID!K201+CERES!K201+CESFI!K201</f>
        <v>25</v>
      </c>
      <c r="K201" s="140">
        <f>REITORIA!M201+CEART!M201+ESAG!M201+CEAD!M201+FAED!M201+CEFID!M201+CERES!M201+CESFI!M201</f>
        <v>13</v>
      </c>
      <c r="L201" s="141">
        <f>REITORIA!N201+REITORIA!O201+CEART!N201+CEART!O201+ESAG!N201+ESAG!O201+CEAD!N201+CEAD!O201+FAED!N201+FAED!O201+CEFID!N201+CEFID!O201+CERES!N201+CERES!O201+CESFI!N201+CESFI!O201</f>
        <v>0</v>
      </c>
      <c r="M201" s="138">
        <f t="shared" si="10"/>
        <v>36</v>
      </c>
      <c r="N201" s="17">
        <v>209.44</v>
      </c>
      <c r="O201" s="17">
        <f t="shared" si="11"/>
        <v>0</v>
      </c>
      <c r="P201" s="17">
        <f t="shared" si="4"/>
        <v>12775.84</v>
      </c>
      <c r="Q201" s="30">
        <f t="shared" si="5"/>
        <v>5236</v>
      </c>
    </row>
    <row r="202" spans="1:17" ht="40" customHeight="1" x14ac:dyDescent="0.35">
      <c r="A202" s="255"/>
      <c r="B202" s="46">
        <v>199</v>
      </c>
      <c r="C202" s="254"/>
      <c r="D202" s="40" t="s">
        <v>350</v>
      </c>
      <c r="E202" s="41" t="s">
        <v>347</v>
      </c>
      <c r="F202" s="41" t="s">
        <v>345</v>
      </c>
      <c r="G202" s="41" t="s">
        <v>12</v>
      </c>
      <c r="H202" s="74">
        <f>REITORIA!I202+CEART!I202+ESAG!I202+CEAD!I202+FAED!I202+CEFID!I202+CERES!I202+CESFI!I202</f>
        <v>122</v>
      </c>
      <c r="I202" s="139">
        <f>REITORIA!J202+CEART!J202+ESAG!J202+CEAD!J202+FAED!J202+CEFID!J202+CERES!J202+CESFI!J202</f>
        <v>40</v>
      </c>
      <c r="J202" s="150">
        <f>REITORIA!K202+CEART!K202+ESAG!K202+CEAD!K202+FAED!K202+CEFID!K202+CERES!K202+CESFI!K202</f>
        <v>40</v>
      </c>
      <c r="K202" s="140">
        <f>REITORIA!M202+CEART!M202+ESAG!M202+CEAD!M202+FAED!M202+CEFID!M202+CERES!M202+CESFI!M202</f>
        <v>28</v>
      </c>
      <c r="L202" s="141">
        <f>REITORIA!N202+REITORIA!O202+CEART!N202+CEART!O202+ESAG!N202+ESAG!O202+CEAD!N202+CEAD!O202+FAED!N202+FAED!O202+CEFID!N202+CEFID!O202+CERES!N202+CERES!O202+CESFI!N202+CESFI!O202</f>
        <v>0</v>
      </c>
      <c r="M202" s="138">
        <f t="shared" si="10"/>
        <v>82</v>
      </c>
      <c r="N202" s="17">
        <v>89</v>
      </c>
      <c r="O202" s="17">
        <f t="shared" si="11"/>
        <v>0</v>
      </c>
      <c r="P202" s="17">
        <f t="shared" si="4"/>
        <v>10858</v>
      </c>
      <c r="Q202" s="30">
        <f t="shared" si="5"/>
        <v>3560</v>
      </c>
    </row>
    <row r="203" spans="1:17" ht="40" customHeight="1" x14ac:dyDescent="0.35">
      <c r="A203" s="255"/>
      <c r="B203" s="46">
        <v>200</v>
      </c>
      <c r="C203" s="254"/>
      <c r="D203" s="40" t="s">
        <v>351</v>
      </c>
      <c r="E203" s="41" t="s">
        <v>347</v>
      </c>
      <c r="F203" s="41" t="s">
        <v>345</v>
      </c>
      <c r="G203" s="41" t="s">
        <v>12</v>
      </c>
      <c r="H203" s="74">
        <f>REITORIA!I203+CEART!I203+ESAG!I203+CEAD!I203+FAED!I203+CEFID!I203+CERES!I203+CESFI!I203</f>
        <v>86</v>
      </c>
      <c r="I203" s="139">
        <f>REITORIA!J203+CEART!J203+ESAG!J203+CEAD!J203+FAED!J203+CEFID!J203+CERES!J203+CESFI!J203</f>
        <v>28</v>
      </c>
      <c r="J203" s="150">
        <f>REITORIA!K203+CEART!K203+ESAG!K203+CEAD!K203+FAED!K203+CEFID!K203+CERES!K203+CESFI!K203</f>
        <v>32</v>
      </c>
      <c r="K203" s="140">
        <f>REITORIA!M203+CEART!M203+ESAG!M203+CEAD!M203+FAED!M203+CEFID!M203+CERES!M203+CESFI!M203</f>
        <v>19</v>
      </c>
      <c r="L203" s="141">
        <f>REITORIA!N203+REITORIA!O203+CEART!N203+CEART!O203+ESAG!N203+ESAG!O203+CEAD!N203+CEAD!O203+FAED!N203+FAED!O203+CEFID!N203+CEFID!O203+CERES!N203+CERES!O203+CESFI!N203+CESFI!O203</f>
        <v>0</v>
      </c>
      <c r="M203" s="138">
        <f t="shared" si="10"/>
        <v>54</v>
      </c>
      <c r="N203" s="17">
        <v>80</v>
      </c>
      <c r="O203" s="17">
        <f t="shared" si="11"/>
        <v>0</v>
      </c>
      <c r="P203" s="17">
        <f t="shared" si="4"/>
        <v>6880</v>
      </c>
      <c r="Q203" s="30">
        <f t="shared" si="5"/>
        <v>2560</v>
      </c>
    </row>
    <row r="204" spans="1:17" ht="40" customHeight="1" x14ac:dyDescent="0.35">
      <c r="A204" s="255"/>
      <c r="B204" s="46">
        <v>201</v>
      </c>
      <c r="C204" s="254"/>
      <c r="D204" s="40" t="s">
        <v>352</v>
      </c>
      <c r="E204" s="41" t="s">
        <v>353</v>
      </c>
      <c r="F204" s="41" t="s">
        <v>354</v>
      </c>
      <c r="G204" s="41" t="s">
        <v>12</v>
      </c>
      <c r="H204" s="74">
        <f>REITORIA!I204+CEART!I204+ESAG!I204+CEAD!I204+FAED!I204+CEFID!I204+CERES!I204+CESFI!I204</f>
        <v>97</v>
      </c>
      <c r="I204" s="139">
        <f>REITORIA!J204+CEART!J204+ESAG!J204+CEAD!J204+FAED!J204+CEFID!J204+CERES!J204+CESFI!J204</f>
        <v>40</v>
      </c>
      <c r="J204" s="150">
        <f>REITORIA!K204+CEART!K204+ESAG!K204+CEAD!K204+FAED!K204+CEFID!K204+CERES!K204+CESFI!K204</f>
        <v>40</v>
      </c>
      <c r="K204" s="140">
        <f>REITORIA!M204+CEART!M204+ESAG!M204+CEAD!M204+FAED!M204+CEFID!M204+CERES!M204+CESFI!M204</f>
        <v>22</v>
      </c>
      <c r="L204" s="141">
        <f>REITORIA!N204+REITORIA!O204+CEART!N204+CEART!O204+ESAG!N204+ESAG!O204+CEAD!N204+CEAD!O204+FAED!N204+FAED!O204+CEFID!N204+CEFID!O204+CERES!N204+CERES!O204+CESFI!N204+CESFI!O204</f>
        <v>0</v>
      </c>
      <c r="M204" s="138">
        <f t="shared" si="10"/>
        <v>57</v>
      </c>
      <c r="N204" s="17">
        <v>6</v>
      </c>
      <c r="O204" s="17">
        <f t="shared" si="11"/>
        <v>0</v>
      </c>
      <c r="P204" s="17">
        <f t="shared" si="4"/>
        <v>582</v>
      </c>
      <c r="Q204" s="30">
        <f t="shared" si="5"/>
        <v>240</v>
      </c>
    </row>
    <row r="205" spans="1:17" ht="40" customHeight="1" x14ac:dyDescent="0.35">
      <c r="A205" s="255"/>
      <c r="B205" s="46">
        <v>202</v>
      </c>
      <c r="C205" s="254"/>
      <c r="D205" s="40" t="s">
        <v>355</v>
      </c>
      <c r="E205" s="41" t="s">
        <v>356</v>
      </c>
      <c r="F205" s="41" t="s">
        <v>357</v>
      </c>
      <c r="G205" s="41" t="s">
        <v>12</v>
      </c>
      <c r="H205" s="74">
        <f>REITORIA!I205+CEART!I205+ESAG!I205+CEAD!I205+FAED!I205+CEFID!I205+CERES!I205+CESFI!I205</f>
        <v>92</v>
      </c>
      <c r="I205" s="139">
        <f>REITORIA!J205+CEART!J205+ESAG!J205+CEAD!J205+FAED!J205+CEFID!J205+CERES!J205+CESFI!J205</f>
        <v>29</v>
      </c>
      <c r="J205" s="150">
        <f>REITORIA!K205+CEART!K205+ESAG!K205+CEAD!K205+FAED!K205+CEFID!K205+CERES!K205+CESFI!K205</f>
        <v>29</v>
      </c>
      <c r="K205" s="140">
        <f>REITORIA!M205+CEART!M205+ESAG!M205+CEAD!M205+FAED!M205+CEFID!M205+CERES!M205+CESFI!M205</f>
        <v>21</v>
      </c>
      <c r="L205" s="141">
        <f>REITORIA!N205+REITORIA!O205+CEART!N205+CEART!O205+ESAG!N205+ESAG!O205+CEAD!N205+CEAD!O205+FAED!N205+FAED!O205+CEFID!N205+CEFID!O205+CERES!N205+CERES!O205+CESFI!N205+CESFI!O205</f>
        <v>0</v>
      </c>
      <c r="M205" s="138">
        <f t="shared" si="10"/>
        <v>63</v>
      </c>
      <c r="N205" s="17">
        <v>12</v>
      </c>
      <c r="O205" s="17">
        <f t="shared" si="11"/>
        <v>0</v>
      </c>
      <c r="P205" s="17">
        <f t="shared" si="4"/>
        <v>1104</v>
      </c>
      <c r="Q205" s="30">
        <f t="shared" si="5"/>
        <v>348</v>
      </c>
    </row>
    <row r="206" spans="1:17" ht="40" customHeight="1" x14ac:dyDescent="0.35">
      <c r="A206" s="255"/>
      <c r="B206" s="46">
        <v>203</v>
      </c>
      <c r="C206" s="254"/>
      <c r="D206" s="40" t="s">
        <v>358</v>
      </c>
      <c r="E206" s="41" t="s">
        <v>356</v>
      </c>
      <c r="F206" s="41" t="s">
        <v>11</v>
      </c>
      <c r="G206" s="41" t="s">
        <v>12</v>
      </c>
      <c r="H206" s="74">
        <f>REITORIA!I206+CEART!I206+ESAG!I206+CEAD!I206+FAED!I206+CEFID!I206+CERES!I206+CESFI!I206</f>
        <v>91</v>
      </c>
      <c r="I206" s="139">
        <f>REITORIA!J206+CEART!J206+ESAG!J206+CEAD!J206+FAED!J206+CEFID!J206+CERES!J206+CESFI!J206</f>
        <v>34</v>
      </c>
      <c r="J206" s="150">
        <f>REITORIA!K206+CEART!K206+ESAG!K206+CEAD!K206+FAED!K206+CEFID!K206+CERES!K206+CESFI!K206</f>
        <v>34</v>
      </c>
      <c r="K206" s="140">
        <f>REITORIA!M206+CEART!M206+ESAG!M206+CEAD!M206+FAED!M206+CEFID!M206+CERES!M206+CESFI!M206</f>
        <v>20</v>
      </c>
      <c r="L206" s="141">
        <f>REITORIA!N206+REITORIA!O206+CEART!N206+CEART!O206+ESAG!N206+ESAG!O206+CEAD!N206+CEAD!O206+FAED!N206+FAED!O206+CEFID!N206+CEFID!O206+CERES!N206+CERES!O206+CESFI!N206+CESFI!O206</f>
        <v>0</v>
      </c>
      <c r="M206" s="138">
        <f t="shared" si="10"/>
        <v>57</v>
      </c>
      <c r="N206" s="17">
        <v>12</v>
      </c>
      <c r="O206" s="17">
        <f t="shared" si="11"/>
        <v>0</v>
      </c>
      <c r="P206" s="17">
        <f t="shared" si="4"/>
        <v>1092</v>
      </c>
      <c r="Q206" s="30">
        <f t="shared" si="5"/>
        <v>408</v>
      </c>
    </row>
    <row r="207" spans="1:17" ht="40" customHeight="1" x14ac:dyDescent="0.35">
      <c r="A207" s="255"/>
      <c r="B207" s="46">
        <v>204</v>
      </c>
      <c r="C207" s="254"/>
      <c r="D207" s="40" t="s">
        <v>359</v>
      </c>
      <c r="E207" s="41" t="s">
        <v>356</v>
      </c>
      <c r="F207" s="41" t="s">
        <v>11</v>
      </c>
      <c r="G207" s="41" t="s">
        <v>12</v>
      </c>
      <c r="H207" s="74">
        <f>REITORIA!I207+CEART!I207+ESAG!I207+CEAD!I207+FAED!I207+CEFID!I207+CERES!I207+CESFI!I207</f>
        <v>18</v>
      </c>
      <c r="I207" s="139">
        <f>REITORIA!J207+CEART!J207+ESAG!J207+CEAD!J207+FAED!J207+CEFID!J207+CERES!J207+CESFI!J207</f>
        <v>5</v>
      </c>
      <c r="J207" s="150">
        <f>REITORIA!K207+CEART!K207+ESAG!K207+CEAD!K207+FAED!K207+CEFID!K207+CERES!K207+CESFI!K207</f>
        <v>5</v>
      </c>
      <c r="K207" s="140">
        <f>REITORIA!M207+CEART!M207+ESAG!M207+CEAD!M207+FAED!M207+CEFID!M207+CERES!M207+CESFI!M207</f>
        <v>3</v>
      </c>
      <c r="L207" s="141">
        <f>REITORIA!N207+REITORIA!O207+CEART!N207+CEART!O207+ESAG!N207+ESAG!O207+CEAD!N207+CEAD!O207+FAED!N207+FAED!O207+CEFID!N207+CEFID!O207+CERES!N207+CERES!O207+CESFI!N207+CESFI!O207</f>
        <v>0</v>
      </c>
      <c r="M207" s="138">
        <f t="shared" si="10"/>
        <v>13</v>
      </c>
      <c r="N207" s="17">
        <v>57</v>
      </c>
      <c r="O207" s="17">
        <f t="shared" si="11"/>
        <v>0</v>
      </c>
      <c r="P207" s="17">
        <f t="shared" si="4"/>
        <v>1026</v>
      </c>
      <c r="Q207" s="30">
        <f t="shared" si="5"/>
        <v>285</v>
      </c>
    </row>
    <row r="208" spans="1:17" ht="40" customHeight="1" x14ac:dyDescent="0.35">
      <c r="A208" s="255"/>
      <c r="B208" s="46">
        <v>205</v>
      </c>
      <c r="C208" s="254"/>
      <c r="D208" s="40" t="s">
        <v>360</v>
      </c>
      <c r="E208" s="41" t="s">
        <v>361</v>
      </c>
      <c r="F208" s="41" t="s">
        <v>11</v>
      </c>
      <c r="G208" s="41" t="s">
        <v>12</v>
      </c>
      <c r="H208" s="74">
        <f>REITORIA!I208+CEART!I208+ESAG!I208+CEAD!I208+FAED!I208+CEFID!I208+CERES!I208+CESFI!I208</f>
        <v>147</v>
      </c>
      <c r="I208" s="139">
        <f>REITORIA!J208+CEART!J208+ESAG!J208+CEAD!J208+FAED!J208+CEFID!J208+CERES!J208+CESFI!J208</f>
        <v>106</v>
      </c>
      <c r="J208" s="150">
        <f>REITORIA!K208+CEART!K208+ESAG!K208+CEAD!K208+FAED!K208+CEFID!K208+CERES!K208+CESFI!K208</f>
        <v>106</v>
      </c>
      <c r="K208" s="140">
        <f>REITORIA!M208+CEART!M208+ESAG!M208+CEAD!M208+FAED!M208+CEFID!M208+CERES!M208+CESFI!M208</f>
        <v>35</v>
      </c>
      <c r="L208" s="141">
        <f>REITORIA!N208+REITORIA!O208+CEART!N208+CEART!O208+ESAG!N208+ESAG!O208+CEAD!N208+CEAD!O208+FAED!N208+FAED!O208+CEFID!N208+CEFID!O208+CERES!N208+CERES!O208+CESFI!N208+CESFI!O208</f>
        <v>0</v>
      </c>
      <c r="M208" s="138">
        <f t="shared" si="10"/>
        <v>41</v>
      </c>
      <c r="N208" s="17">
        <v>15</v>
      </c>
      <c r="O208" s="17">
        <f t="shared" si="11"/>
        <v>0</v>
      </c>
      <c r="P208" s="17">
        <f t="shared" si="4"/>
        <v>2205</v>
      </c>
      <c r="Q208" s="30">
        <f t="shared" si="5"/>
        <v>1590</v>
      </c>
    </row>
    <row r="209" spans="1:17" ht="40" customHeight="1" x14ac:dyDescent="0.35">
      <c r="A209" s="255"/>
      <c r="B209" s="46">
        <v>206</v>
      </c>
      <c r="C209" s="254"/>
      <c r="D209" s="40" t="s">
        <v>362</v>
      </c>
      <c r="E209" s="41" t="s">
        <v>347</v>
      </c>
      <c r="F209" s="41" t="s">
        <v>345</v>
      </c>
      <c r="G209" s="41" t="s">
        <v>12</v>
      </c>
      <c r="H209" s="74">
        <f>REITORIA!I209+CEART!I209+ESAG!I209+CEAD!I209+FAED!I209+CEFID!I209+CERES!I209+CESFI!I209</f>
        <v>80</v>
      </c>
      <c r="I209" s="139">
        <f>REITORIA!J209+CEART!J209+ESAG!J209+CEAD!J209+FAED!J209+CEFID!J209+CERES!J209+CESFI!J209</f>
        <v>43</v>
      </c>
      <c r="J209" s="150">
        <f>REITORIA!K209+CEART!K209+ESAG!K209+CEAD!K209+FAED!K209+CEFID!K209+CERES!K209+CESFI!K209</f>
        <v>43</v>
      </c>
      <c r="K209" s="140">
        <f>REITORIA!M209+CEART!M209+ESAG!M209+CEAD!M209+FAED!M209+CEFID!M209+CERES!M209+CESFI!M209</f>
        <v>17</v>
      </c>
      <c r="L209" s="141">
        <f>REITORIA!N209+REITORIA!O209+CEART!N209+CEART!O209+ESAG!N209+ESAG!O209+CEAD!N209+CEAD!O209+FAED!N209+FAED!O209+CEFID!N209+CEFID!O209+CERES!N209+CERES!O209+CESFI!N209+CESFI!O209</f>
        <v>0</v>
      </c>
      <c r="M209" s="138">
        <f t="shared" si="10"/>
        <v>37</v>
      </c>
      <c r="N209" s="17">
        <v>35</v>
      </c>
      <c r="O209" s="17">
        <f t="shared" si="11"/>
        <v>0</v>
      </c>
      <c r="P209" s="17">
        <f t="shared" si="4"/>
        <v>2800</v>
      </c>
      <c r="Q209" s="30">
        <f t="shared" si="5"/>
        <v>1505</v>
      </c>
    </row>
    <row r="210" spans="1:17" ht="40" customHeight="1" x14ac:dyDescent="0.35">
      <c r="A210" s="255"/>
      <c r="B210" s="46">
        <v>207</v>
      </c>
      <c r="C210" s="254"/>
      <c r="D210" s="75" t="s">
        <v>363</v>
      </c>
      <c r="E210" s="76" t="s">
        <v>347</v>
      </c>
      <c r="F210" s="76" t="s">
        <v>233</v>
      </c>
      <c r="G210" s="76" t="s">
        <v>12</v>
      </c>
      <c r="H210" s="74">
        <f>REITORIA!I210+CEART!I210+ESAG!I210+CEAD!I210+FAED!I210+CEFID!I210+CERES!I210+CESFI!I210</f>
        <v>45</v>
      </c>
      <c r="I210" s="139">
        <f>REITORIA!J210+CEART!J210+ESAG!J210+CEAD!J210+FAED!J210+CEFID!J210+CERES!J210+CESFI!J210</f>
        <v>13</v>
      </c>
      <c r="J210" s="150">
        <f>REITORIA!K210+CEART!K210+ESAG!K210+CEAD!K210+FAED!K210+CEFID!K210+CERES!K210+CESFI!K210</f>
        <v>13</v>
      </c>
      <c r="K210" s="140">
        <f>REITORIA!M210+CEART!M210+ESAG!M210+CEAD!M210+FAED!M210+CEFID!M210+CERES!M210+CESFI!M210</f>
        <v>9</v>
      </c>
      <c r="L210" s="141">
        <f>REITORIA!N210+REITORIA!O210+CEART!N210+CEART!O210+ESAG!N210+ESAG!O210+CEAD!N210+CEAD!O210+FAED!N210+FAED!O210+CEFID!N210+CEFID!O210+CERES!N210+CERES!O210+CESFI!N210+CESFI!O210</f>
        <v>0</v>
      </c>
      <c r="M210" s="138">
        <f t="shared" si="10"/>
        <v>32</v>
      </c>
      <c r="N210" s="17">
        <v>100</v>
      </c>
      <c r="O210" s="17">
        <f t="shared" si="11"/>
        <v>0</v>
      </c>
      <c r="P210" s="17">
        <f t="shared" si="4"/>
        <v>4500</v>
      </c>
      <c r="Q210" s="30">
        <f t="shared" si="5"/>
        <v>1300</v>
      </c>
    </row>
    <row r="211" spans="1:17" ht="40" customHeight="1" x14ac:dyDescent="0.35">
      <c r="A211" s="255"/>
      <c r="B211" s="46">
        <v>208</v>
      </c>
      <c r="C211" s="254"/>
      <c r="D211" s="40" t="s">
        <v>364</v>
      </c>
      <c r="E211" s="41" t="s">
        <v>365</v>
      </c>
      <c r="F211" s="41" t="s">
        <v>11</v>
      </c>
      <c r="G211" s="41" t="s">
        <v>366</v>
      </c>
      <c r="H211" s="74">
        <f>REITORIA!I211+CEART!I211+ESAG!I211+CEAD!I211+FAED!I211+CEFID!I211+CERES!I211+CESFI!I211</f>
        <v>12</v>
      </c>
      <c r="I211" s="139">
        <f>REITORIA!J211+CEART!J211+ESAG!J211+CEAD!J211+FAED!J211+CEFID!J211+CERES!J211+CESFI!J211</f>
        <v>7</v>
      </c>
      <c r="J211" s="150">
        <f>REITORIA!K211+CEART!K211+ESAG!K211+CEAD!K211+FAED!K211+CEFID!K211+CERES!K211+CESFI!K211</f>
        <v>7</v>
      </c>
      <c r="K211" s="140">
        <f>REITORIA!M211+CEART!M211+ESAG!M211+CEAD!M211+FAED!M211+CEFID!M211+CERES!M211+CESFI!M211</f>
        <v>2</v>
      </c>
      <c r="L211" s="141">
        <f>REITORIA!N211+REITORIA!O211+CEART!N211+CEART!O211+ESAG!N211+ESAG!O211+CEAD!N211+CEAD!O211+FAED!N211+FAED!O211+CEFID!N211+CEFID!O211+CERES!N211+CERES!O211+CESFI!N211+CESFI!O211</f>
        <v>0</v>
      </c>
      <c r="M211" s="138">
        <f t="shared" si="10"/>
        <v>5</v>
      </c>
      <c r="N211" s="17">
        <v>38</v>
      </c>
      <c r="O211" s="17">
        <f t="shared" si="11"/>
        <v>0</v>
      </c>
      <c r="P211" s="17">
        <f t="shared" si="4"/>
        <v>456</v>
      </c>
      <c r="Q211" s="30">
        <f t="shared" si="5"/>
        <v>266</v>
      </c>
    </row>
    <row r="212" spans="1:17" ht="40" customHeight="1" x14ac:dyDescent="0.35">
      <c r="A212" s="255"/>
      <c r="B212" s="46">
        <v>209</v>
      </c>
      <c r="C212" s="254"/>
      <c r="D212" s="40" t="s">
        <v>367</v>
      </c>
      <c r="E212" s="41" t="s">
        <v>39</v>
      </c>
      <c r="F212" s="41" t="s">
        <v>11</v>
      </c>
      <c r="G212" s="41" t="s">
        <v>12</v>
      </c>
      <c r="H212" s="74">
        <f>REITORIA!I212+CEART!I212+ESAG!I212+CEAD!I212+FAED!I212+CEFID!I212+CERES!I212+CESFI!I212</f>
        <v>10</v>
      </c>
      <c r="I212" s="139">
        <f>REITORIA!J212+CEART!J212+ESAG!J212+CEAD!J212+FAED!J212+CEFID!J212+CERES!J212+CESFI!J212</f>
        <v>6</v>
      </c>
      <c r="J212" s="150">
        <f>REITORIA!K212+CEART!K212+ESAG!K212+CEAD!K212+FAED!K212+CEFID!K212+CERES!K212+CESFI!K212</f>
        <v>6</v>
      </c>
      <c r="K212" s="140">
        <f>REITORIA!M212+CEART!M212+ESAG!M212+CEAD!M212+FAED!M212+CEFID!M212+CERES!M212+CESFI!M212</f>
        <v>1</v>
      </c>
      <c r="L212" s="141">
        <f>REITORIA!N212+REITORIA!O212+CEART!N212+CEART!O212+ESAG!N212+ESAG!O212+CEAD!N212+CEAD!O212+FAED!N212+FAED!O212+CEFID!N212+CEFID!O212+CERES!N212+CERES!O212+CESFI!N212+CESFI!O212</f>
        <v>0</v>
      </c>
      <c r="M212" s="138">
        <f t="shared" si="10"/>
        <v>4</v>
      </c>
      <c r="N212" s="17">
        <v>6.75</v>
      </c>
      <c r="O212" s="17">
        <f t="shared" si="11"/>
        <v>0</v>
      </c>
      <c r="P212" s="17">
        <f t="shared" si="4"/>
        <v>67.5</v>
      </c>
      <c r="Q212" s="30">
        <f t="shared" si="5"/>
        <v>40.5</v>
      </c>
    </row>
    <row r="213" spans="1:17" ht="40" customHeight="1" x14ac:dyDescent="0.35">
      <c r="A213" s="255"/>
      <c r="B213" s="71">
        <v>210</v>
      </c>
      <c r="C213" s="254"/>
      <c r="D213" s="40" t="s">
        <v>368</v>
      </c>
      <c r="E213" s="41" t="s">
        <v>369</v>
      </c>
      <c r="F213" s="41" t="s">
        <v>11</v>
      </c>
      <c r="G213" s="41" t="s">
        <v>13</v>
      </c>
      <c r="H213" s="74">
        <f>REITORIA!I213+CEART!I213+ESAG!I213+CEAD!I213+FAED!I213+CEFID!I213+CERES!I213+CESFI!I213</f>
        <v>16</v>
      </c>
      <c r="I213" s="139">
        <f>REITORIA!J213+CEART!J213+ESAG!J213+CEAD!J213+FAED!J213+CEFID!J213+CERES!J213+CESFI!J213</f>
        <v>16</v>
      </c>
      <c r="J213" s="150">
        <f>REITORIA!K213+CEART!K213+ESAG!K213+CEAD!K213+FAED!K213+CEFID!K213+CERES!K213+CESFI!K213</f>
        <v>16</v>
      </c>
      <c r="K213" s="140">
        <f>REITORIA!M213+CEART!M213+ESAG!M213+CEAD!M213+FAED!M213+CEFID!M213+CERES!M213+CESFI!M213</f>
        <v>2</v>
      </c>
      <c r="L213" s="141">
        <f>REITORIA!N213+REITORIA!O213+CEART!N213+CEART!O213+ESAG!N213+ESAG!O213+CEAD!N213+CEAD!O213+FAED!N213+FAED!O213+CEFID!N213+CEFID!O213+CERES!N213+CERES!O213+CESFI!N213+CESFI!O213</f>
        <v>0</v>
      </c>
      <c r="M213" s="138">
        <f t="shared" si="10"/>
        <v>0</v>
      </c>
      <c r="N213" s="17">
        <v>8.8000000000000007</v>
      </c>
      <c r="O213" s="17">
        <f t="shared" si="11"/>
        <v>0</v>
      </c>
      <c r="P213" s="17">
        <f t="shared" si="4"/>
        <v>140.80000000000001</v>
      </c>
      <c r="Q213" s="30">
        <f t="shared" si="5"/>
        <v>140.80000000000001</v>
      </c>
    </row>
    <row r="214" spans="1:17" ht="40" customHeight="1" x14ac:dyDescent="0.35">
      <c r="A214" s="255"/>
      <c r="B214" s="46">
        <v>211</v>
      </c>
      <c r="C214" s="254"/>
      <c r="D214" s="40" t="s">
        <v>370</v>
      </c>
      <c r="E214" s="41" t="s">
        <v>371</v>
      </c>
      <c r="F214" s="41" t="s">
        <v>11</v>
      </c>
      <c r="G214" s="41" t="s">
        <v>12</v>
      </c>
      <c r="H214" s="74">
        <f>REITORIA!I214+CEART!I214+ESAG!I214+CEAD!I214+FAED!I214+CEFID!I214+CERES!I214+CESFI!I214</f>
        <v>22</v>
      </c>
      <c r="I214" s="139">
        <f>REITORIA!J214+CEART!J214+ESAG!J214+CEAD!J214+FAED!J214+CEFID!J214+CERES!J214+CESFI!J214</f>
        <v>22</v>
      </c>
      <c r="J214" s="150">
        <f>REITORIA!K214+CEART!K214+ESAG!K214+CEAD!K214+FAED!K214+CEFID!K214+CERES!K214+CESFI!K214</f>
        <v>22</v>
      </c>
      <c r="K214" s="140">
        <f>REITORIA!M214+CEART!M214+ESAG!M214+CEAD!M214+FAED!M214+CEFID!M214+CERES!M214+CESFI!M214</f>
        <v>4</v>
      </c>
      <c r="L214" s="141">
        <f>REITORIA!N214+REITORIA!O214+CEART!N214+CEART!O214+ESAG!N214+ESAG!O214+CEAD!N214+CEAD!O214+FAED!N214+FAED!O214+CEFID!N214+CEFID!O214+CERES!N214+CERES!O214+CESFI!N214+CESFI!O214</f>
        <v>0</v>
      </c>
      <c r="M214" s="138">
        <f t="shared" si="10"/>
        <v>0</v>
      </c>
      <c r="N214" s="17">
        <v>1.96</v>
      </c>
      <c r="O214" s="17">
        <f t="shared" si="11"/>
        <v>0</v>
      </c>
      <c r="P214" s="17">
        <f t="shared" si="4"/>
        <v>43.12</v>
      </c>
      <c r="Q214" s="30">
        <f t="shared" si="5"/>
        <v>43.12</v>
      </c>
    </row>
    <row r="215" spans="1:17" ht="40" customHeight="1" x14ac:dyDescent="0.35">
      <c r="A215" s="255"/>
      <c r="B215" s="46">
        <v>212</v>
      </c>
      <c r="C215" s="254"/>
      <c r="D215" s="40" t="s">
        <v>372</v>
      </c>
      <c r="E215" s="41" t="s">
        <v>369</v>
      </c>
      <c r="F215" s="41" t="s">
        <v>11</v>
      </c>
      <c r="G215" s="41" t="s">
        <v>12</v>
      </c>
      <c r="H215" s="74">
        <f>REITORIA!I215+CEART!I215+ESAG!I215+CEAD!I215+FAED!I215+CEFID!I215+CERES!I215+CESFI!I215</f>
        <v>101</v>
      </c>
      <c r="I215" s="139">
        <f>REITORIA!J215+CEART!J215+ESAG!J215+CEAD!J215+FAED!J215+CEFID!J215+CERES!J215+CESFI!J215</f>
        <v>20</v>
      </c>
      <c r="J215" s="150">
        <f>REITORIA!K215+CEART!K215+ESAG!K215+CEAD!K215+FAED!K215+CEFID!K215+CERES!K215+CESFI!K215</f>
        <v>20</v>
      </c>
      <c r="K215" s="140">
        <f>REITORIA!M215+CEART!M215+ESAG!M215+CEAD!M215+FAED!M215+CEFID!M215+CERES!M215+CESFI!M215</f>
        <v>23</v>
      </c>
      <c r="L215" s="141">
        <f>REITORIA!N215+REITORIA!O215+CEART!N215+CEART!O215+ESAG!N215+ESAG!O215+CEAD!N215+CEAD!O215+FAED!N215+FAED!O215+CEFID!N215+CEFID!O215+CERES!N215+CERES!O215+CESFI!N215+CESFI!O215</f>
        <v>0</v>
      </c>
      <c r="M215" s="138">
        <f t="shared" si="10"/>
        <v>81</v>
      </c>
      <c r="N215" s="17">
        <v>3.29</v>
      </c>
      <c r="O215" s="17">
        <f t="shared" si="11"/>
        <v>0</v>
      </c>
      <c r="P215" s="17">
        <f t="shared" si="4"/>
        <v>332.29</v>
      </c>
      <c r="Q215" s="30">
        <f t="shared" si="5"/>
        <v>65.8</v>
      </c>
    </row>
    <row r="216" spans="1:17" ht="40" customHeight="1" x14ac:dyDescent="0.35">
      <c r="A216" s="255"/>
      <c r="B216" s="46">
        <v>213</v>
      </c>
      <c r="C216" s="254"/>
      <c r="D216" s="40" t="s">
        <v>373</v>
      </c>
      <c r="E216" s="41" t="s">
        <v>369</v>
      </c>
      <c r="F216" s="41" t="s">
        <v>11</v>
      </c>
      <c r="G216" s="41" t="s">
        <v>12</v>
      </c>
      <c r="H216" s="74">
        <f>REITORIA!I216+CEART!I216+ESAG!I216+CEAD!I216+FAED!I216+CEFID!I216+CERES!I216+CESFI!I216</f>
        <v>89</v>
      </c>
      <c r="I216" s="139">
        <f>REITORIA!J216+CEART!J216+ESAG!J216+CEAD!J216+FAED!J216+CEFID!J216+CERES!J216+CESFI!J216</f>
        <v>20</v>
      </c>
      <c r="J216" s="150">
        <f>REITORIA!K216+CEART!K216+ESAG!K216+CEAD!K216+FAED!K216+CEFID!K216+CERES!K216+CESFI!K216</f>
        <v>20</v>
      </c>
      <c r="K216" s="140">
        <f>REITORIA!M216+CEART!M216+ESAG!M216+CEAD!M216+FAED!M216+CEFID!M216+CERES!M216+CESFI!M216</f>
        <v>20</v>
      </c>
      <c r="L216" s="141">
        <f>REITORIA!N216+REITORIA!O216+CEART!N216+CEART!O216+ESAG!N216+ESAG!O216+CEAD!N216+CEAD!O216+FAED!N216+FAED!O216+CEFID!N216+CEFID!O216+CERES!N216+CERES!O216+CESFI!N216+CESFI!O216</f>
        <v>0</v>
      </c>
      <c r="M216" s="138">
        <f t="shared" si="10"/>
        <v>69</v>
      </c>
      <c r="N216" s="17">
        <v>14.95</v>
      </c>
      <c r="O216" s="17">
        <f t="shared" si="11"/>
        <v>0</v>
      </c>
      <c r="P216" s="17">
        <f t="shared" si="4"/>
        <v>1330.55</v>
      </c>
      <c r="Q216" s="30">
        <f t="shared" si="5"/>
        <v>299</v>
      </c>
    </row>
    <row r="217" spans="1:17" ht="40" customHeight="1" x14ac:dyDescent="0.35">
      <c r="A217" s="255"/>
      <c r="B217" s="46">
        <v>214</v>
      </c>
      <c r="C217" s="254"/>
      <c r="D217" s="40" t="s">
        <v>374</v>
      </c>
      <c r="E217" s="41" t="s">
        <v>369</v>
      </c>
      <c r="F217" s="41" t="s">
        <v>11</v>
      </c>
      <c r="G217" s="41" t="s">
        <v>12</v>
      </c>
      <c r="H217" s="74">
        <f>REITORIA!I217+CEART!I217+ESAG!I217+CEAD!I217+FAED!I217+CEFID!I217+CERES!I217+CESFI!I217</f>
        <v>138</v>
      </c>
      <c r="I217" s="139">
        <f>REITORIA!J217+CEART!J217+ESAG!J217+CEAD!J217+FAED!J217+CEFID!J217+CERES!J217+CESFI!J217</f>
        <v>81</v>
      </c>
      <c r="J217" s="150">
        <f>REITORIA!K217+CEART!K217+ESAG!K217+CEAD!K217+FAED!K217+CEFID!K217+CERES!K217+CESFI!K217</f>
        <v>81</v>
      </c>
      <c r="K217" s="140">
        <f>REITORIA!M217+CEART!M217+ESAG!M217+CEAD!M217+FAED!M217+CEFID!M217+CERES!M217+CESFI!M217</f>
        <v>32</v>
      </c>
      <c r="L217" s="141">
        <f>REITORIA!N217+REITORIA!O217+CEART!N217+CEART!O217+ESAG!N217+ESAG!O217+CEAD!N217+CEAD!O217+FAED!N217+FAED!O217+CEFID!N217+CEFID!O217+CERES!N217+CERES!O217+CESFI!N217+CESFI!O217</f>
        <v>0</v>
      </c>
      <c r="M217" s="138">
        <f t="shared" si="10"/>
        <v>57</v>
      </c>
      <c r="N217" s="17">
        <v>5.44</v>
      </c>
      <c r="O217" s="17">
        <f t="shared" si="11"/>
        <v>0</v>
      </c>
      <c r="P217" s="17">
        <f t="shared" si="4"/>
        <v>750.72</v>
      </c>
      <c r="Q217" s="30">
        <f t="shared" si="5"/>
        <v>440.64000000000004</v>
      </c>
    </row>
    <row r="218" spans="1:17" ht="40" customHeight="1" x14ac:dyDescent="0.35">
      <c r="A218" s="255"/>
      <c r="B218" s="46">
        <v>215</v>
      </c>
      <c r="C218" s="254"/>
      <c r="D218" s="40" t="s">
        <v>375</v>
      </c>
      <c r="E218" s="41" t="s">
        <v>369</v>
      </c>
      <c r="F218" s="41" t="s">
        <v>11</v>
      </c>
      <c r="G218" s="41" t="s">
        <v>12</v>
      </c>
      <c r="H218" s="74">
        <f>REITORIA!I218+CEART!I218+ESAG!I218+CEAD!I218+FAED!I218+CEFID!I218+CERES!I218+CESFI!I218</f>
        <v>179</v>
      </c>
      <c r="I218" s="139">
        <f>REITORIA!J218+CEART!J218+ESAG!J218+CEAD!J218+FAED!J218+CEFID!J218+CERES!J218+CESFI!J218</f>
        <v>125</v>
      </c>
      <c r="J218" s="150">
        <f>REITORIA!K218+CEART!K218+ESAG!K218+CEAD!K218+FAED!K218+CEFID!K218+CERES!K218+CESFI!K218</f>
        <v>125</v>
      </c>
      <c r="K218" s="140">
        <f>REITORIA!M218+CEART!M218+ESAG!M218+CEAD!M218+FAED!M218+CEFID!M218+CERES!M218+CESFI!M218</f>
        <v>44</v>
      </c>
      <c r="L218" s="141">
        <f>REITORIA!N218+REITORIA!O218+CEART!N218+CEART!O218+ESAG!N218+ESAG!O218+CEAD!N218+CEAD!O218+FAED!N218+FAED!O218+CEFID!N218+CEFID!O218+CERES!N218+CERES!O218+CESFI!N218+CESFI!O218</f>
        <v>0</v>
      </c>
      <c r="M218" s="138">
        <f t="shared" si="10"/>
        <v>54</v>
      </c>
      <c r="N218" s="17">
        <v>20</v>
      </c>
      <c r="O218" s="17">
        <f t="shared" si="11"/>
        <v>0</v>
      </c>
      <c r="P218" s="17">
        <f t="shared" si="4"/>
        <v>3580</v>
      </c>
      <c r="Q218" s="30">
        <f t="shared" si="5"/>
        <v>2500</v>
      </c>
    </row>
    <row r="219" spans="1:17" ht="40" customHeight="1" x14ac:dyDescent="0.35">
      <c r="A219" s="255"/>
      <c r="B219" s="46">
        <v>216</v>
      </c>
      <c r="C219" s="254"/>
      <c r="D219" s="40" t="s">
        <v>376</v>
      </c>
      <c r="E219" s="41" t="s">
        <v>369</v>
      </c>
      <c r="F219" s="41" t="s">
        <v>233</v>
      </c>
      <c r="G219" s="41" t="s">
        <v>12</v>
      </c>
      <c r="H219" s="74">
        <f>REITORIA!I219+CEART!I219+ESAG!I219+CEAD!I219+FAED!I219+CEFID!I219+CERES!I219+CESFI!I219</f>
        <v>109</v>
      </c>
      <c r="I219" s="139">
        <f>REITORIA!J219+CEART!J219+ESAG!J219+CEAD!J219+FAED!J219+CEFID!J219+CERES!J219+CESFI!J219</f>
        <v>90</v>
      </c>
      <c r="J219" s="150">
        <f>REITORIA!K219+CEART!K219+ESAG!K219+CEAD!K219+FAED!K219+CEFID!K219+CERES!K219+CESFI!K219</f>
        <v>90</v>
      </c>
      <c r="K219" s="140">
        <f>REITORIA!M219+CEART!M219+ESAG!M219+CEAD!M219+FAED!M219+CEFID!M219+CERES!M219+CESFI!M219</f>
        <v>24</v>
      </c>
      <c r="L219" s="141">
        <f>REITORIA!N219+REITORIA!O219+CEART!N219+CEART!O219+ESAG!N219+ESAG!O219+CEAD!N219+CEAD!O219+FAED!N219+FAED!O219+CEFID!N219+CEFID!O219+CERES!N219+CERES!O219+CESFI!N219+CESFI!O219</f>
        <v>0</v>
      </c>
      <c r="M219" s="138">
        <f t="shared" si="10"/>
        <v>19</v>
      </c>
      <c r="N219" s="17">
        <v>5.9</v>
      </c>
      <c r="O219" s="17">
        <f t="shared" si="11"/>
        <v>0</v>
      </c>
      <c r="P219" s="17">
        <f t="shared" si="4"/>
        <v>643.1</v>
      </c>
      <c r="Q219" s="30">
        <f t="shared" si="5"/>
        <v>531</v>
      </c>
    </row>
    <row r="220" spans="1:17" ht="40" customHeight="1" x14ac:dyDescent="0.35">
      <c r="A220" s="255"/>
      <c r="B220" s="46">
        <v>217</v>
      </c>
      <c r="C220" s="254"/>
      <c r="D220" s="40" t="s">
        <v>377</v>
      </c>
      <c r="E220" s="41" t="s">
        <v>371</v>
      </c>
      <c r="F220" s="41" t="s">
        <v>11</v>
      </c>
      <c r="G220" s="41" t="s">
        <v>12</v>
      </c>
      <c r="H220" s="74">
        <f>REITORIA!I220+CEART!I220+ESAG!I220+CEAD!I220+FAED!I220+CEFID!I220+CERES!I220+CESFI!I220</f>
        <v>128</v>
      </c>
      <c r="I220" s="139">
        <f>REITORIA!J220+CEART!J220+ESAG!J220+CEAD!J220+FAED!J220+CEFID!J220+CERES!J220+CESFI!J220</f>
        <v>68</v>
      </c>
      <c r="J220" s="150">
        <f>REITORIA!K220+CEART!K220+ESAG!K220+CEAD!K220+FAED!K220+CEFID!K220+CERES!K220+CESFI!K220</f>
        <v>68</v>
      </c>
      <c r="K220" s="140">
        <f>REITORIA!M220+CEART!M220+ESAG!M220+CEAD!M220+FAED!M220+CEFID!M220+CERES!M220+CESFI!M220</f>
        <v>29</v>
      </c>
      <c r="L220" s="141">
        <f>REITORIA!N220+REITORIA!O220+CEART!N220+CEART!O220+ESAG!N220+ESAG!O220+CEAD!N220+CEAD!O220+FAED!N220+FAED!O220+CEFID!N220+CEFID!O220+CERES!N220+CERES!O220+CESFI!N220+CESFI!O220</f>
        <v>0</v>
      </c>
      <c r="M220" s="138">
        <f t="shared" si="10"/>
        <v>60</v>
      </c>
      <c r="N220" s="17">
        <v>5.68</v>
      </c>
      <c r="O220" s="17">
        <f t="shared" si="11"/>
        <v>0</v>
      </c>
      <c r="P220" s="17">
        <f t="shared" si="4"/>
        <v>727.04</v>
      </c>
      <c r="Q220" s="30">
        <f t="shared" si="5"/>
        <v>386.24</v>
      </c>
    </row>
    <row r="221" spans="1:17" ht="40" customHeight="1" x14ac:dyDescent="0.35">
      <c r="A221" s="255"/>
      <c r="B221" s="46">
        <v>218</v>
      </c>
      <c r="C221" s="254"/>
      <c r="D221" s="40" t="s">
        <v>378</v>
      </c>
      <c r="E221" s="41" t="s">
        <v>371</v>
      </c>
      <c r="F221" s="41" t="s">
        <v>11</v>
      </c>
      <c r="G221" s="41" t="s">
        <v>12</v>
      </c>
      <c r="H221" s="74">
        <f>REITORIA!I221+CEART!I221+ESAG!I221+CEAD!I221+FAED!I221+CEFID!I221+CERES!I221+CESFI!I221</f>
        <v>162</v>
      </c>
      <c r="I221" s="139">
        <f>REITORIA!J221+CEART!J221+ESAG!J221+CEAD!J221+FAED!J221+CEFID!J221+CERES!J221+CESFI!J221</f>
        <v>106</v>
      </c>
      <c r="J221" s="150">
        <f>REITORIA!K221+CEART!K221+ESAG!K221+CEAD!K221+FAED!K221+CEFID!K221+CERES!K221+CESFI!K221</f>
        <v>106</v>
      </c>
      <c r="K221" s="140">
        <f>REITORIA!M221+CEART!M221+ESAG!M221+CEAD!M221+FAED!M221+CEFID!M221+CERES!M221+CESFI!M221</f>
        <v>37</v>
      </c>
      <c r="L221" s="141">
        <f>REITORIA!N221+REITORIA!O221+CEART!N221+CEART!O221+ESAG!N221+ESAG!O221+CEAD!N221+CEAD!O221+FAED!N221+FAED!O221+CEFID!N221+CEFID!O221+CERES!N221+CERES!O221+CESFI!N221+CESFI!O221</f>
        <v>0</v>
      </c>
      <c r="M221" s="138">
        <f t="shared" si="10"/>
        <v>56</v>
      </c>
      <c r="N221" s="17">
        <v>9.57</v>
      </c>
      <c r="O221" s="17">
        <f t="shared" si="11"/>
        <v>0</v>
      </c>
      <c r="P221" s="17">
        <f t="shared" si="4"/>
        <v>1550.3400000000001</v>
      </c>
      <c r="Q221" s="30">
        <f t="shared" si="5"/>
        <v>1014.4200000000001</v>
      </c>
    </row>
    <row r="222" spans="1:17" ht="40" customHeight="1" x14ac:dyDescent="0.35">
      <c r="A222" s="255"/>
      <c r="B222" s="46">
        <v>219</v>
      </c>
      <c r="C222" s="254"/>
      <c r="D222" s="40" t="s">
        <v>379</v>
      </c>
      <c r="E222" s="41" t="s">
        <v>371</v>
      </c>
      <c r="F222" s="41" t="s">
        <v>11</v>
      </c>
      <c r="G222" s="41" t="s">
        <v>12</v>
      </c>
      <c r="H222" s="74">
        <f>REITORIA!I222+CEART!I222+ESAG!I222+CEAD!I222+FAED!I222+CEFID!I222+CERES!I222+CESFI!I222</f>
        <v>3</v>
      </c>
      <c r="I222" s="139">
        <f>REITORIA!J222+CEART!J222+ESAG!J222+CEAD!J222+FAED!J222+CEFID!J222+CERES!J222+CESFI!J222</f>
        <v>3</v>
      </c>
      <c r="J222" s="150">
        <f>REITORIA!K222+CEART!K222+ESAG!K222+CEAD!K222+FAED!K222+CEFID!K222+CERES!K222+CESFI!K222</f>
        <v>3</v>
      </c>
      <c r="K222" s="140">
        <f>REITORIA!M222+CEART!M222+ESAG!M222+CEAD!M222+FAED!M222+CEFID!M222+CERES!M222+CESFI!M222</f>
        <v>0</v>
      </c>
      <c r="L222" s="141">
        <f>REITORIA!N222+REITORIA!O222+CEART!N222+CEART!O222+ESAG!N222+ESAG!O222+CEAD!N222+CEAD!O222+FAED!N222+FAED!O222+CEFID!N222+CEFID!O222+CERES!N222+CERES!O222+CESFI!N222+CESFI!O222</f>
        <v>0</v>
      </c>
      <c r="M222" s="138">
        <f t="shared" si="10"/>
        <v>0</v>
      </c>
      <c r="N222" s="17">
        <v>23.13</v>
      </c>
      <c r="O222" s="17">
        <f t="shared" si="11"/>
        <v>0</v>
      </c>
      <c r="P222" s="17">
        <f t="shared" si="4"/>
        <v>69.39</v>
      </c>
      <c r="Q222" s="30">
        <f t="shared" si="5"/>
        <v>69.39</v>
      </c>
    </row>
    <row r="223" spans="1:17" ht="40" customHeight="1" x14ac:dyDescent="0.35">
      <c r="A223" s="252"/>
      <c r="B223" s="46">
        <v>220</v>
      </c>
      <c r="C223" s="250"/>
      <c r="D223" s="75" t="s">
        <v>380</v>
      </c>
      <c r="E223" s="76" t="s">
        <v>371</v>
      </c>
      <c r="F223" s="76" t="s">
        <v>233</v>
      </c>
      <c r="G223" s="76" t="s">
        <v>12</v>
      </c>
      <c r="H223" s="74">
        <f>REITORIA!I223+CEART!I223+ESAG!I223+CEAD!I223+FAED!I223+CEFID!I223+CERES!I223+CESFI!I223</f>
        <v>40</v>
      </c>
      <c r="I223" s="139">
        <f>REITORIA!J223+CEART!J223+ESAG!J223+CEAD!J223+FAED!J223+CEFID!J223+CERES!J223+CESFI!J223</f>
        <v>26</v>
      </c>
      <c r="J223" s="150">
        <f>REITORIA!K223+CEART!K223+ESAG!K223+CEAD!K223+FAED!K223+CEFID!K223+CERES!K223+CESFI!K223</f>
        <v>26</v>
      </c>
      <c r="K223" s="140">
        <f>REITORIA!M223+CEART!M223+ESAG!M223+CEAD!M223+FAED!M223+CEFID!M223+CERES!M223+CESFI!M223</f>
        <v>8</v>
      </c>
      <c r="L223" s="141">
        <f>REITORIA!N223+REITORIA!O223+CEART!N223+CEART!O223+ESAG!N223+ESAG!O223+CEAD!N223+CEAD!O223+FAED!N223+FAED!O223+CEFID!N223+CEFID!O223+CERES!N223+CERES!O223+CESFI!N223+CESFI!O223</f>
        <v>0</v>
      </c>
      <c r="M223" s="138">
        <f t="shared" si="10"/>
        <v>14</v>
      </c>
      <c r="N223" s="17">
        <v>6.6</v>
      </c>
      <c r="O223" s="17">
        <f t="shared" si="11"/>
        <v>0</v>
      </c>
      <c r="P223" s="17">
        <f t="shared" si="4"/>
        <v>264</v>
      </c>
      <c r="Q223" s="30">
        <f t="shared" si="5"/>
        <v>171.6</v>
      </c>
    </row>
    <row r="224" spans="1:17" ht="40" customHeight="1" x14ac:dyDescent="0.35">
      <c r="A224" s="251">
        <v>12</v>
      </c>
      <c r="B224" s="46">
        <v>221</v>
      </c>
      <c r="C224" s="253" t="s">
        <v>638</v>
      </c>
      <c r="D224" s="40" t="s">
        <v>381</v>
      </c>
      <c r="E224" s="41" t="s">
        <v>382</v>
      </c>
      <c r="F224" s="41" t="s">
        <v>233</v>
      </c>
      <c r="G224" s="41" t="s">
        <v>12</v>
      </c>
      <c r="H224" s="74">
        <f>REITORIA!I224+CEART!I224+ESAG!I224+CEAD!I224+FAED!I224+CEFID!I224+CERES!I224+CESFI!I224</f>
        <v>14</v>
      </c>
      <c r="I224" s="139">
        <f>REITORIA!J224+CEART!J224+ESAG!J224+CEAD!J224+FAED!J224+CEFID!J224+CERES!J224+CESFI!J224</f>
        <v>11</v>
      </c>
      <c r="J224" s="150">
        <f>REITORIA!K224+CEART!K224+ESAG!K224+CEAD!K224+FAED!K224+CEFID!K224+CERES!K224+CESFI!K224</f>
        <v>11</v>
      </c>
      <c r="K224" s="140">
        <f>REITORIA!M224+CEART!M224+ESAG!M224+CEAD!M224+FAED!M224+CEFID!M224+CERES!M224+CESFI!M224</f>
        <v>3</v>
      </c>
      <c r="L224" s="141">
        <f>REITORIA!N224+REITORIA!O224+CEART!N224+CEART!O224+ESAG!N224+ESAG!O224+CEAD!N224+CEAD!O224+FAED!N224+FAED!O224+CEFID!N224+CEFID!O224+CERES!N224+CERES!O224+CESFI!N224+CESFI!O224</f>
        <v>0</v>
      </c>
      <c r="M224" s="138">
        <f t="shared" si="10"/>
        <v>3</v>
      </c>
      <c r="N224" s="17">
        <v>490</v>
      </c>
      <c r="O224" s="17">
        <f t="shared" si="11"/>
        <v>0</v>
      </c>
      <c r="P224" s="17">
        <f t="shared" si="4"/>
        <v>6860</v>
      </c>
      <c r="Q224" s="30">
        <f t="shared" si="5"/>
        <v>5390</v>
      </c>
    </row>
    <row r="225" spans="1:17" ht="40" customHeight="1" x14ac:dyDescent="0.35">
      <c r="A225" s="255"/>
      <c r="B225" s="46">
        <v>222</v>
      </c>
      <c r="C225" s="254"/>
      <c r="D225" s="40" t="s">
        <v>383</v>
      </c>
      <c r="E225" s="41" t="s">
        <v>347</v>
      </c>
      <c r="F225" s="41" t="s">
        <v>384</v>
      </c>
      <c r="G225" s="41" t="s">
        <v>12</v>
      </c>
      <c r="H225" s="74">
        <f>REITORIA!I225+CEART!I225+ESAG!I225+CEAD!I225+FAED!I225+CEFID!I225+CERES!I225+CESFI!I225</f>
        <v>11</v>
      </c>
      <c r="I225" s="139">
        <f>REITORIA!J225+CEART!J225+ESAG!J225+CEAD!J225+FAED!J225+CEFID!J225+CERES!J225+CESFI!J225</f>
        <v>7</v>
      </c>
      <c r="J225" s="150">
        <f>REITORIA!K225+CEART!K225+ESAG!K225+CEAD!K225+FAED!K225+CEFID!K225+CERES!K225+CESFI!K225</f>
        <v>7</v>
      </c>
      <c r="K225" s="140">
        <f>REITORIA!M225+CEART!M225+ESAG!M225+CEAD!M225+FAED!M225+CEFID!M225+CERES!M225+CESFI!M225</f>
        <v>2</v>
      </c>
      <c r="L225" s="141">
        <f>REITORIA!N225+REITORIA!O225+CEART!N225+CEART!O225+ESAG!N225+ESAG!O225+CEAD!N225+CEAD!O225+FAED!N225+FAED!O225+CEFID!N225+CEFID!O225+CERES!N225+CERES!O225+CESFI!N225+CESFI!O225</f>
        <v>0</v>
      </c>
      <c r="M225" s="138">
        <f t="shared" si="10"/>
        <v>4</v>
      </c>
      <c r="N225" s="17">
        <v>160</v>
      </c>
      <c r="O225" s="17">
        <f t="shared" si="11"/>
        <v>0</v>
      </c>
      <c r="P225" s="17">
        <f t="shared" si="4"/>
        <v>1760</v>
      </c>
      <c r="Q225" s="30">
        <f t="shared" si="5"/>
        <v>1120</v>
      </c>
    </row>
    <row r="226" spans="1:17" ht="40" customHeight="1" x14ac:dyDescent="0.35">
      <c r="A226" s="255"/>
      <c r="B226" s="46">
        <v>223</v>
      </c>
      <c r="C226" s="254"/>
      <c r="D226" s="40" t="s">
        <v>385</v>
      </c>
      <c r="E226" s="41" t="s">
        <v>386</v>
      </c>
      <c r="F226" s="41" t="s">
        <v>387</v>
      </c>
      <c r="G226" s="41" t="s">
        <v>12</v>
      </c>
      <c r="H226" s="74">
        <f>REITORIA!I226+CEART!I226+ESAG!I226+CEAD!I226+FAED!I226+CEFID!I226+CERES!I226+CESFI!I226</f>
        <v>10</v>
      </c>
      <c r="I226" s="139">
        <f>REITORIA!J226+CEART!J226+ESAG!J226+CEAD!J226+FAED!J226+CEFID!J226+CERES!J226+CESFI!J226</f>
        <v>2</v>
      </c>
      <c r="J226" s="150">
        <f>REITORIA!K226+CEART!K226+ESAG!K226+CEAD!K226+FAED!K226+CEFID!K226+CERES!K226+CESFI!K226</f>
        <v>2</v>
      </c>
      <c r="K226" s="140">
        <f>REITORIA!M226+CEART!M226+ESAG!M226+CEAD!M226+FAED!M226+CEFID!M226+CERES!M226+CESFI!M226</f>
        <v>2</v>
      </c>
      <c r="L226" s="141">
        <f>REITORIA!N226+REITORIA!O226+CEART!N226+CEART!O226+ESAG!N226+ESAG!O226+CEAD!N226+CEAD!O226+FAED!N226+FAED!O226+CEFID!N226+CEFID!O226+CERES!N226+CERES!O226+CESFI!N226+CESFI!O226</f>
        <v>0</v>
      </c>
      <c r="M226" s="138">
        <f t="shared" si="10"/>
        <v>8</v>
      </c>
      <c r="N226" s="17">
        <v>46.4</v>
      </c>
      <c r="O226" s="17">
        <f t="shared" si="11"/>
        <v>0</v>
      </c>
      <c r="P226" s="17">
        <f t="shared" si="4"/>
        <v>464</v>
      </c>
      <c r="Q226" s="30">
        <f t="shared" si="5"/>
        <v>92.8</v>
      </c>
    </row>
    <row r="227" spans="1:17" ht="40" customHeight="1" x14ac:dyDescent="0.35">
      <c r="A227" s="255"/>
      <c r="B227" s="46">
        <v>224</v>
      </c>
      <c r="C227" s="254"/>
      <c r="D227" s="40" t="s">
        <v>388</v>
      </c>
      <c r="E227" s="41" t="s">
        <v>386</v>
      </c>
      <c r="F227" s="41" t="s">
        <v>387</v>
      </c>
      <c r="G227" s="41" t="s">
        <v>12</v>
      </c>
      <c r="H227" s="74">
        <f>REITORIA!I227+CEART!I227+ESAG!I227+CEAD!I227+FAED!I227+CEFID!I227+CERES!I227+CESFI!I227</f>
        <v>10</v>
      </c>
      <c r="I227" s="139">
        <f>REITORIA!J227+CEART!J227+ESAG!J227+CEAD!J227+FAED!J227+CEFID!J227+CERES!J227+CESFI!J227</f>
        <v>3</v>
      </c>
      <c r="J227" s="150">
        <f>REITORIA!K227+CEART!K227+ESAG!K227+CEAD!K227+FAED!K227+CEFID!K227+CERES!K227+CESFI!K227</f>
        <v>5</v>
      </c>
      <c r="K227" s="140">
        <f>REITORIA!M227+CEART!M227+ESAG!M227+CEAD!M227+FAED!M227+CEFID!M227+CERES!M227+CESFI!M227</f>
        <v>2</v>
      </c>
      <c r="L227" s="141">
        <f>REITORIA!N227+REITORIA!O227+CEART!N227+CEART!O227+ESAG!N227+ESAG!O227+CEAD!N227+CEAD!O227+FAED!N227+FAED!O227+CEFID!N227+CEFID!O227+CERES!N227+CERES!O227+CESFI!N227+CESFI!O227</f>
        <v>0</v>
      </c>
      <c r="M227" s="138">
        <f t="shared" si="10"/>
        <v>5</v>
      </c>
      <c r="N227" s="17">
        <v>60</v>
      </c>
      <c r="O227" s="17">
        <f t="shared" si="11"/>
        <v>0</v>
      </c>
      <c r="P227" s="17">
        <f t="shared" si="4"/>
        <v>600</v>
      </c>
      <c r="Q227" s="30">
        <f t="shared" si="5"/>
        <v>300</v>
      </c>
    </row>
    <row r="228" spans="1:17" ht="40" customHeight="1" x14ac:dyDescent="0.35">
      <c r="A228" s="252"/>
      <c r="B228" s="46">
        <v>225</v>
      </c>
      <c r="C228" s="250"/>
      <c r="D228" s="40" t="s">
        <v>389</v>
      </c>
      <c r="E228" s="41" t="s">
        <v>344</v>
      </c>
      <c r="F228" s="41" t="s">
        <v>345</v>
      </c>
      <c r="G228" s="41" t="s">
        <v>12</v>
      </c>
      <c r="H228" s="74">
        <f>REITORIA!I228+CEART!I228+ESAG!I228+CEAD!I228+FAED!I228+CEFID!I228+CERES!I228+CESFI!I228</f>
        <v>28</v>
      </c>
      <c r="I228" s="139">
        <f>REITORIA!J228+CEART!J228+ESAG!J228+CEAD!J228+FAED!J228+CEFID!J228+CERES!J228+CESFI!J228</f>
        <v>2</v>
      </c>
      <c r="J228" s="150">
        <f>REITORIA!K228+CEART!K228+ESAG!K228+CEAD!K228+FAED!K228+CEFID!K228+CERES!K228+CESFI!K228</f>
        <v>2</v>
      </c>
      <c r="K228" s="140">
        <f>REITORIA!M228+CEART!M228+ESAG!M228+CEAD!M228+FAED!M228+CEFID!M228+CERES!M228+CESFI!M228</f>
        <v>7</v>
      </c>
      <c r="L228" s="141">
        <f>REITORIA!N228+REITORIA!O228+CEART!N228+CEART!O228+ESAG!N228+ESAG!O228+CEAD!N228+CEAD!O228+FAED!N228+FAED!O228+CEFID!N228+CEFID!O228+CERES!N228+CERES!O228+CESFI!N228+CESFI!O228</f>
        <v>0</v>
      </c>
      <c r="M228" s="138">
        <f t="shared" si="10"/>
        <v>26</v>
      </c>
      <c r="N228" s="17">
        <v>297</v>
      </c>
      <c r="O228" s="17">
        <f t="shared" si="11"/>
        <v>0</v>
      </c>
      <c r="P228" s="17">
        <f t="shared" si="4"/>
        <v>8316</v>
      </c>
      <c r="Q228" s="30">
        <f t="shared" si="5"/>
        <v>594</v>
      </c>
    </row>
    <row r="229" spans="1:17" ht="40" customHeight="1" x14ac:dyDescent="0.35">
      <c r="A229" s="251">
        <v>14</v>
      </c>
      <c r="B229" s="46">
        <v>236</v>
      </c>
      <c r="C229" s="253" t="s">
        <v>635</v>
      </c>
      <c r="D229" s="40" t="s">
        <v>390</v>
      </c>
      <c r="E229" s="41" t="s">
        <v>391</v>
      </c>
      <c r="F229" s="41" t="s">
        <v>11</v>
      </c>
      <c r="G229" s="41" t="s">
        <v>13</v>
      </c>
      <c r="H229" s="74">
        <f>REITORIA!I229+CEART!I229+ESAG!I229+CEAD!I229+FAED!I229+CEFID!I229+CERES!I229+CESFI!I229</f>
        <v>17</v>
      </c>
      <c r="I229" s="139">
        <f>REITORIA!J229+CEART!J229+ESAG!J229+CEAD!J229+FAED!J229+CEFID!J229+CERES!J229+CESFI!J229</f>
        <v>6</v>
      </c>
      <c r="J229" s="150">
        <f>REITORIA!K229+CEART!K229+ESAG!K229+CEAD!K229+FAED!K229+CEFID!K229+CERES!K229+CESFI!K229</f>
        <v>6</v>
      </c>
      <c r="K229" s="140">
        <f>REITORIA!M229+CEART!M229+ESAG!M229+CEAD!M229+FAED!M229+CEFID!M229+CERES!M229+CESFI!M229</f>
        <v>2</v>
      </c>
      <c r="L229" s="141">
        <f>REITORIA!N229+REITORIA!O229+CEART!N229+CEART!O229+ESAG!N229+ESAG!O229+CEAD!N229+CEAD!O229+FAED!N229+FAED!O229+CEFID!N229+CEFID!O229+CERES!N229+CERES!O229+CESFI!N229+CESFI!O229</f>
        <v>0</v>
      </c>
      <c r="M229" s="138">
        <f t="shared" si="10"/>
        <v>11</v>
      </c>
      <c r="N229" s="17">
        <v>8.4</v>
      </c>
      <c r="O229" s="17">
        <f t="shared" si="11"/>
        <v>0</v>
      </c>
      <c r="P229" s="17">
        <f t="shared" si="4"/>
        <v>142.80000000000001</v>
      </c>
      <c r="Q229" s="30">
        <f t="shared" si="5"/>
        <v>50.400000000000006</v>
      </c>
    </row>
    <row r="230" spans="1:17" ht="40" customHeight="1" x14ac:dyDescent="0.35">
      <c r="A230" s="255"/>
      <c r="B230" s="46">
        <v>237</v>
      </c>
      <c r="C230" s="254"/>
      <c r="D230" s="40" t="s">
        <v>392</v>
      </c>
      <c r="E230" s="41" t="s">
        <v>393</v>
      </c>
      <c r="F230" s="41" t="s">
        <v>233</v>
      </c>
      <c r="G230" s="41" t="s">
        <v>13</v>
      </c>
      <c r="H230" s="74">
        <f>REITORIA!I230+CEART!I230+ESAG!I230+CEAD!I230+FAED!I230+CEFID!I230+CERES!I230+CESFI!I230</f>
        <v>29</v>
      </c>
      <c r="I230" s="139">
        <f>REITORIA!J230+CEART!J230+ESAG!J230+CEAD!J230+FAED!J230+CEFID!J230+CERES!J230+CESFI!J230</f>
        <v>16</v>
      </c>
      <c r="J230" s="150">
        <f>REITORIA!K230+CEART!K230+ESAG!K230+CEAD!K230+FAED!K230+CEFID!K230+CERES!K230+CESFI!K230</f>
        <v>16</v>
      </c>
      <c r="K230" s="140">
        <f>REITORIA!M230+CEART!M230+ESAG!M230+CEAD!M230+FAED!M230+CEFID!M230+CERES!M230+CESFI!M230</f>
        <v>6</v>
      </c>
      <c r="L230" s="141">
        <f>REITORIA!N230+REITORIA!O230+CEART!N230+CEART!O230+ESAG!N230+ESAG!O230+CEAD!N230+CEAD!O230+FAED!N230+FAED!O230+CEFID!N230+CEFID!O230+CERES!N230+CERES!O230+CESFI!N230+CESFI!O230</f>
        <v>0</v>
      </c>
      <c r="M230" s="138">
        <f t="shared" si="10"/>
        <v>13</v>
      </c>
      <c r="N230" s="17">
        <v>16.39</v>
      </c>
      <c r="O230" s="17">
        <f t="shared" si="11"/>
        <v>0</v>
      </c>
      <c r="P230" s="17">
        <f t="shared" si="4"/>
        <v>475.31</v>
      </c>
      <c r="Q230" s="30">
        <f t="shared" si="5"/>
        <v>262.24</v>
      </c>
    </row>
    <row r="231" spans="1:17" ht="40" customHeight="1" x14ac:dyDescent="0.35">
      <c r="A231" s="255"/>
      <c r="B231" s="46">
        <v>238</v>
      </c>
      <c r="C231" s="254"/>
      <c r="D231" s="40" t="s">
        <v>394</v>
      </c>
      <c r="E231" s="41" t="s">
        <v>395</v>
      </c>
      <c r="F231" s="41" t="s">
        <v>396</v>
      </c>
      <c r="G231" s="41" t="s">
        <v>13</v>
      </c>
      <c r="H231" s="74">
        <f>REITORIA!I231+CEART!I231+ESAG!I231+CEAD!I231+FAED!I231+CEFID!I231+CERES!I231+CESFI!I231</f>
        <v>3</v>
      </c>
      <c r="I231" s="139">
        <f>REITORIA!J231+CEART!J231+ESAG!J231+CEAD!J231+FAED!J231+CEFID!J231+CERES!J231+CESFI!J231</f>
        <v>3</v>
      </c>
      <c r="J231" s="150">
        <f>REITORIA!K231+CEART!K231+ESAG!K231+CEAD!K231+FAED!K231+CEFID!K231+CERES!K231+CESFI!K231</f>
        <v>3</v>
      </c>
      <c r="K231" s="140">
        <f>REITORIA!M231+CEART!M231+ESAG!M231+CEAD!M231+FAED!M231+CEFID!M231+CERES!M231+CESFI!M231</f>
        <v>0</v>
      </c>
      <c r="L231" s="141">
        <f>REITORIA!N231+REITORIA!O231+CEART!N231+CEART!O231+ESAG!N231+ESAG!O231+CEAD!N231+CEAD!O231+FAED!N231+FAED!O231+CEFID!N231+CEFID!O231+CERES!N231+CERES!O231+CESFI!N231+CESFI!O231</f>
        <v>0</v>
      </c>
      <c r="M231" s="138">
        <f t="shared" si="10"/>
        <v>0</v>
      </c>
      <c r="N231" s="17">
        <v>13.69</v>
      </c>
      <c r="O231" s="17">
        <f t="shared" si="11"/>
        <v>0</v>
      </c>
      <c r="P231" s="17">
        <f t="shared" si="4"/>
        <v>41.07</v>
      </c>
      <c r="Q231" s="30">
        <f t="shared" si="5"/>
        <v>41.07</v>
      </c>
    </row>
    <row r="232" spans="1:17" ht="40" customHeight="1" x14ac:dyDescent="0.35">
      <c r="A232" s="255"/>
      <c r="B232" s="46">
        <v>239</v>
      </c>
      <c r="C232" s="254"/>
      <c r="D232" s="40" t="s">
        <v>397</v>
      </c>
      <c r="E232" s="41" t="s">
        <v>398</v>
      </c>
      <c r="F232" s="41" t="s">
        <v>11</v>
      </c>
      <c r="G232" s="41" t="s">
        <v>15</v>
      </c>
      <c r="H232" s="74">
        <f>REITORIA!I232+CEART!I232+ESAG!I232+CEAD!I232+FAED!I232+CEFID!I232+CERES!I232+CESFI!I232</f>
        <v>15</v>
      </c>
      <c r="I232" s="139">
        <f>REITORIA!J232+CEART!J232+ESAG!J232+CEAD!J232+FAED!J232+CEFID!J232+CERES!J232+CESFI!J232</f>
        <v>10</v>
      </c>
      <c r="J232" s="150">
        <f>REITORIA!K232+CEART!K232+ESAG!K232+CEAD!K232+FAED!K232+CEFID!K232+CERES!K232+CESFI!K232</f>
        <v>10</v>
      </c>
      <c r="K232" s="140">
        <f>REITORIA!M232+CEART!M232+ESAG!M232+CEAD!M232+FAED!M232+CEFID!M232+CERES!M232+CESFI!M232</f>
        <v>3</v>
      </c>
      <c r="L232" s="141">
        <f>REITORIA!N232+REITORIA!O232+CEART!N232+CEART!O232+ESAG!N232+ESAG!O232+CEAD!N232+CEAD!O232+FAED!N232+FAED!O232+CEFID!N232+CEFID!O232+CERES!N232+CERES!O232+CESFI!N232+CESFI!O232</f>
        <v>0</v>
      </c>
      <c r="M232" s="138">
        <f t="shared" si="10"/>
        <v>5</v>
      </c>
      <c r="N232" s="17">
        <v>12</v>
      </c>
      <c r="O232" s="17">
        <f t="shared" si="11"/>
        <v>0</v>
      </c>
      <c r="P232" s="17">
        <f t="shared" si="4"/>
        <v>180</v>
      </c>
      <c r="Q232" s="30">
        <f t="shared" si="5"/>
        <v>120</v>
      </c>
    </row>
    <row r="233" spans="1:17" ht="40" customHeight="1" x14ac:dyDescent="0.35">
      <c r="A233" s="255"/>
      <c r="B233" s="46">
        <v>240</v>
      </c>
      <c r="C233" s="254"/>
      <c r="D233" s="40" t="s">
        <v>399</v>
      </c>
      <c r="E233" s="41" t="s">
        <v>400</v>
      </c>
      <c r="F233" s="41" t="s">
        <v>11</v>
      </c>
      <c r="G233" s="41" t="s">
        <v>15</v>
      </c>
      <c r="H233" s="74">
        <f>REITORIA!I233+CEART!I233+ESAG!I233+CEAD!I233+FAED!I233+CEFID!I233+CERES!I233+CESFI!I233</f>
        <v>7</v>
      </c>
      <c r="I233" s="139">
        <f>REITORIA!J233+CEART!J233+ESAG!J233+CEAD!J233+FAED!J233+CEFID!J233+CERES!J233+CESFI!J233</f>
        <v>5</v>
      </c>
      <c r="J233" s="150">
        <f>REITORIA!K233+CEART!K233+ESAG!K233+CEAD!K233+FAED!K233+CEFID!K233+CERES!K233+CESFI!K233</f>
        <v>5</v>
      </c>
      <c r="K233" s="140">
        <f>REITORIA!M233+CEART!M233+ESAG!M233+CEAD!M233+FAED!M233+CEFID!M233+CERES!M233+CESFI!M233</f>
        <v>1</v>
      </c>
      <c r="L233" s="141">
        <f>REITORIA!N233+REITORIA!O233+CEART!N233+CEART!O233+ESAG!N233+ESAG!O233+CEAD!N233+CEAD!O233+FAED!N233+FAED!O233+CEFID!N233+CEFID!O233+CERES!N233+CERES!O233+CESFI!N233+CESFI!O233</f>
        <v>0</v>
      </c>
      <c r="M233" s="138">
        <f t="shared" si="10"/>
        <v>2</v>
      </c>
      <c r="N233" s="17">
        <v>8.83</v>
      </c>
      <c r="O233" s="17">
        <f t="shared" si="11"/>
        <v>0</v>
      </c>
      <c r="P233" s="17">
        <f t="shared" si="4"/>
        <v>61.81</v>
      </c>
      <c r="Q233" s="30">
        <f t="shared" si="5"/>
        <v>44.15</v>
      </c>
    </row>
    <row r="234" spans="1:17" ht="40" customHeight="1" x14ac:dyDescent="0.35">
      <c r="A234" s="255"/>
      <c r="B234" s="46">
        <v>241</v>
      </c>
      <c r="C234" s="254"/>
      <c r="D234" s="40" t="s">
        <v>401</v>
      </c>
      <c r="E234" s="41" t="s">
        <v>402</v>
      </c>
      <c r="F234" s="41" t="s">
        <v>11</v>
      </c>
      <c r="G234" s="41" t="s">
        <v>15</v>
      </c>
      <c r="H234" s="74">
        <f>REITORIA!I234+CEART!I234+ESAG!I234+CEAD!I234+FAED!I234+CEFID!I234+CERES!I234+CESFI!I234</f>
        <v>7</v>
      </c>
      <c r="I234" s="139">
        <f>REITORIA!J234+CEART!J234+ESAG!J234+CEAD!J234+FAED!J234+CEFID!J234+CERES!J234+CESFI!J234</f>
        <v>6</v>
      </c>
      <c r="J234" s="150">
        <f>REITORIA!K234+CEART!K234+ESAG!K234+CEAD!K234+FAED!K234+CEFID!K234+CERES!K234+CESFI!K234</f>
        <v>6</v>
      </c>
      <c r="K234" s="140">
        <f>REITORIA!M234+CEART!M234+ESAG!M234+CEAD!M234+FAED!M234+CEFID!M234+CERES!M234+CESFI!M234</f>
        <v>1</v>
      </c>
      <c r="L234" s="141">
        <f>REITORIA!N234+REITORIA!O234+CEART!N234+CEART!O234+ESAG!N234+ESAG!O234+CEAD!N234+CEAD!O234+FAED!N234+FAED!O234+CEFID!N234+CEFID!O234+CERES!N234+CERES!O234+CESFI!N234+CESFI!O234</f>
        <v>0</v>
      </c>
      <c r="M234" s="138">
        <f t="shared" si="10"/>
        <v>1</v>
      </c>
      <c r="N234" s="17">
        <v>28.68</v>
      </c>
      <c r="O234" s="17">
        <f t="shared" si="11"/>
        <v>0</v>
      </c>
      <c r="P234" s="17">
        <f t="shared" si="4"/>
        <v>200.76</v>
      </c>
      <c r="Q234" s="30">
        <f t="shared" si="5"/>
        <v>172.07999999999998</v>
      </c>
    </row>
    <row r="235" spans="1:17" ht="40" customHeight="1" x14ac:dyDescent="0.35">
      <c r="A235" s="255"/>
      <c r="B235" s="46">
        <v>242</v>
      </c>
      <c r="C235" s="254"/>
      <c r="D235" s="40" t="s">
        <v>403</v>
      </c>
      <c r="E235" s="41" t="s">
        <v>404</v>
      </c>
      <c r="F235" s="41" t="s">
        <v>11</v>
      </c>
      <c r="G235" s="41" t="s">
        <v>15</v>
      </c>
      <c r="H235" s="74">
        <f>REITORIA!I235+CEART!I235+ESAG!I235+CEAD!I235+FAED!I235+CEFID!I235+CERES!I235+CESFI!I235</f>
        <v>3</v>
      </c>
      <c r="I235" s="139">
        <f>REITORIA!J235+CEART!J235+ESAG!J235+CEAD!J235+FAED!J235+CEFID!J235+CERES!J235+CESFI!J235</f>
        <v>3</v>
      </c>
      <c r="J235" s="150">
        <f>REITORIA!K235+CEART!K235+ESAG!K235+CEAD!K235+FAED!K235+CEFID!K235+CERES!K235+CESFI!K235</f>
        <v>3</v>
      </c>
      <c r="K235" s="140">
        <f>REITORIA!M235+CEART!M235+ESAG!M235+CEAD!M235+FAED!M235+CEFID!M235+CERES!M235+CESFI!M235</f>
        <v>0</v>
      </c>
      <c r="L235" s="141">
        <f>REITORIA!N235+REITORIA!O235+CEART!N235+CEART!O235+ESAG!N235+ESAG!O235+CEAD!N235+CEAD!O235+FAED!N235+FAED!O235+CEFID!N235+CEFID!O235+CERES!N235+CERES!O235+CESFI!N235+CESFI!O235</f>
        <v>0</v>
      </c>
      <c r="M235" s="138">
        <f t="shared" si="10"/>
        <v>0</v>
      </c>
      <c r="N235" s="17">
        <v>46.34</v>
      </c>
      <c r="O235" s="17">
        <f t="shared" si="11"/>
        <v>0</v>
      </c>
      <c r="P235" s="17">
        <f t="shared" si="4"/>
        <v>139.02000000000001</v>
      </c>
      <c r="Q235" s="30">
        <f t="shared" si="5"/>
        <v>139.02000000000001</v>
      </c>
    </row>
    <row r="236" spans="1:17" ht="40" customHeight="1" x14ac:dyDescent="0.35">
      <c r="A236" s="255"/>
      <c r="B236" s="46">
        <v>243</v>
      </c>
      <c r="C236" s="254"/>
      <c r="D236" s="40" t="s">
        <v>405</v>
      </c>
      <c r="E236" s="41" t="s">
        <v>406</v>
      </c>
      <c r="F236" s="41" t="s">
        <v>11</v>
      </c>
      <c r="G236" s="41" t="s">
        <v>13</v>
      </c>
      <c r="H236" s="74">
        <f>REITORIA!I236+CEART!I236+ESAG!I236+CEAD!I236+FAED!I236+CEFID!I236+CERES!I236+CESFI!I236</f>
        <v>4</v>
      </c>
      <c r="I236" s="139">
        <f>REITORIA!J236+CEART!J236+ESAG!J236+CEAD!J236+FAED!J236+CEFID!J236+CERES!J236+CESFI!J236</f>
        <v>3</v>
      </c>
      <c r="J236" s="150">
        <f>REITORIA!K236+CEART!K236+ESAG!K236+CEAD!K236+FAED!K236+CEFID!K236+CERES!K236+CESFI!K236</f>
        <v>3</v>
      </c>
      <c r="K236" s="140">
        <f>REITORIA!M236+CEART!M236+ESAG!M236+CEAD!M236+FAED!M236+CEFID!M236+CERES!M236+CESFI!M236</f>
        <v>0</v>
      </c>
      <c r="L236" s="141">
        <f>REITORIA!N236+REITORIA!O236+CEART!N236+CEART!O236+ESAG!N236+ESAG!O236+CEAD!N236+CEAD!O236+FAED!N236+FAED!O236+CEFID!N236+CEFID!O236+CERES!N236+CERES!O236+CESFI!N236+CESFI!O236</f>
        <v>0</v>
      </c>
      <c r="M236" s="138">
        <f t="shared" si="10"/>
        <v>1</v>
      </c>
      <c r="N236" s="17">
        <v>39.6</v>
      </c>
      <c r="O236" s="17">
        <f t="shared" si="11"/>
        <v>0</v>
      </c>
      <c r="P236" s="17">
        <f t="shared" si="4"/>
        <v>158.4</v>
      </c>
      <c r="Q236" s="30">
        <f t="shared" si="5"/>
        <v>118.80000000000001</v>
      </c>
    </row>
    <row r="237" spans="1:17" ht="40" customHeight="1" x14ac:dyDescent="0.35">
      <c r="A237" s="255"/>
      <c r="B237" s="46">
        <v>244</v>
      </c>
      <c r="C237" s="254"/>
      <c r="D237" s="40" t="s">
        <v>407</v>
      </c>
      <c r="E237" s="41" t="s">
        <v>408</v>
      </c>
      <c r="F237" s="41" t="s">
        <v>11</v>
      </c>
      <c r="G237" s="41" t="s">
        <v>13</v>
      </c>
      <c r="H237" s="74">
        <f>REITORIA!I237+CEART!I237+ESAG!I237+CEAD!I237+FAED!I237+CEFID!I237+CERES!I237+CESFI!I237</f>
        <v>4</v>
      </c>
      <c r="I237" s="139">
        <f>REITORIA!J237+CEART!J237+ESAG!J237+CEAD!J237+FAED!J237+CEFID!J237+CERES!J237+CESFI!J237</f>
        <v>4</v>
      </c>
      <c r="J237" s="150">
        <f>REITORIA!K237+CEART!K237+ESAG!K237+CEAD!K237+FAED!K237+CEFID!K237+CERES!K237+CESFI!K237</f>
        <v>4</v>
      </c>
      <c r="K237" s="140">
        <f>REITORIA!M237+CEART!M237+ESAG!M237+CEAD!M237+FAED!M237+CEFID!M237+CERES!M237+CESFI!M237</f>
        <v>0</v>
      </c>
      <c r="L237" s="141">
        <f>REITORIA!N237+REITORIA!O237+CEART!N237+CEART!O237+ESAG!N237+ESAG!O237+CEAD!N237+CEAD!O237+FAED!N237+FAED!O237+CEFID!N237+CEFID!O237+CERES!N237+CERES!O237+CESFI!N237+CESFI!O237</f>
        <v>0</v>
      </c>
      <c r="M237" s="138">
        <f t="shared" si="10"/>
        <v>0</v>
      </c>
      <c r="N237" s="17">
        <v>70.8</v>
      </c>
      <c r="O237" s="17">
        <f t="shared" si="11"/>
        <v>0</v>
      </c>
      <c r="P237" s="17">
        <f t="shared" si="4"/>
        <v>283.2</v>
      </c>
      <c r="Q237" s="30">
        <f t="shared" si="5"/>
        <v>283.2</v>
      </c>
    </row>
    <row r="238" spans="1:17" ht="40" customHeight="1" x14ac:dyDescent="0.35">
      <c r="A238" s="255"/>
      <c r="B238" s="46">
        <v>245</v>
      </c>
      <c r="C238" s="254"/>
      <c r="D238" s="40" t="s">
        <v>409</v>
      </c>
      <c r="E238" s="41" t="s">
        <v>410</v>
      </c>
      <c r="F238" s="41" t="s">
        <v>11</v>
      </c>
      <c r="G238" s="41" t="s">
        <v>13</v>
      </c>
      <c r="H238" s="74">
        <f>REITORIA!I238+CEART!I238+ESAG!I238+CEAD!I238+FAED!I238+CEFID!I238+CERES!I238+CESFI!I238</f>
        <v>3</v>
      </c>
      <c r="I238" s="139">
        <f>REITORIA!J238+CEART!J238+ESAG!J238+CEAD!J238+FAED!J238+CEFID!J238+CERES!J238+CESFI!J238</f>
        <v>1</v>
      </c>
      <c r="J238" s="150">
        <f>REITORIA!K238+CEART!K238+ESAG!K238+CEAD!K238+FAED!K238+CEFID!K238+CERES!K238+CESFI!K238</f>
        <v>1</v>
      </c>
      <c r="K238" s="140">
        <f>REITORIA!M238+CEART!M238+ESAG!M238+CEAD!M238+FAED!M238+CEFID!M238+CERES!M238+CESFI!M238</f>
        <v>0</v>
      </c>
      <c r="L238" s="141">
        <f>REITORIA!N238+REITORIA!O238+CEART!N238+CEART!O238+ESAG!N238+ESAG!O238+CEAD!N238+CEAD!O238+FAED!N238+FAED!O238+CEFID!N238+CEFID!O238+CERES!N238+CERES!O238+CESFI!N238+CESFI!O238</f>
        <v>0</v>
      </c>
      <c r="M238" s="138">
        <f t="shared" si="10"/>
        <v>2</v>
      </c>
      <c r="N238" s="17">
        <v>28.8</v>
      </c>
      <c r="O238" s="17">
        <f t="shared" si="11"/>
        <v>0</v>
      </c>
      <c r="P238" s="17">
        <f t="shared" si="4"/>
        <v>86.4</v>
      </c>
      <c r="Q238" s="30">
        <f t="shared" si="5"/>
        <v>28.8</v>
      </c>
    </row>
    <row r="239" spans="1:17" ht="40" customHeight="1" x14ac:dyDescent="0.35">
      <c r="A239" s="255"/>
      <c r="B239" s="46">
        <v>246</v>
      </c>
      <c r="C239" s="254"/>
      <c r="D239" s="40" t="s">
        <v>411</v>
      </c>
      <c r="E239" s="41" t="s">
        <v>412</v>
      </c>
      <c r="F239" s="41" t="s">
        <v>11</v>
      </c>
      <c r="G239" s="41" t="s">
        <v>13</v>
      </c>
      <c r="H239" s="74">
        <f>REITORIA!I239+CEART!I239+ESAG!I239+CEAD!I239+FAED!I239+CEFID!I239+CERES!I239+CESFI!I239</f>
        <v>13</v>
      </c>
      <c r="I239" s="139">
        <f>REITORIA!J239+CEART!J239+ESAG!J239+CEAD!J239+FAED!J239+CEFID!J239+CERES!J239+CESFI!J239</f>
        <v>6</v>
      </c>
      <c r="J239" s="150">
        <f>REITORIA!K239+CEART!K239+ESAG!K239+CEAD!K239+FAED!K239+CEFID!K239+CERES!K239+CESFI!K239</f>
        <v>6</v>
      </c>
      <c r="K239" s="140">
        <f>REITORIA!M239+CEART!M239+ESAG!M239+CEAD!M239+FAED!M239+CEFID!M239+CERES!M239+CESFI!M239</f>
        <v>0</v>
      </c>
      <c r="L239" s="141">
        <f>REITORIA!N239+REITORIA!O239+CEART!N239+CEART!O239+ESAG!N239+ESAG!O239+CEAD!N239+CEAD!O239+FAED!N239+FAED!O239+CEFID!N239+CEFID!O239+CERES!N239+CERES!O239+CESFI!N239+CESFI!O239</f>
        <v>0</v>
      </c>
      <c r="M239" s="138">
        <f t="shared" si="10"/>
        <v>7</v>
      </c>
      <c r="N239" s="17">
        <v>10.33</v>
      </c>
      <c r="O239" s="17">
        <f t="shared" si="11"/>
        <v>0</v>
      </c>
      <c r="P239" s="17">
        <f t="shared" si="4"/>
        <v>134.29</v>
      </c>
      <c r="Q239" s="30">
        <f t="shared" si="5"/>
        <v>61.980000000000004</v>
      </c>
    </row>
    <row r="240" spans="1:17" ht="40" customHeight="1" x14ac:dyDescent="0.35">
      <c r="A240" s="255"/>
      <c r="B240" s="46">
        <v>247</v>
      </c>
      <c r="C240" s="254"/>
      <c r="D240" s="40" t="s">
        <v>413</v>
      </c>
      <c r="E240" s="41" t="s">
        <v>414</v>
      </c>
      <c r="F240" s="41" t="s">
        <v>11</v>
      </c>
      <c r="G240" s="41" t="s">
        <v>13</v>
      </c>
      <c r="H240" s="74">
        <f>REITORIA!I240+CEART!I240+ESAG!I240+CEAD!I240+FAED!I240+CEFID!I240+CERES!I240+CESFI!I240</f>
        <v>30</v>
      </c>
      <c r="I240" s="139">
        <f>REITORIA!J240+CEART!J240+ESAG!J240+CEAD!J240+FAED!J240+CEFID!J240+CERES!J240+CESFI!J240</f>
        <v>26</v>
      </c>
      <c r="J240" s="150">
        <f>REITORIA!K240+CEART!K240+ESAG!K240+CEAD!K240+FAED!K240+CEFID!K240+CERES!K240+CESFI!K240</f>
        <v>26</v>
      </c>
      <c r="K240" s="140">
        <f>REITORIA!M240+CEART!M240+ESAG!M240+CEAD!M240+FAED!M240+CEFID!M240+CERES!M240+CESFI!M240</f>
        <v>3</v>
      </c>
      <c r="L240" s="141">
        <f>REITORIA!N240+REITORIA!O240+CEART!N240+CEART!O240+ESAG!N240+ESAG!O240+CEAD!N240+CEAD!O240+FAED!N240+FAED!O240+CEFID!N240+CEFID!O240+CERES!N240+CERES!O240+CESFI!N240+CESFI!O240</f>
        <v>0</v>
      </c>
      <c r="M240" s="138">
        <f t="shared" si="10"/>
        <v>4</v>
      </c>
      <c r="N240" s="17">
        <v>22.8</v>
      </c>
      <c r="O240" s="17">
        <f t="shared" si="11"/>
        <v>0</v>
      </c>
      <c r="P240" s="17">
        <f t="shared" si="4"/>
        <v>684</v>
      </c>
      <c r="Q240" s="30">
        <f t="shared" si="5"/>
        <v>592.80000000000007</v>
      </c>
    </row>
    <row r="241" spans="1:17" ht="40" customHeight="1" x14ac:dyDescent="0.35">
      <c r="A241" s="255"/>
      <c r="B241" s="46">
        <v>248</v>
      </c>
      <c r="C241" s="254"/>
      <c r="D241" s="40" t="s">
        <v>415</v>
      </c>
      <c r="E241" s="41" t="s">
        <v>416</v>
      </c>
      <c r="F241" s="41" t="s">
        <v>11</v>
      </c>
      <c r="G241" s="41" t="s">
        <v>13</v>
      </c>
      <c r="H241" s="74">
        <f>REITORIA!I241+CEART!I241+ESAG!I241+CEAD!I241+FAED!I241+CEFID!I241+CERES!I241+CESFI!I241</f>
        <v>6</v>
      </c>
      <c r="I241" s="139">
        <f>REITORIA!J241+CEART!J241+ESAG!J241+CEAD!J241+FAED!J241+CEFID!J241+CERES!J241+CESFI!J241</f>
        <v>5</v>
      </c>
      <c r="J241" s="150">
        <f>REITORIA!K241+CEART!K241+ESAG!K241+CEAD!K241+FAED!K241+CEFID!K241+CERES!K241+CESFI!K241</f>
        <v>5</v>
      </c>
      <c r="K241" s="140">
        <f>REITORIA!M241+CEART!M241+ESAG!M241+CEAD!M241+FAED!M241+CEFID!M241+CERES!M241+CESFI!M241</f>
        <v>0</v>
      </c>
      <c r="L241" s="141">
        <f>REITORIA!N241+REITORIA!O241+CEART!N241+CEART!O241+ESAG!N241+ESAG!O241+CEAD!N241+CEAD!O241+FAED!N241+FAED!O241+CEFID!N241+CEFID!O241+CERES!N241+CERES!O241+CESFI!N241+CESFI!O241</f>
        <v>0</v>
      </c>
      <c r="M241" s="138">
        <f t="shared" si="10"/>
        <v>1</v>
      </c>
      <c r="N241" s="17">
        <v>31.14</v>
      </c>
      <c r="O241" s="17">
        <f t="shared" si="11"/>
        <v>0</v>
      </c>
      <c r="P241" s="17">
        <f t="shared" si="4"/>
        <v>186.84</v>
      </c>
      <c r="Q241" s="30">
        <f t="shared" si="5"/>
        <v>155.69999999999999</v>
      </c>
    </row>
    <row r="242" spans="1:17" ht="40" customHeight="1" x14ac:dyDescent="0.35">
      <c r="A242" s="255"/>
      <c r="B242" s="46">
        <v>249</v>
      </c>
      <c r="C242" s="254"/>
      <c r="D242" s="40" t="s">
        <v>417</v>
      </c>
      <c r="E242" s="41" t="s">
        <v>418</v>
      </c>
      <c r="F242" s="41" t="s">
        <v>419</v>
      </c>
      <c r="G242" s="41" t="s">
        <v>15</v>
      </c>
      <c r="H242" s="74">
        <f>REITORIA!I242+CEART!I242+ESAG!I242+CEAD!I242+FAED!I242+CEFID!I242+CERES!I242+CESFI!I242</f>
        <v>75</v>
      </c>
      <c r="I242" s="139">
        <f>REITORIA!J242+CEART!J242+ESAG!J242+CEAD!J242+FAED!J242+CEFID!J242+CERES!J242+CESFI!J242</f>
        <v>55</v>
      </c>
      <c r="J242" s="150">
        <f>REITORIA!K242+CEART!K242+ESAG!K242+CEAD!K242+FAED!K242+CEFID!K242+CERES!K242+CESFI!K242</f>
        <v>55</v>
      </c>
      <c r="K242" s="140">
        <f>REITORIA!M242+CEART!M242+ESAG!M242+CEAD!M242+FAED!M242+CEFID!M242+CERES!M242+CESFI!M242</f>
        <v>17</v>
      </c>
      <c r="L242" s="141">
        <f>REITORIA!N242+REITORIA!O242+CEART!N242+CEART!O242+ESAG!N242+ESAG!O242+CEAD!N242+CEAD!O242+FAED!N242+FAED!O242+CEFID!N242+CEFID!O242+CERES!N242+CERES!O242+CESFI!N242+CESFI!O242</f>
        <v>0</v>
      </c>
      <c r="M242" s="138">
        <f t="shared" si="10"/>
        <v>20</v>
      </c>
      <c r="N242" s="17">
        <v>2.23</v>
      </c>
      <c r="O242" s="17">
        <f t="shared" si="11"/>
        <v>0</v>
      </c>
      <c r="P242" s="17">
        <f t="shared" si="4"/>
        <v>167.25</v>
      </c>
      <c r="Q242" s="30">
        <f t="shared" si="5"/>
        <v>122.65</v>
      </c>
    </row>
    <row r="243" spans="1:17" ht="40" customHeight="1" x14ac:dyDescent="0.35">
      <c r="A243" s="255"/>
      <c r="B243" s="46">
        <v>250</v>
      </c>
      <c r="C243" s="254"/>
      <c r="D243" s="40" t="s">
        <v>420</v>
      </c>
      <c r="E243" s="41" t="s">
        <v>421</v>
      </c>
      <c r="F243" s="41" t="s">
        <v>11</v>
      </c>
      <c r="G243" s="41" t="s">
        <v>13</v>
      </c>
      <c r="H243" s="74">
        <f>REITORIA!I243+CEART!I243+ESAG!I243+CEAD!I243+FAED!I243+CEFID!I243+CERES!I243+CESFI!I243</f>
        <v>2</v>
      </c>
      <c r="I243" s="139">
        <f>REITORIA!J243+CEART!J243+ESAG!J243+CEAD!J243+FAED!J243+CEFID!J243+CERES!J243+CESFI!J243</f>
        <v>2</v>
      </c>
      <c r="J243" s="150">
        <f>REITORIA!K243+CEART!K243+ESAG!K243+CEAD!K243+FAED!K243+CEFID!K243+CERES!K243+CESFI!K243</f>
        <v>2</v>
      </c>
      <c r="K243" s="140">
        <f>REITORIA!M243+CEART!M243+ESAG!M243+CEAD!M243+FAED!M243+CEFID!M243+CERES!M243+CESFI!M243</f>
        <v>0</v>
      </c>
      <c r="L243" s="141">
        <f>REITORIA!N243+REITORIA!O243+CEART!N243+CEART!O243+ESAG!N243+ESAG!O243+CEAD!N243+CEAD!O243+FAED!N243+FAED!O243+CEFID!N243+CEFID!O243+CERES!N243+CERES!O243+CESFI!N243+CESFI!O243</f>
        <v>0</v>
      </c>
      <c r="M243" s="138">
        <f t="shared" si="10"/>
        <v>0</v>
      </c>
      <c r="N243" s="17">
        <v>73.400000000000006</v>
      </c>
      <c r="O243" s="17">
        <f t="shared" si="11"/>
        <v>0</v>
      </c>
      <c r="P243" s="17">
        <f t="shared" si="4"/>
        <v>146.80000000000001</v>
      </c>
      <c r="Q243" s="30">
        <f t="shared" si="5"/>
        <v>146.80000000000001</v>
      </c>
    </row>
    <row r="244" spans="1:17" ht="40" customHeight="1" x14ac:dyDescent="0.35">
      <c r="A244" s="255"/>
      <c r="B244" s="46">
        <v>251</v>
      </c>
      <c r="C244" s="254"/>
      <c r="D244" s="40" t="s">
        <v>422</v>
      </c>
      <c r="E244" s="41" t="s">
        <v>423</v>
      </c>
      <c r="F244" s="41" t="s">
        <v>11</v>
      </c>
      <c r="G244" s="41" t="s">
        <v>13</v>
      </c>
      <c r="H244" s="74">
        <f>REITORIA!I244+CEART!I244+ESAG!I244+CEAD!I244+FAED!I244+CEFID!I244+CERES!I244+CESFI!I244</f>
        <v>4</v>
      </c>
      <c r="I244" s="139">
        <f>REITORIA!J244+CEART!J244+ESAG!J244+CEAD!J244+FAED!J244+CEFID!J244+CERES!J244+CESFI!J244</f>
        <v>1</v>
      </c>
      <c r="J244" s="150">
        <f>REITORIA!K244+CEART!K244+ESAG!K244+CEAD!K244+FAED!K244+CEFID!K244+CERES!K244+CESFI!K244</f>
        <v>1</v>
      </c>
      <c r="K244" s="140">
        <f>REITORIA!M244+CEART!M244+ESAG!M244+CEAD!M244+FAED!M244+CEFID!M244+CERES!M244+CESFI!M244</f>
        <v>0</v>
      </c>
      <c r="L244" s="141">
        <f>REITORIA!N244+REITORIA!O244+CEART!N244+CEART!O244+ESAG!N244+ESAG!O244+CEAD!N244+CEAD!O244+FAED!N244+FAED!O244+CEFID!N244+CEFID!O244+CERES!N244+CERES!O244+CESFI!N244+CESFI!O244</f>
        <v>0</v>
      </c>
      <c r="M244" s="138">
        <f t="shared" si="10"/>
        <v>3</v>
      </c>
      <c r="N244" s="17">
        <v>35.68</v>
      </c>
      <c r="O244" s="17">
        <f t="shared" si="11"/>
        <v>0</v>
      </c>
      <c r="P244" s="17">
        <f t="shared" si="4"/>
        <v>142.72</v>
      </c>
      <c r="Q244" s="30">
        <f t="shared" si="5"/>
        <v>35.68</v>
      </c>
    </row>
    <row r="245" spans="1:17" ht="40" customHeight="1" x14ac:dyDescent="0.35">
      <c r="A245" s="255"/>
      <c r="B245" s="46">
        <v>252</v>
      </c>
      <c r="C245" s="254"/>
      <c r="D245" s="40" t="s">
        <v>424</v>
      </c>
      <c r="E245" s="41" t="s">
        <v>425</v>
      </c>
      <c r="F245" s="41" t="s">
        <v>11</v>
      </c>
      <c r="G245" s="41" t="s">
        <v>13</v>
      </c>
      <c r="H245" s="74">
        <f>REITORIA!I245+CEART!I245+ESAG!I245+CEAD!I245+FAED!I245+CEFID!I245+CERES!I245+CESFI!I245</f>
        <v>2</v>
      </c>
      <c r="I245" s="139">
        <f>REITORIA!J245+CEART!J245+ESAG!J245+CEAD!J245+FAED!J245+CEFID!J245+CERES!J245+CESFI!J245</f>
        <v>2</v>
      </c>
      <c r="J245" s="150">
        <f>REITORIA!K245+CEART!K245+ESAG!K245+CEAD!K245+FAED!K245+CEFID!K245+CERES!K245+CESFI!K245</f>
        <v>2</v>
      </c>
      <c r="K245" s="140">
        <f>REITORIA!M245+CEART!M245+ESAG!M245+CEAD!M245+FAED!M245+CEFID!M245+CERES!M245+CESFI!M245</f>
        <v>0</v>
      </c>
      <c r="L245" s="141">
        <f>REITORIA!N245+REITORIA!O245+CEART!N245+CEART!O245+ESAG!N245+ESAG!O245+CEAD!N245+CEAD!O245+FAED!N245+FAED!O245+CEFID!N245+CEFID!O245+CERES!N245+CERES!O245+CESFI!N245+CESFI!O245</f>
        <v>0</v>
      </c>
      <c r="M245" s="138">
        <f t="shared" si="10"/>
        <v>0</v>
      </c>
      <c r="N245" s="17">
        <v>100.8</v>
      </c>
      <c r="O245" s="17">
        <f t="shared" si="11"/>
        <v>0</v>
      </c>
      <c r="P245" s="17">
        <f t="shared" si="4"/>
        <v>201.6</v>
      </c>
      <c r="Q245" s="30">
        <f t="shared" si="5"/>
        <v>201.6</v>
      </c>
    </row>
    <row r="246" spans="1:17" ht="40" customHeight="1" x14ac:dyDescent="0.35">
      <c r="A246" s="255"/>
      <c r="B246" s="46">
        <v>253</v>
      </c>
      <c r="C246" s="254"/>
      <c r="D246" s="40" t="s">
        <v>426</v>
      </c>
      <c r="E246" s="41" t="s">
        <v>427</v>
      </c>
      <c r="F246" s="41" t="s">
        <v>11</v>
      </c>
      <c r="G246" s="41" t="s">
        <v>13</v>
      </c>
      <c r="H246" s="74">
        <f>REITORIA!I246+CEART!I246+ESAG!I246+CEAD!I246+FAED!I246+CEFID!I246+CERES!I246+CESFI!I246</f>
        <v>7</v>
      </c>
      <c r="I246" s="139">
        <f>REITORIA!J246+CEART!J246+ESAG!J246+CEAD!J246+FAED!J246+CEFID!J246+CERES!J246+CESFI!J246</f>
        <v>5</v>
      </c>
      <c r="J246" s="150">
        <f>REITORIA!K246+CEART!K246+ESAG!K246+CEAD!K246+FAED!K246+CEFID!K246+CERES!K246+CESFI!K246</f>
        <v>5</v>
      </c>
      <c r="K246" s="140">
        <f>REITORIA!M246+CEART!M246+ESAG!M246+CEAD!M246+FAED!M246+CEFID!M246+CERES!M246+CESFI!M246</f>
        <v>0</v>
      </c>
      <c r="L246" s="141">
        <f>REITORIA!N246+REITORIA!O246+CEART!N246+CEART!O246+ESAG!N246+ESAG!O246+CEAD!N246+CEAD!O246+FAED!N246+FAED!O246+CEFID!N246+CEFID!O246+CERES!N246+CERES!O246+CESFI!N246+CESFI!O246</f>
        <v>0</v>
      </c>
      <c r="M246" s="138">
        <f t="shared" si="10"/>
        <v>2</v>
      </c>
      <c r="N246" s="17">
        <v>47.9</v>
      </c>
      <c r="O246" s="17">
        <f t="shared" si="11"/>
        <v>0</v>
      </c>
      <c r="P246" s="17">
        <f t="shared" si="4"/>
        <v>335.3</v>
      </c>
      <c r="Q246" s="30">
        <f t="shared" si="5"/>
        <v>239.5</v>
      </c>
    </row>
    <row r="247" spans="1:17" ht="40" customHeight="1" x14ac:dyDescent="0.35">
      <c r="A247" s="255"/>
      <c r="B247" s="46">
        <v>254</v>
      </c>
      <c r="C247" s="254"/>
      <c r="D247" s="40" t="s">
        <v>428</v>
      </c>
      <c r="E247" s="41" t="s">
        <v>429</v>
      </c>
      <c r="F247" s="41" t="s">
        <v>11</v>
      </c>
      <c r="G247" s="41" t="s">
        <v>13</v>
      </c>
      <c r="H247" s="74">
        <f>REITORIA!I247+CEART!I247+ESAG!I247+CEAD!I247+FAED!I247+CEFID!I247+CERES!I247+CESFI!I247</f>
        <v>6</v>
      </c>
      <c r="I247" s="139">
        <f>REITORIA!J247+CEART!J247+ESAG!J247+CEAD!J247+FAED!J247+CEFID!J247+CERES!J247+CESFI!J247</f>
        <v>6</v>
      </c>
      <c r="J247" s="150">
        <f>REITORIA!K247+CEART!K247+ESAG!K247+CEAD!K247+FAED!K247+CEFID!K247+CERES!K247+CESFI!K247</f>
        <v>6</v>
      </c>
      <c r="K247" s="140">
        <f>REITORIA!M247+CEART!M247+ESAG!M247+CEAD!M247+FAED!M247+CEFID!M247+CERES!M247+CESFI!M247</f>
        <v>1</v>
      </c>
      <c r="L247" s="141">
        <f>REITORIA!N247+REITORIA!O247+CEART!N247+CEART!O247+ESAG!N247+ESAG!O247+CEAD!N247+CEAD!O247+FAED!N247+FAED!O247+CEFID!N247+CEFID!O247+CERES!N247+CERES!O247+CESFI!N247+CESFI!O247</f>
        <v>0</v>
      </c>
      <c r="M247" s="138">
        <f t="shared" si="10"/>
        <v>0</v>
      </c>
      <c r="N247" s="17">
        <v>13.2</v>
      </c>
      <c r="O247" s="17">
        <f t="shared" si="11"/>
        <v>0</v>
      </c>
      <c r="P247" s="17">
        <f t="shared" si="4"/>
        <v>79.199999999999989</v>
      </c>
      <c r="Q247" s="30">
        <f t="shared" si="5"/>
        <v>79.199999999999989</v>
      </c>
    </row>
    <row r="248" spans="1:17" ht="40" customHeight="1" x14ac:dyDescent="0.35">
      <c r="A248" s="255"/>
      <c r="B248" s="46">
        <v>255</v>
      </c>
      <c r="C248" s="254"/>
      <c r="D248" s="40" t="s">
        <v>430</v>
      </c>
      <c r="E248" s="41" t="s">
        <v>431</v>
      </c>
      <c r="F248" s="41" t="s">
        <v>11</v>
      </c>
      <c r="G248" s="41" t="s">
        <v>13</v>
      </c>
      <c r="H248" s="74">
        <f>REITORIA!I248+CEART!I248+ESAG!I248+CEAD!I248+FAED!I248+CEFID!I248+CERES!I248+CESFI!I248</f>
        <v>1</v>
      </c>
      <c r="I248" s="139">
        <f>REITORIA!J248+CEART!J248+ESAG!J248+CEAD!J248+FAED!J248+CEFID!J248+CERES!J248+CESFI!J248</f>
        <v>1</v>
      </c>
      <c r="J248" s="150">
        <f>REITORIA!K248+CEART!K248+ESAG!K248+CEAD!K248+FAED!K248+CEFID!K248+CERES!K248+CESFI!K248</f>
        <v>1</v>
      </c>
      <c r="K248" s="140">
        <f>REITORIA!M248+CEART!M248+ESAG!M248+CEAD!M248+FAED!M248+CEFID!M248+CERES!M248+CESFI!M248</f>
        <v>0</v>
      </c>
      <c r="L248" s="141">
        <f>REITORIA!N248+REITORIA!O248+CEART!N248+CEART!O248+ESAG!N248+ESAG!O248+CEAD!N248+CEAD!O248+FAED!N248+FAED!O248+CEFID!N248+CEFID!O248+CERES!N248+CERES!O248+CESFI!N248+CESFI!O248</f>
        <v>0</v>
      </c>
      <c r="M248" s="138">
        <f t="shared" si="10"/>
        <v>0</v>
      </c>
      <c r="N248" s="17">
        <v>149.9</v>
      </c>
      <c r="O248" s="17">
        <f t="shared" si="11"/>
        <v>0</v>
      </c>
      <c r="P248" s="17">
        <f t="shared" si="4"/>
        <v>149.9</v>
      </c>
      <c r="Q248" s="30">
        <f t="shared" si="5"/>
        <v>149.9</v>
      </c>
    </row>
    <row r="249" spans="1:17" ht="40" customHeight="1" x14ac:dyDescent="0.35">
      <c r="A249" s="255"/>
      <c r="B249" s="46">
        <v>256</v>
      </c>
      <c r="C249" s="254"/>
      <c r="D249" s="40" t="s">
        <v>432</v>
      </c>
      <c r="E249" s="41" t="s">
        <v>433</v>
      </c>
      <c r="F249" s="41" t="s">
        <v>11</v>
      </c>
      <c r="G249" s="41" t="s">
        <v>13</v>
      </c>
      <c r="H249" s="74">
        <f>REITORIA!I249+CEART!I249+ESAG!I249+CEAD!I249+FAED!I249+CEFID!I249+CERES!I249+CESFI!I249</f>
        <v>2</v>
      </c>
      <c r="I249" s="139">
        <f>REITORIA!J249+CEART!J249+ESAG!J249+CEAD!J249+FAED!J249+CEFID!J249+CERES!J249+CESFI!J249</f>
        <v>1</v>
      </c>
      <c r="J249" s="150">
        <f>REITORIA!K249+CEART!K249+ESAG!K249+CEAD!K249+FAED!K249+CEFID!K249+CERES!K249+CESFI!K249</f>
        <v>1</v>
      </c>
      <c r="K249" s="140">
        <f>REITORIA!M249+CEART!M249+ESAG!M249+CEAD!M249+FAED!M249+CEFID!M249+CERES!M249+CESFI!M249</f>
        <v>0</v>
      </c>
      <c r="L249" s="141">
        <f>REITORIA!N249+REITORIA!O249+CEART!N249+CEART!O249+ESAG!N249+ESAG!O249+CEAD!N249+CEAD!O249+FAED!N249+FAED!O249+CEFID!N249+CEFID!O249+CERES!N249+CERES!O249+CESFI!N249+CESFI!O249</f>
        <v>0</v>
      </c>
      <c r="M249" s="138">
        <f t="shared" si="10"/>
        <v>1</v>
      </c>
      <c r="N249" s="17">
        <v>36.19</v>
      </c>
      <c r="O249" s="17">
        <f t="shared" si="11"/>
        <v>0</v>
      </c>
      <c r="P249" s="17">
        <f t="shared" si="4"/>
        <v>72.38</v>
      </c>
      <c r="Q249" s="30">
        <f t="shared" si="5"/>
        <v>36.19</v>
      </c>
    </row>
    <row r="250" spans="1:17" ht="40" customHeight="1" x14ac:dyDescent="0.35">
      <c r="A250" s="255"/>
      <c r="B250" s="46">
        <v>257</v>
      </c>
      <c r="C250" s="254"/>
      <c r="D250" s="40" t="s">
        <v>434</v>
      </c>
      <c r="E250" s="41" t="s">
        <v>435</v>
      </c>
      <c r="F250" s="41" t="s">
        <v>11</v>
      </c>
      <c r="G250" s="41" t="s">
        <v>13</v>
      </c>
      <c r="H250" s="74">
        <f>REITORIA!I250+CEART!I250+ESAG!I250+CEAD!I250+FAED!I250+CEFID!I250+CERES!I250+CESFI!I250</f>
        <v>1</v>
      </c>
      <c r="I250" s="139">
        <f>REITORIA!J250+CEART!J250+ESAG!J250+CEAD!J250+FAED!J250+CEFID!J250+CERES!J250+CESFI!J250</f>
        <v>1</v>
      </c>
      <c r="J250" s="150">
        <f>REITORIA!K250+CEART!K250+ESAG!K250+CEAD!K250+FAED!K250+CEFID!K250+CERES!K250+CESFI!K250</f>
        <v>1</v>
      </c>
      <c r="K250" s="140">
        <f>REITORIA!M250+CEART!M250+ESAG!M250+CEAD!M250+FAED!M250+CEFID!M250+CERES!M250+CESFI!M250</f>
        <v>0</v>
      </c>
      <c r="L250" s="141">
        <f>REITORIA!N250+REITORIA!O250+CEART!N250+CEART!O250+ESAG!N250+ESAG!O250+CEAD!N250+CEAD!O250+FAED!N250+FAED!O250+CEFID!N250+CEFID!O250+CERES!N250+CERES!O250+CESFI!N250+CESFI!O250</f>
        <v>0</v>
      </c>
      <c r="M250" s="138">
        <f t="shared" si="10"/>
        <v>0</v>
      </c>
      <c r="N250" s="17">
        <v>28.39</v>
      </c>
      <c r="O250" s="17">
        <f t="shared" si="11"/>
        <v>0</v>
      </c>
      <c r="P250" s="17">
        <f t="shared" si="4"/>
        <v>28.39</v>
      </c>
      <c r="Q250" s="30">
        <f t="shared" si="5"/>
        <v>28.39</v>
      </c>
    </row>
    <row r="251" spans="1:17" ht="40" customHeight="1" x14ac:dyDescent="0.35">
      <c r="A251" s="255"/>
      <c r="B251" s="46">
        <v>258</v>
      </c>
      <c r="C251" s="254"/>
      <c r="D251" s="40" t="s">
        <v>436</v>
      </c>
      <c r="E251" s="41" t="s">
        <v>437</v>
      </c>
      <c r="F251" s="41" t="s">
        <v>11</v>
      </c>
      <c r="G251" s="41" t="s">
        <v>15</v>
      </c>
      <c r="H251" s="74">
        <f>REITORIA!I251+CEART!I251+ESAG!I251+CEAD!I251+FAED!I251+CEFID!I251+CERES!I251+CESFI!I251</f>
        <v>78</v>
      </c>
      <c r="I251" s="139">
        <f>REITORIA!J251+CEART!J251+ESAG!J251+CEAD!J251+FAED!J251+CEFID!J251+CERES!J251+CESFI!J251</f>
        <v>65</v>
      </c>
      <c r="J251" s="150">
        <f>REITORIA!K251+CEART!K251+ESAG!K251+CEAD!K251+FAED!K251+CEFID!K251+CERES!K251+CESFI!K251</f>
        <v>65</v>
      </c>
      <c r="K251" s="140">
        <f>REITORIA!M251+CEART!M251+ESAG!M251+CEAD!M251+FAED!M251+CEFID!M251+CERES!M251+CESFI!M251</f>
        <v>19</v>
      </c>
      <c r="L251" s="141">
        <f>REITORIA!N251+REITORIA!O251+CEART!N251+CEART!O251+ESAG!N251+ESAG!O251+CEAD!N251+CEAD!O251+FAED!N251+FAED!O251+CEFID!N251+CEFID!O251+CERES!N251+CERES!O251+CESFI!N251+CESFI!O251</f>
        <v>0</v>
      </c>
      <c r="M251" s="138">
        <f t="shared" si="10"/>
        <v>13</v>
      </c>
      <c r="N251" s="17">
        <v>1.94</v>
      </c>
      <c r="O251" s="17">
        <f t="shared" si="11"/>
        <v>0</v>
      </c>
      <c r="P251" s="17">
        <f t="shared" si="4"/>
        <v>151.32</v>
      </c>
      <c r="Q251" s="30">
        <f t="shared" si="5"/>
        <v>126.1</v>
      </c>
    </row>
    <row r="252" spans="1:17" ht="40" customHeight="1" x14ac:dyDescent="0.35">
      <c r="A252" s="255"/>
      <c r="B252" s="46">
        <v>259</v>
      </c>
      <c r="C252" s="254"/>
      <c r="D252" s="40" t="s">
        <v>438</v>
      </c>
      <c r="E252" s="41" t="s">
        <v>439</v>
      </c>
      <c r="F252" s="41" t="s">
        <v>11</v>
      </c>
      <c r="G252" s="41" t="s">
        <v>13</v>
      </c>
      <c r="H252" s="74">
        <f>REITORIA!I252+CEART!I252+ESAG!I252+CEAD!I252+FAED!I252+CEFID!I252+CERES!I252+CESFI!I252</f>
        <v>2</v>
      </c>
      <c r="I252" s="139">
        <f>REITORIA!J252+CEART!J252+ESAG!J252+CEAD!J252+FAED!J252+CEFID!J252+CERES!J252+CESFI!J252</f>
        <v>2</v>
      </c>
      <c r="J252" s="150">
        <f>REITORIA!K252+CEART!K252+ESAG!K252+CEAD!K252+FAED!K252+CEFID!K252+CERES!K252+CESFI!K252</f>
        <v>2</v>
      </c>
      <c r="K252" s="140">
        <f>REITORIA!M252+CEART!M252+ESAG!M252+CEAD!M252+FAED!M252+CEFID!M252+CERES!M252+CESFI!M252</f>
        <v>0</v>
      </c>
      <c r="L252" s="141">
        <f>REITORIA!N252+REITORIA!O252+CEART!N252+CEART!O252+ESAG!N252+ESAG!O252+CEAD!N252+CEAD!O252+FAED!N252+FAED!O252+CEFID!N252+CEFID!O252+CERES!N252+CERES!O252+CESFI!N252+CESFI!O252</f>
        <v>0</v>
      </c>
      <c r="M252" s="138">
        <f t="shared" si="10"/>
        <v>0</v>
      </c>
      <c r="N252" s="17">
        <v>11.04</v>
      </c>
      <c r="O252" s="17">
        <f t="shared" si="11"/>
        <v>0</v>
      </c>
      <c r="P252" s="17">
        <f t="shared" si="4"/>
        <v>22.08</v>
      </c>
      <c r="Q252" s="30">
        <f t="shared" si="5"/>
        <v>22.08</v>
      </c>
    </row>
    <row r="253" spans="1:17" ht="40" customHeight="1" x14ac:dyDescent="0.35">
      <c r="A253" s="255"/>
      <c r="B253" s="46">
        <v>260</v>
      </c>
      <c r="C253" s="254"/>
      <c r="D253" s="40" t="s">
        <v>440</v>
      </c>
      <c r="E253" s="41" t="s">
        <v>441</v>
      </c>
      <c r="F253" s="41" t="s">
        <v>11</v>
      </c>
      <c r="G253" s="41" t="s">
        <v>13</v>
      </c>
      <c r="H253" s="74">
        <f>REITORIA!I253+CEART!I253+ESAG!I253+CEAD!I253+FAED!I253+CEFID!I253+CERES!I253+CESFI!I253</f>
        <v>5</v>
      </c>
      <c r="I253" s="139">
        <f>REITORIA!J253+CEART!J253+ESAG!J253+CEAD!J253+FAED!J253+CEFID!J253+CERES!J253+CESFI!J253</f>
        <v>4</v>
      </c>
      <c r="J253" s="150">
        <f>REITORIA!K253+CEART!K253+ESAG!K253+CEAD!K253+FAED!K253+CEFID!K253+CERES!K253+CESFI!K253</f>
        <v>4</v>
      </c>
      <c r="K253" s="140">
        <f>REITORIA!M253+CEART!M253+ESAG!M253+CEAD!M253+FAED!M253+CEFID!M253+CERES!M253+CESFI!M253</f>
        <v>1</v>
      </c>
      <c r="L253" s="141">
        <f>REITORIA!N253+REITORIA!O253+CEART!N253+CEART!O253+ESAG!N253+ESAG!O253+CEAD!N253+CEAD!O253+FAED!N253+FAED!O253+CEFID!N253+CEFID!O253+CERES!N253+CERES!O253+CESFI!N253+CESFI!O253</f>
        <v>0</v>
      </c>
      <c r="M253" s="138">
        <f t="shared" si="10"/>
        <v>1</v>
      </c>
      <c r="N253" s="17">
        <v>31.2</v>
      </c>
      <c r="O253" s="17">
        <f t="shared" si="11"/>
        <v>0</v>
      </c>
      <c r="P253" s="17">
        <f t="shared" si="4"/>
        <v>156</v>
      </c>
      <c r="Q253" s="30">
        <f t="shared" si="5"/>
        <v>124.8</v>
      </c>
    </row>
    <row r="254" spans="1:17" ht="40" customHeight="1" x14ac:dyDescent="0.35">
      <c r="A254" s="255"/>
      <c r="B254" s="46">
        <v>261</v>
      </c>
      <c r="C254" s="254"/>
      <c r="D254" s="40" t="s">
        <v>442</v>
      </c>
      <c r="E254" s="41" t="s">
        <v>443</v>
      </c>
      <c r="F254" s="41" t="s">
        <v>11</v>
      </c>
      <c r="G254" s="41" t="s">
        <v>13</v>
      </c>
      <c r="H254" s="74">
        <f>REITORIA!I254+CEART!I254+ESAG!I254+CEAD!I254+FAED!I254+CEFID!I254+CERES!I254+CESFI!I254</f>
        <v>1</v>
      </c>
      <c r="I254" s="139">
        <f>REITORIA!J254+CEART!J254+ESAG!J254+CEAD!J254+FAED!J254+CEFID!J254+CERES!J254+CESFI!J254</f>
        <v>1</v>
      </c>
      <c r="J254" s="150">
        <f>REITORIA!K254+CEART!K254+ESAG!K254+CEAD!K254+FAED!K254+CEFID!K254+CERES!K254+CESFI!K254</f>
        <v>1</v>
      </c>
      <c r="K254" s="140">
        <f>REITORIA!M254+CEART!M254+ESAG!M254+CEAD!M254+FAED!M254+CEFID!M254+CERES!M254+CESFI!M254</f>
        <v>0</v>
      </c>
      <c r="L254" s="141">
        <f>REITORIA!N254+REITORIA!O254+CEART!N254+CEART!O254+ESAG!N254+ESAG!O254+CEAD!N254+CEAD!O254+FAED!N254+FAED!O254+CEFID!N254+CEFID!O254+CERES!N254+CERES!O254+CESFI!N254+CESFI!O254</f>
        <v>0</v>
      </c>
      <c r="M254" s="138">
        <f t="shared" si="10"/>
        <v>0</v>
      </c>
      <c r="N254" s="17">
        <v>66.17</v>
      </c>
      <c r="O254" s="17">
        <f t="shared" si="11"/>
        <v>0</v>
      </c>
      <c r="P254" s="17">
        <f t="shared" si="4"/>
        <v>66.17</v>
      </c>
      <c r="Q254" s="30">
        <f t="shared" si="5"/>
        <v>66.17</v>
      </c>
    </row>
    <row r="255" spans="1:17" ht="40" customHeight="1" x14ac:dyDescent="0.35">
      <c r="A255" s="255"/>
      <c r="B255" s="46">
        <v>262</v>
      </c>
      <c r="C255" s="254"/>
      <c r="D255" s="40" t="s">
        <v>444</v>
      </c>
      <c r="E255" s="41" t="s">
        <v>445</v>
      </c>
      <c r="F255" s="41" t="s">
        <v>11</v>
      </c>
      <c r="G255" s="41" t="s">
        <v>13</v>
      </c>
      <c r="H255" s="74">
        <f>REITORIA!I255+CEART!I255+ESAG!I255+CEAD!I255+FAED!I255+CEFID!I255+CERES!I255+CESFI!I255</f>
        <v>1</v>
      </c>
      <c r="I255" s="139">
        <f>REITORIA!J255+CEART!J255+ESAG!J255+CEAD!J255+FAED!J255+CEFID!J255+CERES!J255+CESFI!J255</f>
        <v>1</v>
      </c>
      <c r="J255" s="150">
        <f>REITORIA!K255+CEART!K255+ESAG!K255+CEAD!K255+FAED!K255+CEFID!K255+CERES!K255+CESFI!K255</f>
        <v>1</v>
      </c>
      <c r="K255" s="140">
        <f>REITORIA!M255+CEART!M255+ESAG!M255+CEAD!M255+FAED!M255+CEFID!M255+CERES!M255+CESFI!M255</f>
        <v>0</v>
      </c>
      <c r="L255" s="141">
        <f>REITORIA!N255+REITORIA!O255+CEART!N255+CEART!O255+ESAG!N255+ESAG!O255+CEAD!N255+CEAD!O255+FAED!N255+FAED!O255+CEFID!N255+CEFID!O255+CERES!N255+CERES!O255+CESFI!N255+CESFI!O255</f>
        <v>0</v>
      </c>
      <c r="M255" s="138">
        <f t="shared" si="10"/>
        <v>0</v>
      </c>
      <c r="N255" s="17">
        <v>70.38</v>
      </c>
      <c r="O255" s="17">
        <f t="shared" si="11"/>
        <v>0</v>
      </c>
      <c r="P255" s="17">
        <f t="shared" si="4"/>
        <v>70.38</v>
      </c>
      <c r="Q255" s="30">
        <f t="shared" si="5"/>
        <v>70.38</v>
      </c>
    </row>
    <row r="256" spans="1:17" ht="40" customHeight="1" x14ac:dyDescent="0.35">
      <c r="A256" s="255"/>
      <c r="B256" s="46">
        <v>263</v>
      </c>
      <c r="C256" s="254"/>
      <c r="D256" s="40" t="s">
        <v>446</v>
      </c>
      <c r="E256" s="41" t="s">
        <v>447</v>
      </c>
      <c r="F256" s="41" t="s">
        <v>11</v>
      </c>
      <c r="G256" s="41" t="s">
        <v>13</v>
      </c>
      <c r="H256" s="74">
        <f>REITORIA!I256+CEART!I256+ESAG!I256+CEAD!I256+FAED!I256+CEFID!I256+CERES!I256+CESFI!I256</f>
        <v>1</v>
      </c>
      <c r="I256" s="139">
        <f>REITORIA!J256+CEART!J256+ESAG!J256+CEAD!J256+FAED!J256+CEFID!J256+CERES!J256+CESFI!J256</f>
        <v>1</v>
      </c>
      <c r="J256" s="150">
        <f>REITORIA!K256+CEART!K256+ESAG!K256+CEAD!K256+FAED!K256+CEFID!K256+CERES!K256+CESFI!K256</f>
        <v>1</v>
      </c>
      <c r="K256" s="140">
        <f>REITORIA!M256+CEART!M256+ESAG!M256+CEAD!M256+FAED!M256+CEFID!M256+CERES!M256+CESFI!M256</f>
        <v>0</v>
      </c>
      <c r="L256" s="141">
        <f>REITORIA!N256+REITORIA!O256+CEART!N256+CEART!O256+ESAG!N256+ESAG!O256+CEAD!N256+CEAD!O256+FAED!N256+FAED!O256+CEFID!N256+CEFID!O256+CERES!N256+CERES!O256+CESFI!N256+CESFI!O256</f>
        <v>0</v>
      </c>
      <c r="M256" s="138">
        <f t="shared" si="10"/>
        <v>0</v>
      </c>
      <c r="N256" s="17">
        <v>34.799999999999997</v>
      </c>
      <c r="O256" s="17">
        <f t="shared" si="11"/>
        <v>0</v>
      </c>
      <c r="P256" s="17">
        <f t="shared" si="4"/>
        <v>34.799999999999997</v>
      </c>
      <c r="Q256" s="30">
        <f t="shared" si="5"/>
        <v>34.799999999999997</v>
      </c>
    </row>
    <row r="257" spans="1:17" ht="40" customHeight="1" x14ac:dyDescent="0.35">
      <c r="A257" s="255"/>
      <c r="B257" s="46">
        <v>264</v>
      </c>
      <c r="C257" s="254"/>
      <c r="D257" s="40" t="s">
        <v>448</v>
      </c>
      <c r="E257" s="41" t="s">
        <v>449</v>
      </c>
      <c r="F257" s="41" t="s">
        <v>11</v>
      </c>
      <c r="G257" s="41" t="s">
        <v>13</v>
      </c>
      <c r="H257" s="74">
        <f>REITORIA!I257+CEART!I257+ESAG!I257+CEAD!I257+FAED!I257+CEFID!I257+CERES!I257+CESFI!I257</f>
        <v>1</v>
      </c>
      <c r="I257" s="139">
        <f>REITORIA!J257+CEART!J257+ESAG!J257+CEAD!J257+FAED!J257+CEFID!J257+CERES!J257+CESFI!J257</f>
        <v>1</v>
      </c>
      <c r="J257" s="150">
        <f>REITORIA!K257+CEART!K257+ESAG!K257+CEAD!K257+FAED!K257+CEFID!K257+CERES!K257+CESFI!K257</f>
        <v>1</v>
      </c>
      <c r="K257" s="140">
        <f>REITORIA!M257+CEART!M257+ESAG!M257+CEAD!M257+FAED!M257+CEFID!M257+CERES!M257+CESFI!M257</f>
        <v>0</v>
      </c>
      <c r="L257" s="141">
        <f>REITORIA!N257+REITORIA!O257+CEART!N257+CEART!O257+ESAG!N257+ESAG!O257+CEAD!N257+CEAD!O257+FAED!N257+FAED!O257+CEFID!N257+CEFID!O257+CERES!N257+CERES!O257+CESFI!N257+CESFI!O257</f>
        <v>0</v>
      </c>
      <c r="M257" s="138">
        <f t="shared" si="10"/>
        <v>0</v>
      </c>
      <c r="N257" s="17">
        <v>162.38999999999999</v>
      </c>
      <c r="O257" s="17">
        <f t="shared" si="11"/>
        <v>0</v>
      </c>
      <c r="P257" s="17">
        <f t="shared" si="4"/>
        <v>162.38999999999999</v>
      </c>
      <c r="Q257" s="30">
        <f t="shared" si="5"/>
        <v>162.38999999999999</v>
      </c>
    </row>
    <row r="258" spans="1:17" ht="40" customHeight="1" x14ac:dyDescent="0.35">
      <c r="A258" s="255"/>
      <c r="B258" s="46">
        <v>265</v>
      </c>
      <c r="C258" s="254"/>
      <c r="D258" s="40" t="s">
        <v>450</v>
      </c>
      <c r="E258" s="41" t="s">
        <v>451</v>
      </c>
      <c r="F258" s="41" t="s">
        <v>11</v>
      </c>
      <c r="G258" s="41" t="s">
        <v>13</v>
      </c>
      <c r="H258" s="74">
        <f>REITORIA!I258+CEART!I258+ESAG!I258+CEAD!I258+FAED!I258+CEFID!I258+CERES!I258+CESFI!I258</f>
        <v>19</v>
      </c>
      <c r="I258" s="139">
        <f>REITORIA!J258+CEART!J258+ESAG!J258+CEAD!J258+FAED!J258+CEFID!J258+CERES!J258+CESFI!J258</f>
        <v>9</v>
      </c>
      <c r="J258" s="150">
        <f>REITORIA!K258+CEART!K258+ESAG!K258+CEAD!K258+FAED!K258+CEFID!K258+CERES!K258+CESFI!K258</f>
        <v>9</v>
      </c>
      <c r="K258" s="140">
        <f>REITORIA!M258+CEART!M258+ESAG!M258+CEAD!M258+FAED!M258+CEFID!M258+CERES!M258+CESFI!M258</f>
        <v>2</v>
      </c>
      <c r="L258" s="141">
        <f>REITORIA!N258+REITORIA!O258+CEART!N258+CEART!O258+ESAG!N258+ESAG!O258+CEAD!N258+CEAD!O258+FAED!N258+FAED!O258+CEFID!N258+CEFID!O258+CERES!N258+CERES!O258+CESFI!N258+CESFI!O258</f>
        <v>0</v>
      </c>
      <c r="M258" s="138">
        <f t="shared" si="10"/>
        <v>10</v>
      </c>
      <c r="N258" s="17">
        <v>37.200000000000003</v>
      </c>
      <c r="O258" s="17">
        <f t="shared" si="11"/>
        <v>0</v>
      </c>
      <c r="P258" s="17">
        <f t="shared" si="4"/>
        <v>706.80000000000007</v>
      </c>
      <c r="Q258" s="30">
        <f t="shared" si="5"/>
        <v>334.8</v>
      </c>
    </row>
    <row r="259" spans="1:17" ht="40" customHeight="1" x14ac:dyDescent="0.35">
      <c r="A259" s="255"/>
      <c r="B259" s="46">
        <v>266</v>
      </c>
      <c r="C259" s="254"/>
      <c r="D259" s="40" t="s">
        <v>452</v>
      </c>
      <c r="E259" s="41" t="s">
        <v>453</v>
      </c>
      <c r="F259" s="41" t="s">
        <v>11</v>
      </c>
      <c r="G259" s="41" t="s">
        <v>13</v>
      </c>
      <c r="H259" s="74">
        <f>REITORIA!I259+CEART!I259+ESAG!I259+CEAD!I259+FAED!I259+CEFID!I259+CERES!I259+CESFI!I259</f>
        <v>7</v>
      </c>
      <c r="I259" s="139">
        <f>REITORIA!J259+CEART!J259+ESAG!J259+CEAD!J259+FAED!J259+CEFID!J259+CERES!J259+CESFI!J259</f>
        <v>4</v>
      </c>
      <c r="J259" s="150">
        <f>REITORIA!K259+CEART!K259+ESAG!K259+CEAD!K259+FAED!K259+CEFID!K259+CERES!K259+CESFI!K259</f>
        <v>4</v>
      </c>
      <c r="K259" s="140">
        <f>REITORIA!M259+CEART!M259+ESAG!M259+CEAD!M259+FAED!M259+CEFID!M259+CERES!M259+CESFI!M259</f>
        <v>1</v>
      </c>
      <c r="L259" s="141">
        <f>REITORIA!N259+REITORIA!O259+CEART!N259+CEART!O259+ESAG!N259+ESAG!O259+CEAD!N259+CEAD!O259+FAED!N259+FAED!O259+CEFID!N259+CEFID!O259+CERES!N259+CERES!O259+CESFI!N259+CESFI!O259</f>
        <v>0</v>
      </c>
      <c r="M259" s="138">
        <f t="shared" si="10"/>
        <v>3</v>
      </c>
      <c r="N259" s="17">
        <v>18</v>
      </c>
      <c r="O259" s="17">
        <f t="shared" si="11"/>
        <v>0</v>
      </c>
      <c r="P259" s="17">
        <f t="shared" si="4"/>
        <v>126</v>
      </c>
      <c r="Q259" s="30">
        <f t="shared" si="5"/>
        <v>72</v>
      </c>
    </row>
    <row r="260" spans="1:17" ht="40" customHeight="1" x14ac:dyDescent="0.35">
      <c r="A260" s="255"/>
      <c r="B260" s="46">
        <v>267</v>
      </c>
      <c r="C260" s="254"/>
      <c r="D260" s="40" t="s">
        <v>454</v>
      </c>
      <c r="E260" s="41" t="s">
        <v>455</v>
      </c>
      <c r="F260" s="41" t="s">
        <v>11</v>
      </c>
      <c r="G260" s="41" t="s">
        <v>13</v>
      </c>
      <c r="H260" s="74">
        <f>REITORIA!I260+CEART!I260+ESAG!I260+CEAD!I260+FAED!I260+CEFID!I260+CERES!I260+CESFI!I260</f>
        <v>14</v>
      </c>
      <c r="I260" s="139">
        <f>REITORIA!J260+CEART!J260+ESAG!J260+CEAD!J260+FAED!J260+CEFID!J260+CERES!J260+CESFI!J260</f>
        <v>5</v>
      </c>
      <c r="J260" s="150">
        <f>REITORIA!K260+CEART!K260+ESAG!K260+CEAD!K260+FAED!K260+CEFID!K260+CERES!K260+CESFI!K260</f>
        <v>5</v>
      </c>
      <c r="K260" s="140">
        <f>REITORIA!M260+CEART!M260+ESAG!M260+CEAD!M260+FAED!M260+CEFID!M260+CERES!M260+CESFI!M260</f>
        <v>0</v>
      </c>
      <c r="L260" s="141">
        <f>REITORIA!N260+REITORIA!O260+CEART!N260+CEART!O260+ESAG!N260+ESAG!O260+CEAD!N260+CEAD!O260+FAED!N260+FAED!O260+CEFID!N260+CEFID!O260+CERES!N260+CERES!O260+CESFI!N260+CESFI!O260</f>
        <v>0</v>
      </c>
      <c r="M260" s="138">
        <f t="shared" si="10"/>
        <v>9</v>
      </c>
      <c r="N260" s="17">
        <v>26.4</v>
      </c>
      <c r="O260" s="17">
        <f t="shared" si="11"/>
        <v>0</v>
      </c>
      <c r="P260" s="17">
        <f t="shared" si="4"/>
        <v>369.59999999999997</v>
      </c>
      <c r="Q260" s="30">
        <f t="shared" si="5"/>
        <v>132</v>
      </c>
    </row>
    <row r="261" spans="1:17" ht="40" customHeight="1" x14ac:dyDescent="0.35">
      <c r="A261" s="255"/>
      <c r="B261" s="46">
        <v>268</v>
      </c>
      <c r="C261" s="254"/>
      <c r="D261" s="40" t="s">
        <v>456</v>
      </c>
      <c r="E261" s="41" t="s">
        <v>457</v>
      </c>
      <c r="F261" s="41" t="s">
        <v>233</v>
      </c>
      <c r="G261" s="41" t="s">
        <v>13</v>
      </c>
      <c r="H261" s="74">
        <f>REITORIA!I261+CEART!I261+ESAG!I261+CEAD!I261+FAED!I261+CEFID!I261+CERES!I261+CESFI!I261</f>
        <v>4</v>
      </c>
      <c r="I261" s="139">
        <f>REITORIA!J261+CEART!J261+ESAG!J261+CEAD!J261+FAED!J261+CEFID!J261+CERES!J261+CESFI!J261</f>
        <v>4</v>
      </c>
      <c r="J261" s="150">
        <f>REITORIA!K261+CEART!K261+ESAG!K261+CEAD!K261+FAED!K261+CEFID!K261+CERES!K261+CESFI!K261</f>
        <v>4</v>
      </c>
      <c r="K261" s="140">
        <f>REITORIA!M261+CEART!M261+ESAG!M261+CEAD!M261+FAED!M261+CEFID!M261+CERES!M261+CESFI!M261</f>
        <v>0</v>
      </c>
      <c r="L261" s="141">
        <f>REITORIA!N261+REITORIA!O261+CEART!N261+CEART!O261+ESAG!N261+ESAG!O261+CEAD!N261+CEAD!O261+FAED!N261+FAED!O261+CEFID!N261+CEFID!O261+CERES!N261+CERES!O261+CESFI!N261+CESFI!O261</f>
        <v>0</v>
      </c>
      <c r="M261" s="138">
        <f t="shared" ref="M261:M324" si="12">H261-J261+L261</f>
        <v>0</v>
      </c>
      <c r="N261" s="17">
        <v>95</v>
      </c>
      <c r="O261" s="17">
        <f t="shared" ref="O261:O324" si="13">N261*L261</f>
        <v>0</v>
      </c>
      <c r="P261" s="17">
        <f t="shared" si="4"/>
        <v>380</v>
      </c>
      <c r="Q261" s="30">
        <f t="shared" si="5"/>
        <v>380</v>
      </c>
    </row>
    <row r="262" spans="1:17" ht="40" customHeight="1" x14ac:dyDescent="0.35">
      <c r="A262" s="255"/>
      <c r="B262" s="46">
        <v>269</v>
      </c>
      <c r="C262" s="254"/>
      <c r="D262" s="40" t="s">
        <v>458</v>
      </c>
      <c r="E262" s="41" t="s">
        <v>459</v>
      </c>
      <c r="F262" s="41" t="s">
        <v>11</v>
      </c>
      <c r="G262" s="41" t="s">
        <v>13</v>
      </c>
      <c r="H262" s="74">
        <f>REITORIA!I262+CEART!I262+ESAG!I262+CEAD!I262+FAED!I262+CEFID!I262+CERES!I262+CESFI!I262</f>
        <v>1</v>
      </c>
      <c r="I262" s="139">
        <f>REITORIA!J262+CEART!J262+ESAG!J262+CEAD!J262+FAED!J262+CEFID!J262+CERES!J262+CESFI!J262</f>
        <v>1</v>
      </c>
      <c r="J262" s="150">
        <f>REITORIA!K262+CEART!K262+ESAG!K262+CEAD!K262+FAED!K262+CEFID!K262+CERES!K262+CESFI!K262</f>
        <v>1</v>
      </c>
      <c r="K262" s="140">
        <f>REITORIA!M262+CEART!M262+ESAG!M262+CEAD!M262+FAED!M262+CEFID!M262+CERES!M262+CESFI!M262</f>
        <v>0</v>
      </c>
      <c r="L262" s="141">
        <f>REITORIA!N262+REITORIA!O262+CEART!N262+CEART!O262+ESAG!N262+ESAG!O262+CEAD!N262+CEAD!O262+FAED!N262+FAED!O262+CEFID!N262+CEFID!O262+CERES!N262+CERES!O262+CESFI!N262+CESFI!O262</f>
        <v>0</v>
      </c>
      <c r="M262" s="138">
        <f t="shared" si="12"/>
        <v>0</v>
      </c>
      <c r="N262" s="17">
        <v>124.84</v>
      </c>
      <c r="O262" s="17">
        <f t="shared" si="13"/>
        <v>0</v>
      </c>
      <c r="P262" s="17">
        <f t="shared" si="4"/>
        <v>124.84</v>
      </c>
      <c r="Q262" s="30">
        <f t="shared" si="5"/>
        <v>124.84</v>
      </c>
    </row>
    <row r="263" spans="1:17" ht="40" customHeight="1" x14ac:dyDescent="0.35">
      <c r="A263" s="252"/>
      <c r="B263" s="46">
        <v>270</v>
      </c>
      <c r="C263" s="250"/>
      <c r="D263" s="40" t="s">
        <v>460</v>
      </c>
      <c r="E263" s="41" t="s">
        <v>461</v>
      </c>
      <c r="F263" s="41" t="s">
        <v>11</v>
      </c>
      <c r="G263" s="41" t="s">
        <v>13</v>
      </c>
      <c r="H263" s="74">
        <f>REITORIA!I263+CEART!I263+ESAG!I263+CEAD!I263+FAED!I263+CEFID!I263+CERES!I263+CESFI!I263</f>
        <v>1</v>
      </c>
      <c r="I263" s="139">
        <f>REITORIA!J263+CEART!J263+ESAG!J263+CEAD!J263+FAED!J263+CEFID!J263+CERES!J263+CESFI!J263</f>
        <v>1</v>
      </c>
      <c r="J263" s="150">
        <f>REITORIA!K263+CEART!K263+ESAG!K263+CEAD!K263+FAED!K263+CEFID!K263+CERES!K263+CESFI!K263</f>
        <v>1</v>
      </c>
      <c r="K263" s="140">
        <f>REITORIA!M263+CEART!M263+ESAG!M263+CEAD!M263+FAED!M263+CEFID!M263+CERES!M263+CESFI!M263</f>
        <v>0</v>
      </c>
      <c r="L263" s="141">
        <f>REITORIA!N263+REITORIA!O263+CEART!N263+CEART!O263+ESAG!N263+ESAG!O263+CEAD!N263+CEAD!O263+FAED!N263+FAED!O263+CEFID!N263+CEFID!O263+CERES!N263+CERES!O263+CESFI!N263+CESFI!O263</f>
        <v>0</v>
      </c>
      <c r="M263" s="138">
        <f t="shared" si="12"/>
        <v>0</v>
      </c>
      <c r="N263" s="17">
        <v>32.18</v>
      </c>
      <c r="O263" s="17">
        <f t="shared" si="13"/>
        <v>0</v>
      </c>
      <c r="P263" s="17">
        <f t="shared" si="4"/>
        <v>32.18</v>
      </c>
      <c r="Q263" s="30">
        <f t="shared" si="5"/>
        <v>32.18</v>
      </c>
    </row>
    <row r="264" spans="1:17" ht="40" customHeight="1" x14ac:dyDescent="0.35">
      <c r="A264" s="46">
        <v>15</v>
      </c>
      <c r="B264" s="46">
        <v>271</v>
      </c>
      <c r="C264" s="72" t="s">
        <v>637</v>
      </c>
      <c r="D264" s="40" t="s">
        <v>462</v>
      </c>
      <c r="E264" s="41" t="s">
        <v>463</v>
      </c>
      <c r="F264" s="41" t="s">
        <v>11</v>
      </c>
      <c r="G264" s="41" t="s">
        <v>297</v>
      </c>
      <c r="H264" s="74">
        <f>REITORIA!I264+CEART!I264+ESAG!I264+CEAD!I264+FAED!I264+CEFID!I264+CERES!I264+CESFI!I264</f>
        <v>49</v>
      </c>
      <c r="I264" s="139">
        <f>REITORIA!J264+CEART!J264+ESAG!J264+CEAD!J264+FAED!J264+CEFID!J264+CERES!J264+CESFI!J264</f>
        <v>31</v>
      </c>
      <c r="J264" s="150">
        <f>REITORIA!K264+CEART!K264+ESAG!K264+CEAD!K264+FAED!K264+CEFID!K264+CERES!K264+CESFI!K264</f>
        <v>40</v>
      </c>
      <c r="K264" s="140">
        <f>REITORIA!M264+CEART!M264+ESAG!M264+CEAD!M264+FAED!M264+CEFID!M264+CERES!M264+CESFI!M264</f>
        <v>11</v>
      </c>
      <c r="L264" s="141">
        <f>REITORIA!N264+REITORIA!O264+CEART!N264+CEART!O264+ESAG!N264+ESAG!O264+CEAD!N264+CEAD!O264+FAED!N264+FAED!O264+CEFID!N264+CEFID!O264+CERES!N264+CERES!O264+CESFI!N264+CESFI!O264</f>
        <v>0</v>
      </c>
      <c r="M264" s="138">
        <f t="shared" si="12"/>
        <v>9</v>
      </c>
      <c r="N264" s="17">
        <v>134.69</v>
      </c>
      <c r="O264" s="17">
        <f t="shared" si="13"/>
        <v>0</v>
      </c>
      <c r="P264" s="17">
        <f t="shared" si="4"/>
        <v>6599.8099999999995</v>
      </c>
      <c r="Q264" s="30">
        <f t="shared" si="5"/>
        <v>5387.6</v>
      </c>
    </row>
    <row r="265" spans="1:17" ht="40" customHeight="1" x14ac:dyDescent="0.35">
      <c r="A265" s="251">
        <v>16</v>
      </c>
      <c r="B265" s="46">
        <v>272</v>
      </c>
      <c r="C265" s="253" t="s">
        <v>634</v>
      </c>
      <c r="D265" s="40" t="s">
        <v>464</v>
      </c>
      <c r="E265" s="41" t="s">
        <v>465</v>
      </c>
      <c r="F265" s="41" t="s">
        <v>11</v>
      </c>
      <c r="G265" s="41" t="s">
        <v>25</v>
      </c>
      <c r="H265" s="74">
        <f>REITORIA!I265+CEART!I265+ESAG!I265+CEAD!I265+FAED!I265+CEFID!I265+CERES!I265+CESFI!I265</f>
        <v>3</v>
      </c>
      <c r="I265" s="139">
        <f>REITORIA!J265+CEART!J265+ESAG!J265+CEAD!J265+FAED!J265+CEFID!J265+CERES!J265+CESFI!J265</f>
        <v>3</v>
      </c>
      <c r="J265" s="150">
        <f>REITORIA!K265+CEART!K265+ESAG!K265+CEAD!K265+FAED!K265+CEFID!K265+CERES!K265+CESFI!K265</f>
        <v>3</v>
      </c>
      <c r="K265" s="140">
        <f>REITORIA!M265+CEART!M265+ESAG!M265+CEAD!M265+FAED!M265+CEFID!M265+CERES!M265+CESFI!M265</f>
        <v>0</v>
      </c>
      <c r="L265" s="141">
        <f>REITORIA!N265+REITORIA!O265+CEART!N265+CEART!O265+ESAG!N265+ESAG!O265+CEAD!N265+CEAD!O265+FAED!N265+FAED!O265+CEFID!N265+CEFID!O265+CERES!N265+CERES!O265+CESFI!N265+CESFI!O265</f>
        <v>0</v>
      </c>
      <c r="M265" s="138">
        <f t="shared" si="12"/>
        <v>0</v>
      </c>
      <c r="N265" s="17">
        <v>545.74</v>
      </c>
      <c r="O265" s="17">
        <f t="shared" si="13"/>
        <v>0</v>
      </c>
      <c r="P265" s="17">
        <f t="shared" si="4"/>
        <v>1637.22</v>
      </c>
      <c r="Q265" s="30">
        <f t="shared" si="5"/>
        <v>1637.22</v>
      </c>
    </row>
    <row r="266" spans="1:17" ht="40" customHeight="1" x14ac:dyDescent="0.35">
      <c r="A266" s="255"/>
      <c r="B266" s="46">
        <v>273</v>
      </c>
      <c r="C266" s="254"/>
      <c r="D266" s="40" t="s">
        <v>466</v>
      </c>
      <c r="E266" s="41" t="s">
        <v>39</v>
      </c>
      <c r="F266" s="41" t="s">
        <v>11</v>
      </c>
      <c r="G266" s="41" t="s">
        <v>467</v>
      </c>
      <c r="H266" s="74">
        <f>REITORIA!I266+CEART!I266+ESAG!I266+CEAD!I266+FAED!I266+CEFID!I266+CERES!I266+CESFI!I266</f>
        <v>1</v>
      </c>
      <c r="I266" s="139">
        <f>REITORIA!J266+CEART!J266+ESAG!J266+CEAD!J266+FAED!J266+CEFID!J266+CERES!J266+CESFI!J266</f>
        <v>1</v>
      </c>
      <c r="J266" s="150">
        <f>REITORIA!K266+CEART!K266+ESAG!K266+CEAD!K266+FAED!K266+CEFID!K266+CERES!K266+CESFI!K266</f>
        <v>1</v>
      </c>
      <c r="K266" s="140">
        <f>REITORIA!M266+CEART!M266+ESAG!M266+CEAD!M266+FAED!M266+CEFID!M266+CERES!M266+CESFI!M266</f>
        <v>0</v>
      </c>
      <c r="L266" s="141">
        <f>REITORIA!N266+REITORIA!O266+CEART!N266+CEART!O266+ESAG!N266+ESAG!O266+CEAD!N266+CEAD!O266+FAED!N266+FAED!O266+CEFID!N266+CEFID!O266+CERES!N266+CERES!O266+CESFI!N266+CESFI!O266</f>
        <v>0</v>
      </c>
      <c r="M266" s="138">
        <f t="shared" si="12"/>
        <v>0</v>
      </c>
      <c r="N266" s="17">
        <v>423.86</v>
      </c>
      <c r="O266" s="17">
        <f t="shared" si="13"/>
        <v>0</v>
      </c>
      <c r="P266" s="17">
        <f t="shared" ref="P266:P329" si="14">N266*H266</f>
        <v>423.86</v>
      </c>
      <c r="Q266" s="30">
        <f t="shared" ref="Q266:Q329" si="15">N266*J266</f>
        <v>423.86</v>
      </c>
    </row>
    <row r="267" spans="1:17" ht="40" customHeight="1" x14ac:dyDescent="0.35">
      <c r="A267" s="255"/>
      <c r="B267" s="46">
        <v>274</v>
      </c>
      <c r="C267" s="254"/>
      <c r="D267" s="40" t="s">
        <v>468</v>
      </c>
      <c r="E267" s="41" t="s">
        <v>39</v>
      </c>
      <c r="F267" s="41" t="s">
        <v>11</v>
      </c>
      <c r="G267" s="41" t="s">
        <v>25</v>
      </c>
      <c r="H267" s="74">
        <f>REITORIA!I267+CEART!I267+ESAG!I267+CEAD!I267+FAED!I267+CEFID!I267+CERES!I267+CESFI!I267</f>
        <v>2</v>
      </c>
      <c r="I267" s="139">
        <f>REITORIA!J267+CEART!J267+ESAG!J267+CEAD!J267+FAED!J267+CEFID!J267+CERES!J267+CESFI!J267</f>
        <v>2</v>
      </c>
      <c r="J267" s="150">
        <f>REITORIA!K267+CEART!K267+ESAG!K267+CEAD!K267+FAED!K267+CEFID!K267+CERES!K267+CESFI!K267</f>
        <v>2</v>
      </c>
      <c r="K267" s="140">
        <f>REITORIA!M267+CEART!M267+ESAG!M267+CEAD!M267+FAED!M267+CEFID!M267+CERES!M267+CESFI!M267</f>
        <v>0</v>
      </c>
      <c r="L267" s="141">
        <f>REITORIA!N267+REITORIA!O267+CEART!N267+CEART!O267+ESAG!N267+ESAG!O267+CEAD!N267+CEAD!O267+FAED!N267+FAED!O267+CEFID!N267+CEFID!O267+CERES!N267+CERES!O267+CESFI!N267+CESFI!O267</f>
        <v>0</v>
      </c>
      <c r="M267" s="138">
        <f t="shared" si="12"/>
        <v>0</v>
      </c>
      <c r="N267" s="17">
        <v>576.80999999999995</v>
      </c>
      <c r="O267" s="17">
        <f t="shared" si="13"/>
        <v>0</v>
      </c>
      <c r="P267" s="17">
        <f t="shared" si="14"/>
        <v>1153.6199999999999</v>
      </c>
      <c r="Q267" s="30">
        <f t="shared" si="15"/>
        <v>1153.6199999999999</v>
      </c>
    </row>
    <row r="268" spans="1:17" ht="40" customHeight="1" x14ac:dyDescent="0.35">
      <c r="A268" s="255"/>
      <c r="B268" s="46">
        <v>275</v>
      </c>
      <c r="C268" s="254"/>
      <c r="D268" s="40" t="s">
        <v>469</v>
      </c>
      <c r="E268" s="41" t="s">
        <v>39</v>
      </c>
      <c r="F268" s="41" t="s">
        <v>11</v>
      </c>
      <c r="G268" s="41" t="s">
        <v>25</v>
      </c>
      <c r="H268" s="74">
        <f>REITORIA!I268+CEART!I268+ESAG!I268+CEAD!I268+FAED!I268+CEFID!I268+CERES!I268+CESFI!I268</f>
        <v>1</v>
      </c>
      <c r="I268" s="139">
        <f>REITORIA!J268+CEART!J268+ESAG!J268+CEAD!J268+FAED!J268+CEFID!J268+CERES!J268+CESFI!J268</f>
        <v>1</v>
      </c>
      <c r="J268" s="150">
        <f>REITORIA!K268+CEART!K268+ESAG!K268+CEAD!K268+FAED!K268+CEFID!K268+CERES!K268+CESFI!K268</f>
        <v>1</v>
      </c>
      <c r="K268" s="140">
        <f>REITORIA!M268+CEART!M268+ESAG!M268+CEAD!M268+FAED!M268+CEFID!M268+CERES!M268+CESFI!M268</f>
        <v>0</v>
      </c>
      <c r="L268" s="141">
        <f>REITORIA!N268+REITORIA!O268+CEART!N268+CEART!O268+ESAG!N268+ESAG!O268+CEAD!N268+CEAD!O268+FAED!N268+FAED!O268+CEFID!N268+CEFID!O268+CERES!N268+CERES!O268+CESFI!N268+CESFI!O268</f>
        <v>0</v>
      </c>
      <c r="M268" s="138">
        <f t="shared" si="12"/>
        <v>0</v>
      </c>
      <c r="N268" s="17">
        <v>741.45</v>
      </c>
      <c r="O268" s="17">
        <f t="shared" si="13"/>
        <v>0</v>
      </c>
      <c r="P268" s="17">
        <f t="shared" si="14"/>
        <v>741.45</v>
      </c>
      <c r="Q268" s="30">
        <f t="shared" si="15"/>
        <v>741.45</v>
      </c>
    </row>
    <row r="269" spans="1:17" ht="40" customHeight="1" x14ac:dyDescent="0.35">
      <c r="A269" s="255"/>
      <c r="B269" s="46">
        <v>276</v>
      </c>
      <c r="C269" s="254"/>
      <c r="D269" s="40" t="s">
        <v>470</v>
      </c>
      <c r="E269" s="41" t="s">
        <v>465</v>
      </c>
      <c r="F269" s="41" t="s">
        <v>11</v>
      </c>
      <c r="G269" s="41" t="s">
        <v>25</v>
      </c>
      <c r="H269" s="74">
        <f>REITORIA!I269+CEART!I269+ESAG!I269+CEAD!I269+FAED!I269+CEFID!I269+CERES!I269+CESFI!I269</f>
        <v>3</v>
      </c>
      <c r="I269" s="139">
        <f>REITORIA!J269+CEART!J269+ESAG!J269+CEAD!J269+FAED!J269+CEFID!J269+CERES!J269+CESFI!J269</f>
        <v>3</v>
      </c>
      <c r="J269" s="150">
        <f>REITORIA!K269+CEART!K269+ESAG!K269+CEAD!K269+FAED!K269+CEFID!K269+CERES!K269+CESFI!K269</f>
        <v>3</v>
      </c>
      <c r="K269" s="140">
        <f>REITORIA!M269+CEART!M269+ESAG!M269+CEAD!M269+FAED!M269+CEFID!M269+CERES!M269+CESFI!M269</f>
        <v>0</v>
      </c>
      <c r="L269" s="141">
        <f>REITORIA!N269+REITORIA!O269+CEART!N269+CEART!O269+ESAG!N269+ESAG!O269+CEAD!N269+CEAD!O269+FAED!N269+FAED!O269+CEFID!N269+CEFID!O269+CERES!N269+CERES!O269+CESFI!N269+CESFI!O269</f>
        <v>0</v>
      </c>
      <c r="M269" s="138">
        <f t="shared" si="12"/>
        <v>0</v>
      </c>
      <c r="N269" s="17">
        <v>717.17</v>
      </c>
      <c r="O269" s="17">
        <f t="shared" si="13"/>
        <v>0</v>
      </c>
      <c r="P269" s="17">
        <f t="shared" si="14"/>
        <v>2151.5099999999998</v>
      </c>
      <c r="Q269" s="30">
        <f t="shared" si="15"/>
        <v>2151.5099999999998</v>
      </c>
    </row>
    <row r="270" spans="1:17" ht="40" customHeight="1" x14ac:dyDescent="0.35">
      <c r="A270" s="255"/>
      <c r="B270" s="46">
        <v>277</v>
      </c>
      <c r="C270" s="254"/>
      <c r="D270" s="40" t="s">
        <v>471</v>
      </c>
      <c r="E270" s="41" t="s">
        <v>39</v>
      </c>
      <c r="F270" s="41" t="s">
        <v>11</v>
      </c>
      <c r="G270" s="41" t="s">
        <v>472</v>
      </c>
      <c r="H270" s="74">
        <f>REITORIA!I270+CEART!I270+ESAG!I270+CEAD!I270+FAED!I270+CEFID!I270+CERES!I270+CESFI!I270</f>
        <v>5</v>
      </c>
      <c r="I270" s="139">
        <f>REITORIA!J270+CEART!J270+ESAG!J270+CEAD!J270+FAED!J270+CEFID!J270+CERES!J270+CESFI!J270</f>
        <v>5</v>
      </c>
      <c r="J270" s="150">
        <f>REITORIA!K270+CEART!K270+ESAG!K270+CEAD!K270+FAED!K270+CEFID!K270+CERES!K270+CESFI!K270</f>
        <v>5</v>
      </c>
      <c r="K270" s="140">
        <f>REITORIA!M270+CEART!M270+ESAG!M270+CEAD!M270+FAED!M270+CEFID!M270+CERES!M270+CESFI!M270</f>
        <v>0</v>
      </c>
      <c r="L270" s="141">
        <f>REITORIA!N270+REITORIA!O270+CEART!N270+CEART!O270+ESAG!N270+ESAG!O270+CEAD!N270+CEAD!O270+FAED!N270+FAED!O270+CEFID!N270+CEFID!O270+CERES!N270+CERES!O270+CESFI!N270+CESFI!O270</f>
        <v>0</v>
      </c>
      <c r="M270" s="138">
        <f t="shared" si="12"/>
        <v>0</v>
      </c>
      <c r="N270" s="17">
        <v>426.17</v>
      </c>
      <c r="O270" s="17">
        <f t="shared" si="13"/>
        <v>0</v>
      </c>
      <c r="P270" s="17">
        <f t="shared" si="14"/>
        <v>2130.85</v>
      </c>
      <c r="Q270" s="30">
        <f t="shared" si="15"/>
        <v>2130.85</v>
      </c>
    </row>
    <row r="271" spans="1:17" ht="40" customHeight="1" x14ac:dyDescent="0.35">
      <c r="A271" s="255"/>
      <c r="B271" s="46">
        <v>278</v>
      </c>
      <c r="C271" s="254"/>
      <c r="D271" s="40" t="s">
        <v>473</v>
      </c>
      <c r="E271" s="41" t="s">
        <v>474</v>
      </c>
      <c r="F271" s="41" t="s">
        <v>11</v>
      </c>
      <c r="G271" s="41" t="s">
        <v>472</v>
      </c>
      <c r="H271" s="74">
        <f>REITORIA!I271+CEART!I271+ESAG!I271+CEAD!I271+FAED!I271+CEFID!I271+CERES!I271+CESFI!I271</f>
        <v>2</v>
      </c>
      <c r="I271" s="139">
        <f>REITORIA!J271+CEART!J271+ESAG!J271+CEAD!J271+FAED!J271+CEFID!J271+CERES!J271+CESFI!J271</f>
        <v>2</v>
      </c>
      <c r="J271" s="150">
        <f>REITORIA!K271+CEART!K271+ESAG!K271+CEAD!K271+FAED!K271+CEFID!K271+CERES!K271+CESFI!K271</f>
        <v>2</v>
      </c>
      <c r="K271" s="140">
        <f>REITORIA!M271+CEART!M271+ESAG!M271+CEAD!M271+FAED!M271+CEFID!M271+CERES!M271+CESFI!M271</f>
        <v>0</v>
      </c>
      <c r="L271" s="141">
        <f>REITORIA!N271+REITORIA!O271+CEART!N271+CEART!O271+ESAG!N271+ESAG!O271+CEAD!N271+CEAD!O271+FAED!N271+FAED!O271+CEFID!N271+CEFID!O271+CERES!N271+CERES!O271+CESFI!N271+CESFI!O271</f>
        <v>0</v>
      </c>
      <c r="M271" s="138">
        <f t="shared" si="12"/>
        <v>0</v>
      </c>
      <c r="N271" s="17">
        <v>284.66000000000003</v>
      </c>
      <c r="O271" s="17">
        <f t="shared" si="13"/>
        <v>0</v>
      </c>
      <c r="P271" s="17">
        <f t="shared" si="14"/>
        <v>569.32000000000005</v>
      </c>
      <c r="Q271" s="30">
        <f t="shared" si="15"/>
        <v>569.32000000000005</v>
      </c>
    </row>
    <row r="272" spans="1:17" ht="40" customHeight="1" x14ac:dyDescent="0.35">
      <c r="A272" s="255"/>
      <c r="B272" s="46">
        <v>279</v>
      </c>
      <c r="C272" s="254"/>
      <c r="D272" s="40" t="s">
        <v>475</v>
      </c>
      <c r="E272" s="41" t="s">
        <v>476</v>
      </c>
      <c r="F272" s="41" t="s">
        <v>11</v>
      </c>
      <c r="G272" s="41" t="s">
        <v>25</v>
      </c>
      <c r="H272" s="74">
        <f>REITORIA!I272+CEART!I272+ESAG!I272+CEAD!I272+FAED!I272+CEFID!I272+CERES!I272+CESFI!I272</f>
        <v>1</v>
      </c>
      <c r="I272" s="139">
        <f>REITORIA!J272+CEART!J272+ESAG!J272+CEAD!J272+FAED!J272+CEFID!J272+CERES!J272+CESFI!J272</f>
        <v>1</v>
      </c>
      <c r="J272" s="150">
        <f>REITORIA!K272+CEART!K272+ESAG!K272+CEAD!K272+FAED!K272+CEFID!K272+CERES!K272+CESFI!K272</f>
        <v>1</v>
      </c>
      <c r="K272" s="140">
        <f>REITORIA!M272+CEART!M272+ESAG!M272+CEAD!M272+FAED!M272+CEFID!M272+CERES!M272+CESFI!M272</f>
        <v>0</v>
      </c>
      <c r="L272" s="141">
        <f>REITORIA!N272+REITORIA!O272+CEART!N272+CEART!O272+ESAG!N272+ESAG!O272+CEAD!N272+CEAD!O272+FAED!N272+FAED!O272+CEFID!N272+CEFID!O272+CERES!N272+CERES!O272+CESFI!N272+CESFI!O272</f>
        <v>0</v>
      </c>
      <c r="M272" s="138">
        <f t="shared" si="12"/>
        <v>0</v>
      </c>
      <c r="N272" s="17">
        <v>611.96</v>
      </c>
      <c r="O272" s="17">
        <f t="shared" si="13"/>
        <v>0</v>
      </c>
      <c r="P272" s="17">
        <f t="shared" si="14"/>
        <v>611.96</v>
      </c>
      <c r="Q272" s="30">
        <f t="shared" si="15"/>
        <v>611.96</v>
      </c>
    </row>
    <row r="273" spans="1:17" ht="40" customHeight="1" x14ac:dyDescent="0.35">
      <c r="A273" s="255"/>
      <c r="B273" s="46">
        <v>280</v>
      </c>
      <c r="C273" s="254"/>
      <c r="D273" s="40" t="s">
        <v>477</v>
      </c>
      <c r="E273" s="41" t="s">
        <v>189</v>
      </c>
      <c r="F273" s="41" t="s">
        <v>11</v>
      </c>
      <c r="G273" s="41" t="s">
        <v>25</v>
      </c>
      <c r="H273" s="74">
        <f>REITORIA!I273+CEART!I273+ESAG!I273+CEAD!I273+FAED!I273+CEFID!I273+CERES!I273+CESFI!I273</f>
        <v>4</v>
      </c>
      <c r="I273" s="139">
        <f>REITORIA!J273+CEART!J273+ESAG!J273+CEAD!J273+FAED!J273+CEFID!J273+CERES!J273+CESFI!J273</f>
        <v>3</v>
      </c>
      <c r="J273" s="150">
        <f>REITORIA!K273+CEART!K273+ESAG!K273+CEAD!K273+FAED!K273+CEFID!K273+CERES!K273+CESFI!K273</f>
        <v>3</v>
      </c>
      <c r="K273" s="140">
        <f>REITORIA!M273+CEART!M273+ESAG!M273+CEAD!M273+FAED!M273+CEFID!M273+CERES!M273+CESFI!M273</f>
        <v>0</v>
      </c>
      <c r="L273" s="141">
        <f>REITORIA!N273+REITORIA!O273+CEART!N273+CEART!O273+ESAG!N273+ESAG!O273+CEAD!N273+CEAD!O273+FAED!N273+FAED!O273+CEFID!N273+CEFID!O273+CERES!N273+CERES!O273+CESFI!N273+CESFI!O273</f>
        <v>0</v>
      </c>
      <c r="M273" s="138">
        <f t="shared" si="12"/>
        <v>1</v>
      </c>
      <c r="N273" s="17">
        <v>2394.2800000000002</v>
      </c>
      <c r="O273" s="17">
        <f t="shared" si="13"/>
        <v>0</v>
      </c>
      <c r="P273" s="17">
        <f t="shared" si="14"/>
        <v>9577.1200000000008</v>
      </c>
      <c r="Q273" s="30">
        <f t="shared" si="15"/>
        <v>7182.84</v>
      </c>
    </row>
    <row r="274" spans="1:17" ht="40" customHeight="1" x14ac:dyDescent="0.35">
      <c r="A274" s="255"/>
      <c r="B274" s="46">
        <v>281</v>
      </c>
      <c r="C274" s="254"/>
      <c r="D274" s="40" t="s">
        <v>478</v>
      </c>
      <c r="E274" s="41" t="s">
        <v>465</v>
      </c>
      <c r="F274" s="41" t="s">
        <v>11</v>
      </c>
      <c r="G274" s="41" t="s">
        <v>25</v>
      </c>
      <c r="H274" s="74">
        <f>REITORIA!I274+CEART!I274+ESAG!I274+CEAD!I274+FAED!I274+CEFID!I274+CERES!I274+CESFI!I274</f>
        <v>7</v>
      </c>
      <c r="I274" s="139">
        <f>REITORIA!J274+CEART!J274+ESAG!J274+CEAD!J274+FAED!J274+CEFID!J274+CERES!J274+CESFI!J274</f>
        <v>5</v>
      </c>
      <c r="J274" s="150">
        <f>REITORIA!K274+CEART!K274+ESAG!K274+CEAD!K274+FAED!K274+CEFID!K274+CERES!K274+CESFI!K274</f>
        <v>5</v>
      </c>
      <c r="K274" s="140">
        <f>REITORIA!M274+CEART!M274+ESAG!M274+CEAD!M274+FAED!M274+CEFID!M274+CERES!M274+CESFI!M274</f>
        <v>0</v>
      </c>
      <c r="L274" s="141">
        <f>REITORIA!N274+REITORIA!O274+CEART!N274+CEART!O274+ESAG!N274+ESAG!O274+CEAD!N274+CEAD!O274+FAED!N274+FAED!O274+CEFID!N274+CEFID!O274+CERES!N274+CERES!O274+CESFI!N274+CESFI!O274</f>
        <v>0</v>
      </c>
      <c r="M274" s="138">
        <f t="shared" si="12"/>
        <v>2</v>
      </c>
      <c r="N274" s="17">
        <v>781</v>
      </c>
      <c r="O274" s="17">
        <f t="shared" si="13"/>
        <v>0</v>
      </c>
      <c r="P274" s="17">
        <f t="shared" si="14"/>
        <v>5467</v>
      </c>
      <c r="Q274" s="30">
        <f t="shared" si="15"/>
        <v>3905</v>
      </c>
    </row>
    <row r="275" spans="1:17" ht="40" customHeight="1" x14ac:dyDescent="0.35">
      <c r="A275" s="255"/>
      <c r="B275" s="46">
        <v>282</v>
      </c>
      <c r="C275" s="254"/>
      <c r="D275" s="40" t="s">
        <v>479</v>
      </c>
      <c r="E275" s="41" t="s">
        <v>198</v>
      </c>
      <c r="F275" s="41" t="s">
        <v>11</v>
      </c>
      <c r="G275" s="41" t="s">
        <v>25</v>
      </c>
      <c r="H275" s="74">
        <f>REITORIA!I275+CEART!I275+ESAG!I275+CEAD!I275+FAED!I275+CEFID!I275+CERES!I275+CESFI!I275</f>
        <v>12</v>
      </c>
      <c r="I275" s="139">
        <f>REITORIA!J275+CEART!J275+ESAG!J275+CEAD!J275+FAED!J275+CEFID!J275+CERES!J275+CESFI!J275</f>
        <v>9</v>
      </c>
      <c r="J275" s="150">
        <f>REITORIA!K275+CEART!K275+ESAG!K275+CEAD!K275+FAED!K275+CEFID!K275+CERES!K275+CESFI!K275</f>
        <v>9</v>
      </c>
      <c r="K275" s="140">
        <f>REITORIA!M275+CEART!M275+ESAG!M275+CEAD!M275+FAED!M275+CEFID!M275+CERES!M275+CESFI!M275</f>
        <v>1</v>
      </c>
      <c r="L275" s="141">
        <f>REITORIA!N275+REITORIA!O275+CEART!N275+CEART!O275+ESAG!N275+ESAG!O275+CEAD!N275+CEAD!O275+FAED!N275+FAED!O275+CEFID!N275+CEFID!O275+CERES!N275+CERES!O275+CESFI!N275+CESFI!O275</f>
        <v>0</v>
      </c>
      <c r="M275" s="138">
        <f t="shared" si="12"/>
        <v>3</v>
      </c>
      <c r="N275" s="17">
        <v>859.26</v>
      </c>
      <c r="O275" s="17">
        <f t="shared" si="13"/>
        <v>0</v>
      </c>
      <c r="P275" s="17">
        <f t="shared" si="14"/>
        <v>10311.119999999999</v>
      </c>
      <c r="Q275" s="30">
        <f t="shared" si="15"/>
        <v>7733.34</v>
      </c>
    </row>
    <row r="276" spans="1:17" ht="40" customHeight="1" x14ac:dyDescent="0.35">
      <c r="A276" s="255"/>
      <c r="B276" s="46">
        <v>283</v>
      </c>
      <c r="C276" s="254"/>
      <c r="D276" s="40" t="s">
        <v>480</v>
      </c>
      <c r="E276" s="41" t="s">
        <v>39</v>
      </c>
      <c r="F276" s="41" t="s">
        <v>11</v>
      </c>
      <c r="G276" s="41" t="s">
        <v>25</v>
      </c>
      <c r="H276" s="74">
        <f>REITORIA!I276+CEART!I276+ESAG!I276+CEAD!I276+FAED!I276+CEFID!I276+CERES!I276+CESFI!I276</f>
        <v>4</v>
      </c>
      <c r="I276" s="139">
        <f>REITORIA!J276+CEART!J276+ESAG!J276+CEAD!J276+FAED!J276+CEFID!J276+CERES!J276+CESFI!J276</f>
        <v>2</v>
      </c>
      <c r="J276" s="150">
        <f>REITORIA!K276+CEART!K276+ESAG!K276+CEAD!K276+FAED!K276+CEFID!K276+CERES!K276+CESFI!K276</f>
        <v>2</v>
      </c>
      <c r="K276" s="140">
        <f>REITORIA!M276+CEART!M276+ESAG!M276+CEAD!M276+FAED!M276+CEFID!M276+CERES!M276+CESFI!M276</f>
        <v>0</v>
      </c>
      <c r="L276" s="141">
        <f>REITORIA!N276+REITORIA!O276+CEART!N276+CEART!O276+ESAG!N276+ESAG!O276+CEAD!N276+CEAD!O276+FAED!N276+FAED!O276+CEFID!N276+CEFID!O276+CERES!N276+CERES!O276+CESFI!N276+CESFI!O276</f>
        <v>0</v>
      </c>
      <c r="M276" s="138">
        <f t="shared" si="12"/>
        <v>2</v>
      </c>
      <c r="N276" s="17">
        <v>266.14999999999998</v>
      </c>
      <c r="O276" s="17">
        <f t="shared" si="13"/>
        <v>0</v>
      </c>
      <c r="P276" s="17">
        <f t="shared" si="14"/>
        <v>1064.5999999999999</v>
      </c>
      <c r="Q276" s="30">
        <f t="shared" si="15"/>
        <v>532.29999999999995</v>
      </c>
    </row>
    <row r="277" spans="1:17" ht="40" customHeight="1" x14ac:dyDescent="0.35">
      <c r="A277" s="255"/>
      <c r="B277" s="46">
        <v>284</v>
      </c>
      <c r="C277" s="254"/>
      <c r="D277" s="40" t="s">
        <v>27</v>
      </c>
      <c r="E277" s="41" t="s">
        <v>198</v>
      </c>
      <c r="F277" s="41" t="s">
        <v>11</v>
      </c>
      <c r="G277" s="41" t="s">
        <v>25</v>
      </c>
      <c r="H277" s="74">
        <f>REITORIA!I277+CEART!I277+ESAG!I277+CEAD!I277+FAED!I277+CEFID!I277+CERES!I277+CESFI!I277</f>
        <v>4</v>
      </c>
      <c r="I277" s="139">
        <f>REITORIA!J277+CEART!J277+ESAG!J277+CEAD!J277+FAED!J277+CEFID!J277+CERES!J277+CESFI!J277</f>
        <v>2</v>
      </c>
      <c r="J277" s="150">
        <f>REITORIA!K277+CEART!K277+ESAG!K277+CEAD!K277+FAED!K277+CEFID!K277+CERES!K277+CESFI!K277</f>
        <v>2</v>
      </c>
      <c r="K277" s="140">
        <f>REITORIA!M277+CEART!M277+ESAG!M277+CEAD!M277+FAED!M277+CEFID!M277+CERES!M277+CESFI!M277</f>
        <v>0</v>
      </c>
      <c r="L277" s="141">
        <f>REITORIA!N277+REITORIA!O277+CEART!N277+CEART!O277+ESAG!N277+ESAG!O277+CEAD!N277+CEAD!O277+FAED!N277+FAED!O277+CEFID!N277+CEFID!O277+CERES!N277+CERES!O277+CESFI!N277+CESFI!O277</f>
        <v>0</v>
      </c>
      <c r="M277" s="138">
        <f t="shared" si="12"/>
        <v>2</v>
      </c>
      <c r="N277" s="17">
        <v>299.06</v>
      </c>
      <c r="O277" s="17">
        <f t="shared" si="13"/>
        <v>0</v>
      </c>
      <c r="P277" s="17">
        <f t="shared" si="14"/>
        <v>1196.24</v>
      </c>
      <c r="Q277" s="30">
        <f t="shared" si="15"/>
        <v>598.12</v>
      </c>
    </row>
    <row r="278" spans="1:17" ht="40" customHeight="1" x14ac:dyDescent="0.35">
      <c r="A278" s="255"/>
      <c r="B278" s="46">
        <v>285</v>
      </c>
      <c r="C278" s="254"/>
      <c r="D278" s="40" t="s">
        <v>481</v>
      </c>
      <c r="E278" s="41" t="s">
        <v>482</v>
      </c>
      <c r="F278" s="41" t="s">
        <v>11</v>
      </c>
      <c r="G278" s="41" t="s">
        <v>25</v>
      </c>
      <c r="H278" s="74">
        <f>REITORIA!I278+CEART!I278+ESAG!I278+CEAD!I278+FAED!I278+CEFID!I278+CERES!I278+CESFI!I278</f>
        <v>1</v>
      </c>
      <c r="I278" s="139">
        <f>REITORIA!J278+CEART!J278+ESAG!J278+CEAD!J278+FAED!J278+CEFID!J278+CERES!J278+CESFI!J278</f>
        <v>1</v>
      </c>
      <c r="J278" s="150">
        <f>REITORIA!K278+CEART!K278+ESAG!K278+CEAD!K278+FAED!K278+CEFID!K278+CERES!K278+CESFI!K278</f>
        <v>1</v>
      </c>
      <c r="K278" s="140">
        <f>REITORIA!M278+CEART!M278+ESAG!M278+CEAD!M278+FAED!M278+CEFID!M278+CERES!M278+CESFI!M278</f>
        <v>0</v>
      </c>
      <c r="L278" s="141">
        <f>REITORIA!N278+REITORIA!O278+CEART!N278+CEART!O278+ESAG!N278+ESAG!O278+CEAD!N278+CEAD!O278+FAED!N278+FAED!O278+CEFID!N278+CEFID!O278+CERES!N278+CERES!O278+CESFI!N278+CESFI!O278</f>
        <v>0</v>
      </c>
      <c r="M278" s="138">
        <f t="shared" si="12"/>
        <v>0</v>
      </c>
      <c r="N278" s="17">
        <v>614.84</v>
      </c>
      <c r="O278" s="17">
        <f t="shared" si="13"/>
        <v>0</v>
      </c>
      <c r="P278" s="17">
        <f t="shared" si="14"/>
        <v>614.84</v>
      </c>
      <c r="Q278" s="30">
        <f t="shared" si="15"/>
        <v>614.84</v>
      </c>
    </row>
    <row r="279" spans="1:17" ht="40" customHeight="1" x14ac:dyDescent="0.35">
      <c r="A279" s="255"/>
      <c r="B279" s="46">
        <v>286</v>
      </c>
      <c r="C279" s="254"/>
      <c r="D279" s="40" t="s">
        <v>483</v>
      </c>
      <c r="E279" s="41" t="s">
        <v>39</v>
      </c>
      <c r="F279" s="41" t="s">
        <v>484</v>
      </c>
      <c r="G279" s="41" t="s">
        <v>25</v>
      </c>
      <c r="H279" s="74">
        <f>REITORIA!I279+CEART!I279+ESAG!I279+CEAD!I279+FAED!I279+CEFID!I279+CERES!I279+CESFI!I279</f>
        <v>3</v>
      </c>
      <c r="I279" s="139">
        <f>REITORIA!J279+CEART!J279+ESAG!J279+CEAD!J279+FAED!J279+CEFID!J279+CERES!J279+CESFI!J279</f>
        <v>3</v>
      </c>
      <c r="J279" s="150">
        <f>REITORIA!K279+CEART!K279+ESAG!K279+CEAD!K279+FAED!K279+CEFID!K279+CERES!K279+CESFI!K279</f>
        <v>3</v>
      </c>
      <c r="K279" s="140">
        <f>REITORIA!M279+CEART!M279+ESAG!M279+CEAD!M279+FAED!M279+CEFID!M279+CERES!M279+CESFI!M279</f>
        <v>0</v>
      </c>
      <c r="L279" s="141">
        <f>REITORIA!N279+REITORIA!O279+CEART!N279+CEART!O279+ESAG!N279+ESAG!O279+CEAD!N279+CEAD!O279+FAED!N279+FAED!O279+CEFID!N279+CEFID!O279+CERES!N279+CERES!O279+CESFI!N279+CESFI!O279</f>
        <v>0</v>
      </c>
      <c r="M279" s="138">
        <f t="shared" si="12"/>
        <v>0</v>
      </c>
      <c r="N279" s="17">
        <v>463.76</v>
      </c>
      <c r="O279" s="17">
        <f t="shared" si="13"/>
        <v>0</v>
      </c>
      <c r="P279" s="17">
        <f t="shared" si="14"/>
        <v>1391.28</v>
      </c>
      <c r="Q279" s="30">
        <f t="shared" si="15"/>
        <v>1391.28</v>
      </c>
    </row>
    <row r="280" spans="1:17" ht="40" customHeight="1" x14ac:dyDescent="0.35">
      <c r="A280" s="252"/>
      <c r="B280" s="46">
        <v>287</v>
      </c>
      <c r="C280" s="250"/>
      <c r="D280" s="40" t="s">
        <v>485</v>
      </c>
      <c r="E280" s="41" t="s">
        <v>198</v>
      </c>
      <c r="F280" s="41" t="s">
        <v>11</v>
      </c>
      <c r="G280" s="41" t="s">
        <v>25</v>
      </c>
      <c r="H280" s="74">
        <f>REITORIA!I280+CEART!I280+ESAG!I280+CEAD!I280+FAED!I280+CEFID!I280+CERES!I280+CESFI!I280</f>
        <v>2</v>
      </c>
      <c r="I280" s="139">
        <f>REITORIA!J280+CEART!J280+ESAG!J280+CEAD!J280+FAED!J280+CEFID!J280+CERES!J280+CESFI!J280</f>
        <v>2</v>
      </c>
      <c r="J280" s="150">
        <f>REITORIA!K280+CEART!K280+ESAG!K280+CEAD!K280+FAED!K280+CEFID!K280+CERES!K280+CESFI!K280</f>
        <v>2</v>
      </c>
      <c r="K280" s="140">
        <f>REITORIA!M280+CEART!M280+ESAG!M280+CEAD!M280+FAED!M280+CEFID!M280+CERES!M280+CESFI!M280</f>
        <v>0</v>
      </c>
      <c r="L280" s="141">
        <f>REITORIA!N280+REITORIA!O280+CEART!N280+CEART!O280+ESAG!N280+ESAG!O280+CEAD!N280+CEAD!O280+FAED!N280+FAED!O280+CEFID!N280+CEFID!O280+CERES!N280+CERES!O280+CESFI!N280+CESFI!O280</f>
        <v>0</v>
      </c>
      <c r="M280" s="138">
        <f t="shared" si="12"/>
        <v>0</v>
      </c>
      <c r="N280" s="17">
        <v>429</v>
      </c>
      <c r="O280" s="17">
        <f t="shared" si="13"/>
        <v>0</v>
      </c>
      <c r="P280" s="17">
        <f t="shared" si="14"/>
        <v>858</v>
      </c>
      <c r="Q280" s="30">
        <f t="shared" si="15"/>
        <v>858</v>
      </c>
    </row>
    <row r="281" spans="1:17" ht="40" customHeight="1" x14ac:dyDescent="0.35">
      <c r="A281" s="251">
        <v>17</v>
      </c>
      <c r="B281" s="46">
        <v>288</v>
      </c>
      <c r="C281" s="249" t="s">
        <v>638</v>
      </c>
      <c r="D281" s="40" t="s">
        <v>486</v>
      </c>
      <c r="E281" s="41" t="s">
        <v>487</v>
      </c>
      <c r="F281" s="41" t="s">
        <v>250</v>
      </c>
      <c r="G281" s="41" t="s">
        <v>12</v>
      </c>
      <c r="H281" s="74">
        <f>REITORIA!I281+CEART!I281+ESAG!I281+CEAD!I281+FAED!I281+CEFID!I281+CERES!I281+CESFI!I281</f>
        <v>212</v>
      </c>
      <c r="I281" s="139">
        <f>REITORIA!J281+CEART!J281+ESAG!J281+CEAD!J281+FAED!J281+CEFID!J281+CERES!J281+CESFI!J281</f>
        <v>80</v>
      </c>
      <c r="J281" s="150">
        <f>REITORIA!K281+CEART!K281+ESAG!K281+CEAD!K281+FAED!K281+CEFID!K281+CERES!K281+CESFI!K281</f>
        <v>80</v>
      </c>
      <c r="K281" s="140">
        <f>REITORIA!M281+CEART!M281+ESAG!M281+CEAD!M281+FAED!M281+CEFID!M281+CERES!M281+CESFI!M281</f>
        <v>51</v>
      </c>
      <c r="L281" s="141">
        <f>REITORIA!N281+REITORIA!O281+CEART!N281+CEART!O281+ESAG!N281+ESAG!O281+CEAD!N281+CEAD!O281+FAED!N281+FAED!O281+CEFID!N281+CEFID!O281+CERES!N281+CERES!O281+CESFI!N281+CESFI!O281</f>
        <v>0</v>
      </c>
      <c r="M281" s="138">
        <f t="shared" si="12"/>
        <v>132</v>
      </c>
      <c r="N281" s="17">
        <v>3.43</v>
      </c>
      <c r="O281" s="17">
        <f t="shared" si="13"/>
        <v>0</v>
      </c>
      <c r="P281" s="17">
        <f t="shared" si="14"/>
        <v>727.16000000000008</v>
      </c>
      <c r="Q281" s="30">
        <f t="shared" si="15"/>
        <v>274.40000000000003</v>
      </c>
    </row>
    <row r="282" spans="1:17" ht="40" customHeight="1" x14ac:dyDescent="0.35">
      <c r="A282" s="255"/>
      <c r="B282" s="46">
        <v>289</v>
      </c>
      <c r="C282" s="254"/>
      <c r="D282" s="40" t="s">
        <v>488</v>
      </c>
      <c r="E282" s="41" t="s">
        <v>489</v>
      </c>
      <c r="F282" s="41" t="s">
        <v>490</v>
      </c>
      <c r="G282" s="41" t="s">
        <v>12</v>
      </c>
      <c r="H282" s="74">
        <f>REITORIA!I282+CEART!I282+ESAG!I282+CEAD!I282+FAED!I282+CEFID!I282+CERES!I282+CESFI!I282</f>
        <v>1000</v>
      </c>
      <c r="I282" s="139">
        <f>REITORIA!J282+CEART!J282+ESAG!J282+CEAD!J282+FAED!J282+CEFID!J282+CERES!J282+CESFI!J282</f>
        <v>500</v>
      </c>
      <c r="J282" s="150">
        <f>REITORIA!K282+CEART!K282+ESAG!K282+CEAD!K282+FAED!K282+CEFID!K282+CERES!K282+CESFI!K282</f>
        <v>500</v>
      </c>
      <c r="K282" s="140">
        <f>REITORIA!M282+CEART!M282+ESAG!M282+CEAD!M282+FAED!M282+CEFID!M282+CERES!M282+CESFI!M282</f>
        <v>250</v>
      </c>
      <c r="L282" s="141">
        <f>REITORIA!N282+REITORIA!O282+CEART!N282+CEART!O282+ESAG!N282+ESAG!O282+CEAD!N282+CEAD!O282+FAED!N282+FAED!O282+CEFID!N282+CEFID!O282+CERES!N282+CERES!O282+CESFI!N282+CESFI!O282</f>
        <v>0</v>
      </c>
      <c r="M282" s="138">
        <f t="shared" si="12"/>
        <v>500</v>
      </c>
      <c r="N282" s="17">
        <v>19.34</v>
      </c>
      <c r="O282" s="17">
        <f t="shared" si="13"/>
        <v>0</v>
      </c>
      <c r="P282" s="17">
        <f t="shared" si="14"/>
        <v>19340</v>
      </c>
      <c r="Q282" s="30">
        <f t="shared" si="15"/>
        <v>9670</v>
      </c>
    </row>
    <row r="283" spans="1:17" ht="40" customHeight="1" x14ac:dyDescent="0.35">
      <c r="A283" s="255"/>
      <c r="B283" s="46">
        <v>290</v>
      </c>
      <c r="C283" s="254"/>
      <c r="D283" s="40" t="s">
        <v>491</v>
      </c>
      <c r="E283" s="41" t="s">
        <v>489</v>
      </c>
      <c r="F283" s="41" t="s">
        <v>492</v>
      </c>
      <c r="G283" s="41" t="s">
        <v>12</v>
      </c>
      <c r="H283" s="74">
        <f>REITORIA!I283+CEART!I283+ESAG!I283+CEAD!I283+FAED!I283+CEFID!I283+CERES!I283+CESFI!I283</f>
        <v>91</v>
      </c>
      <c r="I283" s="139">
        <f>REITORIA!J283+CEART!J283+ESAG!J283+CEAD!J283+FAED!J283+CEFID!J283+CERES!J283+CESFI!J283</f>
        <v>15</v>
      </c>
      <c r="J283" s="150">
        <f>REITORIA!K283+CEART!K283+ESAG!K283+CEAD!K283+FAED!K283+CEFID!K283+CERES!K283+CESFI!K283</f>
        <v>15</v>
      </c>
      <c r="K283" s="140">
        <f>REITORIA!M283+CEART!M283+ESAG!M283+CEAD!M283+FAED!M283+CEFID!M283+CERES!M283+CESFI!M283</f>
        <v>21</v>
      </c>
      <c r="L283" s="141">
        <f>REITORIA!N283+REITORIA!O283+CEART!N283+CEART!O283+ESAG!N283+ESAG!O283+CEAD!N283+CEAD!O283+FAED!N283+FAED!O283+CEFID!N283+CEFID!O283+CERES!N283+CERES!O283+CESFI!N283+CESFI!O283</f>
        <v>0</v>
      </c>
      <c r="M283" s="138">
        <f t="shared" si="12"/>
        <v>76</v>
      </c>
      <c r="N283" s="17">
        <v>51.92</v>
      </c>
      <c r="O283" s="17">
        <f t="shared" si="13"/>
        <v>0</v>
      </c>
      <c r="P283" s="17">
        <f t="shared" si="14"/>
        <v>4724.72</v>
      </c>
      <c r="Q283" s="30">
        <f t="shared" si="15"/>
        <v>778.80000000000007</v>
      </c>
    </row>
    <row r="284" spans="1:17" ht="40" customHeight="1" x14ac:dyDescent="0.35">
      <c r="A284" s="255"/>
      <c r="B284" s="46">
        <v>291</v>
      </c>
      <c r="C284" s="254"/>
      <c r="D284" s="40" t="s">
        <v>493</v>
      </c>
      <c r="E284" s="41" t="s">
        <v>494</v>
      </c>
      <c r="F284" s="41" t="s">
        <v>11</v>
      </c>
      <c r="G284" s="41" t="s">
        <v>13</v>
      </c>
      <c r="H284" s="74">
        <f>REITORIA!I284+CEART!I284+ESAG!I284+CEAD!I284+FAED!I284+CEFID!I284+CERES!I284+CESFI!I284</f>
        <v>10</v>
      </c>
      <c r="I284" s="139">
        <f>REITORIA!J284+CEART!J284+ESAG!J284+CEAD!J284+FAED!J284+CEFID!J284+CERES!J284+CESFI!J284</f>
        <v>1</v>
      </c>
      <c r="J284" s="150">
        <f>REITORIA!K284+CEART!K284+ESAG!K284+CEAD!K284+FAED!K284+CEFID!K284+CERES!K284+CESFI!K284</f>
        <v>1</v>
      </c>
      <c r="K284" s="140">
        <f>REITORIA!M284+CEART!M284+ESAG!M284+CEAD!M284+FAED!M284+CEFID!M284+CERES!M284+CESFI!M284</f>
        <v>2</v>
      </c>
      <c r="L284" s="141">
        <f>REITORIA!N284+REITORIA!O284+CEART!N284+CEART!O284+ESAG!N284+ESAG!O284+CEAD!N284+CEAD!O284+FAED!N284+FAED!O284+CEFID!N284+CEFID!O284+CERES!N284+CERES!O284+CESFI!N284+CESFI!O284</f>
        <v>0</v>
      </c>
      <c r="M284" s="138">
        <f t="shared" si="12"/>
        <v>9</v>
      </c>
      <c r="N284" s="17">
        <v>10.31</v>
      </c>
      <c r="O284" s="17">
        <f t="shared" si="13"/>
        <v>0</v>
      </c>
      <c r="P284" s="17">
        <f t="shared" si="14"/>
        <v>103.10000000000001</v>
      </c>
      <c r="Q284" s="30">
        <f t="shared" si="15"/>
        <v>10.31</v>
      </c>
    </row>
    <row r="285" spans="1:17" ht="40" customHeight="1" x14ac:dyDescent="0.35">
      <c r="A285" s="255"/>
      <c r="B285" s="46">
        <v>292</v>
      </c>
      <c r="C285" s="254"/>
      <c r="D285" s="40" t="s">
        <v>495</v>
      </c>
      <c r="E285" s="41" t="s">
        <v>494</v>
      </c>
      <c r="F285" s="41" t="s">
        <v>11</v>
      </c>
      <c r="G285" s="41" t="s">
        <v>12</v>
      </c>
      <c r="H285" s="74">
        <f>REITORIA!I285+CEART!I285+ESAG!I285+CEAD!I285+FAED!I285+CEFID!I285+CERES!I285+CESFI!I285</f>
        <v>50</v>
      </c>
      <c r="I285" s="139">
        <f>REITORIA!J285+CEART!J285+ESAG!J285+CEAD!J285+FAED!J285+CEFID!J285+CERES!J285+CESFI!J285</f>
        <v>10</v>
      </c>
      <c r="J285" s="150">
        <f>REITORIA!K285+CEART!K285+ESAG!K285+CEAD!K285+FAED!K285+CEFID!K285+CERES!K285+CESFI!K285</f>
        <v>10</v>
      </c>
      <c r="K285" s="140">
        <f>REITORIA!M285+CEART!M285+ESAG!M285+CEAD!M285+FAED!M285+CEFID!M285+CERES!M285+CESFI!M285</f>
        <v>12</v>
      </c>
      <c r="L285" s="141">
        <f>REITORIA!N285+REITORIA!O285+CEART!N285+CEART!O285+ESAG!N285+ESAG!O285+CEAD!N285+CEAD!O285+FAED!N285+FAED!O285+CEFID!N285+CEFID!O285+CERES!N285+CERES!O285+CESFI!N285+CESFI!O285</f>
        <v>0</v>
      </c>
      <c r="M285" s="138">
        <f t="shared" si="12"/>
        <v>40</v>
      </c>
      <c r="N285" s="17">
        <v>9.93</v>
      </c>
      <c r="O285" s="17">
        <f t="shared" si="13"/>
        <v>0</v>
      </c>
      <c r="P285" s="17">
        <f t="shared" si="14"/>
        <v>496.5</v>
      </c>
      <c r="Q285" s="30">
        <f t="shared" si="15"/>
        <v>99.3</v>
      </c>
    </row>
    <row r="286" spans="1:17" ht="40" customHeight="1" x14ac:dyDescent="0.35">
      <c r="A286" s="255"/>
      <c r="B286" s="46">
        <v>293</v>
      </c>
      <c r="C286" s="254"/>
      <c r="D286" s="40" t="s">
        <v>496</v>
      </c>
      <c r="E286" s="41" t="s">
        <v>494</v>
      </c>
      <c r="F286" s="41" t="s">
        <v>11</v>
      </c>
      <c r="G286" s="41" t="s">
        <v>13</v>
      </c>
      <c r="H286" s="74">
        <f>REITORIA!I286+CEART!I286+ESAG!I286+CEAD!I286+FAED!I286+CEFID!I286+CERES!I286+CESFI!I286</f>
        <v>50</v>
      </c>
      <c r="I286" s="139">
        <f>REITORIA!J286+CEART!J286+ESAG!J286+CEAD!J286+FAED!J286+CEFID!J286+CERES!J286+CESFI!J286</f>
        <v>10</v>
      </c>
      <c r="J286" s="150">
        <f>REITORIA!K286+CEART!K286+ESAG!K286+CEAD!K286+FAED!K286+CEFID!K286+CERES!K286+CESFI!K286</f>
        <v>10</v>
      </c>
      <c r="K286" s="140">
        <f>REITORIA!M286+CEART!M286+ESAG!M286+CEAD!M286+FAED!M286+CEFID!M286+CERES!M286+CESFI!M286</f>
        <v>12</v>
      </c>
      <c r="L286" s="141">
        <f>REITORIA!N286+REITORIA!O286+CEART!N286+CEART!O286+ESAG!N286+ESAG!O286+CEAD!N286+CEAD!O286+FAED!N286+FAED!O286+CEFID!N286+CEFID!O286+CERES!N286+CERES!O286+CESFI!N286+CESFI!O286</f>
        <v>0</v>
      </c>
      <c r="M286" s="138">
        <f t="shared" si="12"/>
        <v>40</v>
      </c>
      <c r="N286" s="17">
        <v>8.67</v>
      </c>
      <c r="O286" s="17">
        <f t="shared" si="13"/>
        <v>0</v>
      </c>
      <c r="P286" s="17">
        <f t="shared" si="14"/>
        <v>433.5</v>
      </c>
      <c r="Q286" s="30">
        <f t="shared" si="15"/>
        <v>86.7</v>
      </c>
    </row>
    <row r="287" spans="1:17" ht="40" customHeight="1" x14ac:dyDescent="0.35">
      <c r="A287" s="255"/>
      <c r="B287" s="46">
        <v>294</v>
      </c>
      <c r="C287" s="254"/>
      <c r="D287" s="40" t="s">
        <v>497</v>
      </c>
      <c r="E287" s="41" t="s">
        <v>494</v>
      </c>
      <c r="F287" s="41" t="s">
        <v>11</v>
      </c>
      <c r="G287" s="41" t="s">
        <v>13</v>
      </c>
      <c r="H287" s="74">
        <f>REITORIA!I287+CEART!I287+ESAG!I287+CEAD!I287+FAED!I287+CEFID!I287+CERES!I287+CESFI!I287</f>
        <v>20</v>
      </c>
      <c r="I287" s="139">
        <f>REITORIA!J287+CEART!J287+ESAG!J287+CEAD!J287+FAED!J287+CEFID!J287+CERES!J287+CESFI!J287</f>
        <v>10</v>
      </c>
      <c r="J287" s="150">
        <f>REITORIA!K287+CEART!K287+ESAG!K287+CEAD!K287+FAED!K287+CEFID!K287+CERES!K287+CESFI!K287</f>
        <v>10</v>
      </c>
      <c r="K287" s="140">
        <f>REITORIA!M287+CEART!M287+ESAG!M287+CEAD!M287+FAED!M287+CEFID!M287+CERES!M287+CESFI!M287</f>
        <v>5</v>
      </c>
      <c r="L287" s="141">
        <f>REITORIA!N287+REITORIA!O287+CEART!N287+CEART!O287+ESAG!N287+ESAG!O287+CEAD!N287+CEAD!O287+FAED!N287+FAED!O287+CEFID!N287+CEFID!O287+CERES!N287+CERES!O287+CESFI!N287+CESFI!O287</f>
        <v>0</v>
      </c>
      <c r="M287" s="138">
        <f t="shared" si="12"/>
        <v>10</v>
      </c>
      <c r="N287" s="17">
        <v>10.83</v>
      </c>
      <c r="O287" s="17">
        <f t="shared" si="13"/>
        <v>0</v>
      </c>
      <c r="P287" s="17">
        <f t="shared" si="14"/>
        <v>216.6</v>
      </c>
      <c r="Q287" s="30">
        <f t="shared" si="15"/>
        <v>108.3</v>
      </c>
    </row>
    <row r="288" spans="1:17" ht="40" customHeight="1" x14ac:dyDescent="0.35">
      <c r="A288" s="255"/>
      <c r="B288" s="46">
        <v>295</v>
      </c>
      <c r="C288" s="254"/>
      <c r="D288" s="40" t="s">
        <v>498</v>
      </c>
      <c r="E288" s="41" t="s">
        <v>494</v>
      </c>
      <c r="F288" s="41" t="s">
        <v>11</v>
      </c>
      <c r="G288" s="41" t="s">
        <v>13</v>
      </c>
      <c r="H288" s="74">
        <f>REITORIA!I288+CEART!I288+ESAG!I288+CEAD!I288+FAED!I288+CEFID!I288+CERES!I288+CESFI!I288</f>
        <v>40</v>
      </c>
      <c r="I288" s="139">
        <f>REITORIA!J288+CEART!J288+ESAG!J288+CEAD!J288+FAED!J288+CEFID!J288+CERES!J288+CESFI!J288</f>
        <v>30</v>
      </c>
      <c r="J288" s="150">
        <f>REITORIA!K288+CEART!K288+ESAG!K288+CEAD!K288+FAED!K288+CEFID!K288+CERES!K288+CESFI!K288</f>
        <v>30</v>
      </c>
      <c r="K288" s="140">
        <f>REITORIA!M288+CEART!M288+ESAG!M288+CEAD!M288+FAED!M288+CEFID!M288+CERES!M288+CESFI!M288</f>
        <v>10</v>
      </c>
      <c r="L288" s="141">
        <f>REITORIA!N288+REITORIA!O288+CEART!N288+CEART!O288+ESAG!N288+ESAG!O288+CEAD!N288+CEAD!O288+FAED!N288+FAED!O288+CEFID!N288+CEFID!O288+CERES!N288+CERES!O288+CESFI!N288+CESFI!O288</f>
        <v>0</v>
      </c>
      <c r="M288" s="138">
        <f t="shared" si="12"/>
        <v>10</v>
      </c>
      <c r="N288" s="17">
        <v>10.96</v>
      </c>
      <c r="O288" s="17">
        <f t="shared" si="13"/>
        <v>0</v>
      </c>
      <c r="P288" s="17">
        <f t="shared" si="14"/>
        <v>438.40000000000003</v>
      </c>
      <c r="Q288" s="30">
        <f t="shared" si="15"/>
        <v>328.8</v>
      </c>
    </row>
    <row r="289" spans="1:17" ht="40" customHeight="1" x14ac:dyDescent="0.35">
      <c r="A289" s="252"/>
      <c r="B289" s="46">
        <v>296</v>
      </c>
      <c r="C289" s="250"/>
      <c r="D289" s="40" t="s">
        <v>499</v>
      </c>
      <c r="E289" s="41" t="s">
        <v>500</v>
      </c>
      <c r="F289" s="41" t="s">
        <v>492</v>
      </c>
      <c r="G289" s="41" t="s">
        <v>12</v>
      </c>
      <c r="H289" s="74">
        <f>REITORIA!I289+CEART!I289+ESAG!I289+CEAD!I289+FAED!I289+CEFID!I289+CERES!I289+CESFI!I289</f>
        <v>200</v>
      </c>
      <c r="I289" s="139">
        <f>REITORIA!J289+CEART!J289+ESAG!J289+CEAD!J289+FAED!J289+CEFID!J289+CERES!J289+CESFI!J289</f>
        <v>115</v>
      </c>
      <c r="J289" s="150">
        <f>REITORIA!K289+CEART!K289+ESAG!K289+CEAD!K289+FAED!K289+CEFID!K289+CERES!K289+CESFI!K289</f>
        <v>115</v>
      </c>
      <c r="K289" s="140">
        <f>REITORIA!M289+CEART!M289+ESAG!M289+CEAD!M289+FAED!M289+CEFID!M289+CERES!M289+CESFI!M289</f>
        <v>50</v>
      </c>
      <c r="L289" s="141">
        <f>REITORIA!N289+REITORIA!O289+CEART!N289+CEART!O289+ESAG!N289+ESAG!O289+CEAD!N289+CEAD!O289+FAED!N289+FAED!O289+CEFID!N289+CEFID!O289+CERES!N289+CERES!O289+CESFI!N289+CESFI!O289</f>
        <v>0</v>
      </c>
      <c r="M289" s="138">
        <f t="shared" si="12"/>
        <v>85</v>
      </c>
      <c r="N289" s="17">
        <v>58.04</v>
      </c>
      <c r="O289" s="17">
        <f t="shared" si="13"/>
        <v>0</v>
      </c>
      <c r="P289" s="17">
        <f t="shared" si="14"/>
        <v>11608</v>
      </c>
      <c r="Q289" s="30">
        <f t="shared" si="15"/>
        <v>6674.5999999999995</v>
      </c>
    </row>
    <row r="290" spans="1:17" ht="40" customHeight="1" x14ac:dyDescent="0.35">
      <c r="A290" s="46">
        <v>18</v>
      </c>
      <c r="B290" s="46">
        <v>297</v>
      </c>
      <c r="C290" s="72" t="s">
        <v>639</v>
      </c>
      <c r="D290" s="40" t="s">
        <v>501</v>
      </c>
      <c r="E290" s="41" t="s">
        <v>502</v>
      </c>
      <c r="F290" s="41" t="s">
        <v>202</v>
      </c>
      <c r="G290" s="41" t="s">
        <v>12</v>
      </c>
      <c r="H290" s="74">
        <f>REITORIA!I290+CEART!I290+ESAG!I290+CEAD!I290+FAED!I290+CEFID!I290+CERES!I290+CESFI!I290</f>
        <v>400</v>
      </c>
      <c r="I290" s="139">
        <f>REITORIA!J290+CEART!J290+ESAG!J290+CEAD!J290+FAED!J290+CEFID!J290+CERES!J290+CESFI!J290</f>
        <v>20</v>
      </c>
      <c r="J290" s="150">
        <f>REITORIA!K290+CEART!K290+ESAG!K290+CEAD!K290+FAED!K290+CEFID!K290+CERES!K290+CESFI!K290</f>
        <v>20</v>
      </c>
      <c r="K290" s="140">
        <f>REITORIA!M290+CEART!M290+ESAG!M290+CEAD!M290+FAED!M290+CEFID!M290+CERES!M290+CESFI!M290</f>
        <v>100</v>
      </c>
      <c r="L290" s="141">
        <f>REITORIA!N290+REITORIA!O290+CEART!N290+CEART!O290+ESAG!N290+ESAG!O290+CEAD!N290+CEAD!O290+FAED!N290+FAED!O290+CEFID!N290+CEFID!O290+CERES!N290+CERES!O290+CESFI!N290+CESFI!O290</f>
        <v>0</v>
      </c>
      <c r="M290" s="138">
        <f t="shared" si="12"/>
        <v>380</v>
      </c>
      <c r="N290" s="17">
        <v>78.11</v>
      </c>
      <c r="O290" s="17">
        <f t="shared" si="13"/>
        <v>0</v>
      </c>
      <c r="P290" s="17">
        <f t="shared" si="14"/>
        <v>31244</v>
      </c>
      <c r="Q290" s="30">
        <f t="shared" si="15"/>
        <v>1562.2</v>
      </c>
    </row>
    <row r="291" spans="1:17" ht="40" customHeight="1" x14ac:dyDescent="0.35">
      <c r="A291" s="46">
        <v>19</v>
      </c>
      <c r="B291" s="46">
        <v>298</v>
      </c>
      <c r="C291" s="72" t="s">
        <v>637</v>
      </c>
      <c r="D291" s="40" t="s">
        <v>503</v>
      </c>
      <c r="E291" s="41" t="s">
        <v>504</v>
      </c>
      <c r="F291" s="41" t="s">
        <v>11</v>
      </c>
      <c r="G291" s="41" t="s">
        <v>12</v>
      </c>
      <c r="H291" s="74">
        <f>REITORIA!I291+CEART!I291+ESAG!I291+CEAD!I291+FAED!I291+CEFID!I291+CERES!I291+CESFI!I291</f>
        <v>28</v>
      </c>
      <c r="I291" s="139">
        <f>REITORIA!J291+CEART!J291+ESAG!J291+CEAD!J291+FAED!J291+CEFID!J291+CERES!J291+CESFI!J291</f>
        <v>5</v>
      </c>
      <c r="J291" s="150">
        <f>REITORIA!K291+CEART!K291+ESAG!K291+CEAD!K291+FAED!K291+CEFID!K291+CERES!K291+CESFI!K291</f>
        <v>5</v>
      </c>
      <c r="K291" s="140">
        <f>REITORIA!M291+CEART!M291+ESAG!M291+CEAD!M291+FAED!M291+CEFID!M291+CERES!M291+CESFI!M291</f>
        <v>6</v>
      </c>
      <c r="L291" s="141">
        <f>REITORIA!N291+REITORIA!O291+CEART!N291+CEART!O291+ESAG!N291+ESAG!O291+CEAD!N291+CEAD!O291+FAED!N291+FAED!O291+CEFID!N291+CEFID!O291+CERES!N291+CERES!O291+CESFI!N291+CESFI!O291</f>
        <v>0</v>
      </c>
      <c r="M291" s="138">
        <f t="shared" si="12"/>
        <v>23</v>
      </c>
      <c r="N291" s="17">
        <v>444.28</v>
      </c>
      <c r="O291" s="17">
        <f t="shared" si="13"/>
        <v>0</v>
      </c>
      <c r="P291" s="17">
        <f t="shared" si="14"/>
        <v>12439.84</v>
      </c>
      <c r="Q291" s="30">
        <f t="shared" si="15"/>
        <v>2221.3999999999996</v>
      </c>
    </row>
    <row r="292" spans="1:17" ht="40" customHeight="1" x14ac:dyDescent="0.35">
      <c r="A292" s="46">
        <v>20</v>
      </c>
      <c r="B292" s="46">
        <v>299</v>
      </c>
      <c r="C292" s="72" t="s">
        <v>637</v>
      </c>
      <c r="D292" s="40" t="s">
        <v>505</v>
      </c>
      <c r="E292" s="41" t="s">
        <v>506</v>
      </c>
      <c r="F292" s="41" t="s">
        <v>11</v>
      </c>
      <c r="G292" s="41" t="s">
        <v>507</v>
      </c>
      <c r="H292" s="74">
        <f>REITORIA!I292+CEART!I292+ESAG!I292+CEAD!I292+FAED!I292+CEFID!I292+CERES!I292+CESFI!I292</f>
        <v>6</v>
      </c>
      <c r="I292" s="139">
        <f>REITORIA!J292+CEART!J292+ESAG!J292+CEAD!J292+FAED!J292+CEFID!J292+CERES!J292+CESFI!J292</f>
        <v>6</v>
      </c>
      <c r="J292" s="150">
        <f>REITORIA!K292+CEART!K292+ESAG!K292+CEAD!K292+FAED!K292+CEFID!K292+CERES!K292+CESFI!K292</f>
        <v>6</v>
      </c>
      <c r="K292" s="140">
        <f>REITORIA!M292+CEART!M292+ESAG!M292+CEAD!M292+FAED!M292+CEFID!M292+CERES!M292+CESFI!M292</f>
        <v>1</v>
      </c>
      <c r="L292" s="141">
        <f>REITORIA!N292+REITORIA!O292+CEART!N292+CEART!O292+ESAG!N292+ESAG!O292+CEAD!N292+CEAD!O292+FAED!N292+FAED!O292+CEFID!N292+CEFID!O292+CERES!N292+CERES!O292+CESFI!N292+CESFI!O292</f>
        <v>0</v>
      </c>
      <c r="M292" s="138">
        <f t="shared" si="12"/>
        <v>0</v>
      </c>
      <c r="N292" s="17">
        <v>980</v>
      </c>
      <c r="O292" s="17">
        <f t="shared" si="13"/>
        <v>0</v>
      </c>
      <c r="P292" s="17">
        <f t="shared" si="14"/>
        <v>5880</v>
      </c>
      <c r="Q292" s="30">
        <f t="shared" si="15"/>
        <v>5880</v>
      </c>
    </row>
    <row r="293" spans="1:17" ht="40" customHeight="1" x14ac:dyDescent="0.35">
      <c r="A293" s="46">
        <v>21</v>
      </c>
      <c r="B293" s="46">
        <v>300</v>
      </c>
      <c r="C293" s="72" t="s">
        <v>640</v>
      </c>
      <c r="D293" s="40" t="s">
        <v>508</v>
      </c>
      <c r="E293" s="41" t="s">
        <v>509</v>
      </c>
      <c r="F293" s="41" t="s">
        <v>11</v>
      </c>
      <c r="G293" s="41" t="s">
        <v>15</v>
      </c>
      <c r="H293" s="74">
        <f>REITORIA!I293+CEART!I293+ESAG!I293+CEAD!I293+FAED!I293+CEFID!I293+CERES!I293+CESFI!I293</f>
        <v>28</v>
      </c>
      <c r="I293" s="139">
        <f>REITORIA!J293+CEART!J293+ESAG!J293+CEAD!J293+FAED!J293+CEFID!J293+CERES!J293+CESFI!J293</f>
        <v>12</v>
      </c>
      <c r="J293" s="150">
        <f>REITORIA!K293+CEART!K293+ESAG!K293+CEAD!K293+FAED!K293+CEFID!K293+CERES!K293+CESFI!K293</f>
        <v>12</v>
      </c>
      <c r="K293" s="140">
        <f>REITORIA!M293+CEART!M293+ESAG!M293+CEAD!M293+FAED!M293+CEFID!M293+CERES!M293+CESFI!M293</f>
        <v>6</v>
      </c>
      <c r="L293" s="141">
        <f>REITORIA!N293+REITORIA!O293+CEART!N293+CEART!O293+ESAG!N293+ESAG!O293+CEAD!N293+CEAD!O293+FAED!N293+FAED!O293+CEFID!N293+CEFID!O293+CERES!N293+CERES!O293+CESFI!N293+CESFI!O293</f>
        <v>0</v>
      </c>
      <c r="M293" s="138">
        <f t="shared" si="12"/>
        <v>16</v>
      </c>
      <c r="N293" s="17">
        <v>224.28</v>
      </c>
      <c r="O293" s="17">
        <f t="shared" si="13"/>
        <v>0</v>
      </c>
      <c r="P293" s="17">
        <f t="shared" si="14"/>
        <v>6279.84</v>
      </c>
      <c r="Q293" s="30">
        <f t="shared" si="15"/>
        <v>2691.36</v>
      </c>
    </row>
    <row r="294" spans="1:17" ht="40" customHeight="1" x14ac:dyDescent="0.35">
      <c r="A294" s="46">
        <v>23</v>
      </c>
      <c r="B294" s="46">
        <v>308</v>
      </c>
      <c r="C294" s="72" t="s">
        <v>635</v>
      </c>
      <c r="D294" s="40" t="s">
        <v>510</v>
      </c>
      <c r="E294" s="41" t="s">
        <v>511</v>
      </c>
      <c r="F294" s="41" t="s">
        <v>11</v>
      </c>
      <c r="G294" s="41" t="s">
        <v>512</v>
      </c>
      <c r="H294" s="74">
        <f>REITORIA!I294+CEART!I294+ESAG!I294+CEAD!I294+FAED!I294+CEFID!I294+CERES!I294+CESFI!I294</f>
        <v>6</v>
      </c>
      <c r="I294" s="139">
        <f>REITORIA!J294+CEART!J294+ESAG!J294+CEAD!J294+FAED!J294+CEFID!J294+CERES!J294+CESFI!J294</f>
        <v>6</v>
      </c>
      <c r="J294" s="150">
        <f>REITORIA!K294+CEART!K294+ESAG!K294+CEAD!K294+FAED!K294+CEFID!K294+CERES!K294+CESFI!K294</f>
        <v>6</v>
      </c>
      <c r="K294" s="140">
        <f>REITORIA!M294+CEART!M294+ESAG!M294+CEAD!M294+FAED!M294+CEFID!M294+CERES!M294+CESFI!M294</f>
        <v>1</v>
      </c>
      <c r="L294" s="141">
        <f>REITORIA!N294+REITORIA!O294+CEART!N294+CEART!O294+ESAG!N294+ESAG!O294+CEAD!N294+CEAD!O294+FAED!N294+FAED!O294+CEFID!N294+CEFID!O294+CERES!N294+CERES!O294+CESFI!N294+CESFI!O294</f>
        <v>0</v>
      </c>
      <c r="M294" s="138">
        <f t="shared" si="12"/>
        <v>0</v>
      </c>
      <c r="N294" s="17">
        <v>464.16</v>
      </c>
      <c r="O294" s="17">
        <f t="shared" si="13"/>
        <v>0</v>
      </c>
      <c r="P294" s="17">
        <f t="shared" si="14"/>
        <v>2784.96</v>
      </c>
      <c r="Q294" s="30">
        <f t="shared" si="15"/>
        <v>2784.96</v>
      </c>
    </row>
    <row r="295" spans="1:17" ht="40" customHeight="1" x14ac:dyDescent="0.35">
      <c r="A295" s="251">
        <v>24</v>
      </c>
      <c r="B295" s="46">
        <v>309</v>
      </c>
      <c r="C295" s="253" t="s">
        <v>634</v>
      </c>
      <c r="D295" s="40" t="s">
        <v>513</v>
      </c>
      <c r="E295" s="41" t="s">
        <v>39</v>
      </c>
      <c r="F295" s="41" t="s">
        <v>11</v>
      </c>
      <c r="G295" s="41" t="s">
        <v>13</v>
      </c>
      <c r="H295" s="74">
        <f>REITORIA!I295+CEART!I295+ESAG!I295+CEAD!I295+FAED!I295+CEFID!I295+CERES!I295+CESFI!I295</f>
        <v>38</v>
      </c>
      <c r="I295" s="139">
        <f>REITORIA!J295+CEART!J295+ESAG!J295+CEAD!J295+FAED!J295+CEFID!J295+CERES!J295+CESFI!J295</f>
        <v>21</v>
      </c>
      <c r="J295" s="150">
        <f>REITORIA!K295+CEART!K295+ESAG!K295+CEAD!K295+FAED!K295+CEFID!K295+CERES!K295+CESFI!K295</f>
        <v>21</v>
      </c>
      <c r="K295" s="140">
        <f>REITORIA!M295+CEART!M295+ESAG!M295+CEAD!M295+FAED!M295+CEFID!M295+CERES!M295+CESFI!M295</f>
        <v>7</v>
      </c>
      <c r="L295" s="141">
        <f>REITORIA!N295+REITORIA!O295+CEART!N295+CEART!O295+ESAG!N295+ESAG!O295+CEAD!N295+CEAD!O295+FAED!N295+FAED!O295+CEFID!N295+CEFID!O295+CERES!N295+CERES!O295+CESFI!N295+CESFI!O295</f>
        <v>0</v>
      </c>
      <c r="M295" s="138">
        <f t="shared" si="12"/>
        <v>17</v>
      </c>
      <c r="N295" s="17">
        <v>14.61</v>
      </c>
      <c r="O295" s="17">
        <f t="shared" si="13"/>
        <v>0</v>
      </c>
      <c r="P295" s="17">
        <f t="shared" si="14"/>
        <v>555.17999999999995</v>
      </c>
      <c r="Q295" s="30">
        <f t="shared" si="15"/>
        <v>306.81</v>
      </c>
    </row>
    <row r="296" spans="1:17" ht="40" customHeight="1" x14ac:dyDescent="0.35">
      <c r="A296" s="255"/>
      <c r="B296" s="46">
        <v>310</v>
      </c>
      <c r="C296" s="254"/>
      <c r="D296" s="40" t="s">
        <v>514</v>
      </c>
      <c r="E296" s="41" t="s">
        <v>39</v>
      </c>
      <c r="F296" s="41" t="s">
        <v>11</v>
      </c>
      <c r="G296" s="41" t="s">
        <v>13</v>
      </c>
      <c r="H296" s="74">
        <f>REITORIA!I296+CEART!I296+ESAG!I296+CEAD!I296+FAED!I296+CEFID!I296+CERES!I296+CESFI!I296</f>
        <v>21</v>
      </c>
      <c r="I296" s="139">
        <f>REITORIA!J296+CEART!J296+ESAG!J296+CEAD!J296+FAED!J296+CEFID!J296+CERES!J296+CESFI!J296</f>
        <v>14</v>
      </c>
      <c r="J296" s="150">
        <f>REITORIA!K296+CEART!K296+ESAG!K296+CEAD!K296+FAED!K296+CEFID!K296+CERES!K296+CESFI!K296</f>
        <v>14</v>
      </c>
      <c r="K296" s="140">
        <f>REITORIA!M296+CEART!M296+ESAG!M296+CEAD!M296+FAED!M296+CEFID!M296+CERES!M296+CESFI!M296</f>
        <v>3</v>
      </c>
      <c r="L296" s="141">
        <f>REITORIA!N296+REITORIA!O296+CEART!N296+CEART!O296+ESAG!N296+ESAG!O296+CEAD!N296+CEAD!O296+FAED!N296+FAED!O296+CEFID!N296+CEFID!O296+CERES!N296+CERES!O296+CESFI!N296+CESFI!O296</f>
        <v>0</v>
      </c>
      <c r="M296" s="138">
        <f t="shared" si="12"/>
        <v>7</v>
      </c>
      <c r="N296" s="17">
        <v>70.709999999999994</v>
      </c>
      <c r="O296" s="17">
        <f t="shared" si="13"/>
        <v>0</v>
      </c>
      <c r="P296" s="17">
        <f t="shared" si="14"/>
        <v>1484.9099999999999</v>
      </c>
      <c r="Q296" s="30">
        <f t="shared" si="15"/>
        <v>989.93999999999994</v>
      </c>
    </row>
    <row r="297" spans="1:17" ht="40" customHeight="1" x14ac:dyDescent="0.35">
      <c r="A297" s="255"/>
      <c r="B297" s="46">
        <v>311</v>
      </c>
      <c r="C297" s="254"/>
      <c r="D297" s="40" t="s">
        <v>515</v>
      </c>
      <c r="E297" s="41" t="s">
        <v>39</v>
      </c>
      <c r="F297" s="41" t="s">
        <v>11</v>
      </c>
      <c r="G297" s="41" t="s">
        <v>13</v>
      </c>
      <c r="H297" s="74">
        <f>REITORIA!I297+CEART!I297+ESAG!I297+CEAD!I297+FAED!I297+CEFID!I297+CERES!I297+CESFI!I297</f>
        <v>5</v>
      </c>
      <c r="I297" s="139">
        <f>REITORIA!J297+CEART!J297+ESAG!J297+CEAD!J297+FAED!J297+CEFID!J297+CERES!J297+CESFI!J297</f>
        <v>5</v>
      </c>
      <c r="J297" s="150">
        <f>REITORIA!K297+CEART!K297+ESAG!K297+CEAD!K297+FAED!K297+CEFID!K297+CERES!K297+CESFI!K297</f>
        <v>5</v>
      </c>
      <c r="K297" s="140">
        <f>REITORIA!M297+CEART!M297+ESAG!M297+CEAD!M297+FAED!M297+CEFID!M297+CERES!M297+CESFI!M297</f>
        <v>1</v>
      </c>
      <c r="L297" s="141">
        <f>REITORIA!N297+REITORIA!O297+CEART!N297+CEART!O297+ESAG!N297+ESAG!O297+CEAD!N297+CEAD!O297+FAED!N297+FAED!O297+CEFID!N297+CEFID!O297+CERES!N297+CERES!O297+CESFI!N297+CESFI!O297</f>
        <v>0</v>
      </c>
      <c r="M297" s="138">
        <f t="shared" si="12"/>
        <v>0</v>
      </c>
      <c r="N297" s="17">
        <v>139.68</v>
      </c>
      <c r="O297" s="17">
        <f t="shared" si="13"/>
        <v>0</v>
      </c>
      <c r="P297" s="17">
        <f t="shared" si="14"/>
        <v>698.40000000000009</v>
      </c>
      <c r="Q297" s="30">
        <f t="shared" si="15"/>
        <v>698.40000000000009</v>
      </c>
    </row>
    <row r="298" spans="1:17" ht="40" customHeight="1" x14ac:dyDescent="0.35">
      <c r="A298" s="255"/>
      <c r="B298" s="46">
        <v>312</v>
      </c>
      <c r="C298" s="254"/>
      <c r="D298" s="40" t="s">
        <v>516</v>
      </c>
      <c r="E298" s="41" t="s">
        <v>39</v>
      </c>
      <c r="F298" s="41" t="s">
        <v>11</v>
      </c>
      <c r="G298" s="41" t="s">
        <v>13</v>
      </c>
      <c r="H298" s="74">
        <f>REITORIA!I298+CEART!I298+ESAG!I298+CEAD!I298+FAED!I298+CEFID!I298+CERES!I298+CESFI!I298</f>
        <v>16</v>
      </c>
      <c r="I298" s="139">
        <f>REITORIA!J298+CEART!J298+ESAG!J298+CEAD!J298+FAED!J298+CEFID!J298+CERES!J298+CESFI!J298</f>
        <v>10</v>
      </c>
      <c r="J298" s="150">
        <f>REITORIA!K298+CEART!K298+ESAG!K298+CEAD!K298+FAED!K298+CEFID!K298+CERES!K298+CESFI!K298</f>
        <v>10</v>
      </c>
      <c r="K298" s="140">
        <f>REITORIA!M298+CEART!M298+ESAG!M298+CEAD!M298+FAED!M298+CEFID!M298+CERES!M298+CESFI!M298</f>
        <v>2</v>
      </c>
      <c r="L298" s="141">
        <f>REITORIA!N298+REITORIA!O298+CEART!N298+CEART!O298+ESAG!N298+ESAG!O298+CEAD!N298+CEAD!O298+FAED!N298+FAED!O298+CEFID!N298+CEFID!O298+CERES!N298+CERES!O298+CESFI!N298+CESFI!O298</f>
        <v>0</v>
      </c>
      <c r="M298" s="138">
        <f t="shared" si="12"/>
        <v>6</v>
      </c>
      <c r="N298" s="17">
        <v>40.78</v>
      </c>
      <c r="O298" s="17">
        <f t="shared" si="13"/>
        <v>0</v>
      </c>
      <c r="P298" s="17">
        <f t="shared" si="14"/>
        <v>652.48</v>
      </c>
      <c r="Q298" s="30">
        <f t="shared" si="15"/>
        <v>407.8</v>
      </c>
    </row>
    <row r="299" spans="1:17" ht="40" customHeight="1" x14ac:dyDescent="0.35">
      <c r="A299" s="255"/>
      <c r="B299" s="46">
        <v>313</v>
      </c>
      <c r="C299" s="254"/>
      <c r="D299" s="40" t="s">
        <v>517</v>
      </c>
      <c r="E299" s="41" t="s">
        <v>39</v>
      </c>
      <c r="F299" s="41" t="s">
        <v>11</v>
      </c>
      <c r="G299" s="41" t="s">
        <v>13</v>
      </c>
      <c r="H299" s="74">
        <f>REITORIA!I299+CEART!I299+ESAG!I299+CEAD!I299+FAED!I299+CEFID!I299+CERES!I299+CESFI!I299</f>
        <v>2</v>
      </c>
      <c r="I299" s="139">
        <f>REITORIA!J299+CEART!J299+ESAG!J299+CEAD!J299+FAED!J299+CEFID!J299+CERES!J299+CESFI!J299</f>
        <v>2</v>
      </c>
      <c r="J299" s="150">
        <f>REITORIA!K299+CEART!K299+ESAG!K299+CEAD!K299+FAED!K299+CEFID!K299+CERES!K299+CESFI!K299</f>
        <v>2</v>
      </c>
      <c r="K299" s="140">
        <f>REITORIA!M299+CEART!M299+ESAG!M299+CEAD!M299+FAED!M299+CEFID!M299+CERES!M299+CESFI!M299</f>
        <v>0</v>
      </c>
      <c r="L299" s="141">
        <f>REITORIA!N299+REITORIA!O299+CEART!N299+CEART!O299+ESAG!N299+ESAG!O299+CEAD!N299+CEAD!O299+FAED!N299+FAED!O299+CEFID!N299+CEFID!O299+CERES!N299+CERES!O299+CESFI!N299+CESFI!O299</f>
        <v>0</v>
      </c>
      <c r="M299" s="138">
        <f t="shared" si="12"/>
        <v>0</v>
      </c>
      <c r="N299" s="17">
        <v>1140.3800000000001</v>
      </c>
      <c r="O299" s="17">
        <f t="shared" si="13"/>
        <v>0</v>
      </c>
      <c r="P299" s="17">
        <f t="shared" si="14"/>
        <v>2280.7600000000002</v>
      </c>
      <c r="Q299" s="30">
        <f t="shared" si="15"/>
        <v>2280.7600000000002</v>
      </c>
    </row>
    <row r="300" spans="1:17" ht="40" customHeight="1" x14ac:dyDescent="0.35">
      <c r="A300" s="255"/>
      <c r="B300" s="46">
        <v>314</v>
      </c>
      <c r="C300" s="254"/>
      <c r="D300" s="40" t="s">
        <v>518</v>
      </c>
      <c r="E300" s="41" t="s">
        <v>39</v>
      </c>
      <c r="F300" s="41" t="s">
        <v>11</v>
      </c>
      <c r="G300" s="41" t="s">
        <v>519</v>
      </c>
      <c r="H300" s="74">
        <f>REITORIA!I300+CEART!I300+ESAG!I300+CEAD!I300+FAED!I300+CEFID!I300+CERES!I300+CESFI!I300</f>
        <v>17</v>
      </c>
      <c r="I300" s="139">
        <f>REITORIA!J300+CEART!J300+ESAG!J300+CEAD!J300+FAED!J300+CEFID!J300+CERES!J300+CESFI!J300</f>
        <v>17</v>
      </c>
      <c r="J300" s="150">
        <f>REITORIA!K300+CEART!K300+ESAG!K300+CEAD!K300+FAED!K300+CEFID!K300+CERES!K300+CESFI!K300</f>
        <v>17</v>
      </c>
      <c r="K300" s="140">
        <f>REITORIA!M300+CEART!M300+ESAG!M300+CEAD!M300+FAED!M300+CEFID!M300+CERES!M300+CESFI!M300</f>
        <v>4</v>
      </c>
      <c r="L300" s="141">
        <f>REITORIA!N300+REITORIA!O300+CEART!N300+CEART!O300+ESAG!N300+ESAG!O300+CEAD!N300+CEAD!O300+FAED!N300+FAED!O300+CEFID!N300+CEFID!O300+CERES!N300+CERES!O300+CESFI!N300+CESFI!O300</f>
        <v>0</v>
      </c>
      <c r="M300" s="138">
        <f t="shared" si="12"/>
        <v>0</v>
      </c>
      <c r="N300" s="17">
        <v>586</v>
      </c>
      <c r="O300" s="17">
        <f t="shared" si="13"/>
        <v>0</v>
      </c>
      <c r="P300" s="17">
        <f t="shared" si="14"/>
        <v>9962</v>
      </c>
      <c r="Q300" s="30">
        <f t="shared" si="15"/>
        <v>9962</v>
      </c>
    </row>
    <row r="301" spans="1:17" ht="40" customHeight="1" x14ac:dyDescent="0.35">
      <c r="A301" s="252"/>
      <c r="B301" s="46">
        <v>315</v>
      </c>
      <c r="C301" s="250"/>
      <c r="D301" s="40" t="s">
        <v>520</v>
      </c>
      <c r="E301" s="41" t="s">
        <v>39</v>
      </c>
      <c r="F301" s="41" t="s">
        <v>11</v>
      </c>
      <c r="G301" s="41" t="s">
        <v>13</v>
      </c>
      <c r="H301" s="74">
        <f>REITORIA!I301+CEART!I301+ESAG!I301+CEAD!I301+FAED!I301+CEFID!I301+CERES!I301+CESFI!I301</f>
        <v>2</v>
      </c>
      <c r="I301" s="139">
        <f>REITORIA!J301+CEART!J301+ESAG!J301+CEAD!J301+FAED!J301+CEFID!J301+CERES!J301+CESFI!J301</f>
        <v>2</v>
      </c>
      <c r="J301" s="150">
        <f>REITORIA!K301+CEART!K301+ESAG!K301+CEAD!K301+FAED!K301+CEFID!K301+CERES!K301+CESFI!K301</f>
        <v>2</v>
      </c>
      <c r="K301" s="140">
        <f>REITORIA!M301+CEART!M301+ESAG!M301+CEAD!M301+FAED!M301+CEFID!M301+CERES!M301+CESFI!M301</f>
        <v>0</v>
      </c>
      <c r="L301" s="141">
        <f>REITORIA!N301+REITORIA!O301+CEART!N301+CEART!O301+ESAG!N301+ESAG!O301+CEAD!N301+CEAD!O301+FAED!N301+FAED!O301+CEFID!N301+CEFID!O301+CERES!N301+CERES!O301+CESFI!N301+CESFI!O301</f>
        <v>0</v>
      </c>
      <c r="M301" s="138">
        <f t="shared" si="12"/>
        <v>0</v>
      </c>
      <c r="N301" s="17">
        <v>297.02</v>
      </c>
      <c r="O301" s="17">
        <f t="shared" si="13"/>
        <v>0</v>
      </c>
      <c r="P301" s="17">
        <f t="shared" si="14"/>
        <v>594.04</v>
      </c>
      <c r="Q301" s="30">
        <f t="shared" si="15"/>
        <v>594.04</v>
      </c>
    </row>
    <row r="302" spans="1:17" ht="40" customHeight="1" x14ac:dyDescent="0.35">
      <c r="A302" s="251">
        <v>25</v>
      </c>
      <c r="B302" s="46">
        <v>316</v>
      </c>
      <c r="C302" s="253" t="s">
        <v>634</v>
      </c>
      <c r="D302" s="40" t="s">
        <v>521</v>
      </c>
      <c r="E302" s="41" t="s">
        <v>522</v>
      </c>
      <c r="F302" s="41" t="s">
        <v>11</v>
      </c>
      <c r="G302" s="41" t="s">
        <v>467</v>
      </c>
      <c r="H302" s="74">
        <f>REITORIA!I302+CEART!I302+ESAG!I302+CEAD!I302+FAED!I302+CEFID!I302+CERES!I302+CESFI!I302</f>
        <v>5</v>
      </c>
      <c r="I302" s="139">
        <f>REITORIA!J302+CEART!J302+ESAG!J302+CEAD!J302+FAED!J302+CEFID!J302+CERES!J302+CESFI!J302</f>
        <v>4</v>
      </c>
      <c r="J302" s="150">
        <f>REITORIA!K302+CEART!K302+ESAG!K302+CEAD!K302+FAED!K302+CEFID!K302+CERES!K302+CESFI!K302</f>
        <v>4</v>
      </c>
      <c r="K302" s="140">
        <f>REITORIA!M302+CEART!M302+ESAG!M302+CEAD!M302+FAED!M302+CEFID!M302+CERES!M302+CESFI!M302</f>
        <v>0</v>
      </c>
      <c r="L302" s="141">
        <f>REITORIA!N302+REITORIA!O302+CEART!N302+CEART!O302+ESAG!N302+ESAG!O302+CEAD!N302+CEAD!O302+FAED!N302+FAED!O302+CEFID!N302+CEFID!O302+CERES!N302+CERES!O302+CESFI!N302+CESFI!O302</f>
        <v>0</v>
      </c>
      <c r="M302" s="138">
        <f t="shared" si="12"/>
        <v>1</v>
      </c>
      <c r="N302" s="17">
        <v>492.16</v>
      </c>
      <c r="O302" s="17">
        <f t="shared" si="13"/>
        <v>0</v>
      </c>
      <c r="P302" s="17">
        <f t="shared" si="14"/>
        <v>2460.8000000000002</v>
      </c>
      <c r="Q302" s="30">
        <f t="shared" si="15"/>
        <v>1968.64</v>
      </c>
    </row>
    <row r="303" spans="1:17" ht="40" customHeight="1" x14ac:dyDescent="0.35">
      <c r="A303" s="252"/>
      <c r="B303" s="46">
        <v>317</v>
      </c>
      <c r="C303" s="250"/>
      <c r="D303" s="40" t="s">
        <v>523</v>
      </c>
      <c r="E303" s="41" t="s">
        <v>524</v>
      </c>
      <c r="F303" s="41" t="s">
        <v>11</v>
      </c>
      <c r="G303" s="41" t="s">
        <v>467</v>
      </c>
      <c r="H303" s="74">
        <f>REITORIA!I303+CEART!I303+ESAG!I303+CEAD!I303+FAED!I303+CEFID!I303+CERES!I303+CESFI!I303</f>
        <v>4</v>
      </c>
      <c r="I303" s="139">
        <f>REITORIA!J303+CEART!J303+ESAG!J303+CEAD!J303+FAED!J303+CEFID!J303+CERES!J303+CESFI!J303</f>
        <v>4</v>
      </c>
      <c r="J303" s="150">
        <f>REITORIA!K303+CEART!K303+ESAG!K303+CEAD!K303+FAED!K303+CEFID!K303+CERES!K303+CESFI!K303</f>
        <v>4</v>
      </c>
      <c r="K303" s="140">
        <f>REITORIA!M303+CEART!M303+ESAG!M303+CEAD!M303+FAED!M303+CEFID!M303+CERES!M303+CESFI!M303</f>
        <v>0</v>
      </c>
      <c r="L303" s="141">
        <f>REITORIA!N303+REITORIA!O303+CEART!N303+CEART!O303+ESAG!N303+ESAG!O303+CEAD!N303+CEAD!O303+FAED!N303+FAED!O303+CEFID!N303+CEFID!O303+CERES!N303+CERES!O303+CESFI!N303+CESFI!O303</f>
        <v>0</v>
      </c>
      <c r="M303" s="138">
        <f t="shared" si="12"/>
        <v>0</v>
      </c>
      <c r="N303" s="17">
        <v>228.03</v>
      </c>
      <c r="O303" s="17">
        <f t="shared" si="13"/>
        <v>0</v>
      </c>
      <c r="P303" s="17">
        <f t="shared" si="14"/>
        <v>912.12</v>
      </c>
      <c r="Q303" s="30">
        <f t="shared" si="15"/>
        <v>912.12</v>
      </c>
    </row>
    <row r="304" spans="1:17" ht="40" customHeight="1" x14ac:dyDescent="0.35">
      <c r="A304" s="251">
        <v>26</v>
      </c>
      <c r="B304" s="46">
        <v>318</v>
      </c>
      <c r="C304" s="253" t="s">
        <v>634</v>
      </c>
      <c r="D304" s="40" t="s">
        <v>525</v>
      </c>
      <c r="E304" s="41" t="s">
        <v>526</v>
      </c>
      <c r="F304" s="41" t="s">
        <v>11</v>
      </c>
      <c r="G304" s="41" t="s">
        <v>297</v>
      </c>
      <c r="H304" s="74">
        <f>REITORIA!I304+CEART!I304+ESAG!I304+CEAD!I304+FAED!I304+CEFID!I304+CERES!I304+CESFI!I304</f>
        <v>7</v>
      </c>
      <c r="I304" s="139">
        <f>REITORIA!J304+CEART!J304+ESAG!J304+CEAD!J304+FAED!J304+CEFID!J304+CERES!J304+CESFI!J304</f>
        <v>4</v>
      </c>
      <c r="J304" s="150">
        <f>REITORIA!K304+CEART!K304+ESAG!K304+CEAD!K304+FAED!K304+CEFID!K304+CERES!K304+CESFI!K304</f>
        <v>4</v>
      </c>
      <c r="K304" s="140">
        <f>REITORIA!M304+CEART!M304+ESAG!M304+CEAD!M304+FAED!M304+CEFID!M304+CERES!M304+CESFI!M304</f>
        <v>1</v>
      </c>
      <c r="L304" s="141">
        <f>REITORIA!N304+REITORIA!O304+CEART!N304+CEART!O304+ESAG!N304+ESAG!O304+CEAD!N304+CEAD!O304+FAED!N304+FAED!O304+CEFID!N304+CEFID!O304+CERES!N304+CERES!O304+CESFI!N304+CESFI!O304</f>
        <v>0</v>
      </c>
      <c r="M304" s="138">
        <f t="shared" si="12"/>
        <v>3</v>
      </c>
      <c r="N304" s="17">
        <v>70.58</v>
      </c>
      <c r="O304" s="17">
        <f t="shared" si="13"/>
        <v>0</v>
      </c>
      <c r="P304" s="17">
        <f t="shared" si="14"/>
        <v>494.06</v>
      </c>
      <c r="Q304" s="30">
        <f t="shared" si="15"/>
        <v>282.32</v>
      </c>
    </row>
    <row r="305" spans="1:17" ht="40" customHeight="1" x14ac:dyDescent="0.35">
      <c r="A305" s="255"/>
      <c r="B305" s="46">
        <v>319</v>
      </c>
      <c r="C305" s="254"/>
      <c r="D305" s="40" t="s">
        <v>527</v>
      </c>
      <c r="E305" s="41" t="s">
        <v>528</v>
      </c>
      <c r="F305" s="41" t="s">
        <v>11</v>
      </c>
      <c r="G305" s="41" t="s">
        <v>297</v>
      </c>
      <c r="H305" s="74">
        <f>REITORIA!I305+CEART!I305+ESAG!I305+CEAD!I305+FAED!I305+CEFID!I305+CERES!I305+CESFI!I305</f>
        <v>15</v>
      </c>
      <c r="I305" s="139">
        <f>REITORIA!J305+CEART!J305+ESAG!J305+CEAD!J305+FAED!J305+CEFID!J305+CERES!J305+CESFI!J305</f>
        <v>7</v>
      </c>
      <c r="J305" s="150">
        <f>REITORIA!K305+CEART!K305+ESAG!K305+CEAD!K305+FAED!K305+CEFID!K305+CERES!K305+CESFI!K305</f>
        <v>7</v>
      </c>
      <c r="K305" s="140">
        <f>REITORIA!M305+CEART!M305+ESAG!M305+CEAD!M305+FAED!M305+CEFID!M305+CERES!M305+CESFI!M305</f>
        <v>3</v>
      </c>
      <c r="L305" s="141">
        <f>REITORIA!N305+REITORIA!O305+CEART!N305+CEART!O305+ESAG!N305+ESAG!O305+CEAD!N305+CEAD!O305+FAED!N305+FAED!O305+CEFID!N305+CEFID!O305+CERES!N305+CERES!O305+CESFI!N305+CESFI!O305</f>
        <v>0</v>
      </c>
      <c r="M305" s="138">
        <f t="shared" si="12"/>
        <v>8</v>
      </c>
      <c r="N305" s="17">
        <v>78.95</v>
      </c>
      <c r="O305" s="17">
        <f t="shared" si="13"/>
        <v>0</v>
      </c>
      <c r="P305" s="17">
        <f t="shared" si="14"/>
        <v>1184.25</v>
      </c>
      <c r="Q305" s="30">
        <f t="shared" si="15"/>
        <v>552.65</v>
      </c>
    </row>
    <row r="306" spans="1:17" ht="40" customHeight="1" x14ac:dyDescent="0.35">
      <c r="A306" s="252"/>
      <c r="B306" s="46">
        <v>320</v>
      </c>
      <c r="C306" s="250"/>
      <c r="D306" s="40" t="s">
        <v>529</v>
      </c>
      <c r="E306" s="41" t="s">
        <v>528</v>
      </c>
      <c r="F306" s="41" t="s">
        <v>11</v>
      </c>
      <c r="G306" s="41" t="s">
        <v>297</v>
      </c>
      <c r="H306" s="74">
        <f>REITORIA!I306+CEART!I306+ESAG!I306+CEAD!I306+FAED!I306+CEFID!I306+CERES!I306+CESFI!I306</f>
        <v>4</v>
      </c>
      <c r="I306" s="139">
        <f>REITORIA!J306+CEART!J306+ESAG!J306+CEAD!J306+FAED!J306+CEFID!J306+CERES!J306+CESFI!J306</f>
        <v>4</v>
      </c>
      <c r="J306" s="150">
        <f>REITORIA!K306+CEART!K306+ESAG!K306+CEAD!K306+FAED!K306+CEFID!K306+CERES!K306+CESFI!K306</f>
        <v>4</v>
      </c>
      <c r="K306" s="140">
        <f>REITORIA!M306+CEART!M306+ESAG!M306+CEAD!M306+FAED!M306+CEFID!M306+CERES!M306+CESFI!M306</f>
        <v>0</v>
      </c>
      <c r="L306" s="141">
        <f>REITORIA!N306+REITORIA!O306+CEART!N306+CEART!O306+ESAG!N306+ESAG!O306+CEAD!N306+CEAD!O306+FAED!N306+FAED!O306+CEFID!N306+CEFID!O306+CERES!N306+CERES!O306+CESFI!N306+CESFI!O306</f>
        <v>0</v>
      </c>
      <c r="M306" s="138">
        <f t="shared" si="12"/>
        <v>0</v>
      </c>
      <c r="N306" s="17">
        <v>105.42</v>
      </c>
      <c r="O306" s="17">
        <f t="shared" si="13"/>
        <v>0</v>
      </c>
      <c r="P306" s="17">
        <f t="shared" si="14"/>
        <v>421.68</v>
      </c>
      <c r="Q306" s="30">
        <f t="shared" si="15"/>
        <v>421.68</v>
      </c>
    </row>
    <row r="307" spans="1:17" ht="40" customHeight="1" x14ac:dyDescent="0.35">
      <c r="A307" s="251">
        <v>27</v>
      </c>
      <c r="B307" s="46">
        <v>321</v>
      </c>
      <c r="C307" s="253" t="s">
        <v>641</v>
      </c>
      <c r="D307" s="40" t="s">
        <v>530</v>
      </c>
      <c r="E307" s="41" t="s">
        <v>531</v>
      </c>
      <c r="F307" s="41" t="s">
        <v>11</v>
      </c>
      <c r="G307" s="41" t="s">
        <v>12</v>
      </c>
      <c r="H307" s="74">
        <f>REITORIA!I307+CEART!I307+ESAG!I307+CEAD!I307+FAED!I307+CEFID!I307+CERES!I307+CESFI!I307</f>
        <v>220</v>
      </c>
      <c r="I307" s="139">
        <f>REITORIA!J307+CEART!J307+ESAG!J307+CEAD!J307+FAED!J307+CEFID!J307+CERES!J307+CESFI!J307</f>
        <v>0</v>
      </c>
      <c r="J307" s="150">
        <f>REITORIA!K307+CEART!K307+ESAG!K307+CEAD!K307+FAED!K307+CEFID!K307+CERES!K307+CESFI!K307</f>
        <v>0</v>
      </c>
      <c r="K307" s="140">
        <f>REITORIA!M307+CEART!M307+ESAG!M307+CEAD!M307+FAED!M307+CEFID!M307+CERES!M307+CESFI!M307</f>
        <v>55</v>
      </c>
      <c r="L307" s="141">
        <f>REITORIA!N307+REITORIA!O307+CEART!N307+CEART!O307+ESAG!N307+ESAG!O307+CEAD!N307+CEAD!O307+FAED!N307+FAED!O307+CEFID!N307+CEFID!O307+CERES!N307+CERES!O307+CESFI!N307+CESFI!O307</f>
        <v>0</v>
      </c>
      <c r="M307" s="138">
        <f t="shared" si="12"/>
        <v>220</v>
      </c>
      <c r="N307" s="17">
        <v>14.07</v>
      </c>
      <c r="O307" s="17">
        <f t="shared" si="13"/>
        <v>0</v>
      </c>
      <c r="P307" s="17">
        <f t="shared" si="14"/>
        <v>3095.4</v>
      </c>
      <c r="Q307" s="30">
        <f t="shared" si="15"/>
        <v>0</v>
      </c>
    </row>
    <row r="308" spans="1:17" ht="40" customHeight="1" x14ac:dyDescent="0.35">
      <c r="A308" s="252"/>
      <c r="B308" s="46">
        <v>322</v>
      </c>
      <c r="C308" s="250"/>
      <c r="D308" s="40" t="s">
        <v>532</v>
      </c>
      <c r="E308" s="41" t="s">
        <v>533</v>
      </c>
      <c r="F308" s="41" t="s">
        <v>11</v>
      </c>
      <c r="G308" s="41" t="s">
        <v>12</v>
      </c>
      <c r="H308" s="74">
        <f>REITORIA!I308+CEART!I308+ESAG!I308+CEAD!I308+FAED!I308+CEFID!I308+CERES!I308+CESFI!I308</f>
        <v>320</v>
      </c>
      <c r="I308" s="139">
        <f>REITORIA!J308+CEART!J308+ESAG!J308+CEAD!J308+FAED!J308+CEFID!J308+CERES!J308+CESFI!J308</f>
        <v>0</v>
      </c>
      <c r="J308" s="150">
        <f>REITORIA!K308+CEART!K308+ESAG!K308+CEAD!K308+FAED!K308+CEFID!K308+CERES!K308+CESFI!K308</f>
        <v>0</v>
      </c>
      <c r="K308" s="140">
        <f>REITORIA!M308+CEART!M308+ESAG!M308+CEAD!M308+FAED!M308+CEFID!M308+CERES!M308+CESFI!M308</f>
        <v>80</v>
      </c>
      <c r="L308" s="141">
        <f>REITORIA!N308+REITORIA!O308+CEART!N308+CEART!O308+ESAG!N308+ESAG!O308+CEAD!N308+CEAD!O308+FAED!N308+FAED!O308+CEFID!N308+CEFID!O308+CERES!N308+CERES!O308+CESFI!N308+CESFI!O308</f>
        <v>0</v>
      </c>
      <c r="M308" s="138">
        <f t="shared" si="12"/>
        <v>320</v>
      </c>
      <c r="N308" s="17">
        <v>14.07</v>
      </c>
      <c r="O308" s="17">
        <f t="shared" si="13"/>
        <v>0</v>
      </c>
      <c r="P308" s="17">
        <f t="shared" si="14"/>
        <v>4502.3999999999996</v>
      </c>
      <c r="Q308" s="30">
        <f t="shared" si="15"/>
        <v>0</v>
      </c>
    </row>
    <row r="309" spans="1:17" ht="40" customHeight="1" x14ac:dyDescent="0.35">
      <c r="A309" s="251">
        <v>28</v>
      </c>
      <c r="B309" s="46">
        <v>323</v>
      </c>
      <c r="C309" s="253" t="s">
        <v>641</v>
      </c>
      <c r="D309" s="40" t="s">
        <v>534</v>
      </c>
      <c r="E309" s="41" t="s">
        <v>535</v>
      </c>
      <c r="F309" s="41" t="s">
        <v>11</v>
      </c>
      <c r="G309" s="41" t="s">
        <v>536</v>
      </c>
      <c r="H309" s="74">
        <f>REITORIA!I309+CEART!I309+ESAG!I309+CEAD!I309+FAED!I309+CEFID!I309+CERES!I309+CESFI!I309</f>
        <v>16</v>
      </c>
      <c r="I309" s="139">
        <f>REITORIA!J309+CEART!J309+ESAG!J309+CEAD!J309+FAED!J309+CEFID!J309+CERES!J309+CESFI!J309</f>
        <v>0</v>
      </c>
      <c r="J309" s="150">
        <f>REITORIA!K309+CEART!K309+ESAG!K309+CEAD!K309+FAED!K309+CEFID!K309+CERES!K309+CESFI!K309</f>
        <v>0</v>
      </c>
      <c r="K309" s="140">
        <f>REITORIA!M309+CEART!M309+ESAG!M309+CEAD!M309+FAED!M309+CEFID!M309+CERES!M309+CESFI!M309</f>
        <v>4</v>
      </c>
      <c r="L309" s="141">
        <f>REITORIA!N309+REITORIA!O309+CEART!N309+CEART!O309+ESAG!N309+ESAG!O309+CEAD!N309+CEAD!O309+FAED!N309+FAED!O309+CEFID!N309+CEFID!O309+CERES!N309+CERES!O309+CESFI!N309+CESFI!O309</f>
        <v>0</v>
      </c>
      <c r="M309" s="138">
        <f t="shared" si="12"/>
        <v>16</v>
      </c>
      <c r="N309" s="17">
        <v>265.33</v>
      </c>
      <c r="O309" s="17">
        <f t="shared" si="13"/>
        <v>0</v>
      </c>
      <c r="P309" s="17">
        <f t="shared" si="14"/>
        <v>4245.28</v>
      </c>
      <c r="Q309" s="30">
        <f t="shared" si="15"/>
        <v>0</v>
      </c>
    </row>
    <row r="310" spans="1:17" ht="40" customHeight="1" x14ac:dyDescent="0.35">
      <c r="A310" s="255"/>
      <c r="B310" s="46">
        <v>324</v>
      </c>
      <c r="C310" s="254"/>
      <c r="D310" s="40" t="s">
        <v>537</v>
      </c>
      <c r="E310" s="41" t="s">
        <v>538</v>
      </c>
      <c r="F310" s="41" t="s">
        <v>11</v>
      </c>
      <c r="G310" s="41" t="s">
        <v>536</v>
      </c>
      <c r="H310" s="74">
        <f>REITORIA!I310+CEART!I310+ESAG!I310+CEAD!I310+FAED!I310+CEFID!I310+CERES!I310+CESFI!I310</f>
        <v>400</v>
      </c>
      <c r="I310" s="139">
        <f>REITORIA!J310+CEART!J310+ESAG!J310+CEAD!J310+FAED!J310+CEFID!J310+CERES!J310+CESFI!J310</f>
        <v>230</v>
      </c>
      <c r="J310" s="150">
        <f>REITORIA!K310+CEART!K310+ESAG!K310+CEAD!K310+FAED!K310+CEFID!K310+CERES!K310+CESFI!K310</f>
        <v>230</v>
      </c>
      <c r="K310" s="140">
        <f>REITORIA!M310+CEART!M310+ESAG!M310+CEAD!M310+FAED!M310+CEFID!M310+CERES!M310+CESFI!M310</f>
        <v>99</v>
      </c>
      <c r="L310" s="141">
        <f>REITORIA!N310+REITORIA!O310+CEART!N310+CEART!O310+ESAG!N310+ESAG!O310+CEAD!N310+CEAD!O310+FAED!N310+FAED!O310+CEFID!N310+CEFID!O310+CERES!N310+CERES!O310+CESFI!N310+CESFI!O310</f>
        <v>0</v>
      </c>
      <c r="M310" s="138">
        <f t="shared" si="12"/>
        <v>170</v>
      </c>
      <c r="N310" s="17">
        <v>7.57</v>
      </c>
      <c r="O310" s="17">
        <f t="shared" si="13"/>
        <v>0</v>
      </c>
      <c r="P310" s="17">
        <f t="shared" si="14"/>
        <v>3028</v>
      </c>
      <c r="Q310" s="30">
        <f t="shared" si="15"/>
        <v>1741.1000000000001</v>
      </c>
    </row>
    <row r="311" spans="1:17" ht="40" customHeight="1" x14ac:dyDescent="0.35">
      <c r="A311" s="252"/>
      <c r="B311" s="46">
        <v>325</v>
      </c>
      <c r="C311" s="250"/>
      <c r="D311" s="40" t="s">
        <v>539</v>
      </c>
      <c r="E311" s="41" t="s">
        <v>538</v>
      </c>
      <c r="F311" s="41" t="s">
        <v>11</v>
      </c>
      <c r="G311" s="41" t="s">
        <v>536</v>
      </c>
      <c r="H311" s="74">
        <f>REITORIA!I311+CEART!I311+ESAG!I311+CEAD!I311+FAED!I311+CEFID!I311+CERES!I311+CESFI!I311</f>
        <v>1670</v>
      </c>
      <c r="I311" s="139">
        <f>REITORIA!J311+CEART!J311+ESAG!J311+CEAD!J311+FAED!J311+CEFID!J311+CERES!J311+CESFI!J311</f>
        <v>1400</v>
      </c>
      <c r="J311" s="150">
        <f>REITORIA!K311+CEART!K311+ESAG!K311+CEAD!K311+FAED!K311+CEFID!K311+CERES!K311+CESFI!K311</f>
        <v>1400</v>
      </c>
      <c r="K311" s="140">
        <f>REITORIA!M311+CEART!M311+ESAG!M311+CEAD!M311+FAED!M311+CEFID!M311+CERES!M311+CESFI!M311</f>
        <v>417</v>
      </c>
      <c r="L311" s="141">
        <f>REITORIA!N311+REITORIA!O311+CEART!N311+CEART!O311+ESAG!N311+ESAG!O311+CEAD!N311+CEAD!O311+FAED!N311+FAED!O311+CEFID!N311+CEFID!O311+CERES!N311+CERES!O311+CESFI!N311+CESFI!O311</f>
        <v>0</v>
      </c>
      <c r="M311" s="138">
        <f t="shared" si="12"/>
        <v>270</v>
      </c>
      <c r="N311" s="17">
        <v>7.56</v>
      </c>
      <c r="O311" s="17">
        <f t="shared" si="13"/>
        <v>0</v>
      </c>
      <c r="P311" s="17">
        <f t="shared" si="14"/>
        <v>12625.199999999999</v>
      </c>
      <c r="Q311" s="30">
        <f t="shared" si="15"/>
        <v>10584</v>
      </c>
    </row>
    <row r="312" spans="1:17" ht="40" customHeight="1" x14ac:dyDescent="0.35">
      <c r="A312" s="251">
        <v>29</v>
      </c>
      <c r="B312" s="46">
        <v>326</v>
      </c>
      <c r="C312" s="249" t="s">
        <v>642</v>
      </c>
      <c r="D312" s="40" t="s">
        <v>540</v>
      </c>
      <c r="E312" s="41" t="s">
        <v>541</v>
      </c>
      <c r="F312" s="41" t="s">
        <v>11</v>
      </c>
      <c r="G312" s="41" t="s">
        <v>536</v>
      </c>
      <c r="H312" s="74">
        <f>REITORIA!I312+CEART!I312+ESAG!I312+CEAD!I312+FAED!I312+CEFID!I312+CERES!I312+CESFI!I312</f>
        <v>26</v>
      </c>
      <c r="I312" s="139">
        <f>REITORIA!J312+CEART!J312+ESAG!J312+CEAD!J312+FAED!J312+CEFID!J312+CERES!J312+CESFI!J312</f>
        <v>12</v>
      </c>
      <c r="J312" s="150">
        <f>REITORIA!K312+CEART!K312+ESAG!K312+CEAD!K312+FAED!K312+CEFID!K312+CERES!K312+CESFI!K312</f>
        <v>12</v>
      </c>
      <c r="K312" s="140">
        <f>REITORIA!M312+CEART!M312+ESAG!M312+CEAD!M312+FAED!M312+CEFID!M312+CERES!M312+CESFI!M312</f>
        <v>4</v>
      </c>
      <c r="L312" s="141">
        <f>REITORIA!N312+REITORIA!O312+CEART!N312+CEART!O312+ESAG!N312+ESAG!O312+CEAD!N312+CEAD!O312+FAED!N312+FAED!O312+CEFID!N312+CEFID!O312+CERES!N312+CERES!O312+CESFI!N312+CESFI!O312</f>
        <v>0</v>
      </c>
      <c r="M312" s="138">
        <f t="shared" si="12"/>
        <v>14</v>
      </c>
      <c r="N312" s="17">
        <v>111.53</v>
      </c>
      <c r="O312" s="17">
        <f t="shared" si="13"/>
        <v>0</v>
      </c>
      <c r="P312" s="17">
        <f t="shared" si="14"/>
        <v>2899.78</v>
      </c>
      <c r="Q312" s="30">
        <f t="shared" si="15"/>
        <v>1338.3600000000001</v>
      </c>
    </row>
    <row r="313" spans="1:17" ht="40" customHeight="1" x14ac:dyDescent="0.35">
      <c r="A313" s="252"/>
      <c r="B313" s="46">
        <v>327</v>
      </c>
      <c r="C313" s="250"/>
      <c r="D313" s="40" t="s">
        <v>542</v>
      </c>
      <c r="E313" s="41" t="s">
        <v>541</v>
      </c>
      <c r="F313" s="41" t="s">
        <v>11</v>
      </c>
      <c r="G313" s="41" t="s">
        <v>536</v>
      </c>
      <c r="H313" s="74">
        <f>REITORIA!I313+CEART!I313+ESAG!I313+CEAD!I313+FAED!I313+CEFID!I313+CERES!I313+CESFI!I313</f>
        <v>26</v>
      </c>
      <c r="I313" s="139">
        <f>REITORIA!J313+CEART!J313+ESAG!J313+CEAD!J313+FAED!J313+CEFID!J313+CERES!J313+CESFI!J313</f>
        <v>13</v>
      </c>
      <c r="J313" s="150">
        <f>REITORIA!K313+CEART!K313+ESAG!K313+CEAD!K313+FAED!K313+CEFID!K313+CERES!K313+CESFI!K313</f>
        <v>13</v>
      </c>
      <c r="K313" s="140">
        <f>REITORIA!M313+CEART!M313+ESAG!M313+CEAD!M313+FAED!M313+CEFID!M313+CERES!M313+CESFI!M313</f>
        <v>4</v>
      </c>
      <c r="L313" s="141">
        <f>REITORIA!N313+REITORIA!O313+CEART!N313+CEART!O313+ESAG!N313+ESAG!O313+CEAD!N313+CEAD!O313+FAED!N313+FAED!O313+CEFID!N313+CEFID!O313+CERES!N313+CERES!O313+CESFI!N313+CESFI!O313</f>
        <v>0</v>
      </c>
      <c r="M313" s="138">
        <f t="shared" si="12"/>
        <v>13</v>
      </c>
      <c r="N313" s="17">
        <v>111.53</v>
      </c>
      <c r="O313" s="17">
        <f t="shared" si="13"/>
        <v>0</v>
      </c>
      <c r="P313" s="17">
        <f t="shared" si="14"/>
        <v>2899.78</v>
      </c>
      <c r="Q313" s="30">
        <f t="shared" si="15"/>
        <v>1449.89</v>
      </c>
    </row>
    <row r="314" spans="1:17" ht="40" customHeight="1" x14ac:dyDescent="0.35">
      <c r="A314" s="251">
        <v>30</v>
      </c>
      <c r="B314" s="46">
        <v>328</v>
      </c>
      <c r="C314" s="253" t="s">
        <v>635</v>
      </c>
      <c r="D314" s="40" t="s">
        <v>543</v>
      </c>
      <c r="E314" s="41" t="s">
        <v>544</v>
      </c>
      <c r="F314" s="41" t="s">
        <v>11</v>
      </c>
      <c r="G314" s="41" t="s">
        <v>13</v>
      </c>
      <c r="H314" s="74">
        <f>REITORIA!I314+CEART!I314+ESAG!I314+CEAD!I314+FAED!I314+CEFID!I314+CERES!I314+CESFI!I314</f>
        <v>10</v>
      </c>
      <c r="I314" s="139">
        <f>REITORIA!J314+CEART!J314+ESAG!J314+CEAD!J314+FAED!J314+CEFID!J314+CERES!J314+CESFI!J314</f>
        <v>10</v>
      </c>
      <c r="J314" s="150">
        <f>REITORIA!K314+CEART!K314+ESAG!K314+CEAD!K314+FAED!K314+CEFID!K314+CERES!K314+CESFI!K314</f>
        <v>10</v>
      </c>
      <c r="K314" s="140">
        <f>REITORIA!M314+CEART!M314+ESAG!M314+CEAD!M314+FAED!M314+CEFID!M314+CERES!M314+CESFI!M314</f>
        <v>2</v>
      </c>
      <c r="L314" s="141">
        <f>REITORIA!N314+REITORIA!O314+CEART!N314+CEART!O314+ESAG!N314+ESAG!O314+CEAD!N314+CEAD!O314+FAED!N314+FAED!O314+CEFID!N314+CEFID!O314+CERES!N314+CERES!O314+CESFI!N314+CESFI!O314</f>
        <v>0</v>
      </c>
      <c r="M314" s="138">
        <f t="shared" si="12"/>
        <v>0</v>
      </c>
      <c r="N314" s="17">
        <v>39.6</v>
      </c>
      <c r="O314" s="17">
        <f t="shared" si="13"/>
        <v>0</v>
      </c>
      <c r="P314" s="17">
        <f t="shared" si="14"/>
        <v>396</v>
      </c>
      <c r="Q314" s="30">
        <f t="shared" si="15"/>
        <v>396</v>
      </c>
    </row>
    <row r="315" spans="1:17" ht="40" customHeight="1" x14ac:dyDescent="0.35">
      <c r="A315" s="255"/>
      <c r="B315" s="46">
        <v>329</v>
      </c>
      <c r="C315" s="254"/>
      <c r="D315" s="40" t="s">
        <v>545</v>
      </c>
      <c r="E315" s="41" t="s">
        <v>546</v>
      </c>
      <c r="F315" s="41" t="s">
        <v>233</v>
      </c>
      <c r="G315" s="41" t="s">
        <v>13</v>
      </c>
      <c r="H315" s="74">
        <f>REITORIA!I315+CEART!I315+ESAG!I315+CEAD!I315+FAED!I315+CEFID!I315+CERES!I315+CESFI!I315</f>
        <v>12</v>
      </c>
      <c r="I315" s="139">
        <f>REITORIA!J315+CEART!J315+ESAG!J315+CEAD!J315+FAED!J315+CEFID!J315+CERES!J315+CESFI!J315</f>
        <v>9</v>
      </c>
      <c r="J315" s="150">
        <f>REITORIA!K315+CEART!K315+ESAG!K315+CEAD!K315+FAED!K315+CEFID!K315+CERES!K315+CESFI!K315</f>
        <v>9</v>
      </c>
      <c r="K315" s="140">
        <f>REITORIA!M315+CEART!M315+ESAG!M315+CEAD!M315+FAED!M315+CEFID!M315+CERES!M315+CESFI!M315</f>
        <v>1</v>
      </c>
      <c r="L315" s="141">
        <f>REITORIA!N315+REITORIA!O315+CEART!N315+CEART!O315+ESAG!N315+ESAG!O315+CEAD!N315+CEAD!O315+FAED!N315+FAED!O315+CEFID!N315+CEFID!O315+CERES!N315+CERES!O315+CESFI!N315+CESFI!O315</f>
        <v>0</v>
      </c>
      <c r="M315" s="138">
        <f t="shared" si="12"/>
        <v>3</v>
      </c>
      <c r="N315" s="17">
        <v>88.26</v>
      </c>
      <c r="O315" s="17">
        <f t="shared" si="13"/>
        <v>0</v>
      </c>
      <c r="P315" s="17">
        <f t="shared" si="14"/>
        <v>1059.1200000000001</v>
      </c>
      <c r="Q315" s="30">
        <f t="shared" si="15"/>
        <v>794.34</v>
      </c>
    </row>
    <row r="316" spans="1:17" ht="40" customHeight="1" x14ac:dyDescent="0.35">
      <c r="A316" s="255"/>
      <c r="B316" s="46">
        <v>330</v>
      </c>
      <c r="C316" s="254"/>
      <c r="D316" s="40" t="s">
        <v>547</v>
      </c>
      <c r="E316" s="41" t="s">
        <v>548</v>
      </c>
      <c r="F316" s="41" t="s">
        <v>11</v>
      </c>
      <c r="G316" s="41" t="s">
        <v>12</v>
      </c>
      <c r="H316" s="74">
        <f>REITORIA!I316+CEART!I316+ESAG!I316+CEAD!I316+FAED!I316+CEFID!I316+CERES!I316+CESFI!I316</f>
        <v>94</v>
      </c>
      <c r="I316" s="139">
        <f>REITORIA!J316+CEART!J316+ESAG!J316+CEAD!J316+FAED!J316+CEFID!J316+CERES!J316+CESFI!J316</f>
        <v>94</v>
      </c>
      <c r="J316" s="150">
        <f>REITORIA!K316+CEART!K316+ESAG!K316+CEAD!K316+FAED!K316+CEFID!K316+CERES!K316+CESFI!K316</f>
        <v>94</v>
      </c>
      <c r="K316" s="140">
        <f>REITORIA!M316+CEART!M316+ESAG!M316+CEAD!M316+FAED!M316+CEFID!M316+CERES!M316+CESFI!M316</f>
        <v>22</v>
      </c>
      <c r="L316" s="141">
        <f>REITORIA!N316+REITORIA!O316+CEART!N316+CEART!O316+ESAG!N316+ESAG!O316+CEAD!N316+CEAD!O316+FAED!N316+FAED!O316+CEFID!N316+CEFID!O316+CERES!N316+CERES!O316+CESFI!N316+CESFI!O316</f>
        <v>0</v>
      </c>
      <c r="M316" s="138">
        <f t="shared" si="12"/>
        <v>0</v>
      </c>
      <c r="N316" s="17">
        <v>2.69</v>
      </c>
      <c r="O316" s="17">
        <f t="shared" si="13"/>
        <v>0</v>
      </c>
      <c r="P316" s="17">
        <f t="shared" si="14"/>
        <v>252.85999999999999</v>
      </c>
      <c r="Q316" s="30">
        <f t="shared" si="15"/>
        <v>252.85999999999999</v>
      </c>
    </row>
    <row r="317" spans="1:17" ht="40" customHeight="1" x14ac:dyDescent="0.35">
      <c r="A317" s="255"/>
      <c r="B317" s="46">
        <v>331</v>
      </c>
      <c r="C317" s="254"/>
      <c r="D317" s="40" t="s">
        <v>549</v>
      </c>
      <c r="E317" s="41" t="s">
        <v>550</v>
      </c>
      <c r="F317" s="41" t="s">
        <v>3</v>
      </c>
      <c r="G317" s="41" t="s">
        <v>12</v>
      </c>
      <c r="H317" s="74">
        <f>REITORIA!I317+CEART!I317+ESAG!I317+CEAD!I317+FAED!I317+CEFID!I317+CERES!I317+CESFI!I317</f>
        <v>17</v>
      </c>
      <c r="I317" s="139">
        <f>REITORIA!J317+CEART!J317+ESAG!J317+CEAD!J317+FAED!J317+CEFID!J317+CERES!J317+CESFI!J317</f>
        <v>9</v>
      </c>
      <c r="J317" s="150">
        <f>REITORIA!K317+CEART!K317+ESAG!K317+CEAD!K317+FAED!K317+CEFID!K317+CERES!K317+CESFI!K317</f>
        <v>9</v>
      </c>
      <c r="K317" s="140">
        <f>REITORIA!M317+CEART!M317+ESAG!M317+CEAD!M317+FAED!M317+CEFID!M317+CERES!M317+CESFI!M317</f>
        <v>2</v>
      </c>
      <c r="L317" s="141">
        <f>REITORIA!N317+REITORIA!O317+CEART!N317+CEART!O317+ESAG!N317+ESAG!O317+CEAD!N317+CEAD!O317+FAED!N317+FAED!O317+CEFID!N317+CEFID!O317+CERES!N317+CERES!O317+CESFI!N317+CESFI!O317</f>
        <v>0</v>
      </c>
      <c r="M317" s="138">
        <f t="shared" si="12"/>
        <v>8</v>
      </c>
      <c r="N317" s="17">
        <v>114</v>
      </c>
      <c r="O317" s="17">
        <f t="shared" si="13"/>
        <v>0</v>
      </c>
      <c r="P317" s="17">
        <f t="shared" si="14"/>
        <v>1938</v>
      </c>
      <c r="Q317" s="30">
        <f t="shared" si="15"/>
        <v>1026</v>
      </c>
    </row>
    <row r="318" spans="1:17" ht="40" customHeight="1" x14ac:dyDescent="0.35">
      <c r="A318" s="255"/>
      <c r="B318" s="46">
        <v>332</v>
      </c>
      <c r="C318" s="254"/>
      <c r="D318" s="40" t="s">
        <v>551</v>
      </c>
      <c r="E318" s="41" t="s">
        <v>552</v>
      </c>
      <c r="F318" s="41" t="s">
        <v>11</v>
      </c>
      <c r="G318" s="41" t="s">
        <v>13</v>
      </c>
      <c r="H318" s="74">
        <f>REITORIA!I318+CEART!I318+ESAG!I318+CEAD!I318+FAED!I318+CEFID!I318+CERES!I318+CESFI!I318</f>
        <v>7</v>
      </c>
      <c r="I318" s="139">
        <f>REITORIA!J318+CEART!J318+ESAG!J318+CEAD!J318+FAED!J318+CEFID!J318+CERES!J318+CESFI!J318</f>
        <v>4</v>
      </c>
      <c r="J318" s="150">
        <f>REITORIA!K318+CEART!K318+ESAG!K318+CEAD!K318+FAED!K318+CEFID!K318+CERES!K318+CESFI!K318</f>
        <v>4</v>
      </c>
      <c r="K318" s="140">
        <f>REITORIA!M318+CEART!M318+ESAG!M318+CEAD!M318+FAED!M318+CEFID!M318+CERES!M318+CESFI!M318</f>
        <v>1</v>
      </c>
      <c r="L318" s="141">
        <f>REITORIA!N318+REITORIA!O318+CEART!N318+CEART!O318+ESAG!N318+ESAG!O318+CEAD!N318+CEAD!O318+FAED!N318+FAED!O318+CEFID!N318+CEFID!O318+CERES!N318+CERES!O318+CESFI!N318+CESFI!O318</f>
        <v>0</v>
      </c>
      <c r="M318" s="138">
        <f t="shared" si="12"/>
        <v>3</v>
      </c>
      <c r="N318" s="17">
        <v>11.47</v>
      </c>
      <c r="O318" s="17">
        <f t="shared" si="13"/>
        <v>0</v>
      </c>
      <c r="P318" s="17">
        <f t="shared" si="14"/>
        <v>80.290000000000006</v>
      </c>
      <c r="Q318" s="30">
        <f t="shared" si="15"/>
        <v>45.88</v>
      </c>
    </row>
    <row r="319" spans="1:17" ht="40" customHeight="1" x14ac:dyDescent="0.35">
      <c r="A319" s="255"/>
      <c r="B319" s="46">
        <v>333</v>
      </c>
      <c r="C319" s="254"/>
      <c r="D319" s="40" t="s">
        <v>553</v>
      </c>
      <c r="E319" s="41" t="s">
        <v>554</v>
      </c>
      <c r="F319" s="41" t="s">
        <v>11</v>
      </c>
      <c r="G319" s="41" t="s">
        <v>555</v>
      </c>
      <c r="H319" s="74">
        <f>REITORIA!I319+CEART!I319+ESAG!I319+CEAD!I319+FAED!I319+CEFID!I319+CERES!I319+CESFI!I319</f>
        <v>3</v>
      </c>
      <c r="I319" s="139">
        <f>REITORIA!J319+CEART!J319+ESAG!J319+CEAD!J319+FAED!J319+CEFID!J319+CERES!J319+CESFI!J319</f>
        <v>3</v>
      </c>
      <c r="J319" s="150">
        <f>REITORIA!K319+CEART!K319+ESAG!K319+CEAD!K319+FAED!K319+CEFID!K319+CERES!K319+CESFI!K319</f>
        <v>3</v>
      </c>
      <c r="K319" s="140">
        <f>REITORIA!M319+CEART!M319+ESAG!M319+CEAD!M319+FAED!M319+CEFID!M319+CERES!M319+CESFI!M319</f>
        <v>0</v>
      </c>
      <c r="L319" s="141">
        <f>REITORIA!N319+REITORIA!O319+CEART!N319+CEART!O319+ESAG!N319+ESAG!O319+CEAD!N319+CEAD!O319+FAED!N319+FAED!O319+CEFID!N319+CEFID!O319+CERES!N319+CERES!O319+CESFI!N319+CESFI!O319</f>
        <v>0</v>
      </c>
      <c r="M319" s="138">
        <f t="shared" si="12"/>
        <v>0</v>
      </c>
      <c r="N319" s="17">
        <v>128.4</v>
      </c>
      <c r="O319" s="17">
        <f t="shared" si="13"/>
        <v>0</v>
      </c>
      <c r="P319" s="17">
        <f t="shared" si="14"/>
        <v>385.20000000000005</v>
      </c>
      <c r="Q319" s="30">
        <f t="shared" si="15"/>
        <v>385.20000000000005</v>
      </c>
    </row>
    <row r="320" spans="1:17" ht="40" customHeight="1" x14ac:dyDescent="0.35">
      <c r="A320" s="255"/>
      <c r="B320" s="46">
        <v>334</v>
      </c>
      <c r="C320" s="254"/>
      <c r="D320" s="40" t="s">
        <v>556</v>
      </c>
      <c r="E320" s="41" t="s">
        <v>557</v>
      </c>
      <c r="F320" s="41" t="s">
        <v>11</v>
      </c>
      <c r="G320" s="41" t="s">
        <v>13</v>
      </c>
      <c r="H320" s="74">
        <f>REITORIA!I320+CEART!I320+ESAG!I320+CEAD!I320+FAED!I320+CEFID!I320+CERES!I320+CESFI!I320</f>
        <v>4</v>
      </c>
      <c r="I320" s="139">
        <f>REITORIA!J320+CEART!J320+ESAG!J320+CEAD!J320+FAED!J320+CEFID!J320+CERES!J320+CESFI!J320</f>
        <v>3</v>
      </c>
      <c r="J320" s="150">
        <f>REITORIA!K320+CEART!K320+ESAG!K320+CEAD!K320+FAED!K320+CEFID!K320+CERES!K320+CESFI!K320</f>
        <v>3</v>
      </c>
      <c r="K320" s="140">
        <f>REITORIA!M320+CEART!M320+ESAG!M320+CEAD!M320+FAED!M320+CEFID!M320+CERES!M320+CESFI!M320</f>
        <v>0</v>
      </c>
      <c r="L320" s="141">
        <f>REITORIA!N320+REITORIA!O320+CEART!N320+CEART!O320+ESAG!N320+ESAG!O320+CEAD!N320+CEAD!O320+FAED!N320+FAED!O320+CEFID!N320+CEFID!O320+CERES!N320+CERES!O320+CESFI!N320+CESFI!O320</f>
        <v>0</v>
      </c>
      <c r="M320" s="138">
        <f t="shared" si="12"/>
        <v>1</v>
      </c>
      <c r="N320" s="17">
        <v>41.21</v>
      </c>
      <c r="O320" s="17">
        <f t="shared" si="13"/>
        <v>0</v>
      </c>
      <c r="P320" s="17">
        <f t="shared" si="14"/>
        <v>164.84</v>
      </c>
      <c r="Q320" s="30">
        <f t="shared" si="15"/>
        <v>123.63</v>
      </c>
    </row>
    <row r="321" spans="1:17" ht="40" customHeight="1" x14ac:dyDescent="0.35">
      <c r="A321" s="255"/>
      <c r="B321" s="46">
        <v>335</v>
      </c>
      <c r="C321" s="254"/>
      <c r="D321" s="40" t="s">
        <v>558</v>
      </c>
      <c r="E321" s="41" t="s">
        <v>559</v>
      </c>
      <c r="F321" s="41" t="s">
        <v>11</v>
      </c>
      <c r="G321" s="41" t="s">
        <v>13</v>
      </c>
      <c r="H321" s="74">
        <f>REITORIA!I321+CEART!I321+ESAG!I321+CEAD!I321+FAED!I321+CEFID!I321+CERES!I321+CESFI!I321</f>
        <v>8</v>
      </c>
      <c r="I321" s="139">
        <f>REITORIA!J321+CEART!J321+ESAG!J321+CEAD!J321+FAED!J321+CEFID!J321+CERES!J321+CESFI!J321</f>
        <v>5</v>
      </c>
      <c r="J321" s="150">
        <f>REITORIA!K321+CEART!K321+ESAG!K321+CEAD!K321+FAED!K321+CEFID!K321+CERES!K321+CESFI!K321</f>
        <v>5</v>
      </c>
      <c r="K321" s="140">
        <f>REITORIA!M321+CEART!M321+ESAG!M321+CEAD!M321+FAED!M321+CEFID!M321+CERES!M321+CESFI!M321</f>
        <v>1</v>
      </c>
      <c r="L321" s="141">
        <f>REITORIA!N321+REITORIA!O321+CEART!N321+CEART!O321+ESAG!N321+ESAG!O321+CEAD!N321+CEAD!O321+FAED!N321+FAED!O321+CEFID!N321+CEFID!O321+CERES!N321+CERES!O321+CESFI!N321+CESFI!O321</f>
        <v>0</v>
      </c>
      <c r="M321" s="138">
        <f t="shared" si="12"/>
        <v>3</v>
      </c>
      <c r="N321" s="17">
        <v>328.8</v>
      </c>
      <c r="O321" s="17">
        <f t="shared" si="13"/>
        <v>0</v>
      </c>
      <c r="P321" s="17">
        <f t="shared" si="14"/>
        <v>2630.4</v>
      </c>
      <c r="Q321" s="30">
        <f t="shared" si="15"/>
        <v>1644</v>
      </c>
    </row>
    <row r="322" spans="1:17" ht="40" customHeight="1" x14ac:dyDescent="0.35">
      <c r="A322" s="252"/>
      <c r="B322" s="46">
        <v>336</v>
      </c>
      <c r="C322" s="250"/>
      <c r="D322" s="40" t="s">
        <v>560</v>
      </c>
      <c r="E322" s="41" t="s">
        <v>561</v>
      </c>
      <c r="F322" s="41" t="s">
        <v>11</v>
      </c>
      <c r="G322" s="41" t="s">
        <v>555</v>
      </c>
      <c r="H322" s="74">
        <f>REITORIA!I322+CEART!I322+ESAG!I322+CEAD!I322+FAED!I322+CEFID!I322+CERES!I322+CESFI!I322</f>
        <v>4</v>
      </c>
      <c r="I322" s="139">
        <f>REITORIA!J322+CEART!J322+ESAG!J322+CEAD!J322+FAED!J322+CEFID!J322+CERES!J322+CESFI!J322</f>
        <v>2</v>
      </c>
      <c r="J322" s="150">
        <f>REITORIA!K322+CEART!K322+ESAG!K322+CEAD!K322+FAED!K322+CEFID!K322+CERES!K322+CESFI!K322</f>
        <v>2</v>
      </c>
      <c r="K322" s="140">
        <f>REITORIA!M322+CEART!M322+ESAG!M322+CEAD!M322+FAED!M322+CEFID!M322+CERES!M322+CESFI!M322</f>
        <v>0</v>
      </c>
      <c r="L322" s="141">
        <f>REITORIA!N322+REITORIA!O322+CEART!N322+CEART!O322+ESAG!N322+ESAG!O322+CEAD!N322+CEAD!O322+FAED!N322+FAED!O322+CEFID!N322+CEFID!O322+CERES!N322+CERES!O322+CESFI!N322+CESFI!O322</f>
        <v>0</v>
      </c>
      <c r="M322" s="138">
        <f t="shared" si="12"/>
        <v>2</v>
      </c>
      <c r="N322" s="17">
        <v>310.81</v>
      </c>
      <c r="O322" s="17">
        <f t="shared" si="13"/>
        <v>0</v>
      </c>
      <c r="P322" s="17">
        <f t="shared" si="14"/>
        <v>1243.24</v>
      </c>
      <c r="Q322" s="30">
        <f t="shared" si="15"/>
        <v>621.62</v>
      </c>
    </row>
    <row r="323" spans="1:17" ht="40" customHeight="1" x14ac:dyDescent="0.35">
      <c r="A323" s="251">
        <v>31</v>
      </c>
      <c r="B323" s="46">
        <v>337</v>
      </c>
      <c r="C323" s="253" t="s">
        <v>634</v>
      </c>
      <c r="D323" s="40" t="s">
        <v>562</v>
      </c>
      <c r="E323" s="41" t="s">
        <v>563</v>
      </c>
      <c r="F323" s="41" t="s">
        <v>11</v>
      </c>
      <c r="G323" s="41" t="s">
        <v>13</v>
      </c>
      <c r="H323" s="74">
        <f>REITORIA!I323+CEART!I323+ESAG!I323+CEAD!I323+FAED!I323+CEFID!I323+CERES!I323+CESFI!I323</f>
        <v>4</v>
      </c>
      <c r="I323" s="139">
        <f>REITORIA!J323+CEART!J323+ESAG!J323+CEAD!J323+FAED!J323+CEFID!J323+CERES!J323+CESFI!J323</f>
        <v>3</v>
      </c>
      <c r="J323" s="150">
        <f>REITORIA!K323+CEART!K323+ESAG!K323+CEAD!K323+FAED!K323+CEFID!K323+CERES!K323+CESFI!K323</f>
        <v>3</v>
      </c>
      <c r="K323" s="140">
        <f>REITORIA!M323+CEART!M323+ESAG!M323+CEAD!M323+FAED!M323+CEFID!M323+CERES!M323+CESFI!M323</f>
        <v>0</v>
      </c>
      <c r="L323" s="141">
        <f>REITORIA!N323+REITORIA!O323+CEART!N323+CEART!O323+ESAG!N323+ESAG!O323+CEAD!N323+CEAD!O323+FAED!N323+FAED!O323+CEFID!N323+CEFID!O323+CERES!N323+CERES!O323+CESFI!N323+CESFI!O323</f>
        <v>0</v>
      </c>
      <c r="M323" s="138">
        <f t="shared" si="12"/>
        <v>1</v>
      </c>
      <c r="N323" s="17">
        <v>1100.48</v>
      </c>
      <c r="O323" s="17">
        <f t="shared" si="13"/>
        <v>0</v>
      </c>
      <c r="P323" s="17">
        <f t="shared" si="14"/>
        <v>4401.92</v>
      </c>
      <c r="Q323" s="30">
        <f t="shared" si="15"/>
        <v>3301.44</v>
      </c>
    </row>
    <row r="324" spans="1:17" ht="40" customHeight="1" x14ac:dyDescent="0.35">
      <c r="A324" s="255"/>
      <c r="B324" s="46">
        <v>338</v>
      </c>
      <c r="C324" s="254"/>
      <c r="D324" s="40" t="s">
        <v>564</v>
      </c>
      <c r="E324" s="41" t="s">
        <v>39</v>
      </c>
      <c r="F324" s="41" t="s">
        <v>11</v>
      </c>
      <c r="G324" s="41" t="s">
        <v>15</v>
      </c>
      <c r="H324" s="74">
        <f>REITORIA!I324+CEART!I324+ESAG!I324+CEAD!I324+FAED!I324+CEFID!I324+CERES!I324+CESFI!I324</f>
        <v>2</v>
      </c>
      <c r="I324" s="139">
        <f>REITORIA!J324+CEART!J324+ESAG!J324+CEAD!J324+FAED!J324+CEFID!J324+CERES!J324+CESFI!J324</f>
        <v>0</v>
      </c>
      <c r="J324" s="150">
        <f>REITORIA!K324+CEART!K324+ESAG!K324+CEAD!K324+FAED!K324+CEFID!K324+CERES!K324+CESFI!K324</f>
        <v>0</v>
      </c>
      <c r="K324" s="140">
        <f>REITORIA!M324+CEART!M324+ESAG!M324+CEAD!M324+FAED!M324+CEFID!M324+CERES!M324+CESFI!M324</f>
        <v>0</v>
      </c>
      <c r="L324" s="141">
        <f>REITORIA!N324+REITORIA!O324+CEART!N324+CEART!O324+ESAG!N324+ESAG!O324+CEAD!N324+CEAD!O324+FAED!N324+FAED!O324+CEFID!N324+CEFID!O324+CERES!N324+CERES!O324+CESFI!N324+CESFI!O324</f>
        <v>0</v>
      </c>
      <c r="M324" s="138">
        <f t="shared" si="12"/>
        <v>2</v>
      </c>
      <c r="N324" s="17">
        <v>168</v>
      </c>
      <c r="O324" s="17">
        <f t="shared" si="13"/>
        <v>0</v>
      </c>
      <c r="P324" s="17">
        <f t="shared" si="14"/>
        <v>336</v>
      </c>
      <c r="Q324" s="30">
        <f t="shared" si="15"/>
        <v>0</v>
      </c>
    </row>
    <row r="325" spans="1:17" ht="40" customHeight="1" x14ac:dyDescent="0.35">
      <c r="A325" s="255"/>
      <c r="B325" s="46">
        <v>339</v>
      </c>
      <c r="C325" s="254"/>
      <c r="D325" s="40" t="s">
        <v>565</v>
      </c>
      <c r="E325" s="41" t="s">
        <v>39</v>
      </c>
      <c r="F325" s="41" t="s">
        <v>11</v>
      </c>
      <c r="G325" s="41" t="s">
        <v>15</v>
      </c>
      <c r="H325" s="74">
        <f>REITORIA!I325+CEART!I325+ESAG!I325+CEAD!I325+FAED!I325+CEFID!I325+CERES!I325+CESFI!I325</f>
        <v>2</v>
      </c>
      <c r="I325" s="139">
        <f>REITORIA!J325+CEART!J325+ESAG!J325+CEAD!J325+FAED!J325+CEFID!J325+CERES!J325+CESFI!J325</f>
        <v>0</v>
      </c>
      <c r="J325" s="150">
        <f>REITORIA!K325+CEART!K325+ESAG!K325+CEAD!K325+FAED!K325+CEFID!K325+CERES!K325+CESFI!K325</f>
        <v>0</v>
      </c>
      <c r="K325" s="140">
        <f>REITORIA!M325+CEART!M325+ESAG!M325+CEAD!M325+FAED!M325+CEFID!M325+CERES!M325+CESFI!M325</f>
        <v>0</v>
      </c>
      <c r="L325" s="141">
        <f>REITORIA!N325+REITORIA!O325+CEART!N325+CEART!O325+ESAG!N325+ESAG!O325+CEAD!N325+CEAD!O325+FAED!N325+FAED!O325+CEFID!N325+CEFID!O325+CERES!N325+CERES!O325+CESFI!N325+CESFI!O325</f>
        <v>0</v>
      </c>
      <c r="M325" s="138">
        <f t="shared" ref="M325:M360" si="16">H325-J325+L325</f>
        <v>2</v>
      </c>
      <c r="N325" s="17">
        <v>167.03</v>
      </c>
      <c r="O325" s="17">
        <f t="shared" ref="O325:O360" si="17">N325*L325</f>
        <v>0</v>
      </c>
      <c r="P325" s="17">
        <f t="shared" si="14"/>
        <v>334.06</v>
      </c>
      <c r="Q325" s="30">
        <f t="shared" si="15"/>
        <v>0</v>
      </c>
    </row>
    <row r="326" spans="1:17" ht="40" customHeight="1" x14ac:dyDescent="0.35">
      <c r="A326" s="255"/>
      <c r="B326" s="46">
        <v>340</v>
      </c>
      <c r="C326" s="254"/>
      <c r="D326" s="40" t="s">
        <v>566</v>
      </c>
      <c r="E326" s="41" t="s">
        <v>39</v>
      </c>
      <c r="F326" s="41" t="s">
        <v>11</v>
      </c>
      <c r="G326" s="41" t="s">
        <v>15</v>
      </c>
      <c r="H326" s="74">
        <f>REITORIA!I326+CEART!I326+ESAG!I326+CEAD!I326+FAED!I326+CEFID!I326+CERES!I326+CESFI!I326</f>
        <v>13</v>
      </c>
      <c r="I326" s="139">
        <f>REITORIA!J326+CEART!J326+ESAG!J326+CEAD!J326+FAED!J326+CEFID!J326+CERES!J326+CESFI!J326</f>
        <v>11</v>
      </c>
      <c r="J326" s="150">
        <f>REITORIA!K326+CEART!K326+ESAG!K326+CEAD!K326+FAED!K326+CEFID!K326+CERES!K326+CESFI!K326</f>
        <v>11</v>
      </c>
      <c r="K326" s="140">
        <f>REITORIA!M326+CEART!M326+ESAG!M326+CEAD!M326+FAED!M326+CEFID!M326+CERES!M326+CESFI!M326</f>
        <v>3</v>
      </c>
      <c r="L326" s="141">
        <f>REITORIA!N326+REITORIA!O326+CEART!N326+CEART!O326+ESAG!N326+ESAG!O326+CEAD!N326+CEAD!O326+FAED!N326+FAED!O326+CEFID!N326+CEFID!O326+CERES!N326+CERES!O326+CESFI!N326+CESFI!O326</f>
        <v>0</v>
      </c>
      <c r="M326" s="138">
        <f t="shared" si="16"/>
        <v>2</v>
      </c>
      <c r="N326" s="17">
        <v>450</v>
      </c>
      <c r="O326" s="17">
        <f t="shared" si="17"/>
        <v>0</v>
      </c>
      <c r="P326" s="17">
        <f t="shared" si="14"/>
        <v>5850</v>
      </c>
      <c r="Q326" s="30">
        <f t="shared" si="15"/>
        <v>4950</v>
      </c>
    </row>
    <row r="327" spans="1:17" ht="40" customHeight="1" x14ac:dyDescent="0.35">
      <c r="A327" s="255"/>
      <c r="B327" s="46">
        <v>341</v>
      </c>
      <c r="C327" s="254"/>
      <c r="D327" s="40" t="s">
        <v>567</v>
      </c>
      <c r="E327" s="41" t="s">
        <v>568</v>
      </c>
      <c r="F327" s="41" t="s">
        <v>11</v>
      </c>
      <c r="G327" s="41" t="s">
        <v>555</v>
      </c>
      <c r="H327" s="74">
        <f>REITORIA!I327+CEART!I327+ESAG!I327+CEAD!I327+FAED!I327+CEFID!I327+CERES!I327+CESFI!I327</f>
        <v>2</v>
      </c>
      <c r="I327" s="139">
        <f>REITORIA!J327+CEART!J327+ESAG!J327+CEAD!J327+FAED!J327+CEFID!J327+CERES!J327+CESFI!J327</f>
        <v>2</v>
      </c>
      <c r="J327" s="150">
        <f>REITORIA!K327+CEART!K327+ESAG!K327+CEAD!K327+FAED!K327+CEFID!K327+CERES!K327+CESFI!K327</f>
        <v>2</v>
      </c>
      <c r="K327" s="140">
        <f>REITORIA!M327+CEART!M327+ESAG!M327+CEAD!M327+FAED!M327+CEFID!M327+CERES!M327+CESFI!M327</f>
        <v>0</v>
      </c>
      <c r="L327" s="141">
        <f>REITORIA!N327+REITORIA!O327+CEART!N327+CEART!O327+ESAG!N327+ESAG!O327+CEAD!N327+CEAD!O327+FAED!N327+FAED!O327+CEFID!N327+CEFID!O327+CERES!N327+CERES!O327+CESFI!N327+CESFI!O327</f>
        <v>0</v>
      </c>
      <c r="M327" s="138">
        <f t="shared" si="16"/>
        <v>0</v>
      </c>
      <c r="N327" s="17">
        <v>600</v>
      </c>
      <c r="O327" s="17">
        <f t="shared" si="17"/>
        <v>0</v>
      </c>
      <c r="P327" s="17">
        <f t="shared" si="14"/>
        <v>1200</v>
      </c>
      <c r="Q327" s="30">
        <f t="shared" si="15"/>
        <v>1200</v>
      </c>
    </row>
    <row r="328" spans="1:17" ht="40" customHeight="1" x14ac:dyDescent="0.35">
      <c r="A328" s="255"/>
      <c r="B328" s="46">
        <v>342</v>
      </c>
      <c r="C328" s="254"/>
      <c r="D328" s="40" t="s">
        <v>569</v>
      </c>
      <c r="E328" s="41" t="s">
        <v>570</v>
      </c>
      <c r="F328" s="41" t="s">
        <v>11</v>
      </c>
      <c r="G328" s="41" t="s">
        <v>277</v>
      </c>
      <c r="H328" s="74">
        <f>REITORIA!I328+CEART!I328+ESAG!I328+CEAD!I328+FAED!I328+CEFID!I328+CERES!I328+CESFI!I328</f>
        <v>10</v>
      </c>
      <c r="I328" s="139">
        <f>REITORIA!J328+CEART!J328+ESAG!J328+CEAD!J328+FAED!J328+CEFID!J328+CERES!J328+CESFI!J328</f>
        <v>6</v>
      </c>
      <c r="J328" s="150">
        <f>REITORIA!K328+CEART!K328+ESAG!K328+CEAD!K328+FAED!K328+CEFID!K328+CERES!K328+CESFI!K328</f>
        <v>6</v>
      </c>
      <c r="K328" s="140">
        <f>REITORIA!M328+CEART!M328+ESAG!M328+CEAD!M328+FAED!M328+CEFID!M328+CERES!M328+CESFI!M328</f>
        <v>2</v>
      </c>
      <c r="L328" s="141">
        <f>REITORIA!N328+REITORIA!O328+CEART!N328+CEART!O328+ESAG!N328+ESAG!O328+CEAD!N328+CEAD!O328+FAED!N328+FAED!O328+CEFID!N328+CEFID!O328+CERES!N328+CERES!O328+CESFI!N328+CESFI!O328</f>
        <v>0</v>
      </c>
      <c r="M328" s="138">
        <f t="shared" si="16"/>
        <v>4</v>
      </c>
      <c r="N328" s="17">
        <v>50</v>
      </c>
      <c r="O328" s="17">
        <f t="shared" si="17"/>
        <v>0</v>
      </c>
      <c r="P328" s="17">
        <f t="shared" si="14"/>
        <v>500</v>
      </c>
      <c r="Q328" s="30">
        <f t="shared" si="15"/>
        <v>300</v>
      </c>
    </row>
    <row r="329" spans="1:17" ht="40" customHeight="1" x14ac:dyDescent="0.35">
      <c r="A329" s="255"/>
      <c r="B329" s="46">
        <v>343</v>
      </c>
      <c r="C329" s="254"/>
      <c r="D329" s="40" t="s">
        <v>571</v>
      </c>
      <c r="E329" s="41" t="s">
        <v>570</v>
      </c>
      <c r="F329" s="41" t="s">
        <v>11</v>
      </c>
      <c r="G329" s="41" t="s">
        <v>13</v>
      </c>
      <c r="H329" s="74">
        <f>REITORIA!I329+CEART!I329+ESAG!I329+CEAD!I329+FAED!I329+CEFID!I329+CERES!I329+CESFI!I329</f>
        <v>10</v>
      </c>
      <c r="I329" s="139">
        <f>REITORIA!J329+CEART!J329+ESAG!J329+CEAD!J329+FAED!J329+CEFID!J329+CERES!J329+CESFI!J329</f>
        <v>4</v>
      </c>
      <c r="J329" s="150">
        <f>REITORIA!K329+CEART!K329+ESAG!K329+CEAD!K329+FAED!K329+CEFID!K329+CERES!K329+CESFI!K329</f>
        <v>4</v>
      </c>
      <c r="K329" s="140">
        <f>REITORIA!M329+CEART!M329+ESAG!M329+CEAD!M329+FAED!M329+CEFID!M329+CERES!M329+CESFI!M329</f>
        <v>2</v>
      </c>
      <c r="L329" s="141">
        <f>REITORIA!N329+REITORIA!O329+CEART!N329+CEART!O329+ESAG!N329+ESAG!O329+CEAD!N329+CEAD!O329+FAED!N329+FAED!O329+CEFID!N329+CEFID!O329+CERES!N329+CERES!O329+CESFI!N329+CESFI!O329</f>
        <v>0</v>
      </c>
      <c r="M329" s="138">
        <f t="shared" si="16"/>
        <v>6</v>
      </c>
      <c r="N329" s="17">
        <v>30</v>
      </c>
      <c r="O329" s="17">
        <f t="shared" si="17"/>
        <v>0</v>
      </c>
      <c r="P329" s="17">
        <f t="shared" si="14"/>
        <v>300</v>
      </c>
      <c r="Q329" s="30">
        <f t="shared" si="15"/>
        <v>120</v>
      </c>
    </row>
    <row r="330" spans="1:17" ht="40" customHeight="1" x14ac:dyDescent="0.35">
      <c r="A330" s="255"/>
      <c r="B330" s="46">
        <v>344</v>
      </c>
      <c r="C330" s="254"/>
      <c r="D330" s="40" t="s">
        <v>572</v>
      </c>
      <c r="E330" s="41" t="s">
        <v>570</v>
      </c>
      <c r="F330" s="41" t="s">
        <v>11</v>
      </c>
      <c r="G330" s="41" t="s">
        <v>13</v>
      </c>
      <c r="H330" s="74">
        <f>REITORIA!I330+CEART!I330+ESAG!I330+CEAD!I330+FAED!I330+CEFID!I330+CERES!I330+CESFI!I330</f>
        <v>10</v>
      </c>
      <c r="I330" s="139">
        <f>REITORIA!J330+CEART!J330+ESAG!J330+CEAD!J330+FAED!J330+CEFID!J330+CERES!J330+CESFI!J330</f>
        <v>4</v>
      </c>
      <c r="J330" s="150">
        <f>REITORIA!K330+CEART!K330+ESAG!K330+CEAD!K330+FAED!K330+CEFID!K330+CERES!K330+CESFI!K330</f>
        <v>4</v>
      </c>
      <c r="K330" s="140">
        <f>REITORIA!M330+CEART!M330+ESAG!M330+CEAD!M330+FAED!M330+CEFID!M330+CERES!M330+CESFI!M330</f>
        <v>2</v>
      </c>
      <c r="L330" s="141">
        <f>REITORIA!N330+REITORIA!O330+CEART!N330+CEART!O330+ESAG!N330+ESAG!O330+CEAD!N330+CEAD!O330+FAED!N330+FAED!O330+CEFID!N330+CEFID!O330+CERES!N330+CERES!O330+CESFI!N330+CESFI!O330</f>
        <v>0</v>
      </c>
      <c r="M330" s="138">
        <f t="shared" si="16"/>
        <v>6</v>
      </c>
      <c r="N330" s="17">
        <v>30</v>
      </c>
      <c r="O330" s="17">
        <f t="shared" si="17"/>
        <v>0</v>
      </c>
      <c r="P330" s="17">
        <f t="shared" ref="P330:P360" si="18">N330*H330</f>
        <v>300</v>
      </c>
      <c r="Q330" s="30">
        <f t="shared" ref="Q330:Q360" si="19">N330*J330</f>
        <v>120</v>
      </c>
    </row>
    <row r="331" spans="1:17" ht="40" customHeight="1" x14ac:dyDescent="0.35">
      <c r="A331" s="255"/>
      <c r="B331" s="46">
        <v>345</v>
      </c>
      <c r="C331" s="254"/>
      <c r="D331" s="40" t="s">
        <v>573</v>
      </c>
      <c r="E331" s="41" t="s">
        <v>570</v>
      </c>
      <c r="F331" s="41" t="s">
        <v>11</v>
      </c>
      <c r="G331" s="41" t="s">
        <v>288</v>
      </c>
      <c r="H331" s="74">
        <f>REITORIA!I331+CEART!I331+ESAG!I331+CEAD!I331+FAED!I331+CEFID!I331+CERES!I331+CESFI!I331</f>
        <v>40</v>
      </c>
      <c r="I331" s="139">
        <f>REITORIA!J331+CEART!J331+ESAG!J331+CEAD!J331+FAED!J331+CEFID!J331+CERES!J331+CESFI!J331</f>
        <v>40</v>
      </c>
      <c r="J331" s="150">
        <f>REITORIA!K331+CEART!K331+ESAG!K331+CEAD!K331+FAED!K331+CEFID!K331+CERES!K331+CESFI!K331</f>
        <v>40</v>
      </c>
      <c r="K331" s="140">
        <f>REITORIA!M331+CEART!M331+ESAG!M331+CEAD!M331+FAED!M331+CEFID!M331+CERES!M331+CESFI!M331</f>
        <v>9</v>
      </c>
      <c r="L331" s="141">
        <f>REITORIA!N331+REITORIA!O331+CEART!N331+CEART!O331+ESAG!N331+ESAG!O331+CEAD!N331+CEAD!O331+FAED!N331+FAED!O331+CEFID!N331+CEFID!O331+CERES!N331+CERES!O331+CESFI!N331+CESFI!O331</f>
        <v>0</v>
      </c>
      <c r="M331" s="138">
        <f t="shared" si="16"/>
        <v>0</v>
      </c>
      <c r="N331" s="17">
        <v>20</v>
      </c>
      <c r="O331" s="17">
        <f t="shared" si="17"/>
        <v>0</v>
      </c>
      <c r="P331" s="17">
        <f t="shared" si="18"/>
        <v>800</v>
      </c>
      <c r="Q331" s="30">
        <f t="shared" si="19"/>
        <v>800</v>
      </c>
    </row>
    <row r="332" spans="1:17" ht="40" customHeight="1" x14ac:dyDescent="0.35">
      <c r="A332" s="255"/>
      <c r="B332" s="46">
        <v>346</v>
      </c>
      <c r="C332" s="254"/>
      <c r="D332" s="40" t="s">
        <v>574</v>
      </c>
      <c r="E332" s="41" t="s">
        <v>570</v>
      </c>
      <c r="F332" s="41" t="s">
        <v>11</v>
      </c>
      <c r="G332" s="41" t="s">
        <v>575</v>
      </c>
      <c r="H332" s="74">
        <f>REITORIA!I332+CEART!I332+ESAG!I332+CEAD!I332+FAED!I332+CEFID!I332+CERES!I332+CESFI!I332</f>
        <v>5</v>
      </c>
      <c r="I332" s="139">
        <f>REITORIA!J332+CEART!J332+ESAG!J332+CEAD!J332+FAED!J332+CEFID!J332+CERES!J332+CESFI!J332</f>
        <v>5</v>
      </c>
      <c r="J332" s="150">
        <f>REITORIA!K332+CEART!K332+ESAG!K332+CEAD!K332+FAED!K332+CEFID!K332+CERES!K332+CESFI!K332</f>
        <v>5</v>
      </c>
      <c r="K332" s="140">
        <f>REITORIA!M332+CEART!M332+ESAG!M332+CEAD!M332+FAED!M332+CEFID!M332+CERES!M332+CESFI!M332</f>
        <v>1</v>
      </c>
      <c r="L332" s="141">
        <f>REITORIA!N332+REITORIA!O332+CEART!N332+CEART!O332+ESAG!N332+ESAG!O332+CEAD!N332+CEAD!O332+FAED!N332+FAED!O332+CEFID!N332+CEFID!O332+CERES!N332+CERES!O332+CESFI!N332+CESFI!O332</f>
        <v>0</v>
      </c>
      <c r="M332" s="138">
        <f t="shared" si="16"/>
        <v>0</v>
      </c>
      <c r="N332" s="17">
        <v>50</v>
      </c>
      <c r="O332" s="17">
        <f t="shared" si="17"/>
        <v>0</v>
      </c>
      <c r="P332" s="17">
        <f t="shared" si="18"/>
        <v>250</v>
      </c>
      <c r="Q332" s="30">
        <f t="shared" si="19"/>
        <v>250</v>
      </c>
    </row>
    <row r="333" spans="1:17" ht="40" customHeight="1" x14ac:dyDescent="0.35">
      <c r="A333" s="252"/>
      <c r="B333" s="46">
        <v>347</v>
      </c>
      <c r="C333" s="250"/>
      <c r="D333" s="40" t="s">
        <v>576</v>
      </c>
      <c r="E333" s="41" t="s">
        <v>570</v>
      </c>
      <c r="F333" s="41" t="s">
        <v>11</v>
      </c>
      <c r="G333" s="41" t="s">
        <v>575</v>
      </c>
      <c r="H333" s="74">
        <f>REITORIA!I333+CEART!I333+ESAG!I333+CEAD!I333+FAED!I333+CEFID!I333+CERES!I333+CESFI!I333</f>
        <v>2</v>
      </c>
      <c r="I333" s="139">
        <f>REITORIA!J333+CEART!J333+ESAG!J333+CEAD!J333+FAED!J333+CEFID!J333+CERES!J333+CESFI!J333</f>
        <v>2</v>
      </c>
      <c r="J333" s="150">
        <f>REITORIA!K333+CEART!K333+ESAG!K333+CEAD!K333+FAED!K333+CEFID!K333+CERES!K333+CESFI!K333</f>
        <v>2</v>
      </c>
      <c r="K333" s="140">
        <f>REITORIA!M333+CEART!M333+ESAG!M333+CEAD!M333+FAED!M333+CEFID!M333+CERES!M333+CESFI!M333</f>
        <v>0</v>
      </c>
      <c r="L333" s="141">
        <f>REITORIA!N333+REITORIA!O333+CEART!N333+CEART!O333+ESAG!N333+ESAG!O333+CEAD!N333+CEAD!O333+FAED!N333+FAED!O333+CEFID!N333+CEFID!O333+CERES!N333+CERES!O333+CESFI!N333+CESFI!O333</f>
        <v>0</v>
      </c>
      <c r="M333" s="138">
        <f t="shared" si="16"/>
        <v>0</v>
      </c>
      <c r="N333" s="17">
        <v>40</v>
      </c>
      <c r="O333" s="17">
        <f t="shared" si="17"/>
        <v>0</v>
      </c>
      <c r="P333" s="17">
        <f t="shared" si="18"/>
        <v>80</v>
      </c>
      <c r="Q333" s="30">
        <f t="shared" si="19"/>
        <v>80</v>
      </c>
    </row>
    <row r="334" spans="1:17" ht="40" customHeight="1" x14ac:dyDescent="0.35">
      <c r="A334" s="251">
        <v>32</v>
      </c>
      <c r="B334" s="46">
        <v>348</v>
      </c>
      <c r="C334" s="253" t="s">
        <v>641</v>
      </c>
      <c r="D334" s="40" t="s">
        <v>577</v>
      </c>
      <c r="E334" s="41" t="s">
        <v>578</v>
      </c>
      <c r="F334" s="41" t="s">
        <v>233</v>
      </c>
      <c r="G334" s="41" t="s">
        <v>579</v>
      </c>
      <c r="H334" s="74">
        <f>REITORIA!I334+CEART!I334+ESAG!I334+CEAD!I334+FAED!I334+CEFID!I334+CERES!I334+CESFI!I334</f>
        <v>6</v>
      </c>
      <c r="I334" s="139">
        <f>REITORIA!J334+CEART!J334+ESAG!J334+CEAD!J334+FAED!J334+CEFID!J334+CERES!J334+CESFI!J334</f>
        <v>6</v>
      </c>
      <c r="J334" s="150">
        <f>REITORIA!K334+CEART!K334+ESAG!K334+CEAD!K334+FAED!K334+CEFID!K334+CERES!K334+CESFI!K334</f>
        <v>6</v>
      </c>
      <c r="K334" s="140">
        <f>REITORIA!M334+CEART!M334+ESAG!M334+CEAD!M334+FAED!M334+CEFID!M334+CERES!M334+CESFI!M334</f>
        <v>0</v>
      </c>
      <c r="L334" s="141">
        <f>REITORIA!N334+REITORIA!O334+CEART!N334+CEART!O334+ESAG!N334+ESAG!O334+CEAD!N334+CEAD!O334+FAED!N334+FAED!O334+CEFID!N334+CEFID!O334+CERES!N334+CERES!O334+CESFI!N334+CESFI!O334</f>
        <v>0</v>
      </c>
      <c r="M334" s="138">
        <f t="shared" si="16"/>
        <v>0</v>
      </c>
      <c r="N334" s="17">
        <v>164.96</v>
      </c>
      <c r="O334" s="17">
        <f t="shared" si="17"/>
        <v>0</v>
      </c>
      <c r="P334" s="17">
        <f t="shared" si="18"/>
        <v>989.76</v>
      </c>
      <c r="Q334" s="30">
        <f t="shared" si="19"/>
        <v>989.76</v>
      </c>
    </row>
    <row r="335" spans="1:17" ht="40" customHeight="1" x14ac:dyDescent="0.35">
      <c r="A335" s="255"/>
      <c r="B335" s="46">
        <v>349</v>
      </c>
      <c r="C335" s="254"/>
      <c r="D335" s="40" t="s">
        <v>580</v>
      </c>
      <c r="E335" s="41" t="s">
        <v>581</v>
      </c>
      <c r="F335" s="41" t="s">
        <v>233</v>
      </c>
      <c r="G335" s="41" t="s">
        <v>579</v>
      </c>
      <c r="H335" s="74">
        <f>REITORIA!I335+CEART!I335+ESAG!I335+CEAD!I335+FAED!I335+CEFID!I335+CERES!I335+CESFI!I335</f>
        <v>8</v>
      </c>
      <c r="I335" s="139">
        <f>REITORIA!J335+CEART!J335+ESAG!J335+CEAD!J335+FAED!J335+CEFID!J335+CERES!J335+CESFI!J335</f>
        <v>7</v>
      </c>
      <c r="J335" s="150">
        <f>REITORIA!K335+CEART!K335+ESAG!K335+CEAD!K335+FAED!K335+CEFID!K335+CERES!K335+CESFI!K335</f>
        <v>7</v>
      </c>
      <c r="K335" s="140">
        <f>REITORIA!M335+CEART!M335+ESAG!M335+CEAD!M335+FAED!M335+CEFID!M335+CERES!M335+CESFI!M335</f>
        <v>1</v>
      </c>
      <c r="L335" s="141">
        <f>REITORIA!N335+REITORIA!O335+CEART!N335+CEART!O335+ESAG!N335+ESAG!O335+CEAD!N335+CEAD!O335+FAED!N335+FAED!O335+CEFID!N335+CEFID!O335+CERES!N335+CERES!O335+CESFI!N335+CESFI!O335</f>
        <v>0</v>
      </c>
      <c r="M335" s="138">
        <f t="shared" si="16"/>
        <v>1</v>
      </c>
      <c r="N335" s="17">
        <v>87.33</v>
      </c>
      <c r="O335" s="17">
        <f t="shared" si="17"/>
        <v>0</v>
      </c>
      <c r="P335" s="17">
        <f t="shared" si="18"/>
        <v>698.64</v>
      </c>
      <c r="Q335" s="30">
        <f t="shared" si="19"/>
        <v>611.30999999999995</v>
      </c>
    </row>
    <row r="336" spans="1:17" ht="40" customHeight="1" x14ac:dyDescent="0.35">
      <c r="A336" s="255"/>
      <c r="B336" s="46">
        <v>350</v>
      </c>
      <c r="C336" s="254"/>
      <c r="D336" s="40" t="s">
        <v>582</v>
      </c>
      <c r="E336" s="41" t="s">
        <v>583</v>
      </c>
      <c r="F336" s="41" t="s">
        <v>11</v>
      </c>
      <c r="G336" s="41" t="s">
        <v>12</v>
      </c>
      <c r="H336" s="74">
        <f>REITORIA!I336+CEART!I336+ESAG!I336+CEAD!I336+FAED!I336+CEFID!I336+CERES!I336+CESFI!I336</f>
        <v>91</v>
      </c>
      <c r="I336" s="139">
        <f>REITORIA!J336+CEART!J336+ESAG!J336+CEAD!J336+FAED!J336+CEFID!J336+CERES!J336+CESFI!J336</f>
        <v>74</v>
      </c>
      <c r="J336" s="150">
        <f>REITORIA!K336+CEART!K336+ESAG!K336+CEAD!K336+FAED!K336+CEFID!K336+CERES!K336+CESFI!K336</f>
        <v>74</v>
      </c>
      <c r="K336" s="140">
        <f>REITORIA!M336+CEART!M336+ESAG!M336+CEAD!M336+FAED!M336+CEFID!M336+CERES!M336+CESFI!M336</f>
        <v>21</v>
      </c>
      <c r="L336" s="141">
        <f>REITORIA!N336+REITORIA!O336+CEART!N336+CEART!O336+ESAG!N336+ESAG!O336+CEAD!N336+CEAD!O336+FAED!N336+FAED!O336+CEFID!N336+CEFID!O336+CERES!N336+CERES!O336+CESFI!N336+CESFI!O336</f>
        <v>0</v>
      </c>
      <c r="M336" s="138">
        <f t="shared" si="16"/>
        <v>17</v>
      </c>
      <c r="N336" s="17">
        <v>16.11</v>
      </c>
      <c r="O336" s="17">
        <f t="shared" si="17"/>
        <v>0</v>
      </c>
      <c r="P336" s="17">
        <f t="shared" si="18"/>
        <v>1466.01</v>
      </c>
      <c r="Q336" s="30">
        <f t="shared" si="19"/>
        <v>1192.1399999999999</v>
      </c>
    </row>
    <row r="337" spans="1:17" ht="40" customHeight="1" x14ac:dyDescent="0.35">
      <c r="A337" s="255"/>
      <c r="B337" s="46">
        <v>351</v>
      </c>
      <c r="C337" s="254"/>
      <c r="D337" s="40" t="s">
        <v>584</v>
      </c>
      <c r="E337" s="41" t="s">
        <v>585</v>
      </c>
      <c r="F337" s="41" t="s">
        <v>11</v>
      </c>
      <c r="G337" s="41" t="s">
        <v>12</v>
      </c>
      <c r="H337" s="74">
        <f>REITORIA!I337+CEART!I337+ESAG!I337+CEAD!I337+FAED!I337+CEFID!I337+CERES!I337+CESFI!I337</f>
        <v>23</v>
      </c>
      <c r="I337" s="139">
        <f>REITORIA!J337+CEART!J337+ESAG!J337+CEAD!J337+FAED!J337+CEFID!J337+CERES!J337+CESFI!J337</f>
        <v>2</v>
      </c>
      <c r="J337" s="150">
        <f>REITORIA!K337+CEART!K337+ESAG!K337+CEAD!K337+FAED!K337+CEFID!K337+CERES!K337+CESFI!K337</f>
        <v>2</v>
      </c>
      <c r="K337" s="140">
        <f>REITORIA!M337+CEART!M337+ESAG!M337+CEAD!M337+FAED!M337+CEFID!M337+CERES!M337+CESFI!M337</f>
        <v>5</v>
      </c>
      <c r="L337" s="141">
        <f>REITORIA!N337+REITORIA!O337+CEART!N337+CEART!O337+ESAG!N337+ESAG!O337+CEAD!N337+CEAD!O337+FAED!N337+FAED!O337+CEFID!N337+CEFID!O337+CERES!N337+CERES!O337+CESFI!N337+CESFI!O337</f>
        <v>0</v>
      </c>
      <c r="M337" s="138">
        <f t="shared" si="16"/>
        <v>21</v>
      </c>
      <c r="N337" s="17">
        <v>115.55</v>
      </c>
      <c r="O337" s="17">
        <f t="shared" si="17"/>
        <v>0</v>
      </c>
      <c r="P337" s="17">
        <f t="shared" si="18"/>
        <v>2657.65</v>
      </c>
      <c r="Q337" s="30">
        <f t="shared" si="19"/>
        <v>231.1</v>
      </c>
    </row>
    <row r="338" spans="1:17" ht="40" customHeight="1" x14ac:dyDescent="0.35">
      <c r="A338" s="255"/>
      <c r="B338" s="46">
        <v>352</v>
      </c>
      <c r="C338" s="254"/>
      <c r="D338" s="40" t="s">
        <v>586</v>
      </c>
      <c r="E338" s="41" t="s">
        <v>587</v>
      </c>
      <c r="F338" s="41" t="s">
        <v>11</v>
      </c>
      <c r="G338" s="41" t="s">
        <v>12</v>
      </c>
      <c r="H338" s="74">
        <f>REITORIA!I338+CEART!I338+ESAG!I338+CEAD!I338+FAED!I338+CEFID!I338+CERES!I338+CESFI!I338</f>
        <v>13</v>
      </c>
      <c r="I338" s="139">
        <f>REITORIA!J338+CEART!J338+ESAG!J338+CEAD!J338+FAED!J338+CEFID!J338+CERES!J338+CESFI!J338</f>
        <v>2</v>
      </c>
      <c r="J338" s="150">
        <f>REITORIA!K338+CEART!K338+ESAG!K338+CEAD!K338+FAED!K338+CEFID!K338+CERES!K338+CESFI!K338</f>
        <v>2</v>
      </c>
      <c r="K338" s="140">
        <f>REITORIA!M338+CEART!M338+ESAG!M338+CEAD!M338+FAED!M338+CEFID!M338+CERES!M338+CESFI!M338</f>
        <v>2</v>
      </c>
      <c r="L338" s="141">
        <f>REITORIA!N338+REITORIA!O338+CEART!N338+CEART!O338+ESAG!N338+ESAG!O338+CEAD!N338+CEAD!O338+FAED!N338+FAED!O338+CEFID!N338+CEFID!O338+CERES!N338+CERES!O338+CESFI!N338+CESFI!O338</f>
        <v>0</v>
      </c>
      <c r="M338" s="138">
        <f t="shared" si="16"/>
        <v>11</v>
      </c>
      <c r="N338" s="17">
        <v>50.3</v>
      </c>
      <c r="O338" s="17">
        <f t="shared" si="17"/>
        <v>0</v>
      </c>
      <c r="P338" s="17">
        <f t="shared" si="18"/>
        <v>653.9</v>
      </c>
      <c r="Q338" s="30">
        <f t="shared" si="19"/>
        <v>100.6</v>
      </c>
    </row>
    <row r="339" spans="1:17" ht="40" customHeight="1" x14ac:dyDescent="0.35">
      <c r="A339" s="255"/>
      <c r="B339" s="46">
        <v>353</v>
      </c>
      <c r="C339" s="254"/>
      <c r="D339" s="40" t="s">
        <v>588</v>
      </c>
      <c r="E339" s="41" t="s">
        <v>589</v>
      </c>
      <c r="F339" s="41" t="s">
        <v>11</v>
      </c>
      <c r="G339" s="41" t="s">
        <v>12</v>
      </c>
      <c r="H339" s="74">
        <f>REITORIA!I339+CEART!I339+ESAG!I339+CEAD!I339+FAED!I339+CEFID!I339+CERES!I339+CESFI!I339</f>
        <v>50</v>
      </c>
      <c r="I339" s="139">
        <f>REITORIA!J339+CEART!J339+ESAG!J339+CEAD!J339+FAED!J339+CEFID!J339+CERES!J339+CESFI!J339</f>
        <v>50</v>
      </c>
      <c r="J339" s="150">
        <f>REITORIA!K339+CEART!K339+ESAG!K339+CEAD!K339+FAED!K339+CEFID!K339+CERES!K339+CESFI!K339</f>
        <v>50</v>
      </c>
      <c r="K339" s="140">
        <f>REITORIA!M339+CEART!M339+ESAG!M339+CEAD!M339+FAED!M339+CEFID!M339+CERES!M339+CESFI!M339</f>
        <v>12</v>
      </c>
      <c r="L339" s="141">
        <f>REITORIA!N339+REITORIA!O339+CEART!N339+CEART!O339+ESAG!N339+ESAG!O339+CEAD!N339+CEAD!O339+FAED!N339+FAED!O339+CEFID!N339+CEFID!O339+CERES!N339+CERES!O339+CESFI!N339+CESFI!O339</f>
        <v>0</v>
      </c>
      <c r="M339" s="138">
        <f t="shared" si="16"/>
        <v>0</v>
      </c>
      <c r="N339" s="17">
        <v>14.69</v>
      </c>
      <c r="O339" s="17">
        <f t="shared" si="17"/>
        <v>0</v>
      </c>
      <c r="P339" s="17">
        <f t="shared" si="18"/>
        <v>734.5</v>
      </c>
      <c r="Q339" s="30">
        <f t="shared" si="19"/>
        <v>734.5</v>
      </c>
    </row>
    <row r="340" spans="1:17" ht="40" customHeight="1" x14ac:dyDescent="0.35">
      <c r="A340" s="255"/>
      <c r="B340" s="46">
        <v>354</v>
      </c>
      <c r="C340" s="254"/>
      <c r="D340" s="40" t="s">
        <v>590</v>
      </c>
      <c r="E340" s="41" t="s">
        <v>589</v>
      </c>
      <c r="F340" s="41" t="s">
        <v>11</v>
      </c>
      <c r="G340" s="41" t="s">
        <v>591</v>
      </c>
      <c r="H340" s="74">
        <f>REITORIA!I340+CEART!I340+ESAG!I340+CEAD!I340+FAED!I340+CEFID!I340+CERES!I340+CESFI!I340</f>
        <v>60</v>
      </c>
      <c r="I340" s="139">
        <f>REITORIA!J340+CEART!J340+ESAG!J340+CEAD!J340+FAED!J340+CEFID!J340+CERES!J340+CESFI!J340</f>
        <v>45</v>
      </c>
      <c r="J340" s="150">
        <f>REITORIA!K340+CEART!K340+ESAG!K340+CEAD!K340+FAED!K340+CEFID!K340+CERES!K340+CESFI!K340</f>
        <v>45</v>
      </c>
      <c r="K340" s="140">
        <f>REITORIA!M340+CEART!M340+ESAG!M340+CEAD!M340+FAED!M340+CEFID!M340+CERES!M340+CESFI!M340</f>
        <v>14</v>
      </c>
      <c r="L340" s="141">
        <f>REITORIA!N340+REITORIA!O340+CEART!N340+CEART!O340+ESAG!N340+ESAG!O340+CEAD!N340+CEAD!O340+FAED!N340+FAED!O340+CEFID!N340+CEFID!O340+CERES!N340+CERES!O340+CESFI!N340+CESFI!O340</f>
        <v>0</v>
      </c>
      <c r="M340" s="138">
        <f t="shared" si="16"/>
        <v>15</v>
      </c>
      <c r="N340" s="17">
        <v>12.85</v>
      </c>
      <c r="O340" s="17">
        <f t="shared" si="17"/>
        <v>0</v>
      </c>
      <c r="P340" s="17">
        <f t="shared" si="18"/>
        <v>771</v>
      </c>
      <c r="Q340" s="30">
        <f t="shared" si="19"/>
        <v>578.25</v>
      </c>
    </row>
    <row r="341" spans="1:17" ht="40" customHeight="1" x14ac:dyDescent="0.35">
      <c r="A341" s="255"/>
      <c r="B341" s="46">
        <v>355</v>
      </c>
      <c r="C341" s="254"/>
      <c r="D341" s="40" t="s">
        <v>592</v>
      </c>
      <c r="E341" s="41" t="s">
        <v>593</v>
      </c>
      <c r="F341" s="41" t="s">
        <v>3</v>
      </c>
      <c r="G341" s="41" t="s">
        <v>591</v>
      </c>
      <c r="H341" s="74">
        <f>REITORIA!I341+CEART!I341+ESAG!I341+CEAD!I341+FAED!I341+CEFID!I341+CERES!I341+CESFI!I341</f>
        <v>280</v>
      </c>
      <c r="I341" s="139">
        <f>REITORIA!J341+CEART!J341+ESAG!J341+CEAD!J341+FAED!J341+CEFID!J341+CERES!J341+CESFI!J341</f>
        <v>250</v>
      </c>
      <c r="J341" s="150">
        <f>REITORIA!K341+CEART!K341+ESAG!K341+CEAD!K341+FAED!K341+CEFID!K341+CERES!K341+CESFI!K341</f>
        <v>250</v>
      </c>
      <c r="K341" s="140">
        <f>REITORIA!M341+CEART!M341+ESAG!M341+CEAD!M341+FAED!M341+CEFID!M341+CERES!M341+CESFI!M341</f>
        <v>69</v>
      </c>
      <c r="L341" s="141">
        <f>REITORIA!N341+REITORIA!O341+CEART!N341+CEART!O341+ESAG!N341+ESAG!O341+CEAD!N341+CEAD!O341+FAED!N341+FAED!O341+CEFID!N341+CEFID!O341+CERES!N341+CERES!O341+CESFI!N341+CESFI!O341</f>
        <v>0</v>
      </c>
      <c r="M341" s="138">
        <f t="shared" si="16"/>
        <v>30</v>
      </c>
      <c r="N341" s="17">
        <v>10.35</v>
      </c>
      <c r="O341" s="17">
        <f t="shared" si="17"/>
        <v>0</v>
      </c>
      <c r="P341" s="17">
        <f t="shared" si="18"/>
        <v>2898</v>
      </c>
      <c r="Q341" s="30">
        <f t="shared" si="19"/>
        <v>2587.5</v>
      </c>
    </row>
    <row r="342" spans="1:17" ht="40" customHeight="1" x14ac:dyDescent="0.35">
      <c r="A342" s="252"/>
      <c r="B342" s="46">
        <v>356</v>
      </c>
      <c r="C342" s="250"/>
      <c r="D342" s="40" t="s">
        <v>594</v>
      </c>
      <c r="E342" s="41" t="s">
        <v>595</v>
      </c>
      <c r="F342" s="41" t="s">
        <v>11</v>
      </c>
      <c r="G342" s="41" t="s">
        <v>12</v>
      </c>
      <c r="H342" s="74">
        <f>REITORIA!I342+CEART!I342+ESAG!I342+CEAD!I342+FAED!I342+CEFID!I342+CERES!I342+CESFI!I342</f>
        <v>15</v>
      </c>
      <c r="I342" s="139">
        <f>REITORIA!J342+CEART!J342+ESAG!J342+CEAD!J342+FAED!J342+CEFID!J342+CERES!J342+CESFI!J342</f>
        <v>4</v>
      </c>
      <c r="J342" s="150">
        <f>REITORIA!K342+CEART!K342+ESAG!K342+CEAD!K342+FAED!K342+CEFID!K342+CERES!K342+CESFI!K342</f>
        <v>4</v>
      </c>
      <c r="K342" s="140">
        <f>REITORIA!M342+CEART!M342+ESAG!M342+CEAD!M342+FAED!M342+CEFID!M342+CERES!M342+CESFI!M342</f>
        <v>2</v>
      </c>
      <c r="L342" s="141">
        <f>REITORIA!N342+REITORIA!O342+CEART!N342+CEART!O342+ESAG!N342+ESAG!O342+CEAD!N342+CEAD!O342+FAED!N342+FAED!O342+CEFID!N342+CEFID!O342+CERES!N342+CERES!O342+CESFI!N342+CESFI!O342</f>
        <v>0</v>
      </c>
      <c r="M342" s="138">
        <f t="shared" si="16"/>
        <v>11</v>
      </c>
      <c r="N342" s="17">
        <v>68.7</v>
      </c>
      <c r="O342" s="17">
        <f t="shared" si="17"/>
        <v>0</v>
      </c>
      <c r="P342" s="17">
        <f t="shared" si="18"/>
        <v>1030.5</v>
      </c>
      <c r="Q342" s="30">
        <f t="shared" si="19"/>
        <v>274.8</v>
      </c>
    </row>
    <row r="343" spans="1:17" ht="40" customHeight="1" x14ac:dyDescent="0.35">
      <c r="A343" s="251">
        <v>34</v>
      </c>
      <c r="B343" s="46">
        <v>364</v>
      </c>
      <c r="C343" s="253" t="s">
        <v>635</v>
      </c>
      <c r="D343" s="40" t="s">
        <v>596</v>
      </c>
      <c r="E343" s="41" t="s">
        <v>597</v>
      </c>
      <c r="F343" s="41" t="s">
        <v>598</v>
      </c>
      <c r="G343" s="41" t="s">
        <v>599</v>
      </c>
      <c r="H343" s="74">
        <f>REITORIA!I343+CEART!I343+ESAG!I343+CEAD!I343+FAED!I343+CEFID!I343+CERES!I343+CESFI!I343</f>
        <v>30</v>
      </c>
      <c r="I343" s="139">
        <f>REITORIA!J343+CEART!J343+ESAG!J343+CEAD!J343+FAED!J343+CEFID!J343+CERES!J343+CESFI!J343</f>
        <v>30</v>
      </c>
      <c r="J343" s="150">
        <f>REITORIA!K343+CEART!K343+ESAG!K343+CEAD!K343+FAED!K343+CEFID!K343+CERES!K343+CESFI!K343</f>
        <v>30</v>
      </c>
      <c r="K343" s="140">
        <f>REITORIA!M343+CEART!M343+ESAG!M343+CEAD!M343+FAED!M343+CEFID!M343+CERES!M343+CESFI!M343</f>
        <v>7</v>
      </c>
      <c r="L343" s="141">
        <f>REITORIA!N343+REITORIA!O343+CEART!N343+CEART!O343+ESAG!N343+ESAG!O343+CEAD!N343+CEAD!O343+FAED!N343+FAED!O343+CEFID!N343+CEFID!O343+CERES!N343+CERES!O343+CESFI!N343+CESFI!O343</f>
        <v>0</v>
      </c>
      <c r="M343" s="138">
        <f t="shared" si="16"/>
        <v>0</v>
      </c>
      <c r="N343" s="17">
        <v>40.9</v>
      </c>
      <c r="O343" s="17">
        <f t="shared" si="17"/>
        <v>0</v>
      </c>
      <c r="P343" s="17">
        <f t="shared" si="18"/>
        <v>1227</v>
      </c>
      <c r="Q343" s="30">
        <f t="shared" si="19"/>
        <v>1227</v>
      </c>
    </row>
    <row r="344" spans="1:17" ht="40" customHeight="1" x14ac:dyDescent="0.35">
      <c r="A344" s="252"/>
      <c r="B344" s="46">
        <v>365</v>
      </c>
      <c r="C344" s="250"/>
      <c r="D344" s="40" t="s">
        <v>600</v>
      </c>
      <c r="E344" s="41" t="s">
        <v>601</v>
      </c>
      <c r="F344" s="41" t="s">
        <v>195</v>
      </c>
      <c r="G344" s="41" t="s">
        <v>599</v>
      </c>
      <c r="H344" s="74">
        <f>REITORIA!I344+CEART!I344+ESAG!I344+CEAD!I344+FAED!I344+CEFID!I344+CERES!I344+CESFI!I344</f>
        <v>10</v>
      </c>
      <c r="I344" s="139">
        <f>REITORIA!J344+CEART!J344+ESAG!J344+CEAD!J344+FAED!J344+CEFID!J344+CERES!J344+CESFI!J344</f>
        <v>2</v>
      </c>
      <c r="J344" s="150">
        <f>REITORIA!K344+CEART!K344+ESAG!K344+CEAD!K344+FAED!K344+CEFID!K344+CERES!K344+CESFI!K344</f>
        <v>2</v>
      </c>
      <c r="K344" s="140">
        <f>REITORIA!M344+CEART!M344+ESAG!M344+CEAD!M344+FAED!M344+CEFID!M344+CERES!M344+CESFI!M344</f>
        <v>2</v>
      </c>
      <c r="L344" s="141">
        <f>REITORIA!N344+REITORIA!O344+CEART!N344+CEART!O344+ESAG!N344+ESAG!O344+CEAD!N344+CEAD!O344+FAED!N344+FAED!O344+CEFID!N344+CEFID!O344+CERES!N344+CERES!O344+CESFI!N344+CESFI!O344</f>
        <v>0</v>
      </c>
      <c r="M344" s="138">
        <f t="shared" si="16"/>
        <v>8</v>
      </c>
      <c r="N344" s="17">
        <v>307.2</v>
      </c>
      <c r="O344" s="17">
        <f t="shared" si="17"/>
        <v>0</v>
      </c>
      <c r="P344" s="17">
        <f t="shared" si="18"/>
        <v>3072</v>
      </c>
      <c r="Q344" s="30">
        <f t="shared" si="19"/>
        <v>614.4</v>
      </c>
    </row>
    <row r="345" spans="1:17" ht="40" customHeight="1" x14ac:dyDescent="0.35">
      <c r="A345" s="251">
        <v>35</v>
      </c>
      <c r="B345" s="46">
        <v>366</v>
      </c>
      <c r="C345" s="253" t="s">
        <v>634</v>
      </c>
      <c r="D345" s="40" t="s">
        <v>602</v>
      </c>
      <c r="E345" s="41" t="s">
        <v>39</v>
      </c>
      <c r="F345" s="41" t="s">
        <v>195</v>
      </c>
      <c r="G345" s="41" t="s">
        <v>13</v>
      </c>
      <c r="H345" s="74">
        <f>REITORIA!I345+CEART!I345+ESAG!I345+CEAD!I345+FAED!I345+CEFID!I345+CERES!I345+CESFI!I345</f>
        <v>1</v>
      </c>
      <c r="I345" s="139">
        <f>REITORIA!J345+CEART!J345+ESAG!J345+CEAD!J345+FAED!J345+CEFID!J345+CERES!J345+CESFI!J345</f>
        <v>1</v>
      </c>
      <c r="J345" s="150">
        <f>REITORIA!K345+CEART!K345+ESAG!K345+CEAD!K345+FAED!K345+CEFID!K345+CERES!K345+CESFI!K345</f>
        <v>1</v>
      </c>
      <c r="K345" s="140">
        <f>REITORIA!M345+CEART!M345+ESAG!M345+CEAD!M345+FAED!M345+CEFID!M345+CERES!M345+CESFI!M345</f>
        <v>0</v>
      </c>
      <c r="L345" s="141">
        <f>REITORIA!N345+REITORIA!O345+CEART!N345+CEART!O345+ESAG!N345+ESAG!O345+CEAD!N345+CEAD!O345+FAED!N345+FAED!O345+CEFID!N345+CEFID!O345+CERES!N345+CERES!O345+CESFI!N345+CESFI!O345</f>
        <v>0</v>
      </c>
      <c r="M345" s="138">
        <f t="shared" si="16"/>
        <v>0</v>
      </c>
      <c r="N345" s="17">
        <v>35.119999999999997</v>
      </c>
      <c r="O345" s="17">
        <f t="shared" si="17"/>
        <v>0</v>
      </c>
      <c r="P345" s="17">
        <f t="shared" si="18"/>
        <v>35.119999999999997</v>
      </c>
      <c r="Q345" s="30">
        <f t="shared" si="19"/>
        <v>35.119999999999997</v>
      </c>
    </row>
    <row r="346" spans="1:17" ht="40" customHeight="1" x14ac:dyDescent="0.35">
      <c r="A346" s="255"/>
      <c r="B346" s="46">
        <v>367</v>
      </c>
      <c r="C346" s="254"/>
      <c r="D346" s="40" t="s">
        <v>603</v>
      </c>
      <c r="E346" s="41" t="s">
        <v>39</v>
      </c>
      <c r="F346" s="41" t="s">
        <v>484</v>
      </c>
      <c r="G346" s="41" t="s">
        <v>604</v>
      </c>
      <c r="H346" s="74">
        <f>REITORIA!I346+CEART!I346+ESAG!I346+CEAD!I346+FAED!I346+CEFID!I346+CERES!I346+CESFI!I346</f>
        <v>5</v>
      </c>
      <c r="I346" s="139">
        <f>REITORIA!J346+CEART!J346+ESAG!J346+CEAD!J346+FAED!J346+CEFID!J346+CERES!J346+CESFI!J346</f>
        <v>2</v>
      </c>
      <c r="J346" s="150">
        <f>REITORIA!K346+CEART!K346+ESAG!K346+CEAD!K346+FAED!K346+CEFID!K346+CERES!K346+CESFI!K346</f>
        <v>2</v>
      </c>
      <c r="K346" s="140">
        <f>REITORIA!M346+CEART!M346+ESAG!M346+CEAD!M346+FAED!M346+CEFID!M346+CERES!M346+CESFI!M346</f>
        <v>1</v>
      </c>
      <c r="L346" s="141">
        <f>REITORIA!N346+REITORIA!O346+CEART!N346+CEART!O346+ESAG!N346+ESAG!O346+CEAD!N346+CEAD!O346+FAED!N346+FAED!O346+CEFID!N346+CEFID!O346+CERES!N346+CERES!O346+CESFI!N346+CESFI!O346</f>
        <v>0</v>
      </c>
      <c r="M346" s="138">
        <f t="shared" si="16"/>
        <v>3</v>
      </c>
      <c r="N346" s="17">
        <v>24.1</v>
      </c>
      <c r="O346" s="17">
        <f t="shared" si="17"/>
        <v>0</v>
      </c>
      <c r="P346" s="17">
        <f t="shared" si="18"/>
        <v>120.5</v>
      </c>
      <c r="Q346" s="30">
        <f t="shared" si="19"/>
        <v>48.2</v>
      </c>
    </row>
    <row r="347" spans="1:17" ht="40" customHeight="1" x14ac:dyDescent="0.35">
      <c r="A347" s="255"/>
      <c r="B347" s="46">
        <v>368</v>
      </c>
      <c r="C347" s="254"/>
      <c r="D347" s="40" t="s">
        <v>605</v>
      </c>
      <c r="E347" s="41" t="s">
        <v>606</v>
      </c>
      <c r="F347" s="41" t="s">
        <v>11</v>
      </c>
      <c r="G347" s="41" t="s">
        <v>604</v>
      </c>
      <c r="H347" s="74">
        <f>REITORIA!I347+CEART!I347+ESAG!I347+CEAD!I347+FAED!I347+CEFID!I347+CERES!I347+CESFI!I347</f>
        <v>5</v>
      </c>
      <c r="I347" s="139">
        <f>REITORIA!J347+CEART!J347+ESAG!J347+CEAD!J347+FAED!J347+CEFID!J347+CERES!J347+CESFI!J347</f>
        <v>4</v>
      </c>
      <c r="J347" s="150">
        <f>REITORIA!K347+CEART!K347+ESAG!K347+CEAD!K347+FAED!K347+CEFID!K347+CERES!K347+CESFI!K347</f>
        <v>4</v>
      </c>
      <c r="K347" s="140">
        <f>REITORIA!M347+CEART!M347+ESAG!M347+CEAD!M347+FAED!M347+CEFID!M347+CERES!M347+CESFI!M347</f>
        <v>1</v>
      </c>
      <c r="L347" s="141">
        <f>REITORIA!N347+REITORIA!O347+CEART!N347+CEART!O347+ESAG!N347+ESAG!O347+CEAD!N347+CEAD!O347+FAED!N347+FAED!O347+CEFID!N347+CEFID!O347+CERES!N347+CERES!O347+CESFI!N347+CESFI!O347</f>
        <v>0</v>
      </c>
      <c r="M347" s="138">
        <f t="shared" si="16"/>
        <v>1</v>
      </c>
      <c r="N347" s="17">
        <v>40</v>
      </c>
      <c r="O347" s="17">
        <f t="shared" si="17"/>
        <v>0</v>
      </c>
      <c r="P347" s="17">
        <f t="shared" si="18"/>
        <v>200</v>
      </c>
      <c r="Q347" s="30">
        <f t="shared" si="19"/>
        <v>160</v>
      </c>
    </row>
    <row r="348" spans="1:17" ht="40" customHeight="1" x14ac:dyDescent="0.35">
      <c r="A348" s="255"/>
      <c r="B348" s="46">
        <v>369</v>
      </c>
      <c r="C348" s="254"/>
      <c r="D348" s="40" t="s">
        <v>607</v>
      </c>
      <c r="E348" s="41" t="s">
        <v>608</v>
      </c>
      <c r="F348" s="41" t="s">
        <v>11</v>
      </c>
      <c r="G348" s="41" t="s">
        <v>604</v>
      </c>
      <c r="H348" s="74">
        <f>REITORIA!I348+CEART!I348+ESAG!I348+CEAD!I348+FAED!I348+CEFID!I348+CERES!I348+CESFI!I348</f>
        <v>2</v>
      </c>
      <c r="I348" s="139">
        <f>REITORIA!J348+CEART!J348+ESAG!J348+CEAD!J348+FAED!J348+CEFID!J348+CERES!J348+CESFI!J348</f>
        <v>2</v>
      </c>
      <c r="J348" s="150">
        <f>REITORIA!K348+CEART!K348+ESAG!K348+CEAD!K348+FAED!K348+CEFID!K348+CERES!K348+CESFI!K348</f>
        <v>2</v>
      </c>
      <c r="K348" s="140">
        <f>REITORIA!M348+CEART!M348+ESAG!M348+CEAD!M348+FAED!M348+CEFID!M348+CERES!M348+CESFI!M348</f>
        <v>0</v>
      </c>
      <c r="L348" s="141">
        <f>REITORIA!N348+REITORIA!O348+CEART!N348+CEART!O348+ESAG!N348+ESAG!O348+CEAD!N348+CEAD!O348+FAED!N348+FAED!O348+CEFID!N348+CEFID!O348+CERES!N348+CERES!O348+CESFI!N348+CESFI!O348</f>
        <v>0</v>
      </c>
      <c r="M348" s="138">
        <f t="shared" si="16"/>
        <v>0</v>
      </c>
      <c r="N348" s="17">
        <v>72.2</v>
      </c>
      <c r="O348" s="17">
        <f t="shared" si="17"/>
        <v>0</v>
      </c>
      <c r="P348" s="17">
        <f t="shared" si="18"/>
        <v>144.4</v>
      </c>
      <c r="Q348" s="30">
        <f t="shared" si="19"/>
        <v>144.4</v>
      </c>
    </row>
    <row r="349" spans="1:17" ht="40" customHeight="1" x14ac:dyDescent="0.35">
      <c r="A349" s="255"/>
      <c r="B349" s="46">
        <v>370</v>
      </c>
      <c r="C349" s="254"/>
      <c r="D349" s="40" t="s">
        <v>609</v>
      </c>
      <c r="E349" s="41" t="s">
        <v>610</v>
      </c>
      <c r="F349" s="41" t="s">
        <v>11</v>
      </c>
      <c r="G349" s="41" t="s">
        <v>13</v>
      </c>
      <c r="H349" s="74">
        <f>REITORIA!I349+CEART!I349+ESAG!I349+CEAD!I349+FAED!I349+CEFID!I349+CERES!I349+CESFI!I349</f>
        <v>1</v>
      </c>
      <c r="I349" s="139">
        <f>REITORIA!J349+CEART!J349+ESAG!J349+CEAD!J349+FAED!J349+CEFID!J349+CERES!J349+CESFI!J349</f>
        <v>1</v>
      </c>
      <c r="J349" s="150">
        <f>REITORIA!K349+CEART!K349+ESAG!K349+CEAD!K349+FAED!K349+CEFID!K349+CERES!K349+CESFI!K349</f>
        <v>1</v>
      </c>
      <c r="K349" s="140">
        <f>REITORIA!M349+CEART!M349+ESAG!M349+CEAD!M349+FAED!M349+CEFID!M349+CERES!M349+CESFI!M349</f>
        <v>0</v>
      </c>
      <c r="L349" s="141">
        <f>REITORIA!N349+REITORIA!O349+CEART!N349+CEART!O349+ESAG!N349+ESAG!O349+CEAD!N349+CEAD!O349+FAED!N349+FAED!O349+CEFID!N349+CEFID!O349+CERES!N349+CERES!O349+CESFI!N349+CESFI!O349</f>
        <v>0</v>
      </c>
      <c r="M349" s="138">
        <f t="shared" si="16"/>
        <v>0</v>
      </c>
      <c r="N349" s="17">
        <v>175.56</v>
      </c>
      <c r="O349" s="17">
        <f t="shared" si="17"/>
        <v>0</v>
      </c>
      <c r="P349" s="17">
        <f t="shared" si="18"/>
        <v>175.56</v>
      </c>
      <c r="Q349" s="30">
        <f t="shared" si="19"/>
        <v>175.56</v>
      </c>
    </row>
    <row r="350" spans="1:17" ht="40" customHeight="1" x14ac:dyDescent="0.35">
      <c r="A350" s="255"/>
      <c r="B350" s="46">
        <v>371</v>
      </c>
      <c r="C350" s="254"/>
      <c r="D350" s="40" t="s">
        <v>611</v>
      </c>
      <c r="E350" s="41" t="s">
        <v>612</v>
      </c>
      <c r="F350" s="41" t="s">
        <v>613</v>
      </c>
      <c r="G350" s="41" t="s">
        <v>604</v>
      </c>
      <c r="H350" s="74">
        <f>REITORIA!I350+CEART!I350+ESAG!I350+CEAD!I350+FAED!I350+CEFID!I350+CERES!I350+CESFI!I350</f>
        <v>10</v>
      </c>
      <c r="I350" s="139">
        <f>REITORIA!J350+CEART!J350+ESAG!J350+CEAD!J350+FAED!J350+CEFID!J350+CERES!J350+CESFI!J350</f>
        <v>5</v>
      </c>
      <c r="J350" s="150">
        <f>REITORIA!K350+CEART!K350+ESAG!K350+CEAD!K350+FAED!K350+CEFID!K350+CERES!K350+CESFI!K350</f>
        <v>5</v>
      </c>
      <c r="K350" s="140">
        <f>REITORIA!M350+CEART!M350+ESAG!M350+CEAD!M350+FAED!M350+CEFID!M350+CERES!M350+CESFI!M350</f>
        <v>2</v>
      </c>
      <c r="L350" s="141">
        <f>REITORIA!N350+REITORIA!O350+CEART!N350+CEART!O350+ESAG!N350+ESAG!O350+CEAD!N350+CEAD!O350+FAED!N350+FAED!O350+CEFID!N350+CEFID!O350+CERES!N350+CERES!O350+CESFI!N350+CESFI!O350</f>
        <v>0</v>
      </c>
      <c r="M350" s="138">
        <f t="shared" si="16"/>
        <v>5</v>
      </c>
      <c r="N350" s="17">
        <v>98.95</v>
      </c>
      <c r="O350" s="17">
        <f t="shared" si="17"/>
        <v>0</v>
      </c>
      <c r="P350" s="17">
        <f t="shared" si="18"/>
        <v>989.5</v>
      </c>
      <c r="Q350" s="30">
        <f t="shared" si="19"/>
        <v>494.75</v>
      </c>
    </row>
    <row r="351" spans="1:17" ht="40" customHeight="1" x14ac:dyDescent="0.35">
      <c r="A351" s="252"/>
      <c r="B351" s="46">
        <v>372</v>
      </c>
      <c r="C351" s="250"/>
      <c r="D351" s="40" t="s">
        <v>614</v>
      </c>
      <c r="E351" s="41" t="s">
        <v>39</v>
      </c>
      <c r="F351" s="41" t="s">
        <v>11</v>
      </c>
      <c r="G351" s="41" t="s">
        <v>604</v>
      </c>
      <c r="H351" s="74">
        <f>REITORIA!I351+CEART!I351+ESAG!I351+CEAD!I351+FAED!I351+CEFID!I351+CERES!I351+CESFI!I351</f>
        <v>5</v>
      </c>
      <c r="I351" s="139">
        <f>REITORIA!J351+CEART!J351+ESAG!J351+CEAD!J351+FAED!J351+CEFID!J351+CERES!J351+CESFI!J351</f>
        <v>3</v>
      </c>
      <c r="J351" s="150">
        <f>REITORIA!K351+CEART!K351+ESAG!K351+CEAD!K351+FAED!K351+CEFID!K351+CERES!K351+CESFI!K351</f>
        <v>3</v>
      </c>
      <c r="K351" s="140">
        <f>REITORIA!M351+CEART!M351+ESAG!M351+CEAD!M351+FAED!M351+CEFID!M351+CERES!M351+CESFI!M351</f>
        <v>1</v>
      </c>
      <c r="L351" s="141">
        <f>REITORIA!N351+REITORIA!O351+CEART!N351+CEART!O351+ESAG!N351+ESAG!O351+CEAD!N351+CEAD!O351+FAED!N351+FAED!O351+CEFID!N351+CEFID!O351+CERES!N351+CERES!O351+CESFI!N351+CESFI!O351</f>
        <v>0</v>
      </c>
      <c r="M351" s="138">
        <f t="shared" si="16"/>
        <v>2</v>
      </c>
      <c r="N351" s="17">
        <v>34.28</v>
      </c>
      <c r="O351" s="17">
        <f t="shared" si="17"/>
        <v>0</v>
      </c>
      <c r="P351" s="17">
        <f t="shared" si="18"/>
        <v>171.4</v>
      </c>
      <c r="Q351" s="30">
        <f t="shared" si="19"/>
        <v>102.84</v>
      </c>
    </row>
    <row r="352" spans="1:17" ht="40" customHeight="1" x14ac:dyDescent="0.35">
      <c r="A352" s="251">
        <v>36</v>
      </c>
      <c r="B352" s="46">
        <v>373</v>
      </c>
      <c r="C352" s="249" t="s">
        <v>641</v>
      </c>
      <c r="D352" s="40" t="s">
        <v>615</v>
      </c>
      <c r="E352" s="41" t="s">
        <v>616</v>
      </c>
      <c r="F352" s="41" t="s">
        <v>250</v>
      </c>
      <c r="G352" s="41" t="s">
        <v>12</v>
      </c>
      <c r="H352" s="74">
        <f>REITORIA!I352+CEART!I352+ESAG!I352+CEAD!I352+FAED!I352+CEFID!I352+CERES!I352+CESFI!I352</f>
        <v>29</v>
      </c>
      <c r="I352" s="139">
        <f>REITORIA!J352+CEART!J352+ESAG!J352+CEAD!J352+FAED!J352+CEFID!J352+CERES!J352+CESFI!J352</f>
        <v>12</v>
      </c>
      <c r="J352" s="150">
        <f>REITORIA!K352+CEART!K352+ESAG!K352+CEAD!K352+FAED!K352+CEFID!K352+CERES!K352+CESFI!K352</f>
        <v>12</v>
      </c>
      <c r="K352" s="140">
        <f>REITORIA!M352+CEART!M352+ESAG!M352+CEAD!M352+FAED!M352+CEFID!M352+CERES!M352+CESFI!M352</f>
        <v>5</v>
      </c>
      <c r="L352" s="141">
        <f>REITORIA!N352+REITORIA!O352+CEART!N352+CEART!O352+ESAG!N352+ESAG!O352+CEAD!N352+CEAD!O352+FAED!N352+FAED!O352+CEFID!N352+CEFID!O352+CERES!N352+CERES!O352+CESFI!N352+CESFI!O352</f>
        <v>0</v>
      </c>
      <c r="M352" s="138">
        <f t="shared" si="16"/>
        <v>17</v>
      </c>
      <c r="N352" s="17">
        <v>27.39</v>
      </c>
      <c r="O352" s="17">
        <f t="shared" si="17"/>
        <v>0</v>
      </c>
      <c r="P352" s="17">
        <f t="shared" si="18"/>
        <v>794.31000000000006</v>
      </c>
      <c r="Q352" s="30">
        <f t="shared" si="19"/>
        <v>328.68</v>
      </c>
    </row>
    <row r="353" spans="1:17" ht="40" customHeight="1" x14ac:dyDescent="0.35">
      <c r="A353" s="255"/>
      <c r="B353" s="46">
        <v>374</v>
      </c>
      <c r="C353" s="254"/>
      <c r="D353" s="40" t="s">
        <v>617</v>
      </c>
      <c r="E353" s="41" t="s">
        <v>618</v>
      </c>
      <c r="F353" s="41" t="s">
        <v>11</v>
      </c>
      <c r="G353" s="41" t="s">
        <v>12</v>
      </c>
      <c r="H353" s="74">
        <f>REITORIA!I353+CEART!I353+ESAG!I353+CEAD!I353+FAED!I353+CEFID!I353+CERES!I353+CESFI!I353</f>
        <v>54</v>
      </c>
      <c r="I353" s="139">
        <f>REITORIA!J353+CEART!J353+ESAG!J353+CEAD!J353+FAED!J353+CEFID!J353+CERES!J353+CESFI!J353</f>
        <v>29</v>
      </c>
      <c r="J353" s="150">
        <f>REITORIA!K353+CEART!K353+ESAG!K353+CEAD!K353+FAED!K353+CEFID!K353+CERES!K353+CESFI!K353</f>
        <v>29</v>
      </c>
      <c r="K353" s="140">
        <f>REITORIA!M353+CEART!M353+ESAG!M353+CEAD!M353+FAED!M353+CEFID!M353+CERES!M353+CESFI!M353</f>
        <v>12</v>
      </c>
      <c r="L353" s="141">
        <f>REITORIA!N353+REITORIA!O353+CEART!N353+CEART!O353+ESAG!N353+ESAG!O353+CEAD!N353+CEAD!O353+FAED!N353+FAED!O353+CEFID!N353+CEFID!O353+CERES!N353+CERES!O353+CESFI!N353+CESFI!O353</f>
        <v>0</v>
      </c>
      <c r="M353" s="138">
        <f t="shared" si="16"/>
        <v>25</v>
      </c>
      <c r="N353" s="17">
        <v>45.86</v>
      </c>
      <c r="O353" s="17">
        <f t="shared" si="17"/>
        <v>0</v>
      </c>
      <c r="P353" s="17">
        <f t="shared" si="18"/>
        <v>2476.44</v>
      </c>
      <c r="Q353" s="30">
        <f t="shared" si="19"/>
        <v>1329.94</v>
      </c>
    </row>
    <row r="354" spans="1:17" ht="40" customHeight="1" x14ac:dyDescent="0.35">
      <c r="A354" s="252"/>
      <c r="B354" s="46">
        <v>375</v>
      </c>
      <c r="C354" s="250"/>
      <c r="D354" s="40" t="s">
        <v>619</v>
      </c>
      <c r="E354" s="41" t="s">
        <v>618</v>
      </c>
      <c r="F354" s="41" t="s">
        <v>11</v>
      </c>
      <c r="G354" s="41" t="s">
        <v>12</v>
      </c>
      <c r="H354" s="74">
        <f>REITORIA!I354+CEART!I354+ESAG!I354+CEAD!I354+FAED!I354+CEFID!I354+CERES!I354+CESFI!I354</f>
        <v>31</v>
      </c>
      <c r="I354" s="139">
        <f>REITORIA!J354+CEART!J354+ESAG!J354+CEAD!J354+FAED!J354+CEFID!J354+CERES!J354+CESFI!J354</f>
        <v>5</v>
      </c>
      <c r="J354" s="150">
        <f>REITORIA!K354+CEART!K354+ESAG!K354+CEAD!K354+FAED!K354+CEFID!K354+CERES!K354+CESFI!K354</f>
        <v>5</v>
      </c>
      <c r="K354" s="140">
        <f>REITORIA!M354+CEART!M354+ESAG!M354+CEAD!M354+FAED!M354+CEFID!M354+CERES!M354+CESFI!M354</f>
        <v>7</v>
      </c>
      <c r="L354" s="141">
        <f>REITORIA!N354+REITORIA!O354+CEART!N354+CEART!O354+ESAG!N354+ESAG!O354+CEAD!N354+CEAD!O354+FAED!N354+FAED!O354+CEFID!N354+CEFID!O354+CERES!N354+CERES!O354+CESFI!N354+CESFI!O354</f>
        <v>0</v>
      </c>
      <c r="M354" s="138">
        <f t="shared" si="16"/>
        <v>26</v>
      </c>
      <c r="N354" s="17">
        <v>21.27</v>
      </c>
      <c r="O354" s="17">
        <f t="shared" si="17"/>
        <v>0</v>
      </c>
      <c r="P354" s="17">
        <f t="shared" si="18"/>
        <v>659.37</v>
      </c>
      <c r="Q354" s="30">
        <f t="shared" si="19"/>
        <v>106.35</v>
      </c>
    </row>
    <row r="355" spans="1:17" ht="40" customHeight="1" x14ac:dyDescent="0.35">
      <c r="A355" s="251">
        <v>37</v>
      </c>
      <c r="B355" s="46">
        <v>376</v>
      </c>
      <c r="C355" s="249" t="s">
        <v>635</v>
      </c>
      <c r="D355" s="40" t="s">
        <v>620</v>
      </c>
      <c r="E355" s="41" t="s">
        <v>621</v>
      </c>
      <c r="F355" s="41" t="s">
        <v>11</v>
      </c>
      <c r="G355" s="41" t="s">
        <v>604</v>
      </c>
      <c r="H355" s="74">
        <f>REITORIA!I355+CEART!I355+ESAG!I355+CEAD!I355+FAED!I355+CEFID!I355+CERES!I355+CESFI!I355</f>
        <v>2</v>
      </c>
      <c r="I355" s="139">
        <f>REITORIA!J355+CEART!J355+ESAG!J355+CEAD!J355+FAED!J355+CEFID!J355+CERES!J355+CESFI!J355</f>
        <v>1</v>
      </c>
      <c r="J355" s="150">
        <f>REITORIA!K355+CEART!K355+ESAG!K355+CEAD!K355+FAED!K355+CEFID!K355+CERES!K355+CESFI!K355</f>
        <v>1</v>
      </c>
      <c r="K355" s="140">
        <f>REITORIA!M355+CEART!M355+ESAG!M355+CEAD!M355+FAED!M355+CEFID!M355+CERES!M355+CESFI!M355</f>
        <v>0</v>
      </c>
      <c r="L355" s="141">
        <f>REITORIA!N355+REITORIA!O355+CEART!N355+CEART!O355+ESAG!N355+ESAG!O355+CEAD!N355+CEAD!O355+FAED!N355+FAED!O355+CEFID!N355+CEFID!O355+CERES!N355+CERES!O355+CESFI!N355+CESFI!O355</f>
        <v>0</v>
      </c>
      <c r="M355" s="138">
        <f t="shared" si="16"/>
        <v>1</v>
      </c>
      <c r="N355" s="17">
        <v>99.9</v>
      </c>
      <c r="O355" s="17">
        <f t="shared" si="17"/>
        <v>0</v>
      </c>
      <c r="P355" s="17">
        <f t="shared" si="18"/>
        <v>199.8</v>
      </c>
      <c r="Q355" s="30">
        <f t="shared" si="19"/>
        <v>99.9</v>
      </c>
    </row>
    <row r="356" spans="1:17" ht="40" customHeight="1" x14ac:dyDescent="0.35">
      <c r="A356" s="255"/>
      <c r="B356" s="46">
        <v>377</v>
      </c>
      <c r="C356" s="254"/>
      <c r="D356" s="40" t="s">
        <v>622</v>
      </c>
      <c r="E356" s="41" t="s">
        <v>623</v>
      </c>
      <c r="F356" s="41" t="s">
        <v>11</v>
      </c>
      <c r="G356" s="41" t="s">
        <v>604</v>
      </c>
      <c r="H356" s="74">
        <f>REITORIA!I356+CEART!I356+ESAG!I356+CEAD!I356+FAED!I356+CEFID!I356+CERES!I356+CESFI!I356</f>
        <v>1</v>
      </c>
      <c r="I356" s="139">
        <f>REITORIA!J356+CEART!J356+ESAG!J356+CEAD!J356+FAED!J356+CEFID!J356+CERES!J356+CESFI!J356</f>
        <v>1</v>
      </c>
      <c r="J356" s="150">
        <f>REITORIA!K356+CEART!K356+ESAG!K356+CEAD!K356+FAED!K356+CEFID!K356+CERES!K356+CESFI!K356</f>
        <v>1</v>
      </c>
      <c r="K356" s="140">
        <f>REITORIA!M356+CEART!M356+ESAG!M356+CEAD!M356+FAED!M356+CEFID!M356+CERES!M356+CESFI!M356</f>
        <v>0</v>
      </c>
      <c r="L356" s="141">
        <f>REITORIA!N356+REITORIA!O356+CEART!N356+CEART!O356+ESAG!N356+ESAG!O356+CEAD!N356+CEAD!O356+FAED!N356+FAED!O356+CEFID!N356+CEFID!O356+CERES!N356+CERES!O356+CESFI!N356+CESFI!O356</f>
        <v>0</v>
      </c>
      <c r="M356" s="138">
        <f t="shared" si="16"/>
        <v>0</v>
      </c>
      <c r="N356" s="17">
        <v>526.46</v>
      </c>
      <c r="O356" s="17">
        <f t="shared" si="17"/>
        <v>0</v>
      </c>
      <c r="P356" s="17">
        <f t="shared" si="18"/>
        <v>526.46</v>
      </c>
      <c r="Q356" s="30">
        <f t="shared" si="19"/>
        <v>526.46</v>
      </c>
    </row>
    <row r="357" spans="1:17" ht="40" customHeight="1" x14ac:dyDescent="0.35">
      <c r="A357" s="255"/>
      <c r="B357" s="46">
        <v>378</v>
      </c>
      <c r="C357" s="254"/>
      <c r="D357" s="40" t="s">
        <v>624</v>
      </c>
      <c r="E357" s="41" t="s">
        <v>625</v>
      </c>
      <c r="F357" s="41" t="s">
        <v>11</v>
      </c>
      <c r="G357" s="41" t="s">
        <v>626</v>
      </c>
      <c r="H357" s="74">
        <f>REITORIA!I357+CEART!I357+ESAG!I357+CEAD!I357+FAED!I357+CEFID!I357+CERES!I357+CESFI!I357</f>
        <v>1</v>
      </c>
      <c r="I357" s="139">
        <f>REITORIA!J357+CEART!J357+ESAG!J357+CEAD!J357+FAED!J357+CEFID!J357+CERES!J357+CESFI!J357</f>
        <v>0</v>
      </c>
      <c r="J357" s="150">
        <f>REITORIA!K357+CEART!K357+ESAG!K357+CEAD!K357+FAED!K357+CEFID!K357+CERES!K357+CESFI!K357</f>
        <v>0</v>
      </c>
      <c r="K357" s="140">
        <f>REITORIA!M357+CEART!M357+ESAG!M357+CEAD!M357+FAED!M357+CEFID!M357+CERES!M357+CESFI!M357</f>
        <v>0</v>
      </c>
      <c r="L357" s="141">
        <f>REITORIA!N357+REITORIA!O357+CEART!N357+CEART!O357+ESAG!N357+ESAG!O357+CEAD!N357+CEAD!O357+FAED!N357+FAED!O357+CEFID!N357+CEFID!O357+CERES!N357+CERES!O357+CESFI!N357+CESFI!O357</f>
        <v>0</v>
      </c>
      <c r="M357" s="138">
        <f t="shared" si="16"/>
        <v>1</v>
      </c>
      <c r="N357" s="17">
        <v>140.22</v>
      </c>
      <c r="O357" s="17">
        <f t="shared" si="17"/>
        <v>0</v>
      </c>
      <c r="P357" s="17">
        <f t="shared" si="18"/>
        <v>140.22</v>
      </c>
      <c r="Q357" s="30">
        <f t="shared" si="19"/>
        <v>0</v>
      </c>
    </row>
    <row r="358" spans="1:17" ht="40" customHeight="1" x14ac:dyDescent="0.35">
      <c r="A358" s="252"/>
      <c r="B358" s="46">
        <v>379</v>
      </c>
      <c r="C358" s="250"/>
      <c r="D358" s="40" t="s">
        <v>627</v>
      </c>
      <c r="E358" s="41" t="s">
        <v>628</v>
      </c>
      <c r="F358" s="41" t="s">
        <v>11</v>
      </c>
      <c r="G358" s="41" t="s">
        <v>629</v>
      </c>
      <c r="H358" s="74">
        <f>REITORIA!I358+CEART!I358+ESAG!I358+CEAD!I358+FAED!I358+CEFID!I358+CERES!I358+CESFI!I358</f>
        <v>11</v>
      </c>
      <c r="I358" s="139">
        <f>REITORIA!J358+CEART!J358+ESAG!J358+CEAD!J358+FAED!J358+CEFID!J358+CERES!J358+CESFI!J358</f>
        <v>10</v>
      </c>
      <c r="J358" s="150">
        <f>REITORIA!K358+CEART!K358+ESAG!K358+CEAD!K358+FAED!K358+CEFID!K358+CERES!K358+CESFI!K358</f>
        <v>10</v>
      </c>
      <c r="K358" s="140">
        <f>REITORIA!M358+CEART!M358+ESAG!M358+CEAD!M358+FAED!M358+CEFID!M358+CERES!M358+CESFI!M358</f>
        <v>1</v>
      </c>
      <c r="L358" s="141">
        <f>REITORIA!N358+REITORIA!O358+CEART!N358+CEART!O358+ESAG!N358+ESAG!O358+CEAD!N358+CEAD!O358+FAED!N358+FAED!O358+CEFID!N358+CEFID!O358+CERES!N358+CERES!O358+CESFI!N358+CESFI!O358</f>
        <v>0</v>
      </c>
      <c r="M358" s="138">
        <f t="shared" si="16"/>
        <v>1</v>
      </c>
      <c r="N358" s="17">
        <v>193.95</v>
      </c>
      <c r="O358" s="17">
        <f t="shared" si="17"/>
        <v>0</v>
      </c>
      <c r="P358" s="17">
        <f t="shared" si="18"/>
        <v>2133.4499999999998</v>
      </c>
      <c r="Q358" s="30">
        <f t="shared" si="19"/>
        <v>1939.5</v>
      </c>
    </row>
    <row r="359" spans="1:17" ht="40" customHeight="1" x14ac:dyDescent="0.35">
      <c r="A359" s="251">
        <v>38</v>
      </c>
      <c r="B359" s="46">
        <v>380</v>
      </c>
      <c r="C359" s="249" t="s">
        <v>634</v>
      </c>
      <c r="D359" s="40" t="s">
        <v>630</v>
      </c>
      <c r="E359" s="41" t="s">
        <v>631</v>
      </c>
      <c r="F359" s="41" t="s">
        <v>484</v>
      </c>
      <c r="G359" s="41" t="s">
        <v>13</v>
      </c>
      <c r="H359" s="74">
        <f>REITORIA!I359+CEART!I359+ESAG!I359+CEAD!I359+FAED!I359+CEFID!I359+CERES!I359+CESFI!I359</f>
        <v>5</v>
      </c>
      <c r="I359" s="139">
        <f>REITORIA!J359+CEART!J359+ESAG!J359+CEAD!J359+FAED!J359+CEFID!J359+CERES!J359+CESFI!J359</f>
        <v>5</v>
      </c>
      <c r="J359" s="150">
        <f>REITORIA!K359+CEART!K359+ESAG!K359+CEAD!K359+FAED!K359+CEFID!K359+CERES!K359+CESFI!K359</f>
        <v>5</v>
      </c>
      <c r="K359" s="140">
        <f>REITORIA!M359+CEART!M359+ESAG!M359+CEAD!M359+FAED!M359+CEFID!M359+CERES!M359+CESFI!M359</f>
        <v>1</v>
      </c>
      <c r="L359" s="141">
        <f>REITORIA!N359+REITORIA!O359+CEART!N359+CEART!O359+ESAG!N359+ESAG!O359+CEAD!N359+CEAD!O359+FAED!N359+FAED!O359+CEFID!N359+CEFID!O359+CERES!N359+CERES!O359+CESFI!N359+CESFI!O359</f>
        <v>0</v>
      </c>
      <c r="M359" s="138">
        <f t="shared" si="16"/>
        <v>0</v>
      </c>
      <c r="N359" s="17">
        <v>40.25</v>
      </c>
      <c r="O359" s="17">
        <f t="shared" si="17"/>
        <v>0</v>
      </c>
      <c r="P359" s="17">
        <f t="shared" si="18"/>
        <v>201.25</v>
      </c>
      <c r="Q359" s="30">
        <f t="shared" si="19"/>
        <v>201.25</v>
      </c>
    </row>
    <row r="360" spans="1:17" ht="40" customHeight="1" x14ac:dyDescent="0.35">
      <c r="A360" s="252"/>
      <c r="B360" s="46">
        <v>381</v>
      </c>
      <c r="C360" s="250"/>
      <c r="D360" s="43" t="s">
        <v>632</v>
      </c>
      <c r="E360" s="44" t="s">
        <v>633</v>
      </c>
      <c r="F360" s="41" t="s">
        <v>42</v>
      </c>
      <c r="G360" s="45" t="s">
        <v>13</v>
      </c>
      <c r="H360" s="74">
        <f>REITORIA!I360+CEART!I360+ESAG!I360+CEAD!I360+FAED!I360+CEFID!I360+CERES!I360+CESFI!I360</f>
        <v>20</v>
      </c>
      <c r="I360" s="139">
        <f>REITORIA!J360+CEART!J360+ESAG!J360+CEAD!J360+FAED!J360+CEFID!J360+CERES!J360+CESFI!J360</f>
        <v>16</v>
      </c>
      <c r="J360" s="150">
        <f>REITORIA!K360+CEART!K360+ESAG!K360+CEAD!K360+FAED!K360+CEFID!K360+CERES!K360+CESFI!K360</f>
        <v>16</v>
      </c>
      <c r="K360" s="140">
        <f>REITORIA!M360+CEART!M360+ESAG!M360+CEAD!M360+FAED!M360+CEFID!M360+CERES!M360+CESFI!M360</f>
        <v>5</v>
      </c>
      <c r="L360" s="141">
        <f>REITORIA!N360+REITORIA!O360+CEART!N360+CEART!O360+ESAG!N360+ESAG!O360+CEAD!N360+CEAD!O360+FAED!N360+FAED!O360+CEFID!N360+CEFID!O360+CERES!N360+CERES!O360+CESFI!N360+CESFI!O360</f>
        <v>0</v>
      </c>
      <c r="M360" s="138">
        <f t="shared" si="16"/>
        <v>4</v>
      </c>
      <c r="N360" s="17">
        <v>10.86</v>
      </c>
      <c r="O360" s="17">
        <f t="shared" si="17"/>
        <v>0</v>
      </c>
      <c r="P360" s="17">
        <f t="shared" si="18"/>
        <v>217.2</v>
      </c>
      <c r="Q360" s="30">
        <f t="shared" si="19"/>
        <v>173.76</v>
      </c>
    </row>
    <row r="361" spans="1:17" ht="14.5" x14ac:dyDescent="0.35">
      <c r="A361" s="73"/>
      <c r="B361" s="73"/>
      <c r="H361" s="4">
        <f>SUM(H4:H360)</f>
        <v>18451</v>
      </c>
      <c r="N361" s="29">
        <f>SUM(N4:N360)</f>
        <v>36106.959999999977</v>
      </c>
      <c r="O361" s="29"/>
      <c r="P361" s="29">
        <f>SUM(P4:P360)</f>
        <v>635679.56000000029</v>
      </c>
      <c r="Q361" s="29">
        <f>SUM(Q4:Q360)</f>
        <v>349385.63000000006</v>
      </c>
    </row>
    <row r="362" spans="1:17" ht="14.5" x14ac:dyDescent="0.35"/>
    <row r="363" spans="1:17" ht="15.5" x14ac:dyDescent="0.35">
      <c r="H363" s="258" t="str">
        <f>D1</f>
        <v>OBJETO: AQUISIÇÃO DE FERRAMENTAS E MATERIAIS DE CONSTRUÇÃO PARA A UDESC</v>
      </c>
      <c r="I363" s="258"/>
      <c r="J363" s="258"/>
      <c r="K363" s="258"/>
      <c r="L363" s="258"/>
      <c r="M363" s="258"/>
      <c r="N363" s="258"/>
      <c r="O363" s="258"/>
      <c r="P363" s="258"/>
      <c r="Q363" s="258"/>
    </row>
    <row r="364" spans="1:17" ht="15.5" x14ac:dyDescent="0.35">
      <c r="H364" s="258" t="str">
        <f>A1</f>
        <v>PE 0666/2024 SRP - (SGPE DE ORIGEM: 19653/2024)</v>
      </c>
      <c r="I364" s="258"/>
      <c r="J364" s="258"/>
      <c r="K364" s="258"/>
      <c r="L364" s="258"/>
      <c r="M364" s="258"/>
      <c r="N364" s="258"/>
      <c r="O364" s="258"/>
      <c r="P364" s="258"/>
      <c r="Q364" s="258"/>
    </row>
    <row r="365" spans="1:17" ht="15.5" x14ac:dyDescent="0.35">
      <c r="H365" s="258" t="str">
        <f>N1</f>
        <v>VIGÊNCIA DA ATA: 19/07/2024 até 19/07/2025</v>
      </c>
      <c r="I365" s="258"/>
      <c r="J365" s="258"/>
      <c r="K365" s="258"/>
      <c r="L365" s="258"/>
      <c r="M365" s="258"/>
      <c r="N365" s="258"/>
      <c r="O365" s="258"/>
      <c r="P365" s="258"/>
      <c r="Q365" s="258"/>
    </row>
    <row r="366" spans="1:17" ht="15.5" x14ac:dyDescent="0.35">
      <c r="H366" s="10" t="s">
        <v>16</v>
      </c>
      <c r="I366" s="11"/>
      <c r="J366" s="11"/>
      <c r="K366" s="11"/>
      <c r="L366" s="11"/>
      <c r="M366" s="11"/>
      <c r="N366" s="11"/>
      <c r="O366" s="11"/>
      <c r="P366" s="11"/>
      <c r="Q366" s="7">
        <f>P361</f>
        <v>635679.56000000029</v>
      </c>
    </row>
    <row r="367" spans="1:17" ht="15.5" x14ac:dyDescent="0.35">
      <c r="H367" s="12" t="s">
        <v>7</v>
      </c>
      <c r="I367" s="13"/>
      <c r="J367" s="13"/>
      <c r="K367" s="13"/>
      <c r="L367" s="13"/>
      <c r="M367" s="13"/>
      <c r="N367" s="13"/>
      <c r="O367" s="13"/>
      <c r="P367" s="13"/>
      <c r="Q367" s="8">
        <f>Q361</f>
        <v>349385.63000000006</v>
      </c>
    </row>
    <row r="368" spans="1:17" ht="15.5" x14ac:dyDescent="0.35">
      <c r="H368" s="12" t="s">
        <v>8</v>
      </c>
      <c r="I368" s="13"/>
      <c r="J368" s="13"/>
      <c r="K368" s="13"/>
      <c r="L368" s="13"/>
      <c r="M368" s="13"/>
      <c r="N368" s="13"/>
      <c r="O368" s="13"/>
      <c r="P368" s="13"/>
      <c r="Q368" s="9"/>
    </row>
    <row r="369" spans="8:17" ht="15.5" x14ac:dyDescent="0.35">
      <c r="H369" s="14" t="s">
        <v>9</v>
      </c>
      <c r="I369" s="15"/>
      <c r="J369" s="15"/>
      <c r="K369" s="15"/>
      <c r="L369" s="15"/>
      <c r="M369" s="15"/>
      <c r="N369" s="15"/>
      <c r="O369" s="15"/>
      <c r="P369" s="15"/>
      <c r="Q369" s="155">
        <f>Q367/Q366</f>
        <v>0.54962539616658412</v>
      </c>
    </row>
    <row r="370" spans="8:17" ht="15.5" x14ac:dyDescent="0.35">
      <c r="H370" s="297" t="s">
        <v>824</v>
      </c>
      <c r="I370" s="113"/>
      <c r="J370" s="27"/>
      <c r="K370" s="113"/>
      <c r="L370" s="113"/>
      <c r="M370" s="27"/>
      <c r="N370" s="27"/>
      <c r="O370" s="113"/>
      <c r="P370" s="27"/>
      <c r="Q370" s="28"/>
    </row>
    <row r="371" spans="8:17" ht="14.5" x14ac:dyDescent="0.35"/>
  </sheetData>
  <mergeCells count="65">
    <mergeCell ref="H363:Q363"/>
    <mergeCell ref="H364:Q364"/>
    <mergeCell ref="H365:Q365"/>
    <mergeCell ref="A2:Q2"/>
    <mergeCell ref="N1:Q1"/>
    <mergeCell ref="D1:M1"/>
    <mergeCell ref="C4:C18"/>
    <mergeCell ref="A4:A18"/>
    <mergeCell ref="C19:C23"/>
    <mergeCell ref="A19:A23"/>
    <mergeCell ref="C24:C29"/>
    <mergeCell ref="A24:A29"/>
    <mergeCell ref="C30:C45"/>
    <mergeCell ref="A30:A45"/>
    <mergeCell ref="C46:C99"/>
    <mergeCell ref="A46:A99"/>
    <mergeCell ref="A1:C1"/>
    <mergeCell ref="C100:C133"/>
    <mergeCell ref="A100:A133"/>
    <mergeCell ref="C134:C165"/>
    <mergeCell ref="A134:A165"/>
    <mergeCell ref="C166:C172"/>
    <mergeCell ref="A166:A172"/>
    <mergeCell ref="C173:C179"/>
    <mergeCell ref="A173:A179"/>
    <mergeCell ref="C180:C197"/>
    <mergeCell ref="A180:A197"/>
    <mergeCell ref="C198:C223"/>
    <mergeCell ref="A198:A223"/>
    <mergeCell ref="C224:C228"/>
    <mergeCell ref="A224:A228"/>
    <mergeCell ref="C229:C263"/>
    <mergeCell ref="A229:A263"/>
    <mergeCell ref="C265:C280"/>
    <mergeCell ref="A265:A280"/>
    <mergeCell ref="C281:C289"/>
    <mergeCell ref="A281:A289"/>
    <mergeCell ref="C295:C301"/>
    <mergeCell ref="A295:A301"/>
    <mergeCell ref="C302:C303"/>
    <mergeCell ref="A302:A303"/>
    <mergeCell ref="C304:C306"/>
    <mergeCell ref="A304:A306"/>
    <mergeCell ref="C307:C308"/>
    <mergeCell ref="A307:A308"/>
    <mergeCell ref="C309:C311"/>
    <mergeCell ref="A309:A311"/>
    <mergeCell ref="C312:C313"/>
    <mergeCell ref="A312:A313"/>
    <mergeCell ref="C314:C322"/>
    <mergeCell ref="A314:A322"/>
    <mergeCell ref="C323:C333"/>
    <mergeCell ref="A323:A333"/>
    <mergeCell ref="C334:C342"/>
    <mergeCell ref="A334:A342"/>
    <mergeCell ref="C343:C344"/>
    <mergeCell ref="A343:A344"/>
    <mergeCell ref="C359:C360"/>
    <mergeCell ref="A359:A360"/>
    <mergeCell ref="C345:C351"/>
    <mergeCell ref="A345:A351"/>
    <mergeCell ref="C352:C354"/>
    <mergeCell ref="A352:A354"/>
    <mergeCell ref="C355:C358"/>
    <mergeCell ref="A355:A358"/>
  </mergeCells>
  <conditionalFormatting sqref="M4:M360">
    <cfRule type="cellIs" dxfId="9" priority="1" operator="lessThan">
      <formula>0</formula>
    </cfRule>
  </conditionalFormatting>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REITORIA</vt:lpstr>
      <vt:lpstr>CEART</vt:lpstr>
      <vt:lpstr>ESAG</vt:lpstr>
      <vt:lpstr>CEAD</vt:lpstr>
      <vt:lpstr>FAED</vt:lpstr>
      <vt:lpstr>CEFID</vt:lpstr>
      <vt:lpstr>CERES</vt:lpstr>
      <vt:lpstr>CESFI</vt:lpstr>
      <vt:lpstr>GESTOR</vt:lpstr>
      <vt:lpstr>(CARONA)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Home</dc:creator>
  <cp:lastModifiedBy>LETÍCIA-SEGECON/FPOLIS</cp:lastModifiedBy>
  <cp:lastPrinted>2018-01-24T18:18:49Z</cp:lastPrinted>
  <dcterms:created xsi:type="dcterms:W3CDTF">2010-06-19T20:43:11Z</dcterms:created>
  <dcterms:modified xsi:type="dcterms:W3CDTF">2025-08-11T22:03:18Z</dcterms:modified>
</cp:coreProperties>
</file>