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J:\Licitação 2025\PE SRP 0676.2025 - Relançamento Coffee break - SGP-e 3523.2025\"/>
    </mc:Choice>
  </mc:AlternateContent>
  <xr:revisionPtr revIDLastSave="0" documentId="13_ncr:1_{9C0BE4BC-48C1-4513-822B-133C051C5FAC}" xr6:coauthVersionLast="47" xr6:coauthVersionMax="47" xr10:uidLastSave="{00000000-0000-0000-0000-000000000000}"/>
  <bookViews>
    <workbookView xWindow="-28920" yWindow="-120" windowWidth="29040" windowHeight="15720" tabRatio="711" xr2:uid="{00000000-000D-0000-FFFF-FFFF00000000}"/>
  </bookViews>
  <sheets>
    <sheet name="CCT" sheetId="104" r:id="rId1"/>
    <sheet name="GESTOR" sheetId="90" r:id="rId2"/>
    <sheet name="Modelo Anexo II IN 002_2014" sheetId="77" r:id="rId3"/>
  </sheets>
  <definedNames>
    <definedName name="_xlnm._FilterDatabase" localSheetId="0" hidden="1">CCT!$A$3:$N$3</definedName>
    <definedName name="_xlnm._FilterDatabase" localSheetId="1" hidden="1">GESTOR!$A$3:$N$3</definedName>
    <definedName name="diasuteis" localSheetId="0">#REF!</definedName>
    <definedName name="diasuteis" localSheetId="1">#REF!</definedName>
    <definedName name="diasuteis">#REF!</definedName>
    <definedName name="Ferias" localSheetId="0">#REF!</definedName>
    <definedName name="Ferias" localSheetId="1">#REF!</definedName>
    <definedName name="Ferias">#REF!</definedName>
    <definedName name="RD" localSheetId="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" i="104" l="1"/>
  <c r="Q7" i="104"/>
  <c r="R7" i="104"/>
  <c r="S7" i="104"/>
  <c r="T7" i="104"/>
  <c r="U7" i="104"/>
  <c r="V7" i="104"/>
  <c r="W7" i="104"/>
  <c r="X7" i="104"/>
  <c r="Y7" i="104"/>
  <c r="Z7" i="104"/>
  <c r="AA7" i="104"/>
  <c r="AB7" i="104"/>
  <c r="AC7" i="104"/>
  <c r="AD7" i="104"/>
  <c r="AE7" i="104"/>
  <c r="AF7" i="104"/>
  <c r="AG7" i="104"/>
  <c r="AH7" i="104"/>
  <c r="AI7" i="104"/>
  <c r="AJ7" i="104"/>
  <c r="AK7" i="104"/>
  <c r="O7" i="104"/>
  <c r="M6" i="90" l="1"/>
  <c r="M5" i="90"/>
  <c r="M4" i="90"/>
  <c r="M5" i="104" l="1"/>
  <c r="M6" i="104"/>
  <c r="M4" i="104"/>
  <c r="O5" i="90"/>
  <c r="O6" i="90"/>
  <c r="O4" i="90"/>
  <c r="M7" i="90" l="1"/>
  <c r="N6" i="104"/>
  <c r="N5" i="104"/>
  <c r="N4" i="104"/>
  <c r="N6" i="90" l="1"/>
  <c r="P6" i="90"/>
  <c r="N5" i="90"/>
  <c r="P5" i="90"/>
  <c r="P4" i="90"/>
  <c r="L10" i="90" l="1"/>
  <c r="L11" i="90"/>
  <c r="L9" i="90"/>
  <c r="P7" i="90" l="1"/>
  <c r="O13" i="90" s="1"/>
  <c r="L7" i="90"/>
  <c r="N4" i="90"/>
  <c r="N7" i="90" s="1"/>
  <c r="O7" i="90" l="1"/>
  <c r="O12" i="90" s="1"/>
  <c r="O15" i="90" s="1"/>
</calcChain>
</file>

<file path=xl/sharedStrings.xml><?xml version="1.0" encoding="utf-8"?>
<sst xmlns="http://schemas.openxmlformats.org/spreadsheetml/2006/main" count="162" uniqueCount="64">
  <si>
    <t>Saldo / Automático</t>
  </si>
  <si>
    <t>LOTE</t>
  </si>
  <si>
    <t>FORNECEDOR</t>
  </si>
  <si>
    <t>Entrega 
(Dias)</t>
  </si>
  <si>
    <t>ITEM</t>
  </si>
  <si>
    <t>Preço UNITÁRIO (R$)</t>
  </si>
  <si>
    <t>PRODUTO - CARACTERÍSTICAS MÍNIMAS</t>
  </si>
  <si>
    <t>UNIDADE</t>
  </si>
  <si>
    <t>ALERTA</t>
  </si>
  <si>
    <t>Item</t>
  </si>
  <si>
    <t>Unidade</t>
  </si>
  <si>
    <t>Lote</t>
  </si>
  <si>
    <t>Pagto. (Dias)</t>
  </si>
  <si>
    <t>Qtde LICITADA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</si>
  <si>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</si>
  <si>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</si>
  <si>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 xml:space="preserve">Objeto: </t>
  </si>
  <si>
    <t>Vigência da Ata de Registro de Preços: XX/XX/XXXX até XX/XX/XXXXX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</si>
  <si>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</si>
  <si>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</si>
  <si>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</si>
  <si>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</si>
  <si>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</si>
  <si>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</si>
  <si>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</si>
  <si>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</si>
  <si>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</si>
  <si>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</si>
  <si>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ELEMENTO</t>
  </si>
  <si>
    <t>CENTRO GESTOR: CCT</t>
  </si>
  <si>
    <t xml:space="preserve">MARCA </t>
  </si>
  <si>
    <t>MODELO</t>
  </si>
  <si>
    <t>Pregão n.º  XXXX/2017</t>
  </si>
  <si>
    <t>Processo SGP-e n.º XXXX/2017</t>
  </si>
  <si>
    <t>Declaro que o Centro XXXXXXX, participante da Ata de Registro de Preços proveniente do Pregão n.º XXXX/2017, possui saldo em seu quantitativo para a emissão da Autorização de Fornecimento/Ordem de Serviço n.º XXXX/2017, no valor de R$ X.XXX,XX, a ser firmada com a empresa XXXXXXX, restando ainda em sua cota para próximas contratações com o referido fornecedor os seguintes quantitativos:</t>
  </si>
  <si>
    <t>CENTRO PARTICIPANTE: CCT</t>
  </si>
  <si>
    <t>Qtde Registrada</t>
  </si>
  <si>
    <t>Qtde Utilizada</t>
  </si>
  <si>
    <t>Saldo</t>
  </si>
  <si>
    <t>Valor Registrado</t>
  </si>
  <si>
    <t>Valor Utilizado</t>
  </si>
  <si>
    <t>Valor Total da Ata com Aditivo</t>
  </si>
  <si>
    <t>% Aditivos</t>
  </si>
  <si>
    <t>% Utilizado</t>
  </si>
  <si>
    <t xml:space="preserve">Resumo Atualizado em </t>
  </si>
  <si>
    <t>serviço</t>
  </si>
  <si>
    <t>Não se Aplica</t>
  </si>
  <si>
    <t>MÃOS PERUANAS</t>
  </si>
  <si>
    <t>339030.15</t>
  </si>
  <si>
    <t>VIGÊNCIA DA ATA: 03/06/2025 a 03/06/2026</t>
  </si>
  <si>
    <t xml:space="preserve"> AF/OS nº  XXXX/2025 Qtde. DT</t>
  </si>
  <si>
    <t>XX/XX/2025</t>
  </si>
  <si>
    <t>COFFEE BREAK TIPO 1
• Café amargo (disponibilizar açúcar e adoçante)
• Leite
• Refrigerante normal
• Mini sonho ou similar
• Amanteigado tipo petit fours (mínimo 2 tipos) ou pastel doce assado 
• Mini sanduíche simples (mínimo 1 tipo)
• Mini salgado frito simples (mínimo 2 tipos)
OBSERVAÇÕES:
1 - Mini sanduíche simples (pão pullmann sem casca ou mini pão francês com recheio de queijo prato com presunto ou alface com ricota ou patê de frango).
2 - Mini salgado frito simples (coxinha de frango, risoles de carne moída, empanado de salsicha, pastel de carne).</t>
  </si>
  <si>
    <t>COFFEE BREAK TIPO 2
• Café Amargo (disponibilizar açúcar e adoçantes)
• Leite
• Água sem gás
• Refrigerante normal e diet
• Sucos (mínimo 2 tipos – polpa ou naturais)
• Bolo de chocolate ou laranja ou tipo toalha felpuda ou tipo cuca1 (mínimo 1 tipo)
• Amanteigado tipo petit fours (mínimo 2 tipos) ou pastel doce assado
• Folheado doce de banana ou maçã ou queijo com goiabada (mínimo 1 tipo)
• Mini pão de Queijo
• Mini sanduíche II (mínimo 2 tipos)
• Mini salgado frito II (mínimo 1 tipo)
OBSERVAÇÕES:
1 - Cuca é doce com cobertura de farofa doce e frutas (banana, coco, abacaxi ou uva).
2 - Mini sanduíche II (pão tipo pullmann sem casca ou pão integral com recheio de ricota temperada e alface ou patê de frango).
3 - Mini salgado frito II (bolinha de queijo, pastel de palmito, kibe, croquete de camarão).</t>
  </si>
  <si>
    <t>COFFEE BREAK TIPO 3
• Café Amargo (disponibilizar açúcar e adoçantes)
• Leite
• Chá (camomila, hortelã ou erva cidreira)
• Água com gás e sem gás
• Refrigerante normal e diet
• Sucos(mínimo 2 tipos – polpa ou naturais)
• Bolo de chocolate ou laranja ou tipo toalha felpuda ou tipo cuca1 (mínimo 2 tipos)
• Folheado doce de banana ou maçã ou queijo com goiabada (mínimo 1 tipo)
• Tortelete doce de maracujá ou limão ou morango (mínimo 1 tipo)
• Torradinhas Condimentadas (mínimo 2 tipos)
• Patê de presunto, frango ou calabresa (mínimo 2 tipos)
• Mini sanduíche III (mínimo 2 tipos)
• Mini salgado frito II (mínimo 1 tipo)
• Mini salgado assado (mínimo 2 tipos)
OBSERVAÇÕES:
1 - Cuca é doce com cobertura de farofa doce e frutas (banana, côco, abacaxi ou uva).
2 - Mini sanduíche III (pão integral ou pão sírio ou pão croissant com recheio de ricota temperada com alface ou peito de peru com azeitonas picadas ou rúcula com tomate seco).
3 - Mini salgado assado (pastel assado de carne com queijo cheddar, pastel assado de tomate seco, trouxinha de carne, trouxinha de frango, enroladinho de queijo e presunto).</t>
  </si>
  <si>
    <t>PREGÃO: 0676/2025
PROCESSO Nº: 3523/2025</t>
  </si>
  <si>
    <t>OBJETO: CONTRATAÇÃO DE EMPRESA PARA FORNECIMENTO DE COFFEE-BREAK EM EVENTOS INSTITUCIONAIS DA 
UDESC/CCT - RELANÇAMENTO</t>
  </si>
  <si>
    <t xml:space="preserve"> AF/OS nº  1017/2025 Qtde. DT</t>
  </si>
  <si>
    <t xml:space="preserve"> AF/OS nº  1363/2025 Qtde. DT</t>
  </si>
  <si>
    <t xml:space="preserve"> AF/OS nº  1850/2025 Qtde. DT</t>
  </si>
  <si>
    <t xml:space="preserve"> AF/OS nº  2089/2025 Qtde. DT</t>
  </si>
  <si>
    <t xml:space="preserve"> AF/OS nº  2774/2025 Qtde. DT</t>
  </si>
  <si>
    <t xml:space="preserve"> AF/OS nº  XXXX/2026 Qtde. DT</t>
  </si>
  <si>
    <t xml:space="preserve"> AF/OS nº  0356/2026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</si>
</sst>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5" fillId="0" borderId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0" fontId="6" fillId="0" borderId="0" applyNumberFormat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18" fillId="0" borderId="0"/>
    <xf numFmtId="0" fontId="5" fillId="0" borderId="0"/>
    <xf numFmtId="44" fontId="19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93">
    <xf numFmtId="0" fontId="0" fillId="0" borderId="0" xfId="0"/>
    <xf numFmtId="0" fontId="8" fillId="0" borderId="0" xfId="1" applyFont="1"/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8" fillId="0" borderId="0" xfId="1" applyFont="1" applyFill="1" applyAlignment="1" applyProtection="1">
      <protection locked="0"/>
    </xf>
    <xf numFmtId="4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66" fontId="9" fillId="0" borderId="0" xfId="0" applyNumberFormat="1" applyFont="1" applyFill="1" applyAlignment="1">
      <alignment horizontal="center" vertical="center" wrapText="1"/>
    </xf>
    <xf numFmtId="3" fontId="8" fillId="0" borderId="0" xfId="1" applyNumberFormat="1" applyFont="1" applyProtection="1">
      <protection locked="0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8" fillId="8" borderId="1" xfId="1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4" fontId="9" fillId="2" borderId="1" xfId="6" applyFont="1" applyFill="1" applyBorder="1" applyAlignment="1" applyProtection="1">
      <alignment horizontal="center" vertical="center" wrapText="1"/>
    </xf>
    <xf numFmtId="3" fontId="9" fillId="12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/>
    <xf numFmtId="0" fontId="8" fillId="0" borderId="0" xfId="1" applyFont="1" applyFill="1" applyAlignment="1">
      <alignment vertical="center"/>
    </xf>
    <xf numFmtId="3" fontId="9" fillId="3" borderId="1" xfId="1" applyNumberFormat="1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>
      <alignment horizontal="center" vertical="center" wrapText="1"/>
    </xf>
    <xf numFmtId="44" fontId="8" fillId="8" borderId="1" xfId="12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44" fontId="8" fillId="11" borderId="1" xfId="1" applyNumberFormat="1" applyFont="1" applyFill="1" applyBorder="1" applyAlignment="1">
      <alignment vertical="center"/>
    </xf>
    <xf numFmtId="0" fontId="9" fillId="0" borderId="0" xfId="1" applyFont="1" applyFill="1" applyAlignment="1" applyProtection="1">
      <alignment horizontal="center" vertical="center"/>
      <protection locked="0"/>
    </xf>
    <xf numFmtId="3" fontId="9" fillId="0" borderId="0" xfId="1" applyNumberFormat="1" applyFont="1" applyAlignment="1" applyProtection="1">
      <alignment horizontal="center" vertical="center"/>
      <protection locked="0"/>
    </xf>
    <xf numFmtId="44" fontId="9" fillId="0" borderId="0" xfId="1" applyNumberFormat="1" applyFont="1" applyAlignment="1">
      <alignment horizontal="center" vertical="center"/>
    </xf>
    <xf numFmtId="168" fontId="8" fillId="9" borderId="1" xfId="1" applyNumberFormat="1" applyFont="1" applyFill="1" applyBorder="1" applyAlignment="1" applyProtection="1">
      <alignment horizontal="right" vertical="center"/>
      <protection locked="0"/>
    </xf>
    <xf numFmtId="2" fontId="8" fillId="9" borderId="1" xfId="1" applyNumberFormat="1" applyFont="1" applyFill="1" applyBorder="1" applyAlignment="1">
      <alignment horizontal="right" vertical="center"/>
    </xf>
    <xf numFmtId="9" fontId="8" fillId="9" borderId="1" xfId="22" applyFont="1" applyFill="1" applyBorder="1" applyAlignment="1" applyProtection="1">
      <alignment horizontal="right" vertical="center"/>
      <protection locked="0"/>
    </xf>
    <xf numFmtId="0" fontId="8" fillId="0" borderId="0" xfId="1" applyFont="1" applyFill="1" applyAlignment="1" applyProtection="1">
      <alignment vertical="center"/>
      <protection locked="0"/>
    </xf>
    <xf numFmtId="3" fontId="8" fillId="0" borderId="0" xfId="1" applyNumberFormat="1" applyFont="1" applyAlignment="1" applyProtection="1">
      <alignment vertical="center"/>
      <protection locked="0"/>
    </xf>
    <xf numFmtId="44" fontId="9" fillId="2" borderId="1" xfId="12" applyFont="1" applyFill="1" applyBorder="1" applyAlignment="1" applyProtection="1">
      <alignment horizontal="center" vertical="center" wrapText="1"/>
    </xf>
    <xf numFmtId="44" fontId="8" fillId="0" borderId="0" xfId="12" applyFont="1" applyFill="1" applyAlignment="1">
      <alignment vertical="center"/>
    </xf>
    <xf numFmtId="166" fontId="9" fillId="5" borderId="8" xfId="0" applyNumberFormat="1" applyFont="1" applyFill="1" applyBorder="1" applyAlignment="1">
      <alignment horizontal="center" vertical="center" wrapText="1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4" borderId="1" xfId="1" applyNumberFormat="1" applyFont="1" applyFill="1" applyBorder="1" applyAlignment="1" applyProtection="1">
      <alignment horizontal="center" vertical="center"/>
      <protection locked="0"/>
    </xf>
    <xf numFmtId="3" fontId="9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8" borderId="1" xfId="0" applyFont="1" applyFill="1" applyBorder="1" applyAlignment="1" applyProtection="1">
      <alignment horizontal="center" vertical="center"/>
    </xf>
    <xf numFmtId="0" fontId="8" fillId="8" borderId="1" xfId="0" applyFont="1" applyFill="1" applyBorder="1" applyAlignment="1" applyProtection="1">
      <alignment horizontal="justify" vertical="top" wrapText="1"/>
    </xf>
    <xf numFmtId="0" fontId="1" fillId="14" borderId="1" xfId="0" applyFont="1" applyFill="1" applyBorder="1" applyAlignment="1">
      <alignment horizontal="center" vertical="center" wrapText="1"/>
    </xf>
    <xf numFmtId="3" fontId="1" fillId="13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 applyProtection="1">
      <alignment horizontal="center" vertical="center"/>
    </xf>
    <xf numFmtId="169" fontId="8" fillId="0" borderId="0" xfId="1" applyNumberFormat="1" applyFont="1"/>
    <xf numFmtId="0" fontId="9" fillId="6" borderId="6" xfId="0" applyNumberFormat="1" applyFont="1" applyFill="1" applyBorder="1" applyAlignment="1">
      <alignment horizontal="left" vertical="center" wrapText="1"/>
    </xf>
    <xf numFmtId="0" fontId="9" fillId="6" borderId="7" xfId="0" applyNumberFormat="1" applyFont="1" applyFill="1" applyBorder="1" applyAlignment="1">
      <alignment horizontal="left" vertical="center" wrapText="1"/>
    </xf>
    <xf numFmtId="0" fontId="9" fillId="6" borderId="8" xfId="0" applyNumberFormat="1" applyFont="1" applyFill="1" applyBorder="1" applyAlignment="1">
      <alignment horizontal="left" vertical="center" wrapText="1"/>
    </xf>
    <xf numFmtId="0" fontId="9" fillId="6" borderId="6" xfId="0" applyNumberFormat="1" applyFont="1" applyFill="1" applyBorder="1" applyAlignment="1">
      <alignment horizontal="center" vertical="center" wrapText="1"/>
    </xf>
    <xf numFmtId="0" fontId="9" fillId="6" borderId="7" xfId="0" applyNumberFormat="1" applyFont="1" applyFill="1" applyBorder="1" applyAlignment="1">
      <alignment horizontal="center" vertical="center" wrapText="1"/>
    </xf>
    <xf numFmtId="0" fontId="9" fillId="6" borderId="8" xfId="0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left" vertical="center" wrapText="1"/>
    </xf>
    <xf numFmtId="0" fontId="8" fillId="9" borderId="6" xfId="1" applyFont="1" applyFill="1" applyBorder="1" applyAlignment="1" applyProtection="1">
      <alignment horizontal="center" vertical="center"/>
      <protection locked="0"/>
    </xf>
    <xf numFmtId="0" fontId="8" fillId="9" borderId="7" xfId="1" applyFont="1" applyFill="1" applyBorder="1" applyAlignment="1" applyProtection="1">
      <alignment horizontal="center" vertical="center"/>
      <protection locked="0"/>
    </xf>
    <xf numFmtId="0" fontId="8" fillId="9" borderId="8" xfId="1" applyFont="1" applyFill="1" applyBorder="1" applyAlignment="1" applyProtection="1">
      <alignment horizontal="center" vertical="center"/>
      <protection locked="0"/>
    </xf>
    <xf numFmtId="0" fontId="9" fillId="6" borderId="1" xfId="0" applyNumberFormat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35">
    <cellStyle name="Moeda" xfId="12" builtinId="4"/>
    <cellStyle name="Moeda 2" xfId="7" xr:uid="{00000000-0005-0000-0000-000001000000}"/>
    <cellStyle name="Moeda 3" xfId="6" xr:uid="{00000000-0005-0000-0000-000002000000}"/>
    <cellStyle name="Moeda 3 2" xfId="16" xr:uid="{00000000-0005-0000-0000-000003000000}"/>
    <cellStyle name="Moeda 3 2 2" xfId="30" xr:uid="{00000000-0005-0000-0000-000004000000}"/>
    <cellStyle name="Moeda 3 3" xfId="24" xr:uid="{00000000-0005-0000-0000-000005000000}"/>
    <cellStyle name="Moeda 4" xfId="20" xr:uid="{00000000-0005-0000-0000-000006000000}"/>
    <cellStyle name="Moeda 4 2" xfId="33" xr:uid="{00000000-0005-0000-0000-000007000000}"/>
    <cellStyle name="Moeda 5" xfId="27" xr:uid="{00000000-0005-0000-0000-000008000000}"/>
    <cellStyle name="Normal" xfId="0" builtinId="0"/>
    <cellStyle name="Normal 2" xfId="1" xr:uid="{00000000-0005-0000-0000-00000A000000}"/>
    <cellStyle name="Normal 2 2" xfId="11" xr:uid="{00000000-0005-0000-0000-00000B000000}"/>
    <cellStyle name="Normal 3" xfId="13" xr:uid="{00000000-0005-0000-0000-00000C000000}"/>
    <cellStyle name="Normal 3 2" xfId="28" xr:uid="{00000000-0005-0000-0000-00000D000000}"/>
    <cellStyle name="Normal 5" xfId="10" xr:uid="{00000000-0005-0000-0000-00000E000000}"/>
    <cellStyle name="Normal 5 2" xfId="19" xr:uid="{00000000-0005-0000-0000-00000F000000}"/>
    <cellStyle name="Porcentagem" xfId="22" builtinId="5"/>
    <cellStyle name="Porcentagem 2" xfId="14" xr:uid="{00000000-0005-0000-0000-000011000000}"/>
    <cellStyle name="Separador de milhares 2" xfId="2" xr:uid="{00000000-0005-0000-0000-000012000000}"/>
    <cellStyle name="Separador de milhares 2 2" xfId="9" xr:uid="{00000000-0005-0000-0000-000013000000}"/>
    <cellStyle name="Separador de milhares 2 2 2" xfId="18" xr:uid="{00000000-0005-0000-0000-000014000000}"/>
    <cellStyle name="Separador de milhares 2 2 2 2" xfId="32" xr:uid="{00000000-0005-0000-0000-000015000000}"/>
    <cellStyle name="Separador de milhares 2 2 3" xfId="26" xr:uid="{00000000-0005-0000-0000-000016000000}"/>
    <cellStyle name="Separador de milhares 2 3" xfId="8" xr:uid="{00000000-0005-0000-0000-000017000000}"/>
    <cellStyle name="Separador de milhares 2 3 2" xfId="17" xr:uid="{00000000-0005-0000-0000-000018000000}"/>
    <cellStyle name="Separador de milhares 2 3 2 2" xfId="31" xr:uid="{00000000-0005-0000-0000-000019000000}"/>
    <cellStyle name="Separador de milhares 2 3 3" xfId="25" xr:uid="{00000000-0005-0000-0000-00001A000000}"/>
    <cellStyle name="Separador de milhares 2 4" xfId="5" xr:uid="{00000000-0005-0000-0000-00001B000000}"/>
    <cellStyle name="Separador de milhares 2 4 2" xfId="15" xr:uid="{00000000-0005-0000-0000-00001C000000}"/>
    <cellStyle name="Separador de milhares 2 4 2 2" xfId="29" xr:uid="{00000000-0005-0000-0000-00001D000000}"/>
    <cellStyle name="Separador de milhares 2 4 3" xfId="23" xr:uid="{00000000-0005-0000-0000-00001E000000}"/>
    <cellStyle name="Separador de milhares 3" xfId="3" xr:uid="{00000000-0005-0000-0000-00001F000000}"/>
    <cellStyle name="Título 5" xfId="4" xr:uid="{00000000-0005-0000-0000-000020000000}"/>
    <cellStyle name="Vírgula 2" xfId="21" xr:uid="{00000000-0005-0000-0000-000021000000}"/>
    <cellStyle name="Vírgula 2 2" xfId="34" xr:uid="{00000000-0005-0000-0000-000022000000}"/>
  </cellStyles>
  <dxfs count="95"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000000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0288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Z7"/>
  <sheetViews>
    <sheetView showGridLines="0" tabSelected="1"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T2" sqref="T2"/>
    </sheetView>
  </sheetViews>
  <sheetFormatPr defaultColWidth="9.7109375" defaultRowHeight="15" x14ac:dyDescent="0.25"/>
  <cols>
    <col min="1" max="1" width="20.85546875" style="3" customWidth="1"/>
    <col min="2" max="2" width="9.5703125" style="4" customWidth="1"/>
    <col min="3" max="3" width="8.85546875" style="6" customWidth="1"/>
    <col min="4" max="4" width="90.140625" style="24" customWidth="1"/>
    <col min="5" max="5" width="16" style="7" customWidth="1"/>
    <col min="6" max="6" width="18.5703125" style="7" customWidth="1"/>
    <col min="7" max="7" width="18.5703125" style="4" customWidth="1"/>
    <col min="8" max="8" width="14.5703125" style="6" customWidth="1"/>
    <col min="9" max="9" width="10.85546875" style="23" customWidth="1"/>
    <col min="10" max="10" width="16.85546875" style="23" customWidth="1"/>
    <col min="11" max="11" width="15.140625" style="51" customWidth="1"/>
    <col min="12" max="12" width="11.85546875" style="5" customWidth="1"/>
    <col min="13" max="13" width="13.28515625" style="8" customWidth="1"/>
    <col min="14" max="14" width="12.5703125" style="9" customWidth="1"/>
    <col min="15" max="52" width="17.140625" style="35" customWidth="1"/>
    <col min="53" max="16384" width="9.7109375" style="1"/>
  </cols>
  <sheetData>
    <row r="1" spans="1:52" ht="27.75" customHeight="1" x14ac:dyDescent="0.25">
      <c r="A1" s="62" t="s">
        <v>55</v>
      </c>
      <c r="B1" s="63"/>
      <c r="C1" s="64"/>
      <c r="D1" s="62" t="s">
        <v>56</v>
      </c>
      <c r="E1" s="63"/>
      <c r="F1" s="63"/>
      <c r="G1" s="63"/>
      <c r="H1" s="63"/>
      <c r="I1" s="63"/>
      <c r="J1" s="63"/>
      <c r="K1" s="64"/>
      <c r="L1" s="65" t="s">
        <v>49</v>
      </c>
      <c r="M1" s="66"/>
      <c r="N1" s="67"/>
      <c r="O1" s="55" t="s">
        <v>57</v>
      </c>
      <c r="P1" s="55" t="s">
        <v>58</v>
      </c>
      <c r="Q1" s="55" t="s">
        <v>59</v>
      </c>
      <c r="R1" s="55" t="s">
        <v>60</v>
      </c>
      <c r="S1" s="55" t="s">
        <v>61</v>
      </c>
      <c r="T1" s="55" t="s">
        <v>63</v>
      </c>
      <c r="U1" s="55" t="s">
        <v>62</v>
      </c>
      <c r="V1" s="55" t="s">
        <v>62</v>
      </c>
      <c r="W1" s="55" t="s">
        <v>62</v>
      </c>
      <c r="X1" s="55" t="s">
        <v>62</v>
      </c>
      <c r="Y1" s="55" t="s">
        <v>62</v>
      </c>
      <c r="Z1" s="55" t="s">
        <v>62</v>
      </c>
      <c r="AA1" s="55" t="s">
        <v>62</v>
      </c>
      <c r="AB1" s="55" t="s">
        <v>62</v>
      </c>
      <c r="AC1" s="55" t="s">
        <v>50</v>
      </c>
      <c r="AD1" s="55" t="s">
        <v>50</v>
      </c>
      <c r="AE1" s="55" t="s">
        <v>50</v>
      </c>
      <c r="AF1" s="55" t="s">
        <v>50</v>
      </c>
      <c r="AG1" s="55" t="s">
        <v>50</v>
      </c>
      <c r="AH1" s="55" t="s">
        <v>50</v>
      </c>
      <c r="AI1" s="55" t="s">
        <v>50</v>
      </c>
      <c r="AJ1" s="55" t="s">
        <v>50</v>
      </c>
      <c r="AK1" s="55" t="s">
        <v>50</v>
      </c>
      <c r="AL1" s="55" t="s">
        <v>50</v>
      </c>
      <c r="AM1" s="55" t="s">
        <v>50</v>
      </c>
      <c r="AN1" s="55" t="s">
        <v>50</v>
      </c>
      <c r="AO1" s="55" t="s">
        <v>50</v>
      </c>
      <c r="AP1" s="55" t="s">
        <v>50</v>
      </c>
      <c r="AQ1" s="55" t="s">
        <v>50</v>
      </c>
      <c r="AR1" s="55" t="s">
        <v>50</v>
      </c>
      <c r="AS1" s="55" t="s">
        <v>50</v>
      </c>
      <c r="AT1" s="55" t="s">
        <v>50</v>
      </c>
      <c r="AU1" s="55" t="s">
        <v>50</v>
      </c>
      <c r="AV1" s="55" t="s">
        <v>50</v>
      </c>
      <c r="AW1" s="55" t="s">
        <v>50</v>
      </c>
      <c r="AX1" s="55" t="s">
        <v>50</v>
      </c>
      <c r="AY1" s="55" t="s">
        <v>50</v>
      </c>
      <c r="AZ1" s="55" t="s">
        <v>50</v>
      </c>
    </row>
    <row r="2" spans="1:52" ht="30.75" customHeight="1" x14ac:dyDescent="0.25">
      <c r="A2" s="62" t="s">
        <v>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</row>
    <row r="3" spans="1:52" s="2" customFormat="1" ht="30" x14ac:dyDescent="0.2">
      <c r="A3" s="27" t="s">
        <v>2</v>
      </c>
      <c r="B3" s="25" t="s">
        <v>1</v>
      </c>
      <c r="C3" s="26" t="s">
        <v>4</v>
      </c>
      <c r="D3" s="26" t="s">
        <v>6</v>
      </c>
      <c r="E3" s="26" t="s">
        <v>28</v>
      </c>
      <c r="F3" s="26" t="s">
        <v>30</v>
      </c>
      <c r="G3" s="26" t="s">
        <v>31</v>
      </c>
      <c r="H3" s="26" t="s">
        <v>7</v>
      </c>
      <c r="I3" s="27" t="s">
        <v>3</v>
      </c>
      <c r="J3" s="28" t="s">
        <v>12</v>
      </c>
      <c r="K3" s="50" t="s">
        <v>5</v>
      </c>
      <c r="L3" s="29" t="s">
        <v>13</v>
      </c>
      <c r="M3" s="30" t="s">
        <v>0</v>
      </c>
      <c r="N3" s="27" t="s">
        <v>8</v>
      </c>
      <c r="O3" s="53">
        <v>45814</v>
      </c>
      <c r="P3" s="53">
        <v>45862</v>
      </c>
      <c r="Q3" s="53">
        <v>45923</v>
      </c>
      <c r="R3" s="53">
        <v>45939</v>
      </c>
      <c r="S3" s="53">
        <v>45986</v>
      </c>
      <c r="T3" s="53">
        <v>46093</v>
      </c>
      <c r="U3" s="53" t="s">
        <v>51</v>
      </c>
      <c r="V3" s="53" t="s">
        <v>51</v>
      </c>
      <c r="W3" s="53" t="s">
        <v>51</v>
      </c>
      <c r="X3" s="53" t="s">
        <v>51</v>
      </c>
      <c r="Y3" s="53" t="s">
        <v>51</v>
      </c>
      <c r="Z3" s="53" t="s">
        <v>51</v>
      </c>
      <c r="AA3" s="53" t="s">
        <v>51</v>
      </c>
      <c r="AB3" s="53" t="s">
        <v>51</v>
      </c>
      <c r="AC3" s="53" t="s">
        <v>51</v>
      </c>
      <c r="AD3" s="53" t="s">
        <v>51</v>
      </c>
      <c r="AE3" s="53" t="s">
        <v>51</v>
      </c>
      <c r="AF3" s="53" t="s">
        <v>51</v>
      </c>
      <c r="AG3" s="53" t="s">
        <v>51</v>
      </c>
      <c r="AH3" s="53" t="s">
        <v>51</v>
      </c>
      <c r="AI3" s="53" t="s">
        <v>51</v>
      </c>
      <c r="AJ3" s="53" t="s">
        <v>51</v>
      </c>
      <c r="AK3" s="53" t="s">
        <v>51</v>
      </c>
      <c r="AL3" s="53" t="s">
        <v>51</v>
      </c>
      <c r="AM3" s="53" t="s">
        <v>51</v>
      </c>
      <c r="AN3" s="53" t="s">
        <v>51</v>
      </c>
      <c r="AO3" s="53" t="s">
        <v>51</v>
      </c>
      <c r="AP3" s="53" t="s">
        <v>51</v>
      </c>
      <c r="AQ3" s="53" t="s">
        <v>51</v>
      </c>
      <c r="AR3" s="53" t="s">
        <v>51</v>
      </c>
      <c r="AS3" s="53" t="s">
        <v>51</v>
      </c>
      <c r="AT3" s="53" t="s">
        <v>51</v>
      </c>
      <c r="AU3" s="53" t="s">
        <v>51</v>
      </c>
      <c r="AV3" s="53" t="s">
        <v>51</v>
      </c>
      <c r="AW3" s="53" t="s">
        <v>51</v>
      </c>
      <c r="AX3" s="53" t="s">
        <v>51</v>
      </c>
      <c r="AY3" s="53" t="s">
        <v>51</v>
      </c>
      <c r="AZ3" s="53" t="s">
        <v>51</v>
      </c>
    </row>
    <row r="4" spans="1:52" ht="210" x14ac:dyDescent="0.25">
      <c r="A4" s="68" t="s">
        <v>47</v>
      </c>
      <c r="B4" s="71">
        <v>1</v>
      </c>
      <c r="C4" s="56">
        <v>1</v>
      </c>
      <c r="D4" s="57" t="s">
        <v>52</v>
      </c>
      <c r="E4" s="31" t="s">
        <v>48</v>
      </c>
      <c r="F4" s="31" t="s">
        <v>46</v>
      </c>
      <c r="G4" s="31" t="s">
        <v>46</v>
      </c>
      <c r="H4" s="31" t="s">
        <v>45</v>
      </c>
      <c r="I4" s="38">
        <v>4</v>
      </c>
      <c r="J4" s="38">
        <v>30</v>
      </c>
      <c r="K4" s="39">
        <v>19</v>
      </c>
      <c r="L4" s="32">
        <v>4500</v>
      </c>
      <c r="M4" s="52">
        <f>L4-(SUM(O4:AZ4))</f>
        <v>2660</v>
      </c>
      <c r="N4" s="37" t="str">
        <f>IF(M4&lt;0,"ATENÇÃO","OK")</f>
        <v>OK</v>
      </c>
      <c r="O4" s="54">
        <v>800</v>
      </c>
      <c r="P4" s="54"/>
      <c r="Q4" s="54">
        <v>200</v>
      </c>
      <c r="R4" s="54">
        <v>220</v>
      </c>
      <c r="S4" s="54">
        <v>120</v>
      </c>
      <c r="T4" s="54">
        <v>500</v>
      </c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</row>
    <row r="5" spans="1:52" ht="270" x14ac:dyDescent="0.25">
      <c r="A5" s="69"/>
      <c r="B5" s="72"/>
      <c r="C5" s="56">
        <v>2</v>
      </c>
      <c r="D5" s="57" t="s">
        <v>53</v>
      </c>
      <c r="E5" s="31" t="s">
        <v>48</v>
      </c>
      <c r="F5" s="31" t="s">
        <v>46</v>
      </c>
      <c r="G5" s="31" t="s">
        <v>46</v>
      </c>
      <c r="H5" s="31" t="s">
        <v>45</v>
      </c>
      <c r="I5" s="38">
        <v>4</v>
      </c>
      <c r="J5" s="38">
        <v>30</v>
      </c>
      <c r="K5" s="39">
        <v>22.74</v>
      </c>
      <c r="L5" s="32">
        <v>500</v>
      </c>
      <c r="M5" s="52">
        <f>L5-(SUM(O5:AZ5))</f>
        <v>480</v>
      </c>
      <c r="N5" s="37" t="str">
        <f t="shared" ref="N5:N6" si="0">IF(M5&lt;0,"ATENÇÃO","OK")</f>
        <v>OK</v>
      </c>
      <c r="O5" s="54">
        <v>20</v>
      </c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</row>
    <row r="6" spans="1:52" ht="330" x14ac:dyDescent="0.25">
      <c r="A6" s="70"/>
      <c r="B6" s="73"/>
      <c r="C6" s="56">
        <v>3</v>
      </c>
      <c r="D6" s="57" t="s">
        <v>54</v>
      </c>
      <c r="E6" s="31" t="s">
        <v>48</v>
      </c>
      <c r="F6" s="31" t="s">
        <v>46</v>
      </c>
      <c r="G6" s="31" t="s">
        <v>46</v>
      </c>
      <c r="H6" s="38" t="s">
        <v>45</v>
      </c>
      <c r="I6" s="38">
        <v>4</v>
      </c>
      <c r="J6" s="38">
        <v>30</v>
      </c>
      <c r="K6" s="39">
        <v>30</v>
      </c>
      <c r="L6" s="32">
        <v>500</v>
      </c>
      <c r="M6" s="52">
        <f>L6-(SUM(O6:AZ6))</f>
        <v>350</v>
      </c>
      <c r="N6" s="37" t="str">
        <f t="shared" si="0"/>
        <v>OK</v>
      </c>
      <c r="O6" s="54"/>
      <c r="P6" s="54">
        <v>150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</row>
    <row r="7" spans="1:52" x14ac:dyDescent="0.25">
      <c r="O7" s="61">
        <f>SUMPRODUCT($K$4:$K$6,O4:O6)</f>
        <v>15654.8</v>
      </c>
      <c r="P7" s="61">
        <f t="shared" ref="P7:AK7" si="1">SUMPRODUCT($K$4:$K$6,P4:P6)</f>
        <v>4500</v>
      </c>
      <c r="Q7" s="61">
        <f t="shared" si="1"/>
        <v>3800</v>
      </c>
      <c r="R7" s="61">
        <f t="shared" si="1"/>
        <v>4180</v>
      </c>
      <c r="S7" s="61">
        <f t="shared" si="1"/>
        <v>2280</v>
      </c>
      <c r="T7" s="61">
        <f t="shared" si="1"/>
        <v>9500</v>
      </c>
      <c r="U7" s="61">
        <f t="shared" si="1"/>
        <v>0</v>
      </c>
      <c r="V7" s="61">
        <f t="shared" si="1"/>
        <v>0</v>
      </c>
      <c r="W7" s="61">
        <f t="shared" si="1"/>
        <v>0</v>
      </c>
      <c r="X7" s="61">
        <f t="shared" si="1"/>
        <v>0</v>
      </c>
      <c r="Y7" s="61">
        <f t="shared" si="1"/>
        <v>0</v>
      </c>
      <c r="Z7" s="61">
        <f t="shared" si="1"/>
        <v>0</v>
      </c>
      <c r="AA7" s="61">
        <f t="shared" si="1"/>
        <v>0</v>
      </c>
      <c r="AB7" s="61">
        <f t="shared" si="1"/>
        <v>0</v>
      </c>
      <c r="AC7" s="61">
        <f t="shared" si="1"/>
        <v>0</v>
      </c>
      <c r="AD7" s="61">
        <f t="shared" si="1"/>
        <v>0</v>
      </c>
      <c r="AE7" s="61">
        <f t="shared" si="1"/>
        <v>0</v>
      </c>
      <c r="AF7" s="61">
        <f t="shared" si="1"/>
        <v>0</v>
      </c>
      <c r="AG7" s="61">
        <f t="shared" si="1"/>
        <v>0</v>
      </c>
      <c r="AH7" s="61">
        <f t="shared" si="1"/>
        <v>0</v>
      </c>
      <c r="AI7" s="61">
        <f t="shared" si="1"/>
        <v>0</v>
      </c>
      <c r="AJ7" s="61">
        <f t="shared" si="1"/>
        <v>0</v>
      </c>
      <c r="AK7" s="61">
        <f t="shared" si="1"/>
        <v>0</v>
      </c>
    </row>
  </sheetData>
  <mergeCells count="6">
    <mergeCell ref="A2:N2"/>
    <mergeCell ref="A1:C1"/>
    <mergeCell ref="D1:K1"/>
    <mergeCell ref="L1:N1"/>
    <mergeCell ref="A4:A6"/>
    <mergeCell ref="B4:B6"/>
  </mergeCells>
  <conditionalFormatting sqref="O5:Z6 O4:P4 R4:AA4 AF4:AG4">
    <cfRule type="cellIs" dxfId="94" priority="142" stopIfTrue="1" operator="greaterThan">
      <formula>0</formula>
    </cfRule>
    <cfRule type="cellIs" dxfId="93" priority="143" stopIfTrue="1" operator="greaterThan">
      <formula>0</formula>
    </cfRule>
    <cfRule type="cellIs" dxfId="92" priority="144" stopIfTrue="1" operator="greaterThan">
      <formula>0</formula>
    </cfRule>
  </conditionalFormatting>
  <conditionalFormatting sqref="V5:AA6 AE5:AL6">
    <cfRule type="cellIs" dxfId="91" priority="139" stopIfTrue="1" operator="greaterThan">
      <formula>0</formula>
    </cfRule>
    <cfRule type="cellIs" dxfId="90" priority="140" stopIfTrue="1" operator="greaterThan">
      <formula>0</formula>
    </cfRule>
    <cfRule type="cellIs" dxfId="89" priority="141" stopIfTrue="1" operator="greaterThan">
      <formula>0</formula>
    </cfRule>
  </conditionalFormatting>
  <conditionalFormatting sqref="O5:AA6 O4:P4 R4:AA4 AE5:AL6 AF4:AG4">
    <cfRule type="cellIs" dxfId="88" priority="136" operator="greaterThan">
      <formula>0</formula>
    </cfRule>
  </conditionalFormatting>
  <conditionalFormatting sqref="O4:O6">
    <cfRule type="cellIs" dxfId="87" priority="128" stopIfTrue="1" operator="greaterThan">
      <formula>0</formula>
    </cfRule>
    <cfRule type="cellIs" dxfId="86" priority="129" stopIfTrue="1" operator="greaterThan">
      <formula>0</formula>
    </cfRule>
    <cfRule type="cellIs" dxfId="85" priority="130" stopIfTrue="1" operator="greaterThan">
      <formula>0</formula>
    </cfRule>
  </conditionalFormatting>
  <conditionalFormatting sqref="Q4">
    <cfRule type="cellIs" dxfId="84" priority="83" stopIfTrue="1" operator="greaterThan">
      <formula>0</formula>
    </cfRule>
    <cfRule type="cellIs" dxfId="83" priority="84" stopIfTrue="1" operator="greaterThan">
      <formula>0</formula>
    </cfRule>
    <cfRule type="cellIs" dxfId="82" priority="85" stopIfTrue="1" operator="greaterThan">
      <formula>0</formula>
    </cfRule>
  </conditionalFormatting>
  <conditionalFormatting sqref="Q4">
    <cfRule type="cellIs" dxfId="81" priority="82" operator="greaterThan">
      <formula>0</formula>
    </cfRule>
  </conditionalFormatting>
  <conditionalFormatting sqref="AB4">
    <cfRule type="cellIs" dxfId="80" priority="79" stopIfTrue="1" operator="greaterThan">
      <formula>0</formula>
    </cfRule>
    <cfRule type="cellIs" dxfId="79" priority="80" stopIfTrue="1" operator="greaterThan">
      <formula>0</formula>
    </cfRule>
    <cfRule type="cellIs" dxfId="78" priority="81" stopIfTrue="1" operator="greaterThan">
      <formula>0</formula>
    </cfRule>
  </conditionalFormatting>
  <conditionalFormatting sqref="AB5:AB6">
    <cfRule type="cellIs" dxfId="77" priority="76" stopIfTrue="1" operator="greaterThan">
      <formula>0</formula>
    </cfRule>
    <cfRule type="cellIs" dxfId="76" priority="77" stopIfTrue="1" operator="greaterThan">
      <formula>0</formula>
    </cfRule>
    <cfRule type="cellIs" dxfId="75" priority="78" stopIfTrue="1" operator="greaterThan">
      <formula>0</formula>
    </cfRule>
  </conditionalFormatting>
  <conditionalFormatting sqref="AB4:AB6">
    <cfRule type="cellIs" dxfId="74" priority="75" operator="greaterThan">
      <formula>0</formula>
    </cfRule>
  </conditionalFormatting>
  <conditionalFormatting sqref="AC4">
    <cfRule type="cellIs" dxfId="73" priority="72" stopIfTrue="1" operator="greaterThan">
      <formula>0</formula>
    </cfRule>
    <cfRule type="cellIs" dxfId="72" priority="73" stopIfTrue="1" operator="greaterThan">
      <formula>0</formula>
    </cfRule>
    <cfRule type="cellIs" dxfId="71" priority="74" stopIfTrue="1" operator="greaterThan">
      <formula>0</formula>
    </cfRule>
  </conditionalFormatting>
  <conditionalFormatting sqref="AC5:AC6">
    <cfRule type="cellIs" dxfId="70" priority="69" stopIfTrue="1" operator="greaterThan">
      <formula>0</formula>
    </cfRule>
    <cfRule type="cellIs" dxfId="69" priority="70" stopIfTrue="1" operator="greaterThan">
      <formula>0</formula>
    </cfRule>
    <cfRule type="cellIs" dxfId="68" priority="71" stopIfTrue="1" operator="greaterThan">
      <formula>0</formula>
    </cfRule>
  </conditionalFormatting>
  <conditionalFormatting sqref="AC4:AC6">
    <cfRule type="cellIs" dxfId="67" priority="68" operator="greaterThan">
      <formula>0</formula>
    </cfRule>
  </conditionalFormatting>
  <conditionalFormatting sqref="AD4">
    <cfRule type="cellIs" dxfId="66" priority="65" stopIfTrue="1" operator="greaterThan">
      <formula>0</formula>
    </cfRule>
    <cfRule type="cellIs" dxfId="65" priority="66" stopIfTrue="1" operator="greaterThan">
      <formula>0</formula>
    </cfRule>
    <cfRule type="cellIs" dxfId="64" priority="67" stopIfTrue="1" operator="greaterThan">
      <formula>0</formula>
    </cfRule>
  </conditionalFormatting>
  <conditionalFormatting sqref="AD5:AD6">
    <cfRule type="cellIs" dxfId="63" priority="62" stopIfTrue="1" operator="greaterThan">
      <formula>0</formula>
    </cfRule>
    <cfRule type="cellIs" dxfId="62" priority="63" stopIfTrue="1" operator="greaterThan">
      <formula>0</formula>
    </cfRule>
    <cfRule type="cellIs" dxfId="61" priority="64" stopIfTrue="1" operator="greaterThan">
      <formula>0</formula>
    </cfRule>
  </conditionalFormatting>
  <conditionalFormatting sqref="AD4:AD6">
    <cfRule type="cellIs" dxfId="60" priority="61" operator="greaterThan">
      <formula>0</formula>
    </cfRule>
  </conditionalFormatting>
  <conditionalFormatting sqref="AE4">
    <cfRule type="cellIs" dxfId="59" priority="58" stopIfTrue="1" operator="greaterThan">
      <formula>0</formula>
    </cfRule>
    <cfRule type="cellIs" dxfId="58" priority="59" stopIfTrue="1" operator="greaterThan">
      <formula>0</formula>
    </cfRule>
    <cfRule type="cellIs" dxfId="57" priority="60" stopIfTrue="1" operator="greaterThan">
      <formula>0</formula>
    </cfRule>
  </conditionalFormatting>
  <conditionalFormatting sqref="AE4">
    <cfRule type="cellIs" dxfId="56" priority="57" operator="greaterThan">
      <formula>0</formula>
    </cfRule>
  </conditionalFormatting>
  <conditionalFormatting sqref="AH4">
    <cfRule type="cellIs" dxfId="55" priority="54" stopIfTrue="1" operator="greaterThan">
      <formula>0</formula>
    </cfRule>
    <cfRule type="cellIs" dxfId="54" priority="55" stopIfTrue="1" operator="greaterThan">
      <formula>0</formula>
    </cfRule>
    <cfRule type="cellIs" dxfId="53" priority="56" stopIfTrue="1" operator="greaterThan">
      <formula>0</formula>
    </cfRule>
  </conditionalFormatting>
  <conditionalFormatting sqref="AH4">
    <cfRule type="cellIs" dxfId="52" priority="53" operator="greaterThan">
      <formula>0</formula>
    </cfRule>
  </conditionalFormatting>
  <conditionalFormatting sqref="AI4">
    <cfRule type="cellIs" dxfId="51" priority="50" stopIfTrue="1" operator="greaterThan">
      <formula>0</formula>
    </cfRule>
    <cfRule type="cellIs" dxfId="50" priority="51" stopIfTrue="1" operator="greaterThan">
      <formula>0</formula>
    </cfRule>
    <cfRule type="cellIs" dxfId="49" priority="52" stopIfTrue="1" operator="greaterThan">
      <formula>0</formula>
    </cfRule>
  </conditionalFormatting>
  <conditionalFormatting sqref="AI4">
    <cfRule type="cellIs" dxfId="48" priority="49" operator="greaterThan">
      <formula>0</formula>
    </cfRule>
  </conditionalFormatting>
  <conditionalFormatting sqref="AJ4">
    <cfRule type="cellIs" dxfId="47" priority="46" stopIfTrue="1" operator="greaterThan">
      <formula>0</formula>
    </cfRule>
    <cfRule type="cellIs" dxfId="46" priority="47" stopIfTrue="1" operator="greaterThan">
      <formula>0</formula>
    </cfRule>
    <cfRule type="cellIs" dxfId="45" priority="48" stopIfTrue="1" operator="greaterThan">
      <formula>0</formula>
    </cfRule>
  </conditionalFormatting>
  <conditionalFormatting sqref="AJ4">
    <cfRule type="cellIs" dxfId="44" priority="45" operator="greaterThan">
      <formula>0</formula>
    </cfRule>
  </conditionalFormatting>
  <conditionalFormatting sqref="AK4">
    <cfRule type="cellIs" dxfId="43" priority="42" stopIfTrue="1" operator="greaterThan">
      <formula>0</formula>
    </cfRule>
    <cfRule type="cellIs" dxfId="42" priority="43" stopIfTrue="1" operator="greaterThan">
      <formula>0</formula>
    </cfRule>
    <cfRule type="cellIs" dxfId="41" priority="44" stopIfTrue="1" operator="greaterThan">
      <formula>0</formula>
    </cfRule>
  </conditionalFormatting>
  <conditionalFormatting sqref="AK4">
    <cfRule type="cellIs" dxfId="40" priority="41" operator="greaterThan">
      <formula>0</formula>
    </cfRule>
  </conditionalFormatting>
  <conditionalFormatting sqref="AL4">
    <cfRule type="cellIs" dxfId="39" priority="38" stopIfTrue="1" operator="greaterThan">
      <formula>0</formula>
    </cfRule>
    <cfRule type="cellIs" dxfId="38" priority="39" stopIfTrue="1" operator="greaterThan">
      <formula>0</formula>
    </cfRule>
    <cfRule type="cellIs" dxfId="37" priority="40" stopIfTrue="1" operator="greaterThan">
      <formula>0</formula>
    </cfRule>
  </conditionalFormatting>
  <conditionalFormatting sqref="AL4">
    <cfRule type="cellIs" dxfId="36" priority="37" operator="greaterThan">
      <formula>0</formula>
    </cfRule>
  </conditionalFormatting>
  <conditionalFormatting sqref="AM5:AM6">
    <cfRule type="cellIs" dxfId="35" priority="34" stopIfTrue="1" operator="greaterThan">
      <formula>0</formula>
    </cfRule>
    <cfRule type="cellIs" dxfId="34" priority="35" stopIfTrue="1" operator="greaterThan">
      <formula>0</formula>
    </cfRule>
    <cfRule type="cellIs" dxfId="33" priority="36" stopIfTrue="1" operator="greaterThan">
      <formula>0</formula>
    </cfRule>
  </conditionalFormatting>
  <conditionalFormatting sqref="AM5:AM6">
    <cfRule type="cellIs" dxfId="32" priority="33" operator="greaterThan">
      <formula>0</formula>
    </cfRule>
  </conditionalFormatting>
  <conditionalFormatting sqref="AM4">
    <cfRule type="cellIs" dxfId="31" priority="30" stopIfTrue="1" operator="greaterThan">
      <formula>0</formula>
    </cfRule>
    <cfRule type="cellIs" dxfId="30" priority="31" stopIfTrue="1" operator="greaterThan">
      <formula>0</formula>
    </cfRule>
    <cfRule type="cellIs" dxfId="29" priority="32" stopIfTrue="1" operator="greaterThan">
      <formula>0</formula>
    </cfRule>
  </conditionalFormatting>
  <conditionalFormatting sqref="AM4">
    <cfRule type="cellIs" dxfId="28" priority="29" operator="greaterThan">
      <formula>0</formula>
    </cfRule>
  </conditionalFormatting>
  <conditionalFormatting sqref="O5:AZ6">
    <cfRule type="cellIs" dxfId="27" priority="26" stopIfTrue="1" operator="greaterThan">
      <formula>0</formula>
    </cfRule>
    <cfRule type="cellIs" dxfId="26" priority="27" stopIfTrue="1" operator="greaterThan">
      <formula>0</formula>
    </cfRule>
    <cfRule type="cellIs" dxfId="25" priority="28" stopIfTrue="1" operator="greaterThan">
      <formula>0</formula>
    </cfRule>
  </conditionalFormatting>
  <conditionalFormatting sqref="O5:AZ6">
    <cfRule type="cellIs" dxfId="24" priority="25" operator="greaterThan">
      <formula>0</formula>
    </cfRule>
  </conditionalFormatting>
  <conditionalFormatting sqref="O4:AZ4">
    <cfRule type="cellIs" dxfId="23" priority="22" stopIfTrue="1" operator="greaterThan">
      <formula>0</formula>
    </cfRule>
    <cfRule type="cellIs" dxfId="22" priority="23" stopIfTrue="1" operator="greaterThan">
      <formula>0</formula>
    </cfRule>
    <cfRule type="cellIs" dxfId="21" priority="24" stopIfTrue="1" operator="greaterThan">
      <formula>0</formula>
    </cfRule>
  </conditionalFormatting>
  <conditionalFormatting sqref="O4:AZ4">
    <cfRule type="cellIs" dxfId="20" priority="21" operator="greaterThan">
      <formula>0</formula>
    </cfRule>
  </conditionalFormatting>
  <conditionalFormatting sqref="AN4">
    <cfRule type="cellIs" dxfId="19" priority="18" stopIfTrue="1" operator="greaterThan">
      <formula>0</formula>
    </cfRule>
    <cfRule type="cellIs" dxfId="18" priority="19" stopIfTrue="1" operator="greaterThan">
      <formula>0</formula>
    </cfRule>
    <cfRule type="cellIs" dxfId="17" priority="20" stopIfTrue="1" operator="greaterThan">
      <formula>0</formula>
    </cfRule>
  </conditionalFormatting>
  <conditionalFormatting sqref="AN4">
    <cfRule type="cellIs" dxfId="16" priority="17" operator="greaterThan">
      <formula>0</formula>
    </cfRule>
  </conditionalFormatting>
  <conditionalFormatting sqref="AO4">
    <cfRule type="cellIs" dxfId="15" priority="14" stopIfTrue="1" operator="greaterThan">
      <formula>0</formula>
    </cfRule>
    <cfRule type="cellIs" dxfId="14" priority="15" stopIfTrue="1" operator="greaterThan">
      <formula>0</formula>
    </cfRule>
    <cfRule type="cellIs" dxfId="13" priority="16" stopIfTrue="1" operator="greaterThan">
      <formula>0</formula>
    </cfRule>
  </conditionalFormatting>
  <conditionalFormatting sqref="AO4">
    <cfRule type="cellIs" dxfId="12" priority="13" operator="greaterThan">
      <formula>0</formula>
    </cfRule>
  </conditionalFormatting>
  <conditionalFormatting sqref="AP4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AP4">
    <cfRule type="cellIs" dxfId="8" priority="9" operator="greaterThan">
      <formula>0</formula>
    </cfRule>
  </conditionalFormatting>
  <conditionalFormatting sqref="AQ4">
    <cfRule type="cellIs" dxfId="7" priority="6" stopIfTrue="1" operator="greaterThan">
      <formula>0</formula>
    </cfRule>
    <cfRule type="cellIs" dxfId="6" priority="7" stopIfTrue="1" operator="greaterThan">
      <formula>0</formula>
    </cfRule>
    <cfRule type="cellIs" dxfId="5" priority="8" stopIfTrue="1" operator="greaterThan">
      <formula>0</formula>
    </cfRule>
  </conditionalFormatting>
  <conditionalFormatting sqref="AQ4">
    <cfRule type="cellIs" dxfId="4" priority="5" operator="greaterThan">
      <formula>0</formula>
    </cfRule>
  </conditionalFormatting>
  <conditionalFormatting sqref="AR4">
    <cfRule type="cellIs" dxfId="3" priority="2" stopIfTrue="1" operator="greaterThan">
      <formula>0</formula>
    </cfRule>
    <cfRule type="cellIs" dxfId="2" priority="3" stopIfTrue="1" operator="greaterThan">
      <formula>0</formula>
    </cfRule>
    <cfRule type="cellIs" dxfId="1" priority="4" stopIfTrue="1" operator="greaterThan">
      <formula>0</formula>
    </cfRule>
  </conditionalFormatting>
  <conditionalFormatting sqref="AR4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"/>
  <sheetViews>
    <sheetView showGridLines="0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C1"/>
    </sheetView>
  </sheetViews>
  <sheetFormatPr defaultColWidth="9.7109375" defaultRowHeight="15" x14ac:dyDescent="0.2"/>
  <cols>
    <col min="1" max="1" width="20.85546875" style="3" customWidth="1"/>
    <col min="2" max="2" width="9.5703125" style="4" customWidth="1"/>
    <col min="3" max="3" width="8.85546875" style="6" customWidth="1"/>
    <col min="4" max="4" width="66.7109375" style="24" customWidth="1"/>
    <col min="5" max="5" width="16" style="7" customWidth="1"/>
    <col min="6" max="6" width="18.5703125" style="7" customWidth="1"/>
    <col min="7" max="7" width="18.5703125" style="4" customWidth="1"/>
    <col min="8" max="8" width="14.5703125" style="6" customWidth="1"/>
    <col min="9" max="9" width="10.85546875" style="23" customWidth="1"/>
    <col min="10" max="10" width="16.85546875" style="23" customWidth="1"/>
    <col min="11" max="11" width="15.140625" style="51" customWidth="1"/>
    <col min="12" max="12" width="16.7109375" style="48" customWidth="1"/>
    <col min="13" max="13" width="16.7109375" style="8" customWidth="1"/>
    <col min="14" max="14" width="16.7109375" style="49" customWidth="1"/>
    <col min="15" max="15" width="20.5703125" style="40" customWidth="1"/>
    <col min="16" max="16" width="18.7109375" style="40" customWidth="1"/>
    <col min="17" max="16384" width="9.7109375" style="40"/>
  </cols>
  <sheetData>
    <row r="1" spans="1:16" ht="27.75" customHeight="1" x14ac:dyDescent="0.2">
      <c r="A1" s="78" t="s">
        <v>55</v>
      </c>
      <c r="B1" s="78"/>
      <c r="C1" s="78"/>
      <c r="D1" s="78" t="s">
        <v>56</v>
      </c>
      <c r="E1" s="78"/>
      <c r="F1" s="78"/>
      <c r="G1" s="78"/>
      <c r="H1" s="78"/>
      <c r="I1" s="78"/>
      <c r="J1" s="78"/>
      <c r="K1" s="78"/>
      <c r="L1" s="78" t="s">
        <v>49</v>
      </c>
      <c r="M1" s="78"/>
      <c r="N1" s="78"/>
      <c r="O1" s="78"/>
      <c r="P1" s="78"/>
    </row>
    <row r="2" spans="1:16" ht="30.75" customHeight="1" x14ac:dyDescent="0.2">
      <c r="A2" s="78" t="s">
        <v>29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s="36" customFormat="1" ht="30" x14ac:dyDescent="0.2">
      <c r="A3" s="27" t="s">
        <v>2</v>
      </c>
      <c r="B3" s="25" t="s">
        <v>1</v>
      </c>
      <c r="C3" s="26" t="s">
        <v>4</v>
      </c>
      <c r="D3" s="26" t="s">
        <v>6</v>
      </c>
      <c r="E3" s="26" t="s">
        <v>28</v>
      </c>
      <c r="F3" s="26" t="s">
        <v>30</v>
      </c>
      <c r="G3" s="26" t="s">
        <v>31</v>
      </c>
      <c r="H3" s="26" t="s">
        <v>7</v>
      </c>
      <c r="I3" s="27" t="s">
        <v>3</v>
      </c>
      <c r="J3" s="28" t="s">
        <v>12</v>
      </c>
      <c r="K3" s="50" t="s">
        <v>5</v>
      </c>
      <c r="L3" s="29" t="s">
        <v>36</v>
      </c>
      <c r="M3" s="30" t="s">
        <v>37</v>
      </c>
      <c r="N3" s="27" t="s">
        <v>38</v>
      </c>
      <c r="O3" s="33" t="s">
        <v>39</v>
      </c>
      <c r="P3" s="33" t="s">
        <v>40</v>
      </c>
    </row>
    <row r="4" spans="1:16" ht="234.75" customHeight="1" x14ac:dyDescent="0.2">
      <c r="A4" s="82" t="s">
        <v>47</v>
      </c>
      <c r="B4" s="79">
        <v>1</v>
      </c>
      <c r="C4" s="60">
        <v>1</v>
      </c>
      <c r="D4" s="57" t="s">
        <v>52</v>
      </c>
      <c r="E4" s="31"/>
      <c r="F4" s="31" t="s">
        <v>46</v>
      </c>
      <c r="G4" s="31" t="s">
        <v>46</v>
      </c>
      <c r="H4" s="31" t="s">
        <v>45</v>
      </c>
      <c r="I4" s="38">
        <v>4</v>
      </c>
      <c r="J4" s="38">
        <v>30</v>
      </c>
      <c r="K4" s="39">
        <v>19</v>
      </c>
      <c r="L4" s="58">
        <v>4500</v>
      </c>
      <c r="M4" s="59">
        <f>SUM(CCT!O4:AZ4)</f>
        <v>1840</v>
      </c>
      <c r="N4" s="34">
        <f t="shared" ref="N4:N6" si="0">SUM(L4-M4)</f>
        <v>2660</v>
      </c>
      <c r="O4" s="41">
        <f>K4*L4</f>
        <v>85500</v>
      </c>
      <c r="P4" s="41">
        <f t="shared" ref="P4:P6" si="1">M4*K4</f>
        <v>34960</v>
      </c>
    </row>
    <row r="5" spans="1:16" ht="338.25" customHeight="1" x14ac:dyDescent="0.2">
      <c r="A5" s="83"/>
      <c r="B5" s="80"/>
      <c r="C5" s="60">
        <v>2</v>
      </c>
      <c r="D5" s="57" t="s">
        <v>53</v>
      </c>
      <c r="E5" s="31"/>
      <c r="F5" s="31" t="s">
        <v>46</v>
      </c>
      <c r="G5" s="31" t="s">
        <v>46</v>
      </c>
      <c r="H5" s="31" t="s">
        <v>45</v>
      </c>
      <c r="I5" s="38">
        <v>4</v>
      </c>
      <c r="J5" s="38">
        <v>30</v>
      </c>
      <c r="K5" s="39">
        <v>22.74</v>
      </c>
      <c r="L5" s="58">
        <v>500</v>
      </c>
      <c r="M5" s="59">
        <f>SUM(CCT!O5:AZ5)</f>
        <v>20</v>
      </c>
      <c r="N5" s="34">
        <f t="shared" si="0"/>
        <v>480</v>
      </c>
      <c r="O5" s="41">
        <f t="shared" ref="O5:O6" si="2">K5*L5</f>
        <v>11370</v>
      </c>
      <c r="P5" s="41">
        <f t="shared" si="1"/>
        <v>454.79999999999995</v>
      </c>
    </row>
    <row r="6" spans="1:16" ht="409.5" customHeight="1" x14ac:dyDescent="0.2">
      <c r="A6" s="84"/>
      <c r="B6" s="81"/>
      <c r="C6" s="60">
        <v>3</v>
      </c>
      <c r="D6" s="57" t="s">
        <v>54</v>
      </c>
      <c r="E6" s="31"/>
      <c r="F6" s="31" t="s">
        <v>46</v>
      </c>
      <c r="G6" s="31" t="s">
        <v>46</v>
      </c>
      <c r="H6" s="38" t="s">
        <v>45</v>
      </c>
      <c r="I6" s="38">
        <v>4</v>
      </c>
      <c r="J6" s="38">
        <v>30</v>
      </c>
      <c r="K6" s="39">
        <v>30</v>
      </c>
      <c r="L6" s="58">
        <v>500</v>
      </c>
      <c r="M6" s="59">
        <f>SUM(CCT!O6:AZ6)</f>
        <v>150</v>
      </c>
      <c r="N6" s="34">
        <f t="shared" si="0"/>
        <v>350</v>
      </c>
      <c r="O6" s="41">
        <f t="shared" si="2"/>
        <v>15000</v>
      </c>
      <c r="P6" s="41">
        <f t="shared" si="1"/>
        <v>4500</v>
      </c>
    </row>
    <row r="7" spans="1:16" x14ac:dyDescent="0.2">
      <c r="L7" s="42">
        <f>SUM(L4:L6)</f>
        <v>5500</v>
      </c>
      <c r="M7" s="8">
        <f>SUM(M4:M6)</f>
        <v>2010</v>
      </c>
      <c r="N7" s="43">
        <f>SUM(N4:N6)</f>
        <v>3490</v>
      </c>
      <c r="O7" s="44">
        <f>SUM(O4:O6)</f>
        <v>111870</v>
      </c>
      <c r="P7" s="44">
        <f>SUM(P4:P6)</f>
        <v>39914.800000000003</v>
      </c>
    </row>
    <row r="9" spans="1:16" x14ac:dyDescent="0.2">
      <c r="L9" s="74" t="str">
        <f>A1</f>
        <v>PREGÃO: 0676/2025
PROCESSO Nº: 3523/2025</v>
      </c>
      <c r="M9" s="74"/>
      <c r="N9" s="74"/>
      <c r="O9" s="74"/>
    </row>
    <row r="10" spans="1:16" x14ac:dyDescent="0.2">
      <c r="L10" s="74" t="str">
        <f>D1</f>
        <v>OBJETO: CONTRATAÇÃO DE EMPRESA PARA FORNECIMENTO DE COFFEE-BREAK EM EVENTOS INSTITUCIONAIS DA 
UDESC/CCT - RELANÇAMENTO</v>
      </c>
      <c r="M10" s="74"/>
      <c r="N10" s="74"/>
      <c r="O10" s="74"/>
    </row>
    <row r="11" spans="1:16" x14ac:dyDescent="0.2">
      <c r="L11" s="74" t="str">
        <f>L1</f>
        <v>VIGÊNCIA DA ATA: 03/06/2025 a 03/06/2026</v>
      </c>
      <c r="M11" s="74"/>
      <c r="N11" s="74"/>
      <c r="O11" s="74"/>
    </row>
    <row r="12" spans="1:16" x14ac:dyDescent="0.2">
      <c r="L12" s="75" t="s">
        <v>41</v>
      </c>
      <c r="M12" s="76"/>
      <c r="N12" s="77"/>
      <c r="O12" s="45">
        <f>$O$7</f>
        <v>111870</v>
      </c>
    </row>
    <row r="13" spans="1:16" x14ac:dyDescent="0.2">
      <c r="L13" s="75" t="s">
        <v>40</v>
      </c>
      <c r="M13" s="76"/>
      <c r="N13" s="77"/>
      <c r="O13" s="45">
        <f>$P$7</f>
        <v>39914.800000000003</v>
      </c>
    </row>
    <row r="14" spans="1:16" x14ac:dyDescent="0.2">
      <c r="L14" s="75" t="s">
        <v>42</v>
      </c>
      <c r="M14" s="76"/>
      <c r="N14" s="77"/>
      <c r="O14" s="46"/>
    </row>
    <row r="15" spans="1:16" x14ac:dyDescent="0.2">
      <c r="L15" s="75" t="s">
        <v>43</v>
      </c>
      <c r="M15" s="76"/>
      <c r="N15" s="77"/>
      <c r="O15" s="47">
        <f>O13/O12</f>
        <v>0.35679628139805136</v>
      </c>
    </row>
    <row r="16" spans="1:16" x14ac:dyDescent="0.2">
      <c r="L16" s="74" t="s">
        <v>44</v>
      </c>
      <c r="M16" s="74"/>
      <c r="N16" s="74"/>
      <c r="O16" s="74"/>
    </row>
  </sheetData>
  <mergeCells count="14">
    <mergeCell ref="D1:K1"/>
    <mergeCell ref="A1:C1"/>
    <mergeCell ref="A2:P2"/>
    <mergeCell ref="L1:P1"/>
    <mergeCell ref="L9:O9"/>
    <mergeCell ref="B4:B6"/>
    <mergeCell ref="A4:A6"/>
    <mergeCell ref="L10:O10"/>
    <mergeCell ref="L11:O11"/>
    <mergeCell ref="L16:O16"/>
    <mergeCell ref="L12:N12"/>
    <mergeCell ref="L13:N13"/>
    <mergeCell ref="L14:N14"/>
    <mergeCell ref="L15:N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zoomScaleNormal="100" workbookViewId="0">
      <selection activeCell="A10" sqref="A10:H10"/>
    </sheetView>
  </sheetViews>
  <sheetFormatPr defaultRowHeight="12.75" x14ac:dyDescent="0.2"/>
  <cols>
    <col min="1" max="1" width="4.5703125" style="10" customWidth="1"/>
    <col min="2" max="2" width="6.85546875" style="10" customWidth="1"/>
    <col min="3" max="3" width="31" style="10" customWidth="1"/>
    <col min="4" max="4" width="8.5703125" style="10" bestFit="1" customWidth="1"/>
    <col min="5" max="5" width="9.5703125" style="10" customWidth="1"/>
    <col min="6" max="6" width="14.7109375" style="10" customWidth="1"/>
    <col min="7" max="7" width="16" style="10" customWidth="1"/>
    <col min="8" max="8" width="11.140625" style="10" customWidth="1"/>
    <col min="9" max="16384" width="9.140625" style="10"/>
  </cols>
  <sheetData>
    <row r="1" spans="1:8" ht="20.25" customHeight="1" x14ac:dyDescent="0.2">
      <c r="A1" s="86" t="s">
        <v>14</v>
      </c>
      <c r="B1" s="86"/>
      <c r="C1" s="86"/>
      <c r="D1" s="86"/>
      <c r="E1" s="86"/>
      <c r="F1" s="86"/>
      <c r="G1" s="86"/>
      <c r="H1" s="86"/>
    </row>
    <row r="2" spans="1:8" ht="20.25" x14ac:dyDescent="0.2">
      <c r="B2" s="11"/>
    </row>
    <row r="3" spans="1:8" ht="47.25" customHeight="1" x14ac:dyDescent="0.2">
      <c r="A3" s="87" t="s">
        <v>15</v>
      </c>
      <c r="B3" s="87"/>
      <c r="C3" s="87"/>
      <c r="D3" s="87"/>
      <c r="E3" s="87"/>
      <c r="F3" s="87"/>
      <c r="G3" s="87"/>
      <c r="H3" s="87"/>
    </row>
    <row r="4" spans="1:8" ht="35.25" customHeight="1" x14ac:dyDescent="0.2">
      <c r="B4" s="12"/>
    </row>
    <row r="5" spans="1:8" ht="15" customHeight="1" x14ac:dyDescent="0.2">
      <c r="A5" s="88" t="s">
        <v>33</v>
      </c>
      <c r="B5" s="88"/>
      <c r="C5" s="88"/>
      <c r="D5" s="88"/>
      <c r="E5" s="88"/>
      <c r="F5" s="88"/>
      <c r="G5" s="88"/>
      <c r="H5" s="88"/>
    </row>
    <row r="6" spans="1:8" ht="15" customHeight="1" x14ac:dyDescent="0.2">
      <c r="A6" s="88" t="s">
        <v>32</v>
      </c>
      <c r="B6" s="88"/>
      <c r="C6" s="88"/>
      <c r="D6" s="88"/>
      <c r="E6" s="88"/>
      <c r="F6" s="88"/>
      <c r="G6" s="88"/>
      <c r="H6" s="88"/>
    </row>
    <row r="7" spans="1:8" ht="15" customHeight="1" x14ac:dyDescent="0.2">
      <c r="A7" s="88" t="s">
        <v>16</v>
      </c>
      <c r="B7" s="88"/>
      <c r="C7" s="88"/>
      <c r="D7" s="88"/>
      <c r="E7" s="88"/>
      <c r="F7" s="88"/>
      <c r="G7" s="88"/>
      <c r="H7" s="88"/>
    </row>
    <row r="8" spans="1:8" ht="15" customHeight="1" x14ac:dyDescent="0.2">
      <c r="A8" s="88" t="s">
        <v>17</v>
      </c>
      <c r="B8" s="88"/>
      <c r="C8" s="88"/>
      <c r="D8" s="88"/>
      <c r="E8" s="88"/>
      <c r="F8" s="88"/>
      <c r="G8" s="88"/>
      <c r="H8" s="88"/>
    </row>
    <row r="9" spans="1:8" ht="30" customHeight="1" x14ac:dyDescent="0.2">
      <c r="B9" s="13"/>
    </row>
    <row r="10" spans="1:8" ht="105" customHeight="1" x14ac:dyDescent="0.2">
      <c r="A10" s="89" t="s">
        <v>34</v>
      </c>
      <c r="B10" s="89"/>
      <c r="C10" s="89"/>
      <c r="D10" s="89"/>
      <c r="E10" s="89"/>
      <c r="F10" s="89"/>
      <c r="G10" s="89"/>
      <c r="H10" s="89"/>
    </row>
    <row r="11" spans="1:8" ht="15.75" thickBot="1" x14ac:dyDescent="0.25">
      <c r="B11" s="14"/>
    </row>
    <row r="12" spans="1:8" ht="48.75" thickBot="1" x14ac:dyDescent="0.25">
      <c r="A12" s="15" t="s">
        <v>11</v>
      </c>
      <c r="B12" s="15" t="s">
        <v>9</v>
      </c>
      <c r="C12" s="16" t="s">
        <v>18</v>
      </c>
      <c r="D12" s="16" t="s">
        <v>10</v>
      </c>
      <c r="E12" s="16" t="s">
        <v>19</v>
      </c>
      <c r="F12" s="16" t="s">
        <v>20</v>
      </c>
      <c r="G12" s="16" t="s">
        <v>21</v>
      </c>
      <c r="H12" s="16" t="s">
        <v>22</v>
      </c>
    </row>
    <row r="13" spans="1:8" ht="15.75" thickBot="1" x14ac:dyDescent="0.25">
      <c r="A13" s="17"/>
      <c r="B13" s="17"/>
      <c r="C13" s="18"/>
      <c r="D13" s="18"/>
      <c r="E13" s="18"/>
      <c r="F13" s="18"/>
      <c r="G13" s="18"/>
      <c r="H13" s="18"/>
    </row>
    <row r="14" spans="1:8" ht="15.75" thickBot="1" x14ac:dyDescent="0.25">
      <c r="A14" s="17"/>
      <c r="B14" s="17"/>
      <c r="C14" s="18"/>
      <c r="D14" s="18"/>
      <c r="E14" s="18"/>
      <c r="F14" s="18"/>
      <c r="G14" s="18"/>
      <c r="H14" s="18"/>
    </row>
    <row r="15" spans="1:8" ht="15.75" thickBot="1" x14ac:dyDescent="0.25">
      <c r="A15" s="17"/>
      <c r="B15" s="17"/>
      <c r="C15" s="18"/>
      <c r="D15" s="18"/>
      <c r="E15" s="18"/>
      <c r="F15" s="18"/>
      <c r="G15" s="18"/>
      <c r="H15" s="18"/>
    </row>
    <row r="16" spans="1:8" ht="15.75" thickBot="1" x14ac:dyDescent="0.25">
      <c r="A16" s="17"/>
      <c r="B16" s="17"/>
      <c r="C16" s="18"/>
      <c r="D16" s="18"/>
      <c r="E16" s="18"/>
      <c r="F16" s="18"/>
      <c r="G16" s="18"/>
      <c r="H16" s="18"/>
    </row>
    <row r="17" spans="1:8" ht="15.75" thickBot="1" x14ac:dyDescent="0.25">
      <c r="A17" s="19"/>
      <c r="B17" s="19"/>
      <c r="C17" s="20"/>
      <c r="D17" s="20"/>
      <c r="E17" s="20"/>
      <c r="F17" s="20"/>
      <c r="G17" s="20"/>
      <c r="H17" s="20"/>
    </row>
    <row r="18" spans="1:8" ht="42" customHeight="1" x14ac:dyDescent="0.2">
      <c r="B18" s="21"/>
      <c r="C18" s="22"/>
      <c r="D18" s="22"/>
      <c r="E18" s="22"/>
      <c r="F18" s="22"/>
      <c r="G18" s="22"/>
      <c r="H18" s="22"/>
    </row>
    <row r="19" spans="1:8" ht="15" customHeight="1" x14ac:dyDescent="0.2">
      <c r="A19" s="90" t="s">
        <v>23</v>
      </c>
      <c r="B19" s="90"/>
      <c r="C19" s="90"/>
      <c r="D19" s="90"/>
      <c r="E19" s="90"/>
      <c r="F19" s="90"/>
      <c r="G19" s="90"/>
      <c r="H19" s="90"/>
    </row>
    <row r="20" spans="1:8" ht="14.25" x14ac:dyDescent="0.2">
      <c r="A20" s="91" t="s">
        <v>24</v>
      </c>
      <c r="B20" s="91"/>
      <c r="C20" s="91"/>
      <c r="D20" s="91"/>
      <c r="E20" s="91"/>
      <c r="F20" s="91"/>
      <c r="G20" s="91"/>
      <c r="H20" s="91"/>
    </row>
    <row r="21" spans="1:8" ht="15" x14ac:dyDescent="0.2">
      <c r="B21" s="14"/>
    </row>
    <row r="22" spans="1:8" ht="15" x14ac:dyDescent="0.2">
      <c r="B22" s="14"/>
    </row>
    <row r="23" spans="1:8" ht="15" x14ac:dyDescent="0.2">
      <c r="B23" s="14"/>
    </row>
    <row r="24" spans="1:8" ht="15" customHeight="1" x14ac:dyDescent="0.2">
      <c r="A24" s="92" t="s">
        <v>25</v>
      </c>
      <c r="B24" s="92"/>
      <c r="C24" s="92"/>
      <c r="D24" s="92"/>
      <c r="E24" s="92"/>
      <c r="F24" s="92"/>
      <c r="G24" s="92"/>
      <c r="H24" s="92"/>
    </row>
    <row r="25" spans="1:8" ht="15" customHeight="1" x14ac:dyDescent="0.2">
      <c r="A25" s="92" t="s">
        <v>26</v>
      </c>
      <c r="B25" s="92"/>
      <c r="C25" s="92"/>
      <c r="D25" s="92"/>
      <c r="E25" s="92"/>
      <c r="F25" s="92"/>
      <c r="G25" s="92"/>
      <c r="H25" s="92"/>
    </row>
    <row r="26" spans="1:8" ht="15" customHeight="1" x14ac:dyDescent="0.2">
      <c r="A26" s="85" t="s">
        <v>27</v>
      </c>
      <c r="B26" s="85"/>
      <c r="C26" s="85"/>
      <c r="D26" s="85"/>
      <c r="E26" s="85"/>
      <c r="F26" s="85"/>
      <c r="G26" s="85"/>
      <c r="H26" s="85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CCT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EDUARDO DA SILVA</cp:lastModifiedBy>
  <cp:lastPrinted>2014-06-04T18:55:53Z</cp:lastPrinted>
  <dcterms:created xsi:type="dcterms:W3CDTF">2010-06-19T20:43:11Z</dcterms:created>
  <dcterms:modified xsi:type="dcterms:W3CDTF">2026-03-12T17:03:23Z</dcterms:modified>
</cp:coreProperties>
</file>