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codeName="ThisWorkbook" autoCompressPictures="0"/>
  <xr:revisionPtr revIDLastSave="0" documentId="13_ncr:1_{C2C0B037-303A-43D4-967B-650651373FAF}" xr6:coauthVersionLast="47" xr6:coauthVersionMax="47" xr10:uidLastSave="{00000000-0000-0000-0000-000000000000}"/>
  <bookViews>
    <workbookView xWindow="-120" yWindow="-120" windowWidth="29040" windowHeight="15720" tabRatio="788" xr2:uid="{00000000-000D-0000-FFFF-FFFF00000000}"/>
  </bookViews>
  <sheets>
    <sheet name="Calendário" sheetId="14" r:id="rId1"/>
  </sheets>
  <definedNames>
    <definedName name="_xlnm.Print_Area" localSheetId="0">Calendário!$B$2:$I$213</definedName>
    <definedName name="CalendárioAno1">Calendário!$B$2</definedName>
    <definedName name="CalendárioAno10">Calendário!$B$172</definedName>
    <definedName name="CalendárioAno11">Calendário!$B$186</definedName>
    <definedName name="CalendárioAno12">Calendário!$B$200</definedName>
    <definedName name="CalendárioAno2">Calendário!$B$40</definedName>
    <definedName name="CalendárioAno3">Calendário!$B$74</definedName>
    <definedName name="CalendárioAno4">Calendário!$B$88</definedName>
    <definedName name="CalendárioAno5">Calendário!$B$102</definedName>
    <definedName name="CalendárioAno6">Calendário!$B$116</definedName>
    <definedName name="CalendárioAno7">Calendário!$B$130</definedName>
    <definedName name="CalendárioAno8">Calendário!$B$144</definedName>
    <definedName name="CalendárioAno9">Calendário!$B$158</definedName>
    <definedName name="CaléndárioMês1">Calendário!$C$2</definedName>
    <definedName name="CaléndárioMês10">Calendário!$C$172</definedName>
    <definedName name="CaléndárioMês10Opção">MATCH(CaléndárioMês10,Meses,0)</definedName>
    <definedName name="CaléndárioMês11">Calendário!$C$186</definedName>
    <definedName name="CaléndárioMês11Opção">MATCH(CaléndárioMês11,Meses,0)</definedName>
    <definedName name="CaléndárioMês12">Calendário!$C$200</definedName>
    <definedName name="CaléndárioMês12Opção">MATCH(CaléndárioMês12,Meses,0)</definedName>
    <definedName name="CaléndárioMês1Opção">MATCH(CaléndárioMês1,Meses,0)</definedName>
    <definedName name="CaléndárioMês2">Calendário!$C$40</definedName>
    <definedName name="CaléndárioMês2Opção">MATCH(CaléndárioMês2,Meses,0)</definedName>
    <definedName name="CaléndárioMês3">Calendário!$C$74</definedName>
    <definedName name="CaléndárioMês3Opção">MATCH(CaléndárioMês3,Meses,0)</definedName>
    <definedName name="CaléndárioMês4">Calendário!$C$88</definedName>
    <definedName name="CaléndárioMês4Opção">MATCH(CaléndárioMês4,Meses,0)</definedName>
    <definedName name="CaléndárioMês5">Calendário!$C$102</definedName>
    <definedName name="CaléndárioMês5Opção">MATCH(CaléndárioMês5,Meses,0)</definedName>
    <definedName name="CaléndárioMês6">Calendário!$C$116</definedName>
    <definedName name="CaléndárioMês6Opção">MATCH(CaléndárioMês6,Meses,0)</definedName>
    <definedName name="CaléndárioMês7">Calendário!$C$130</definedName>
    <definedName name="CaléndárioMês7Opção">MATCH(CaléndárioMês7,Meses,0)</definedName>
    <definedName name="CaléndárioMês8">Calendário!$C$144</definedName>
    <definedName name="CaléndárioMês8Opção">MATCH(CaléndárioMês8,Meses,0)</definedName>
    <definedName name="CaléndárioMês9">Calendário!$C$158</definedName>
    <definedName name="CaléndárioMês9Opção">MATCH(CaléndárioMês9,Meses,0)</definedName>
    <definedName name="DiaDaSemanaOpção">MATCH(InícioDaSemana,DiasDaSemana,0)+10</definedName>
    <definedName name="Dias">{0,1,2,3,4,5,6}</definedName>
    <definedName name="DiasDaSemana">{"SEGUNDA-FEIRA","TERÇA-FEIRA","QUARTA-FEIRA","QUINTA-FEIRA","SEXTA-FEIRA","SÁBADO","DOMINGO"}</definedName>
    <definedName name="InícioDaSemana">Calendário!$B$3</definedName>
    <definedName name="Meses">{"Janeiro","Fevereiro","Março","Abril","Maio","Junho","Julho","Agosto","Setembro","Outubro","Novembro","Dezembro"}</definedName>
    <definedName name="RegiãoTítuloColuna1..H12.1">Calendário!$B$3</definedName>
    <definedName name="RegiãoTítuloColuna10..H54.1">Calendário!$B$89</definedName>
    <definedName name="RegiãoTítuloColuna11..C56.1">Calendário!$B$89</definedName>
    <definedName name="RegiãoTítuloColuna12..D56.1">Calendário!$D$100</definedName>
    <definedName name="RegiãoTítuloColuna13..H68.1">Calendário!$B$103</definedName>
    <definedName name="RegiãoTítuloColuna14..C70.1">Calendário!$B$103</definedName>
    <definedName name="RegiãoTítuloColuna15..D70.1">Calendário!$D$114</definedName>
    <definedName name="RegiãoTítuloColuna16..H82.1">Calendário!$B$117</definedName>
    <definedName name="RegiãoTítuloColuna17..C84.1">Calendário!$B$117</definedName>
    <definedName name="RegiãoTítuloColuna18..D84.1">Calendário!$D$128</definedName>
    <definedName name="RegiãoTítuloColuna19..H96.1">Calendário!$B$131</definedName>
    <definedName name="RegiãoTítuloColuna2..C14.1">Calendário!$B$3</definedName>
    <definedName name="RegiãoTítuloColuna20..C98.1">Calendário!$B$131</definedName>
    <definedName name="RegiãoTítuloColuna21..D98.1">Calendário!$D$142</definedName>
    <definedName name="RegiãoTítuloColuna22..H110.1">Calendário!$B$145</definedName>
    <definedName name="RegiãoTítuloColuna23..C112.1">Calendário!$B$145</definedName>
    <definedName name="RegiãoTítuloColuna24..D112.1">Calendário!$D$156</definedName>
    <definedName name="RegiãoTítuloColuna25..H124.1">Calendário!$B$159</definedName>
    <definedName name="RegiãoTítuloColuna26..C126.1">Calendário!$B$159</definedName>
    <definedName name="RegiãoTítuloColuna27..D126.1">Calendário!$D$170</definedName>
    <definedName name="RegiãoTítuloColuna28..H138.1">Calendário!$B$173</definedName>
    <definedName name="RegiãoTítuloColuna29..C140.1">Calendário!$B$173</definedName>
    <definedName name="RegiãoTítuloColuna3..D14.1">Calendário!$D$34</definedName>
    <definedName name="RegiãoTítuloColuna30..D140.1">Calendário!$D$184</definedName>
    <definedName name="RegiãoTítuloColuna31..H152.1">Calendário!$B$187</definedName>
    <definedName name="RegiãoTítuloColuna32..C154.1">Calendário!$B$187</definedName>
    <definedName name="RegiãoTítuloColuna33..D154.1">Calendário!$D$198</definedName>
    <definedName name="RegiãoTítuloColuna34..H166.1">Calendário!$B$201</definedName>
    <definedName name="RegiãoTítuloColuna35..C168.1">Calendário!$B$201</definedName>
    <definedName name="RegiãoTítuloColuna36..D168.1">Calendário!$D$212</definedName>
    <definedName name="RegiãoTítuloColuna4..H26.1">Calendário!$B$41</definedName>
    <definedName name="RegiãoTítuloColuna5..C28.1">Calendário!$B$41</definedName>
    <definedName name="RegiãoTítuloColuna6..D28.1">Calendário!$D$72</definedName>
    <definedName name="RegiãoTítuloColuna7..H40.1">Calendário!$B$75</definedName>
    <definedName name="RegiãoTítuloColuna8..C42.1">Calendário!$B$75</definedName>
    <definedName name="RegiãoTítuloColuna9..D42.1">Calendário!$D$86</definedName>
    <definedName name="ValorDoInícioDaSemana">IF(InícioDaSemana="SEGUNDA-FEIRA",2,1)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" i="14" l="1"/>
  <c r="B40" i="14" s="1"/>
  <c r="B4" i="14" l="1" a="1"/>
  <c r="B4" i="14" s="1"/>
  <c r="B10" i="14" a="1"/>
  <c r="H10" i="14" s="1"/>
  <c r="B16" i="14" a="1"/>
  <c r="E16" i="14" s="1"/>
  <c r="B22" i="14" a="1"/>
  <c r="G22" i="14" s="1"/>
  <c r="B28" i="14" a="1"/>
  <c r="G28" i="14" s="1"/>
  <c r="B34" i="14" a="1"/>
  <c r="B34" i="14" s="1"/>
  <c r="C40" i="14"/>
  <c r="B60" i="14" s="1" a="1"/>
  <c r="H60" i="14" l="1"/>
  <c r="B60" i="14"/>
  <c r="C60" i="14"/>
  <c r="D60" i="14"/>
  <c r="E60" i="14"/>
  <c r="F60" i="14"/>
  <c r="G60" i="14"/>
  <c r="B66" i="14" a="1"/>
  <c r="F10" i="14"/>
  <c r="B10" i="14"/>
  <c r="D10" i="14"/>
  <c r="C10" i="14"/>
  <c r="F28" i="14"/>
  <c r="D28" i="14"/>
  <c r="E10" i="14"/>
  <c r="G10" i="14"/>
  <c r="H4" i="14"/>
  <c r="H3" i="14" s="1"/>
  <c r="B48" i="14" a="1"/>
  <c r="C48" i="14" s="1"/>
  <c r="E22" i="14"/>
  <c r="B22" i="14"/>
  <c r="C4" i="14"/>
  <c r="C3" i="14" s="1"/>
  <c r="D4" i="14"/>
  <c r="D3" i="14" s="1"/>
  <c r="F22" i="14"/>
  <c r="F4" i="14"/>
  <c r="F3" i="14" s="1"/>
  <c r="E4" i="14"/>
  <c r="E3" i="14" s="1"/>
  <c r="C16" i="14"/>
  <c r="F16" i="14"/>
  <c r="G16" i="14"/>
  <c r="B42" i="14" a="1"/>
  <c r="B42" i="14" s="1"/>
  <c r="B41" i="14" s="1"/>
  <c r="B72" i="14" a="1"/>
  <c r="C72" i="14" s="1"/>
  <c r="B28" i="14"/>
  <c r="C22" i="14"/>
  <c r="H16" i="14"/>
  <c r="C28" i="14"/>
  <c r="C34" i="14"/>
  <c r="E28" i="14"/>
  <c r="B54" i="14" a="1"/>
  <c r="F54" i="14" s="1"/>
  <c r="H22" i="14"/>
  <c r="D22" i="14"/>
  <c r="H28" i="14"/>
  <c r="D16" i="14"/>
  <c r="B16" i="14"/>
  <c r="G4" i="14"/>
  <c r="G3" i="14" s="1"/>
  <c r="C74" i="14"/>
  <c r="B74" i="14"/>
  <c r="B66" i="14" l="1"/>
  <c r="C66" i="14"/>
  <c r="D66" i="14"/>
  <c r="E66" i="14"/>
  <c r="F66" i="14"/>
  <c r="G66" i="14"/>
  <c r="H66" i="14"/>
  <c r="F48" i="14"/>
  <c r="H48" i="14"/>
  <c r="G48" i="14"/>
  <c r="B48" i="14"/>
  <c r="E48" i="14"/>
  <c r="D48" i="14"/>
  <c r="B88" i="14"/>
  <c r="G42" i="14"/>
  <c r="G41" i="14" s="1"/>
  <c r="F42" i="14"/>
  <c r="F41" i="14" s="1"/>
  <c r="D42" i="14"/>
  <c r="D41" i="14" s="1"/>
  <c r="B72" i="14"/>
  <c r="H42" i="14"/>
  <c r="H41" i="14" s="1"/>
  <c r="C42" i="14"/>
  <c r="C41" i="14" s="1"/>
  <c r="E42" i="14"/>
  <c r="E41" i="14" s="1"/>
  <c r="B54" i="14"/>
  <c r="C54" i="14"/>
  <c r="D54" i="14"/>
  <c r="E54" i="14"/>
  <c r="B80" i="14" a="1"/>
  <c r="B80" i="14" s="1"/>
  <c r="B86" i="14" a="1"/>
  <c r="C86" i="14" s="1"/>
  <c r="B82" i="14" a="1"/>
  <c r="H82" i="14" s="1"/>
  <c r="B78" i="14" a="1"/>
  <c r="D78" i="14" s="1"/>
  <c r="B76" i="14" a="1"/>
  <c r="G76" i="14" s="1"/>
  <c r="G75" i="14" s="1"/>
  <c r="B84" i="14" a="1"/>
  <c r="H84" i="14" s="1"/>
  <c r="G54" i="14"/>
  <c r="H54" i="14"/>
  <c r="C88" i="14"/>
  <c r="B100" i="14" l="1" a="1"/>
  <c r="C100" i="14" s="1"/>
  <c r="G80" i="14"/>
  <c r="C80" i="14"/>
  <c r="E84" i="14"/>
  <c r="B86" i="14"/>
  <c r="D84" i="14"/>
  <c r="F80" i="14"/>
  <c r="B84" i="14"/>
  <c r="E80" i="14"/>
  <c r="H78" i="14"/>
  <c r="B78" i="14"/>
  <c r="B82" i="14"/>
  <c r="F82" i="14"/>
  <c r="B76" i="14"/>
  <c r="B75" i="14" s="1"/>
  <c r="F76" i="14"/>
  <c r="F75" i="14" s="1"/>
  <c r="E76" i="14"/>
  <c r="E75" i="14" s="1"/>
  <c r="C76" i="14"/>
  <c r="C75" i="14" s="1"/>
  <c r="H80" i="14"/>
  <c r="E78" i="14"/>
  <c r="B98" i="14" a="1"/>
  <c r="E98" i="14" s="1"/>
  <c r="B102" i="14"/>
  <c r="D80" i="14"/>
  <c r="D76" i="14"/>
  <c r="D75" i="14" s="1"/>
  <c r="D82" i="14"/>
  <c r="C82" i="14"/>
  <c r="E82" i="14"/>
  <c r="G82" i="14"/>
  <c r="B96" i="14" a="1"/>
  <c r="D96" i="14" s="1"/>
  <c r="B90" i="14" a="1"/>
  <c r="G90" i="14" s="1"/>
  <c r="G89" i="14" s="1"/>
  <c r="G78" i="14"/>
  <c r="C78" i="14"/>
  <c r="H76" i="14"/>
  <c r="H75" i="14" s="1"/>
  <c r="F78" i="14"/>
  <c r="C84" i="14"/>
  <c r="F84" i="14"/>
  <c r="G84" i="14"/>
  <c r="B94" i="14" a="1"/>
  <c r="H94" i="14" s="1"/>
  <c r="B92" i="14" a="1"/>
  <c r="B92" i="14" s="1"/>
  <c r="C102" i="14"/>
  <c r="B100" i="14" l="1"/>
  <c r="H98" i="14"/>
  <c r="E96" i="14"/>
  <c r="C90" i="14"/>
  <c r="C89" i="14" s="1"/>
  <c r="G92" i="14"/>
  <c r="F92" i="14"/>
  <c r="C116" i="14"/>
  <c r="H92" i="14"/>
  <c r="G94" i="14"/>
  <c r="D92" i="14"/>
  <c r="B116" i="14"/>
  <c r="B94" i="14"/>
  <c r="B90" i="14"/>
  <c r="B89" i="14" s="1"/>
  <c r="F90" i="14"/>
  <c r="F89" i="14" s="1"/>
  <c r="C94" i="14"/>
  <c r="D94" i="14"/>
  <c r="H96" i="14"/>
  <c r="H90" i="14"/>
  <c r="H89" i="14" s="1"/>
  <c r="E90" i="14"/>
  <c r="E89" i="14" s="1"/>
  <c r="E92" i="14"/>
  <c r="F94" i="14"/>
  <c r="D90" i="14"/>
  <c r="D89" i="14" s="1"/>
  <c r="E94" i="14"/>
  <c r="C96" i="14"/>
  <c r="G96" i="14"/>
  <c r="B96" i="14"/>
  <c r="F98" i="14"/>
  <c r="B98" i="14"/>
  <c r="C98" i="14"/>
  <c r="F96" i="14"/>
  <c r="D98" i="14"/>
  <c r="G98" i="14"/>
  <c r="C92" i="14"/>
  <c r="B108" i="14" a="1"/>
  <c r="E108" i="14" s="1"/>
  <c r="B114" i="14" a="1"/>
  <c r="C114" i="14" s="1"/>
  <c r="B110" i="14" a="1"/>
  <c r="E110" i="14" s="1"/>
  <c r="B106" i="14" a="1"/>
  <c r="E106" i="14" s="1"/>
  <c r="B112" i="14" a="1"/>
  <c r="F112" i="14" s="1"/>
  <c r="B104" i="14" a="1"/>
  <c r="B104" i="14" s="1"/>
  <c r="B103" i="14" s="1"/>
  <c r="B120" i="14" l="1" a="1"/>
  <c r="B120" i="14" s="1"/>
  <c r="B128" i="14" a="1"/>
  <c r="B126" i="14" a="1"/>
  <c r="E126" i="14" s="1"/>
  <c r="B112" i="14"/>
  <c r="D108" i="14"/>
  <c r="C106" i="14"/>
  <c r="H106" i="14"/>
  <c r="B106" i="14"/>
  <c r="F108" i="14"/>
  <c r="B118" i="14" a="1"/>
  <c r="B124" i="14" a="1"/>
  <c r="D124" i="14" s="1"/>
  <c r="G106" i="14"/>
  <c r="C130" i="14"/>
  <c r="B130" i="14"/>
  <c r="F106" i="14"/>
  <c r="D106" i="14"/>
  <c r="B122" i="14" a="1"/>
  <c r="C122" i="14" s="1"/>
  <c r="H108" i="14"/>
  <c r="B114" i="14"/>
  <c r="D110" i="14"/>
  <c r="H104" i="14"/>
  <c r="H103" i="14" s="1"/>
  <c r="G112" i="14"/>
  <c r="D112" i="14"/>
  <c r="C108" i="14"/>
  <c r="G108" i="14"/>
  <c r="B108" i="14"/>
  <c r="G110" i="14"/>
  <c r="B110" i="14"/>
  <c r="C110" i="14"/>
  <c r="F104" i="14"/>
  <c r="F103" i="14" s="1"/>
  <c r="E104" i="14"/>
  <c r="E103" i="14" s="1"/>
  <c r="C104" i="14"/>
  <c r="C103" i="14" s="1"/>
  <c r="H112" i="14"/>
  <c r="G104" i="14"/>
  <c r="G103" i="14" s="1"/>
  <c r="H110" i="14"/>
  <c r="C112" i="14"/>
  <c r="F110" i="14"/>
  <c r="D104" i="14"/>
  <c r="D103" i="14" s="1"/>
  <c r="E112" i="14"/>
  <c r="C120" i="14" l="1"/>
  <c r="E120" i="14"/>
  <c r="D120" i="14"/>
  <c r="H120" i="14"/>
  <c r="F120" i="14"/>
  <c r="B142" i="14" a="1"/>
  <c r="C142" i="14" s="1"/>
  <c r="G120" i="14"/>
  <c r="C126" i="14"/>
  <c r="B126" i="14"/>
  <c r="F126" i="14"/>
  <c r="B136" i="14" a="1"/>
  <c r="D136" i="14" s="1"/>
  <c r="G124" i="14"/>
  <c r="C144" i="14"/>
  <c r="C124" i="14"/>
  <c r="H126" i="14"/>
  <c r="B138" i="14" a="1"/>
  <c r="H138" i="14" s="1"/>
  <c r="G126" i="14"/>
  <c r="D126" i="14"/>
  <c r="B128" i="14"/>
  <c r="C128" i="14"/>
  <c r="C118" i="14"/>
  <c r="C117" i="14" s="1"/>
  <c r="B118" i="14"/>
  <c r="B117" i="14" s="1"/>
  <c r="B134" i="14" a="1"/>
  <c r="B132" i="14" a="1"/>
  <c r="E118" i="14"/>
  <c r="E117" i="14" s="1"/>
  <c r="B144" i="14"/>
  <c r="B140" i="14" a="1"/>
  <c r="H140" i="14" s="1"/>
  <c r="H118" i="14"/>
  <c r="H117" i="14" s="1"/>
  <c r="F118" i="14"/>
  <c r="F117" i="14" s="1"/>
  <c r="G118" i="14"/>
  <c r="G117" i="14" s="1"/>
  <c r="D118" i="14"/>
  <c r="D117" i="14" s="1"/>
  <c r="E122" i="14"/>
  <c r="H122" i="14"/>
  <c r="F122" i="14"/>
  <c r="G122" i="14"/>
  <c r="D122" i="14"/>
  <c r="B122" i="14"/>
  <c r="B124" i="14"/>
  <c r="F124" i="14"/>
  <c r="H124" i="14"/>
  <c r="E124" i="14"/>
  <c r="B136" i="14" l="1"/>
  <c r="B142" i="14"/>
  <c r="B146" i="14" a="1"/>
  <c r="H146" i="14" s="1"/>
  <c r="H145" i="14" s="1"/>
  <c r="F136" i="14"/>
  <c r="B156" i="14" a="1"/>
  <c r="B156" i="14" s="1"/>
  <c r="G136" i="14"/>
  <c r="B150" i="14" a="1"/>
  <c r="E150" i="14" s="1"/>
  <c r="B148" i="14" a="1"/>
  <c r="B148" i="14" s="1"/>
  <c r="D138" i="14"/>
  <c r="C136" i="14"/>
  <c r="C158" i="14"/>
  <c r="E136" i="14"/>
  <c r="H136" i="14"/>
  <c r="F138" i="14"/>
  <c r="G138" i="14"/>
  <c r="C138" i="14"/>
  <c r="B140" i="14"/>
  <c r="D140" i="14"/>
  <c r="F140" i="14"/>
  <c r="C140" i="14"/>
  <c r="B158" i="14"/>
  <c r="B154" i="14" a="1"/>
  <c r="E154" i="14" s="1"/>
  <c r="B152" i="14" a="1"/>
  <c r="B152" i="14" s="1"/>
  <c r="B138" i="14"/>
  <c r="E138" i="14"/>
  <c r="E134" i="14"/>
  <c r="G134" i="14"/>
  <c r="F134" i="14"/>
  <c r="B134" i="14"/>
  <c r="H134" i="14"/>
  <c r="D134" i="14"/>
  <c r="C134" i="14"/>
  <c r="G132" i="14"/>
  <c r="G131" i="14" s="1"/>
  <c r="E132" i="14"/>
  <c r="E131" i="14" s="1"/>
  <c r="C132" i="14"/>
  <c r="C131" i="14" s="1"/>
  <c r="B132" i="14"/>
  <c r="B131" i="14" s="1"/>
  <c r="H132" i="14"/>
  <c r="H131" i="14" s="1"/>
  <c r="D132" i="14"/>
  <c r="D131" i="14" s="1"/>
  <c r="F132" i="14"/>
  <c r="F131" i="14" s="1"/>
  <c r="E140" i="14"/>
  <c r="G140" i="14"/>
  <c r="D146" i="14" l="1"/>
  <c r="D145" i="14" s="1"/>
  <c r="C146" i="14"/>
  <c r="C145" i="14" s="1"/>
  <c r="C156" i="14"/>
  <c r="D148" i="14"/>
  <c r="G146" i="14"/>
  <c r="G145" i="14" s="1"/>
  <c r="B164" i="14" a="1"/>
  <c r="C164" i="14" s="1"/>
  <c r="F146" i="14"/>
  <c r="F145" i="14" s="1"/>
  <c r="E146" i="14"/>
  <c r="E145" i="14" s="1"/>
  <c r="C148" i="14"/>
  <c r="B146" i="14"/>
  <c r="B145" i="14" s="1"/>
  <c r="B160" i="14" a="1"/>
  <c r="F160" i="14" s="1"/>
  <c r="F159" i="14" s="1"/>
  <c r="C150" i="14"/>
  <c r="B168" i="14" a="1"/>
  <c r="G168" i="14" s="1"/>
  <c r="B150" i="14"/>
  <c r="G150" i="14"/>
  <c r="H150" i="14"/>
  <c r="H148" i="14"/>
  <c r="E148" i="14"/>
  <c r="G148" i="14"/>
  <c r="F148" i="14"/>
  <c r="C172" i="14"/>
  <c r="B166" i="14" a="1"/>
  <c r="E166" i="14" s="1"/>
  <c r="D150" i="14"/>
  <c r="F150" i="14"/>
  <c r="B170" i="14" a="1"/>
  <c r="B170" i="14" s="1"/>
  <c r="B172" i="14"/>
  <c r="C152" i="14"/>
  <c r="D152" i="14"/>
  <c r="B162" i="14" a="1"/>
  <c r="F162" i="14" s="1"/>
  <c r="G152" i="14"/>
  <c r="H152" i="14"/>
  <c r="H154" i="14"/>
  <c r="G154" i="14"/>
  <c r="B154" i="14"/>
  <c r="E152" i="14"/>
  <c r="D154" i="14"/>
  <c r="F154" i="14"/>
  <c r="F152" i="14"/>
  <c r="C154" i="14"/>
  <c r="H164" i="14" l="1"/>
  <c r="E164" i="14"/>
  <c r="D164" i="14"/>
  <c r="G164" i="14"/>
  <c r="B164" i="14"/>
  <c r="F164" i="14"/>
  <c r="H160" i="14"/>
  <c r="H159" i="14" s="1"/>
  <c r="B178" i="14" a="1"/>
  <c r="D178" i="14" s="1"/>
  <c r="H168" i="14"/>
  <c r="C168" i="14"/>
  <c r="C160" i="14"/>
  <c r="C159" i="14" s="1"/>
  <c r="B166" i="14"/>
  <c r="E160" i="14"/>
  <c r="E159" i="14" s="1"/>
  <c r="B160" i="14"/>
  <c r="B159" i="14" s="1"/>
  <c r="D168" i="14"/>
  <c r="B174" i="14" a="1"/>
  <c r="F174" i="14" s="1"/>
  <c r="F173" i="14" s="1"/>
  <c r="B182" i="14" a="1"/>
  <c r="F182" i="14" s="1"/>
  <c r="B184" i="14" a="1"/>
  <c r="B184" i="14" s="1"/>
  <c r="B168" i="14"/>
  <c r="E168" i="14"/>
  <c r="D160" i="14"/>
  <c r="D159" i="14" s="1"/>
  <c r="G160" i="14"/>
  <c r="G159" i="14" s="1"/>
  <c r="H162" i="14"/>
  <c r="B180" i="14" a="1"/>
  <c r="C180" i="14" s="1"/>
  <c r="E162" i="14"/>
  <c r="B186" i="14"/>
  <c r="G166" i="14"/>
  <c r="D166" i="14"/>
  <c r="C186" i="14"/>
  <c r="H166" i="14"/>
  <c r="F168" i="14"/>
  <c r="F166" i="14"/>
  <c r="C170" i="14"/>
  <c r="B176" i="14" a="1"/>
  <c r="G176" i="14" s="1"/>
  <c r="D162" i="14"/>
  <c r="C166" i="14"/>
  <c r="G162" i="14"/>
  <c r="C162" i="14"/>
  <c r="B162" i="14"/>
  <c r="B178" i="14" l="1"/>
  <c r="C178" i="14"/>
  <c r="H178" i="14"/>
  <c r="E178" i="14"/>
  <c r="F178" i="14"/>
  <c r="G178" i="14"/>
  <c r="D174" i="14"/>
  <c r="D173" i="14" s="1"/>
  <c r="C174" i="14"/>
  <c r="C173" i="14" s="1"/>
  <c r="H174" i="14"/>
  <c r="H173" i="14" s="1"/>
  <c r="E174" i="14"/>
  <c r="E173" i="14" s="1"/>
  <c r="H180" i="14"/>
  <c r="G180" i="14"/>
  <c r="G182" i="14"/>
  <c r="E182" i="14"/>
  <c r="B198" i="14" a="1"/>
  <c r="B198" i="14" s="1"/>
  <c r="B190" i="14" a="1"/>
  <c r="F190" i="14" s="1"/>
  <c r="B182" i="14"/>
  <c r="G174" i="14"/>
  <c r="G173" i="14" s="1"/>
  <c r="H182" i="14"/>
  <c r="B174" i="14"/>
  <c r="B173" i="14" s="1"/>
  <c r="C200" i="14"/>
  <c r="B192" i="14" a="1"/>
  <c r="B192" i="14" s="1"/>
  <c r="C184" i="14"/>
  <c r="B194" i="14" a="1"/>
  <c r="B194" i="14" s="1"/>
  <c r="D182" i="14"/>
  <c r="C182" i="14"/>
  <c r="B200" i="14"/>
  <c r="B196" i="14" a="1"/>
  <c r="F196" i="14" s="1"/>
  <c r="B180" i="14"/>
  <c r="E180" i="14"/>
  <c r="B176" i="14"/>
  <c r="B188" i="14" a="1"/>
  <c r="B188" i="14" s="1"/>
  <c r="B187" i="14" s="1"/>
  <c r="E176" i="14"/>
  <c r="F180" i="14"/>
  <c r="D180" i="14"/>
  <c r="H176" i="14"/>
  <c r="F176" i="14"/>
  <c r="D176" i="14"/>
  <c r="C176" i="14"/>
  <c r="H190" i="14" l="1"/>
  <c r="B210" i="14" a="1"/>
  <c r="C210" i="14" s="1"/>
  <c r="C198" i="14"/>
  <c r="D190" i="14"/>
  <c r="E190" i="14"/>
  <c r="B190" i="14"/>
  <c r="G190" i="14"/>
  <c r="C190" i="14"/>
  <c r="D192" i="14"/>
  <c r="G192" i="14"/>
  <c r="H192" i="14"/>
  <c r="C192" i="14"/>
  <c r="E192" i="14"/>
  <c r="F192" i="14"/>
  <c r="B202" i="14" a="1"/>
  <c r="D202" i="14" s="1"/>
  <c r="D201" i="14" s="1"/>
  <c r="B206" i="14" a="1"/>
  <c r="B206" i="14" s="1"/>
  <c r="D188" i="14"/>
  <c r="D187" i="14" s="1"/>
  <c r="F194" i="14"/>
  <c r="B204" i="14" a="1"/>
  <c r="G204" i="14" s="1"/>
  <c r="G196" i="14"/>
  <c r="B208" i="14" a="1"/>
  <c r="F208" i="14" s="1"/>
  <c r="E188" i="14"/>
  <c r="E187" i="14" s="1"/>
  <c r="G194" i="14"/>
  <c r="D196" i="14"/>
  <c r="E194" i="14"/>
  <c r="H194" i="14"/>
  <c r="H196" i="14"/>
  <c r="B212" i="14" a="1"/>
  <c r="C212" i="14" s="1"/>
  <c r="H188" i="14"/>
  <c r="H187" i="14" s="1"/>
  <c r="F188" i="14"/>
  <c r="F187" i="14" s="1"/>
  <c r="C194" i="14"/>
  <c r="D194" i="14"/>
  <c r="C196" i="14"/>
  <c r="B196" i="14"/>
  <c r="C188" i="14"/>
  <c r="C187" i="14" s="1"/>
  <c r="G188" i="14"/>
  <c r="G187" i="14" s="1"/>
  <c r="E196" i="14"/>
  <c r="E210" i="14" l="1"/>
  <c r="G210" i="14"/>
  <c r="F210" i="14"/>
  <c r="B210" i="14"/>
  <c r="D210" i="14"/>
  <c r="H210" i="14"/>
  <c r="C208" i="14"/>
  <c r="C202" i="14"/>
  <c r="C201" i="14" s="1"/>
  <c r="G202" i="14"/>
  <c r="G201" i="14" s="1"/>
  <c r="H202" i="14"/>
  <c r="H201" i="14" s="1"/>
  <c r="B202" i="14"/>
  <c r="B201" i="14" s="1"/>
  <c r="H208" i="14"/>
  <c r="E202" i="14"/>
  <c r="E201" i="14" s="1"/>
  <c r="F202" i="14"/>
  <c r="F201" i="14" s="1"/>
  <c r="B208" i="14"/>
  <c r="D206" i="14"/>
  <c r="H206" i="14"/>
  <c r="E206" i="14"/>
  <c r="F206" i="14"/>
  <c r="C206" i="14"/>
  <c r="G206" i="14"/>
  <c r="C204" i="14"/>
  <c r="H204" i="14"/>
  <c r="E204" i="14"/>
  <c r="B204" i="14"/>
  <c r="F204" i="14"/>
  <c r="D204" i="14"/>
  <c r="B212" i="14"/>
  <c r="D208" i="14"/>
  <c r="G208" i="14"/>
  <c r="E208" i="14"/>
</calcChain>
</file>

<file path=xl/sharedStrings.xml><?xml version="1.0" encoding="utf-8"?>
<sst xmlns="http://schemas.openxmlformats.org/spreadsheetml/2006/main" count="202" uniqueCount="12">
  <si>
    <t>Anotações:</t>
  </si>
  <si>
    <t>DOMINGO</t>
  </si>
  <si>
    <t>CRONOGRAMA DE TRABALHO PRESENCIAL - das 10h às 19h</t>
  </si>
  <si>
    <t>Cláudia</t>
  </si>
  <si>
    <t>Gleicy</t>
  </si>
  <si>
    <t>Edier</t>
  </si>
  <si>
    <t>Juliana</t>
  </si>
  <si>
    <t>Marcos</t>
  </si>
  <si>
    <t>Férias: Marcos 23/09 e 7/10; Juliana 07 a 25/10/2024;</t>
  </si>
  <si>
    <t>Férias:Gleicy 10 a 19/09/2024; Marcos 23/09 e 7/10;</t>
  </si>
  <si>
    <t>agosto</t>
  </si>
  <si>
    <t>Férias: Edier - 30/07 a 28/08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</si>
</sst>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R$&quot;\ * #,##0_-;\-&quot;R$&quot;\ * #,##0_-;_-&quot;R$&quot;\ * &quot;-&quot;_-;_-@_-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dd"/>
    <numFmt numFmtId="167" formatCode="[$-F800]dddd\,\ mmmm\ dd\,\ yyyy"/>
  </numFmts>
  <fonts count="34" x14ac:knownFonts="1">
    <font>
      <sz val="1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8"/>
      <name val="Arial"/>
      <family val="2"/>
    </font>
    <font>
      <sz val="10"/>
      <name val="Century Gothic"/>
      <family val="2"/>
    </font>
    <font>
      <b/>
      <sz val="11"/>
      <color theme="0"/>
      <name val="Trebuchet MS"/>
      <family val="2"/>
      <scheme val="minor"/>
    </font>
    <font>
      <b/>
      <sz val="14"/>
      <color theme="0"/>
      <name val="Trebuchet MS"/>
      <family val="2"/>
      <scheme val="minor"/>
    </font>
    <font>
      <b/>
      <sz val="28"/>
      <color theme="0"/>
      <name val="Arial"/>
      <family val="2"/>
      <scheme val="major"/>
    </font>
    <font>
      <sz val="36"/>
      <color theme="4" tint="-0.24994659260841701"/>
      <name val="Trebuchet MS"/>
      <family val="2"/>
      <scheme val="minor"/>
    </font>
    <font>
      <b/>
      <sz val="11"/>
      <color theme="3"/>
      <name val="Arial"/>
      <family val="2"/>
      <scheme val="major"/>
    </font>
    <font>
      <sz val="16"/>
      <color theme="1"/>
      <name val="Trebuchet MS"/>
      <family val="2"/>
      <scheme val="minor"/>
    </font>
    <font>
      <b/>
      <sz val="11"/>
      <color theme="0"/>
      <name val="Arial"/>
      <family val="2"/>
      <scheme val="major"/>
    </font>
    <font>
      <sz val="11"/>
      <name val="Trebuchet MS"/>
      <family val="2"/>
      <scheme val="minor"/>
    </font>
    <font>
      <sz val="11"/>
      <color theme="1"/>
      <name val="Arial"/>
      <family val="2"/>
      <scheme val="major"/>
    </font>
    <font>
      <sz val="11"/>
      <color indexed="63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i/>
      <sz val="11"/>
      <color theme="3" tint="-0.24994659260841701"/>
      <name val="Trebuchet MS"/>
      <family val="2"/>
      <scheme val="minor"/>
    </font>
    <font>
      <sz val="11"/>
      <color rgb="FF006100"/>
      <name val="Trebuchet MS"/>
      <family val="2"/>
      <scheme val="minor"/>
    </font>
    <font>
      <sz val="11"/>
      <color rgb="FF9C0006"/>
      <name val="Trebuchet MS"/>
      <family val="2"/>
      <scheme val="minor"/>
    </font>
    <font>
      <sz val="11"/>
      <color rgb="FF9C5700"/>
      <name val="Trebuchet MS"/>
      <family val="2"/>
      <scheme val="minor"/>
    </font>
    <font>
      <sz val="11"/>
      <color rgb="FF3F3F76"/>
      <name val="Trebuchet MS"/>
      <family val="2"/>
      <scheme val="minor"/>
    </font>
    <font>
      <b/>
      <sz val="11"/>
      <color rgb="FF3F3F3F"/>
      <name val="Trebuchet MS"/>
      <family val="2"/>
      <scheme val="minor"/>
    </font>
    <font>
      <b/>
      <sz val="11"/>
      <color rgb="FFFA7D00"/>
      <name val="Trebuchet MS"/>
      <family val="2"/>
      <scheme val="minor"/>
    </font>
    <font>
      <sz val="11"/>
      <color rgb="FFFA7D00"/>
      <name val="Trebuchet MS"/>
      <family val="2"/>
      <scheme val="minor"/>
    </font>
    <font>
      <sz val="11"/>
      <color rgb="FFFF0000"/>
      <name val="Trebuchet MS"/>
      <family val="2"/>
      <scheme val="minor"/>
    </font>
    <font>
      <sz val="11"/>
      <color theme="0"/>
      <name val="Trebuchet MS"/>
      <family val="2"/>
      <scheme val="minor"/>
    </font>
    <font>
      <b/>
      <sz val="18"/>
      <color theme="0"/>
      <name val="Arial"/>
      <family val="2"/>
      <scheme val="major"/>
    </font>
    <font>
      <b/>
      <sz val="24"/>
      <color theme="0"/>
      <name val="Arial"/>
      <family val="2"/>
      <scheme val="major"/>
    </font>
    <font>
      <sz val="28"/>
      <color theme="4" tint="-0.24994659260841701"/>
      <name val="Trebuchet MS"/>
      <family val="2"/>
      <scheme val="minor"/>
    </font>
    <font>
      <sz val="16"/>
      <name val="Trebuchet MS"/>
      <family val="2"/>
      <scheme val="minor"/>
    </font>
    <font>
      <sz val="12"/>
      <name val="Arial"/>
      <family val="2"/>
      <scheme val="major"/>
    </font>
    <font>
      <sz val="26"/>
      <color theme="4" tint="-0.24994659260841701"/>
      <name val="Trebuchet MS"/>
      <family val="2"/>
      <scheme val="minor"/>
    </font>
    <font>
      <b/>
      <sz val="26"/>
      <color theme="0"/>
      <name val="Arial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0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</borders>
  <cellStyleXfs count="75">
    <xf numFmtId="0" fontId="0" fillId="0" borderId="0" applyFill="0" applyBorder="0" applyProtection="0"/>
    <xf numFmtId="0" fontId="15" fillId="3" borderId="0" applyNumberFormat="0" applyBorder="0" applyAlignment="0" applyProtection="0"/>
    <xf numFmtId="0" fontId="9" fillId="0" borderId="0" applyNumberFormat="0" applyFill="0" applyProtection="0">
      <alignment horizontal="left" indent="3"/>
    </xf>
    <xf numFmtId="0" fontId="6" fillId="4" borderId="1" applyNumberFormat="0" applyAlignment="0" applyProtection="0"/>
    <xf numFmtId="0" fontId="7" fillId="5" borderId="2" applyNumberFormat="0" applyProtection="0">
      <alignment vertical="center"/>
    </xf>
    <xf numFmtId="166" fontId="11" fillId="0" borderId="9" applyFill="0" applyProtection="0">
      <alignment horizontal="left" vertical="center" wrapText="1" indent="1"/>
    </xf>
    <xf numFmtId="166" fontId="14" fillId="0" borderId="6" applyFill="0" applyProtection="0">
      <alignment horizontal="left" vertical="top" wrapText="1" indent="1"/>
    </xf>
    <xf numFmtId="166" fontId="3" fillId="0" borderId="0" applyNumberFormat="0" applyFill="0" applyProtection="0">
      <alignment horizontal="left" vertical="top" wrapText="1" indent="1"/>
    </xf>
    <xf numFmtId="166" fontId="13" fillId="0" borderId="8" applyNumberFormat="0" applyFill="0" applyProtection="0">
      <alignment horizontal="left" vertical="center" wrapText="1" indent="1"/>
    </xf>
    <xf numFmtId="0" fontId="8" fillId="6" borderId="0" applyNumberFormat="0" applyBorder="0" applyProtection="0">
      <alignment horizontal="center"/>
    </xf>
    <xf numFmtId="0" fontId="12" fillId="7" borderId="3" applyNumberFormat="0" applyProtection="0">
      <alignment horizontal="left" vertical="center" indent="1"/>
    </xf>
    <xf numFmtId="0" fontId="12" fillId="6" borderId="3" applyNumberFormat="0" applyProtection="0">
      <alignment horizontal="left" indent="1"/>
    </xf>
    <xf numFmtId="0" fontId="10" fillId="0" borderId="0" applyNumberFormat="0" applyFill="0" applyBorder="0" applyAlignment="0" applyProtection="0"/>
    <xf numFmtId="0" fontId="13" fillId="8" borderId="10" applyNumberFormat="0" applyFont="0" applyAlignment="0" applyProtection="0"/>
    <xf numFmtId="0" fontId="17" fillId="0" borderId="0" applyNumberFormat="0" applyFill="0" applyBorder="0" applyAlignment="0" applyProtection="0"/>
    <xf numFmtId="0" fontId="16" fillId="0" borderId="11" applyNumberFormat="0" applyFill="0" applyAlignment="0" applyProtection="0"/>
    <xf numFmtId="165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8" fillId="9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12" applyNumberFormat="0" applyAlignment="0" applyProtection="0"/>
    <xf numFmtId="0" fontId="22" fillId="13" borderId="13" applyNumberFormat="0" applyAlignment="0" applyProtection="0"/>
    <xf numFmtId="0" fontId="23" fillId="13" borderId="12" applyNumberFormat="0" applyAlignment="0" applyProtection="0"/>
    <xf numFmtId="0" fontId="24" fillId="0" borderId="14" applyNumberFormat="0" applyFill="0" applyAlignment="0" applyProtection="0"/>
    <xf numFmtId="0" fontId="6" fillId="14" borderId="15" applyNumberFormat="0" applyAlignment="0" applyProtection="0"/>
    <xf numFmtId="0" fontId="25" fillId="0" borderId="0" applyNumberFormat="0" applyFill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6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6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6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6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166" fontId="1" fillId="0" borderId="0" applyNumberFormat="0" applyFill="0" applyProtection="0">
      <alignment horizontal="left" vertical="top" wrapText="1" indent="1"/>
    </xf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44" fontId="13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4" fontId="13" fillId="0" borderId="0" applyFont="0" applyFill="0" applyBorder="0" applyAlignment="0" applyProtection="0"/>
  </cellStyleXfs>
  <cellXfs count="37">
    <xf numFmtId="0" fontId="0" fillId="0" borderId="0" xfId="0"/>
    <xf numFmtId="0" fontId="8" fillId="6" borderId="0" xfId="9">
      <alignment horizontal="center"/>
    </xf>
    <xf numFmtId="0" fontId="0" fillId="2" borderId="0" xfId="0" applyFill="1"/>
    <xf numFmtId="0" fontId="5" fillId="0" borderId="0" xfId="0" applyFont="1"/>
    <xf numFmtId="0" fontId="12" fillId="7" borderId="3" xfId="10" applyAlignment="1">
      <alignment horizontal="left" vertical="center" indent="1"/>
    </xf>
    <xf numFmtId="0" fontId="12" fillId="6" borderId="3" xfId="11" applyAlignment="1">
      <alignment horizontal="left" vertical="center" indent="1"/>
    </xf>
    <xf numFmtId="0" fontId="0" fillId="2" borderId="0" xfId="0" applyFill="1" applyBorder="1"/>
    <xf numFmtId="0" fontId="14" fillId="0" borderId="6" xfId="6" applyNumberFormat="1" applyFill="1">
      <alignment horizontal="left" vertical="top" wrapText="1" indent="1"/>
    </xf>
    <xf numFmtId="0" fontId="14" fillId="0" borderId="5" xfId="6" applyNumberFormat="1" applyFill="1" applyBorder="1">
      <alignment horizontal="left" vertical="top" wrapText="1" indent="1"/>
    </xf>
    <xf numFmtId="0" fontId="14" fillId="0" borderId="7" xfId="6" applyNumberFormat="1" applyFill="1" applyBorder="1">
      <alignment horizontal="left" vertical="top" wrapText="1" indent="1"/>
    </xf>
    <xf numFmtId="166" fontId="11" fillId="0" borderId="9" xfId="5" applyNumberFormat="1" applyFill="1">
      <alignment horizontal="left" vertical="center" wrapText="1" indent="1"/>
    </xf>
    <xf numFmtId="166" fontId="11" fillId="0" borderId="4" xfId="5" applyNumberFormat="1" applyFill="1" applyBorder="1">
      <alignment horizontal="left" vertical="center" wrapText="1" indent="1"/>
    </xf>
    <xf numFmtId="166" fontId="11" fillId="0" borderId="5" xfId="5" applyNumberFormat="1" applyFill="1" applyBorder="1">
      <alignment horizontal="left" vertical="center" wrapText="1" indent="1"/>
    </xf>
    <xf numFmtId="166" fontId="11" fillId="0" borderId="16" xfId="5" applyNumberFormat="1" applyFill="1" applyBorder="1">
      <alignment horizontal="left" vertical="center" wrapText="1" indent="1"/>
    </xf>
    <xf numFmtId="0" fontId="0" fillId="0" borderId="0" xfId="0" applyBorder="1"/>
    <xf numFmtId="166" fontId="11" fillId="0" borderId="17" xfId="5" applyNumberFormat="1" applyFill="1" applyBorder="1">
      <alignment horizontal="left" vertical="center" wrapText="1" indent="1"/>
    </xf>
    <xf numFmtId="166" fontId="11" fillId="0" borderId="19" xfId="5" applyNumberFormat="1" applyFill="1" applyBorder="1">
      <alignment horizontal="left" vertical="center" wrapText="1" indent="1"/>
    </xf>
    <xf numFmtId="0" fontId="0" fillId="0" borderId="19" xfId="0" applyBorder="1"/>
    <xf numFmtId="0" fontId="28" fillId="6" borderId="0" xfId="9" applyFont="1">
      <alignment horizontal="center"/>
    </xf>
    <xf numFmtId="166" fontId="30" fillId="0" borderId="18" xfId="5" applyNumberFormat="1" applyFont="1" applyFill="1" applyBorder="1">
      <alignment horizontal="left" vertical="center" wrapText="1" indent="1"/>
    </xf>
    <xf numFmtId="166" fontId="30" fillId="0" borderId="9" xfId="5" applyNumberFormat="1" applyFont="1" applyFill="1">
      <alignment horizontal="left" vertical="center" wrapText="1" indent="1"/>
    </xf>
    <xf numFmtId="0" fontId="31" fillId="0" borderId="6" xfId="6" applyNumberFormat="1" applyFont="1" applyFill="1">
      <alignment horizontal="left" vertical="top" wrapText="1" indent="1"/>
    </xf>
    <xf numFmtId="0" fontId="33" fillId="6" borderId="0" xfId="9" applyFont="1">
      <alignment horizontal="center"/>
    </xf>
    <xf numFmtId="0" fontId="31" fillId="0" borderId="6" xfId="6" applyNumberFormat="1" applyFont="1" applyFill="1">
      <alignment horizontal="left" vertical="top" wrapText="1" indent="1"/>
    </xf>
    <xf numFmtId="0" fontId="3" fillId="0" borderId="0" xfId="7" applyNumberFormat="1">
      <alignment horizontal="left" vertical="top" wrapText="1" indent="1"/>
    </xf>
    <xf numFmtId="167" fontId="0" fillId="0" borderId="8" xfId="8" applyNumberFormat="1" applyFont="1" applyBorder="1">
      <alignment horizontal="left" vertical="center" wrapText="1" indent="1"/>
    </xf>
    <xf numFmtId="167" fontId="13" fillId="0" borderId="8" xfId="8" applyNumberFormat="1" applyBorder="1">
      <alignment horizontal="left" vertical="center" wrapText="1" indent="1"/>
    </xf>
    <xf numFmtId="0" fontId="9" fillId="0" borderId="0" xfId="2">
      <alignment horizontal="left" indent="3"/>
    </xf>
    <xf numFmtId="0" fontId="13" fillId="0" borderId="8" xfId="8" applyNumberFormat="1">
      <alignment horizontal="left" vertical="center" wrapText="1" indent="1"/>
    </xf>
    <xf numFmtId="0" fontId="2" fillId="0" borderId="0" xfId="7" applyNumberFormat="1" applyFont="1">
      <alignment horizontal="left" vertical="top" wrapText="1" indent="1"/>
    </xf>
    <xf numFmtId="167" fontId="13" fillId="0" borderId="8" xfId="8" applyNumberFormat="1">
      <alignment horizontal="left" vertical="center" wrapText="1" indent="1"/>
    </xf>
    <xf numFmtId="0" fontId="27" fillId="7" borderId="0" xfId="10" applyFont="1" applyBorder="1" applyAlignment="1">
      <alignment horizontal="center" vertical="center" wrapText="1"/>
    </xf>
    <xf numFmtId="0" fontId="29" fillId="0" borderId="0" xfId="2" applyFont="1">
      <alignment horizontal="left" indent="3"/>
    </xf>
    <xf numFmtId="0" fontId="32" fillId="0" borderId="0" xfId="2" applyFont="1">
      <alignment horizontal="left" indent="3"/>
    </xf>
    <xf numFmtId="0" fontId="31" fillId="0" borderId="0" xfId="6" applyNumberFormat="1" applyFont="1" applyFill="1" applyBorder="1">
      <alignment horizontal="left" vertical="top" wrapText="1" indent="1"/>
    </xf>
    <xf numFmtId="0" fontId="31" fillId="0" borderId="5" xfId="6" applyNumberFormat="1" applyFont="1" applyFill="1" applyBorder="1" applyAlignment="1">
      <alignment horizontal="left" vertical="top" wrapText="1"/>
    </xf>
    <xf numFmtId="0" fontId="31" fillId="0" borderId="0" xfId="6" applyNumberFormat="1" applyFont="1" applyFill="1" applyBorder="1" applyAlignment="1">
      <alignment horizontal="left" vertical="top" wrapText="1"/>
    </xf>
  </cellXfs>
  <cellStyles count="75">
    <cellStyle name="20% - Ênfase1" xfId="30" builtinId="30" customBuiltin="1"/>
    <cellStyle name="20% - Ênfase1 2" xfId="56" xr:uid="{C7C61D17-5BEC-4BA2-BDC4-E182CCE38118}"/>
    <cellStyle name="20% - Ênfase2" xfId="33" builtinId="34" customBuiltin="1"/>
    <cellStyle name="20% - Ênfase2 2" xfId="59" xr:uid="{FC651076-F393-43F8-87FD-6F2C5B21BA53}"/>
    <cellStyle name="20% - Ênfase3" xfId="37" builtinId="38" customBuiltin="1"/>
    <cellStyle name="20% - Ênfase3 2" xfId="62" xr:uid="{5AF892C6-E310-4A56-9B03-9AD3B0928C78}"/>
    <cellStyle name="20% - Ênfase4" xfId="41" builtinId="42" customBuiltin="1"/>
    <cellStyle name="20% - Ênfase4 2" xfId="65" xr:uid="{393CF1A4-3E5A-4049-A08D-62E7D12D140D}"/>
    <cellStyle name="20% - Ênfase5" xfId="44" builtinId="46" customBuiltin="1"/>
    <cellStyle name="20% - Ênfase5 2" xfId="68" xr:uid="{1BE3C66E-C089-409D-AFD2-2A80D5A75466}"/>
    <cellStyle name="20% - Ênfase6" xfId="48" builtinId="50" customBuiltin="1"/>
    <cellStyle name="20% - Ênfase6 2" xfId="71" xr:uid="{A908E306-165E-48CC-9454-A31A8DC8F816}"/>
    <cellStyle name="40% - Ênfase1" xfId="1" builtinId="31" customBuiltin="1"/>
    <cellStyle name="40% - Ênfase2" xfId="34" builtinId="35" customBuiltin="1"/>
    <cellStyle name="40% - Ênfase2 2" xfId="60" xr:uid="{D3813C4C-0124-43DB-9BD5-06C4AC042D76}"/>
    <cellStyle name="40% - Ênfase3" xfId="38" builtinId="39" customBuiltin="1"/>
    <cellStyle name="40% - Ênfase3 2" xfId="63" xr:uid="{F28BA14B-C090-4968-ACC5-D7C62DEDE17F}"/>
    <cellStyle name="40% - Ênfase4" xfId="42" builtinId="43" customBuiltin="1"/>
    <cellStyle name="40% - Ênfase4 2" xfId="66" xr:uid="{31E67504-2BCE-48D9-8C10-976977BB2119}"/>
    <cellStyle name="40% - Ênfase5" xfId="45" builtinId="47" customBuiltin="1"/>
    <cellStyle name="40% - Ênfase5 2" xfId="69" xr:uid="{331C30EE-1527-4464-97FC-C80CB39C1C93}"/>
    <cellStyle name="40% - Ênfase6" xfId="49" builtinId="51" customBuiltin="1"/>
    <cellStyle name="40% - Ênfase6 2" xfId="72" xr:uid="{F94BF736-F5BB-43EE-B42B-0D161A2706C2}"/>
    <cellStyle name="60% - Ênfase1" xfId="31" builtinId="32" customBuiltin="1"/>
    <cellStyle name="60% - Ênfase1 2" xfId="57" xr:uid="{8DAE7599-F611-41C4-8D5A-D02508140725}"/>
    <cellStyle name="60% - Ênfase2" xfId="35" builtinId="36" customBuiltin="1"/>
    <cellStyle name="60% - Ênfase2 2" xfId="61" xr:uid="{FC89AE47-1766-48A7-9358-78B3CE98F8A7}"/>
    <cellStyle name="60% - Ênfase3" xfId="39" builtinId="40" customBuiltin="1"/>
    <cellStyle name="60% - Ênfase3 2" xfId="64" xr:uid="{DCDF0E84-210E-4932-9C2F-1474A92555CE}"/>
    <cellStyle name="60% - Ênfase4" xfId="43" builtinId="44" customBuiltin="1"/>
    <cellStyle name="60% - Ênfase4 2" xfId="67" xr:uid="{E1AA92AC-EBDE-4D18-A0AB-8EC97B0057A5}"/>
    <cellStyle name="60% - Ênfase5" xfId="46" builtinId="48" customBuiltin="1"/>
    <cellStyle name="60% - Ênfase5 2" xfId="70" xr:uid="{E632A266-9A76-4DB9-BCD2-5EA75C5402B3}"/>
    <cellStyle name="60% - Ênfase6" xfId="50" builtinId="52" customBuiltin="1"/>
    <cellStyle name="60% - Ênfase6 2" xfId="73" xr:uid="{6DD06886-24DB-473D-8008-EA5E789BA2B0}"/>
    <cellStyle name="Anotações" xfId="7" xr:uid="{00000000-0005-0000-0000-00000C000000}"/>
    <cellStyle name="Anotações 2" xfId="51" xr:uid="{6AFFD066-2274-4DD2-9C9E-16FEB04DA04D}"/>
    <cellStyle name="Bom" xfId="21" builtinId="26" customBuiltin="1"/>
    <cellStyle name="Cabeçalho das Anotações" xfId="8" xr:uid="{00000000-0005-0000-0000-00000D000000}"/>
    <cellStyle name="Cálculo" xfId="26" builtinId="22" customBuiltin="1"/>
    <cellStyle name="Célula de Verificação" xfId="28" builtinId="23" customBuiltin="1"/>
    <cellStyle name="Célula Vinculada" xfId="27" builtinId="24" customBuiltin="1"/>
    <cellStyle name="Detalhes do dia" xfId="6" xr:uid="{00000000-0005-0000-0000-000004000000}"/>
    <cellStyle name="Dia" xfId="5" xr:uid="{00000000-0005-0000-0000-000003000000}"/>
    <cellStyle name="Ênfase1" xfId="3" builtinId="29" customBuiltin="1"/>
    <cellStyle name="Ênfase2" xfId="32" builtinId="33" customBuiltin="1"/>
    <cellStyle name="Ênfase3" xfId="36" builtinId="37" customBuiltin="1"/>
    <cellStyle name="Ênfase4" xfId="40" builtinId="41" customBuiltin="1"/>
    <cellStyle name="Ênfase5" xfId="4" builtinId="45" customBuiltin="1"/>
    <cellStyle name="Ênfase6" xfId="47" builtinId="49" customBuiltin="1"/>
    <cellStyle name="Entrada" xfId="24" builtinId="20" customBuiltin="1"/>
    <cellStyle name="Moeda" xfId="18" builtinId="4" customBuiltin="1"/>
    <cellStyle name="Moeda [0]" xfId="19" builtinId="7" customBuiltin="1"/>
    <cellStyle name="Moeda [0] 2" xfId="55" xr:uid="{AC3770AD-ACAA-4AB5-A64F-9C92F528D0B5}"/>
    <cellStyle name="Moeda 2" xfId="54" xr:uid="{A7198701-E1A0-423D-B390-EFB8A80C4A7A}"/>
    <cellStyle name="Moeda 3" xfId="58" xr:uid="{C6E59142-26A8-4167-BA0A-C42F32337248}"/>
    <cellStyle name="Moeda 4" xfId="74" xr:uid="{810AF4F8-ECD7-4C24-9699-8F4BB11E0C78}"/>
    <cellStyle name="Neutro" xfId="23" builtinId="28" customBuiltin="1"/>
    <cellStyle name="Normal" xfId="0" builtinId="0" customBuiltin="1"/>
    <cellStyle name="Nota" xfId="13" builtinId="10" customBuiltin="1"/>
    <cellStyle name="Porcentagem" xfId="20" builtinId="5" customBuiltin="1"/>
    <cellStyle name="Ruim" xfId="22" builtinId="27" customBuiltin="1"/>
    <cellStyle name="Saída" xfId="25" builtinId="21" customBuiltin="1"/>
    <cellStyle name="Separador de milhares [0]" xfId="17" builtinId="6" customBuiltin="1"/>
    <cellStyle name="Separador de milhares [0] 2" xfId="53" xr:uid="{706AA40A-2518-4428-8D2B-0CF42C4C9BBA}"/>
    <cellStyle name="Texto de Aviso" xfId="29" builtinId="11" customBuiltin="1"/>
    <cellStyle name="Texto Explicativo" xfId="14" builtinId="53" customBuiltin="1"/>
    <cellStyle name="Título" xfId="9" builtinId="15" customBuiltin="1"/>
    <cellStyle name="Título 1" xfId="2" builtinId="16" customBuiltin="1"/>
    <cellStyle name="Título 2" xfId="10" builtinId="17" customBuiltin="1"/>
    <cellStyle name="Título 3" xfId="11" builtinId="18" customBuiltin="1"/>
    <cellStyle name="Título 4" xfId="12" builtinId="19" customBuiltin="1"/>
    <cellStyle name="Total" xfId="15" builtinId="25" customBuiltin="1"/>
    <cellStyle name="Vírgula" xfId="16" builtinId="3" customBuiltin="1"/>
    <cellStyle name="Vírgula 2" xfId="52" xr:uid="{756AB6D3-0B23-4231-89A1-5837D9575A4E}"/>
  </cellStyles>
  <dxfs count="18"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  <mruColors>
      <color rgb="FFFF0000"/>
      <color rgb="FFFF66CC"/>
      <color rgb="FFE44E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Academic Calendar">
      <a:dk1>
        <a:srgbClr val="000000"/>
      </a:dk1>
      <a:lt1>
        <a:srgbClr val="FFFFFF"/>
      </a:lt1>
      <a:dk2>
        <a:srgbClr val="616668"/>
      </a:dk2>
      <a:lt2>
        <a:srgbClr val="F8F8F9"/>
      </a:lt2>
      <a:accent1>
        <a:srgbClr val="329E95"/>
      </a:accent1>
      <a:accent2>
        <a:srgbClr val="F4812B"/>
      </a:accent2>
      <a:accent3>
        <a:srgbClr val="EDB000"/>
      </a:accent3>
      <a:accent4>
        <a:srgbClr val="79B142"/>
      </a:accent4>
      <a:accent5>
        <a:srgbClr val="E34742"/>
      </a:accent5>
      <a:accent6>
        <a:srgbClr val="6D426F"/>
      </a:accent6>
      <a:hlink>
        <a:srgbClr val="2388CF"/>
      </a:hlink>
      <a:folHlink>
        <a:srgbClr val="6D426F"/>
      </a:folHlink>
    </a:clrScheme>
    <a:fontScheme name="Custom 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  <pageSetUpPr autoPageBreaks="0" fitToPage="1"/>
  </sheetPr>
  <dimension ref="A1:O213"/>
  <sheetViews>
    <sheetView showGridLines="0" tabSelected="1" topLeftCell="A7" zoomScale="89" zoomScaleNormal="89" workbookViewId="0">
      <selection activeCell="E36" sqref="E36"/>
    </sheetView>
  </sheetViews>
  <sheetFormatPr defaultColWidth="0" defaultRowHeight="16.5" zeroHeight="1" x14ac:dyDescent="0.3"/>
  <cols>
    <col min="1" max="1" width="2" customWidth="1"/>
    <col min="2" max="2" width="12.375" bestFit="1" customWidth="1"/>
    <col min="3" max="7" width="17.625" customWidth="1"/>
    <col min="8" max="8" width="10.5" bestFit="1" customWidth="1"/>
    <col min="9" max="9" width="2.5" customWidth="1"/>
    <col min="10" max="13" width="8.75" hidden="1" customWidth="1"/>
    <col min="14" max="14" width="6.75" hidden="1" customWidth="1"/>
    <col min="15" max="15" width="0" hidden="1" customWidth="1"/>
    <col min="16" max="16384" width="8.75" hidden="1"/>
  </cols>
  <sheetData>
    <row r="1" spans="1:15" ht="23.25" customHeight="1" x14ac:dyDescent="0.3">
      <c r="B1" s="31" t="s">
        <v>2</v>
      </c>
      <c r="C1" s="31"/>
      <c r="D1" s="31"/>
      <c r="E1" s="31"/>
      <c r="F1" s="31"/>
      <c r="G1" s="31"/>
      <c r="H1" s="31"/>
    </row>
    <row r="2" spans="1:15" ht="36" x14ac:dyDescent="0.55000000000000004">
      <c r="A2" s="2"/>
      <c r="B2" s="18">
        <f ca="1">YEAR(TODAY())</f>
        <v>2026</v>
      </c>
      <c r="C2" s="32" t="s">
        <v>10</v>
      </c>
      <c r="D2" s="32"/>
      <c r="E2" s="32"/>
    </row>
    <row r="3" spans="1:15" ht="14.25" customHeight="1" x14ac:dyDescent="0.3">
      <c r="A3" s="3"/>
      <c r="B3" s="4" t="s">
        <v>1</v>
      </c>
      <c r="C3" s="5" t="str">
        <f ca="1">UPPER(TEXT(C4,"dddd"))</f>
        <v>SEGUNDA-FEIRA</v>
      </c>
      <c r="D3" s="4" t="str">
        <f t="shared" ref="D3:H3" ca="1" si="0">UPPER(TEXT(D4,"dddd"))</f>
        <v>TERÇA-FEIRA</v>
      </c>
      <c r="E3" s="5" t="str">
        <f t="shared" ca="1" si="0"/>
        <v>QUARTA-FEIRA</v>
      </c>
      <c r="F3" s="4" t="str">
        <f t="shared" ca="1" si="0"/>
        <v>QUINTA-FEIRA</v>
      </c>
      <c r="G3" s="5" t="str">
        <f t="shared" ca="1" si="0"/>
        <v>SEXTA-FEIRA</v>
      </c>
      <c r="H3" s="4" t="str">
        <f t="shared" ca="1" si="0"/>
        <v>SÁBADO</v>
      </c>
    </row>
    <row r="4" spans="1:15" ht="16.5" customHeight="1" x14ac:dyDescent="0.3">
      <c r="B4" s="10">
        <f t="array" aca="1" ref="B4:H4" ca="1">Dias+1+DATE(CalendárioAno1,CaléndárioMês1Opção,1)-WEEKDAY(DATE(CalendárioAno1,CaléndárioMês1Opção,1),DiaDaSemanaOpção)</f>
        <v>46229</v>
      </c>
      <c r="C4" s="10">
        <f ca="1"/>
        <v>46230</v>
      </c>
      <c r="D4" s="10">
        <f ca="1"/>
        <v>46231</v>
      </c>
      <c r="E4" s="10">
        <f ca="1"/>
        <v>46232</v>
      </c>
      <c r="F4" s="10">
        <f ca="1"/>
        <v>46233</v>
      </c>
      <c r="G4" s="10">
        <f ca="1"/>
        <v>46234</v>
      </c>
      <c r="H4" s="11">
        <f ca="1"/>
        <v>46235</v>
      </c>
    </row>
    <row r="5" spans="1:15" ht="16.5" customHeight="1" x14ac:dyDescent="0.3">
      <c r="B5" s="7"/>
      <c r="C5" s="23"/>
      <c r="D5" s="23"/>
      <c r="E5" s="23"/>
      <c r="F5" s="23"/>
      <c r="G5" s="23"/>
      <c r="H5" s="12"/>
    </row>
    <row r="6" spans="1:15" ht="16.5" customHeight="1" x14ac:dyDescent="0.3">
      <c r="B6" s="7"/>
      <c r="C6" s="23"/>
      <c r="D6" s="23"/>
      <c r="E6" s="23"/>
      <c r="F6" s="23"/>
      <c r="G6" s="23"/>
      <c r="H6" s="12"/>
    </row>
    <row r="7" spans="1:15" ht="16.5" customHeight="1" x14ac:dyDescent="0.3">
      <c r="B7" s="7"/>
      <c r="C7" s="23"/>
      <c r="D7" s="23"/>
      <c r="E7" s="23"/>
      <c r="F7" s="23"/>
      <c r="G7" s="23"/>
      <c r="H7" s="12"/>
    </row>
    <row r="8" spans="1:15" ht="16.5" customHeight="1" x14ac:dyDescent="0.3">
      <c r="B8" s="7"/>
      <c r="C8" s="23"/>
      <c r="D8" s="23"/>
      <c r="E8" s="23"/>
      <c r="F8" s="23"/>
      <c r="G8" s="23"/>
      <c r="H8" s="12"/>
    </row>
    <row r="9" spans="1:15" ht="16.5" customHeight="1" x14ac:dyDescent="0.3">
      <c r="B9" s="7"/>
      <c r="C9" s="23"/>
      <c r="D9" s="23"/>
      <c r="E9" s="23"/>
      <c r="F9" s="23"/>
      <c r="G9" s="23"/>
      <c r="H9" s="8"/>
    </row>
    <row r="10" spans="1:15" ht="16.5" customHeight="1" x14ac:dyDescent="0.3">
      <c r="B10" s="10">
        <f t="array" aca="1" ref="B10:H10" ca="1">Dias+8+DATE(CalendárioAno1,CaléndárioMês1Opção,1)-WEEKDAY(DATE(CalendárioAno1,CaléndárioMês1Opção,1),DiaDaSemanaOpção)</f>
        <v>46236</v>
      </c>
      <c r="C10" s="13">
        <f ca="1"/>
        <v>46237</v>
      </c>
      <c r="D10" s="10">
        <f ca="1"/>
        <v>46238</v>
      </c>
      <c r="E10" s="10">
        <f ca="1"/>
        <v>46239</v>
      </c>
      <c r="F10" s="10">
        <f ca="1"/>
        <v>46240</v>
      </c>
      <c r="G10" s="10">
        <f ca="1"/>
        <v>46241</v>
      </c>
      <c r="H10" s="11">
        <f ca="1"/>
        <v>46242</v>
      </c>
    </row>
    <row r="11" spans="1:15" ht="16.5" customHeight="1" x14ac:dyDescent="0.3">
      <c r="B11" s="7"/>
      <c r="C11" s="23" t="s">
        <v>3</v>
      </c>
      <c r="D11" s="23" t="s">
        <v>3</v>
      </c>
      <c r="E11" s="23" t="s">
        <v>3</v>
      </c>
      <c r="F11" s="23" t="s">
        <v>3</v>
      </c>
      <c r="G11" s="23" t="s">
        <v>3</v>
      </c>
      <c r="H11" s="12"/>
    </row>
    <row r="12" spans="1:15" ht="16.5" customHeight="1" x14ac:dyDescent="0.3">
      <c r="B12" s="7"/>
      <c r="C12" s="23" t="s">
        <v>4</v>
      </c>
      <c r="D12" s="23"/>
      <c r="E12" s="23" t="s">
        <v>4</v>
      </c>
      <c r="F12" s="23" t="s">
        <v>4</v>
      </c>
      <c r="G12" s="23"/>
      <c r="H12" s="12"/>
    </row>
    <row r="13" spans="1:15" ht="16.5" customHeight="1" x14ac:dyDescent="0.3">
      <c r="B13" s="7"/>
      <c r="C13" s="23"/>
      <c r="D13" s="23"/>
      <c r="E13" s="23"/>
      <c r="F13" s="23"/>
      <c r="G13" s="23"/>
      <c r="H13" s="12"/>
    </row>
    <row r="14" spans="1:15" ht="16.5" customHeight="1" x14ac:dyDescent="0.3">
      <c r="B14" s="7"/>
      <c r="C14" s="23" t="s">
        <v>6</v>
      </c>
      <c r="D14" s="23"/>
      <c r="E14" s="23" t="s">
        <v>6</v>
      </c>
      <c r="F14" s="23" t="s">
        <v>6</v>
      </c>
      <c r="G14" s="23"/>
      <c r="H14" s="12"/>
    </row>
    <row r="15" spans="1:15" x14ac:dyDescent="0.3">
      <c r="B15" s="7"/>
      <c r="C15" s="23"/>
      <c r="D15" s="23" t="s">
        <v>7</v>
      </c>
      <c r="E15" s="23" t="s">
        <v>7</v>
      </c>
      <c r="F15" s="23" t="s">
        <v>7</v>
      </c>
      <c r="G15" s="23"/>
      <c r="H15" s="8"/>
      <c r="O15" s="14"/>
    </row>
    <row r="16" spans="1:15" ht="16.5" customHeight="1" x14ac:dyDescent="0.3">
      <c r="A16" s="17"/>
      <c r="B16" s="15">
        <f t="array" aca="1" ref="B16:H16" ca="1">Dias+15+DATE(CalendárioAno1,CaléndárioMês1Opção,1)-WEEKDAY(DATE(CalendárioAno1,CaléndárioMês1Opção,1),DiaDaSemanaOpção)</f>
        <v>46243</v>
      </c>
      <c r="C16" s="19">
        <f ca="1"/>
        <v>46244</v>
      </c>
      <c r="D16" s="19">
        <f ca="1"/>
        <v>46245</v>
      </c>
      <c r="E16" s="19">
        <f ca="1"/>
        <v>46246</v>
      </c>
      <c r="F16" s="19">
        <f ca="1"/>
        <v>46247</v>
      </c>
      <c r="G16" s="19">
        <f ca="1"/>
        <v>46248</v>
      </c>
      <c r="H16" s="16">
        <f ca="1"/>
        <v>46249</v>
      </c>
      <c r="I16" s="14"/>
    </row>
    <row r="17" spans="2:10" ht="16.5" customHeight="1" x14ac:dyDescent="0.3">
      <c r="B17" s="7"/>
      <c r="C17" s="23" t="s">
        <v>3</v>
      </c>
      <c r="D17" s="23" t="s">
        <v>3</v>
      </c>
      <c r="E17" s="23" t="s">
        <v>3</v>
      </c>
      <c r="F17" s="23" t="s">
        <v>3</v>
      </c>
      <c r="G17" s="23" t="s">
        <v>3</v>
      </c>
      <c r="H17" s="12"/>
      <c r="J17" s="14"/>
    </row>
    <row r="18" spans="2:10" ht="16.5" customHeight="1" x14ac:dyDescent="0.3">
      <c r="B18" s="7"/>
      <c r="C18" s="23" t="s">
        <v>4</v>
      </c>
      <c r="D18" s="23"/>
      <c r="E18" s="23" t="s">
        <v>4</v>
      </c>
      <c r="F18" s="23" t="s">
        <v>4</v>
      </c>
      <c r="G18" s="23"/>
      <c r="H18" s="12"/>
    </row>
    <row r="19" spans="2:10" ht="16.5" customHeight="1" x14ac:dyDescent="0.3">
      <c r="B19" s="7"/>
      <c r="C19" s="23"/>
      <c r="D19" s="23"/>
      <c r="E19" s="23"/>
      <c r="F19" s="23"/>
      <c r="G19" s="23"/>
      <c r="H19" s="12"/>
    </row>
    <row r="20" spans="2:10" ht="25.5" customHeight="1" x14ac:dyDescent="0.3">
      <c r="B20" s="7"/>
      <c r="C20" s="23" t="s">
        <v>6</v>
      </c>
      <c r="D20" s="23"/>
      <c r="E20" s="23" t="s">
        <v>6</v>
      </c>
      <c r="F20" s="23" t="s">
        <v>6</v>
      </c>
      <c r="G20" s="23"/>
      <c r="H20" s="12"/>
    </row>
    <row r="21" spans="2:10" x14ac:dyDescent="0.3">
      <c r="B21" s="7"/>
      <c r="C21" s="23"/>
      <c r="D21" s="23" t="s">
        <v>7</v>
      </c>
      <c r="E21" s="23" t="s">
        <v>7</v>
      </c>
      <c r="F21" s="23" t="s">
        <v>7</v>
      </c>
      <c r="G21" s="23"/>
      <c r="H21" s="8"/>
    </row>
    <row r="22" spans="2:10" ht="16.5" customHeight="1" x14ac:dyDescent="0.3">
      <c r="B22" s="10">
        <f t="array" aca="1" ref="B22:H22" ca="1">Dias+22+DATE(CalendárioAno1,CaléndárioMês1Opção,1)-WEEKDAY(DATE(CalendárioAno1,CaléndárioMês1Opção,1),DiaDaSemanaOpção)</f>
        <v>46250</v>
      </c>
      <c r="C22" s="20">
        <f ca="1"/>
        <v>46251</v>
      </c>
      <c r="D22" s="20">
        <f ca="1"/>
        <v>46252</v>
      </c>
      <c r="E22" s="20">
        <f ca="1"/>
        <v>46253</v>
      </c>
      <c r="F22" s="20">
        <f ca="1"/>
        <v>46254</v>
      </c>
      <c r="G22" s="20">
        <f ca="1"/>
        <v>46255</v>
      </c>
      <c r="H22" s="11">
        <f ca="1"/>
        <v>46256</v>
      </c>
    </row>
    <row r="23" spans="2:10" ht="16.5" customHeight="1" x14ac:dyDescent="0.3">
      <c r="B23" s="7"/>
      <c r="C23" s="23" t="s">
        <v>3</v>
      </c>
      <c r="D23" s="23" t="s">
        <v>3</v>
      </c>
      <c r="E23" s="23" t="s">
        <v>3</v>
      </c>
      <c r="F23" s="23" t="s">
        <v>3</v>
      </c>
      <c r="G23" s="23" t="s">
        <v>3</v>
      </c>
      <c r="H23" s="12"/>
    </row>
    <row r="24" spans="2:10" ht="16.5" customHeight="1" x14ac:dyDescent="0.3">
      <c r="B24" s="7"/>
      <c r="C24" s="23" t="s">
        <v>4</v>
      </c>
      <c r="D24" s="23"/>
      <c r="E24" s="23" t="s">
        <v>4</v>
      </c>
      <c r="F24" s="23" t="s">
        <v>4</v>
      </c>
      <c r="G24" s="23"/>
      <c r="H24" s="12"/>
    </row>
    <row r="25" spans="2:10" ht="16.5" customHeight="1" x14ac:dyDescent="0.3">
      <c r="B25" s="7"/>
      <c r="C25" s="23"/>
      <c r="D25" s="23"/>
      <c r="E25" s="23"/>
      <c r="F25" s="23"/>
      <c r="G25" s="23"/>
      <c r="H25" s="12"/>
    </row>
    <row r="26" spans="2:10" ht="16.5" customHeight="1" x14ac:dyDescent="0.3">
      <c r="B26" s="7"/>
      <c r="C26" s="23" t="s">
        <v>6</v>
      </c>
      <c r="D26" s="23"/>
      <c r="E26" s="23" t="s">
        <v>6</v>
      </c>
      <c r="F26" s="23" t="s">
        <v>6</v>
      </c>
      <c r="G26" s="23"/>
      <c r="H26" s="12"/>
    </row>
    <row r="27" spans="2:10" x14ac:dyDescent="0.3">
      <c r="B27" s="7"/>
      <c r="C27" s="23"/>
      <c r="D27" s="23" t="s">
        <v>7</v>
      </c>
      <c r="E27" s="23" t="s">
        <v>7</v>
      </c>
      <c r="F27" s="23" t="s">
        <v>7</v>
      </c>
      <c r="G27" s="23"/>
      <c r="H27" s="8"/>
    </row>
    <row r="28" spans="2:10" ht="16.5" customHeight="1" x14ac:dyDescent="0.3">
      <c r="B28" s="10">
        <f t="array" aca="1" ref="B28:H28" ca="1">Dias+29+DATE(CalendárioAno1,CaléndárioMês1Opção,1)-WEEKDAY(DATE(CalendárioAno1,CaléndárioMês1Opção,1),DiaDaSemanaOpção)</f>
        <v>46257</v>
      </c>
      <c r="C28" s="20">
        <f ca="1"/>
        <v>46258</v>
      </c>
      <c r="D28" s="20">
        <f ca="1"/>
        <v>46259</v>
      </c>
      <c r="E28" s="20">
        <f ca="1"/>
        <v>46260</v>
      </c>
      <c r="F28" s="20">
        <f ca="1"/>
        <v>46261</v>
      </c>
      <c r="G28" s="20">
        <f ca="1"/>
        <v>46262</v>
      </c>
      <c r="H28" s="11">
        <f ca="1"/>
        <v>46263</v>
      </c>
    </row>
    <row r="29" spans="2:10" ht="16.5" customHeight="1" x14ac:dyDescent="0.3">
      <c r="B29" s="7"/>
      <c r="C29" s="23" t="s">
        <v>3</v>
      </c>
      <c r="D29" s="23" t="s">
        <v>3</v>
      </c>
      <c r="E29" s="23" t="s">
        <v>3</v>
      </c>
      <c r="F29" s="23" t="s">
        <v>3</v>
      </c>
      <c r="G29" s="23" t="s">
        <v>3</v>
      </c>
      <c r="H29" s="12"/>
    </row>
    <row r="30" spans="2:10" ht="16.5" customHeight="1" x14ac:dyDescent="0.3">
      <c r="B30" s="7"/>
      <c r="C30" s="23" t="s">
        <v>4</v>
      </c>
      <c r="D30" s="23"/>
      <c r="E30" s="23" t="s">
        <v>4</v>
      </c>
      <c r="F30" s="23" t="s">
        <v>4</v>
      </c>
      <c r="G30" s="23"/>
      <c r="H30" s="12"/>
    </row>
    <row r="31" spans="2:10" ht="16.5" customHeight="1" x14ac:dyDescent="0.3">
      <c r="B31" s="7"/>
      <c r="C31" s="23"/>
      <c r="D31" s="23"/>
      <c r="E31" s="23"/>
      <c r="F31" s="23"/>
      <c r="G31" s="23"/>
      <c r="H31" s="12"/>
    </row>
    <row r="32" spans="2:10" ht="16.5" customHeight="1" x14ac:dyDescent="0.3">
      <c r="B32" s="7"/>
      <c r="C32" s="23" t="s">
        <v>6</v>
      </c>
      <c r="D32" s="23"/>
      <c r="E32" s="23" t="s">
        <v>6</v>
      </c>
      <c r="F32" s="23" t="s">
        <v>6</v>
      </c>
      <c r="G32" s="23"/>
      <c r="H32" s="12"/>
    </row>
    <row r="33" spans="1:15" x14ac:dyDescent="0.3">
      <c r="B33" s="7"/>
      <c r="C33" s="23"/>
      <c r="D33" s="23" t="s">
        <v>7</v>
      </c>
      <c r="E33" s="23" t="s">
        <v>7</v>
      </c>
      <c r="F33" s="23" t="s">
        <v>7</v>
      </c>
      <c r="G33" s="23"/>
      <c r="H33" s="8"/>
    </row>
    <row r="34" spans="1:15" ht="16.5" customHeight="1" x14ac:dyDescent="0.3">
      <c r="B34" s="10">
        <f t="array" aca="1" ref="B34:C34" ca="1">Dias+36+DATE(CalendárioAno1,CaléndárioMês1Opção,1)-WEEKDAY(DATE(CalendárioAno1,CaléndárioMês1Opção,1),DiaDaSemanaOpção)</f>
        <v>46264</v>
      </c>
      <c r="C34" s="10">
        <f ca="1"/>
        <v>46265</v>
      </c>
      <c r="D34" s="28" t="s">
        <v>0</v>
      </c>
      <c r="E34" s="28"/>
      <c r="F34" s="28"/>
      <c r="G34" s="28"/>
      <c r="H34" s="28"/>
    </row>
    <row r="35" spans="1:15" ht="16.5" customHeight="1" x14ac:dyDescent="0.3">
      <c r="B35" s="23"/>
      <c r="C35" s="23" t="s">
        <v>3</v>
      </c>
      <c r="D35" s="35" t="s">
        <v>11</v>
      </c>
      <c r="E35" s="36"/>
      <c r="F35" s="36"/>
      <c r="G35" s="36"/>
      <c r="H35" s="36"/>
    </row>
    <row r="36" spans="1:15" ht="16.5" customHeight="1" x14ac:dyDescent="0.3">
      <c r="B36" s="23"/>
      <c r="C36" s="23" t="s">
        <v>4</v>
      </c>
      <c r="D36" s="34"/>
      <c r="E36" s="34"/>
      <c r="F36" s="34"/>
      <c r="G36" s="34"/>
      <c r="H36" s="34"/>
    </row>
    <row r="37" spans="1:15" ht="16.5" customHeight="1" x14ac:dyDescent="0.3">
      <c r="B37" s="23"/>
      <c r="C37" s="23"/>
      <c r="D37" s="34"/>
      <c r="E37" s="34"/>
      <c r="F37" s="34"/>
      <c r="G37" s="34"/>
      <c r="H37" s="34"/>
    </row>
    <row r="38" spans="1:15" ht="16.5" customHeight="1" x14ac:dyDescent="0.3">
      <c r="B38" s="23"/>
      <c r="C38" s="23" t="s">
        <v>6</v>
      </c>
      <c r="D38" s="34"/>
      <c r="E38" s="34"/>
      <c r="F38" s="34"/>
      <c r="G38" s="34"/>
      <c r="H38" s="34"/>
    </row>
    <row r="39" spans="1:15" ht="16.5" customHeight="1" x14ac:dyDescent="0.3">
      <c r="B39" s="23"/>
      <c r="C39" s="23"/>
      <c r="D39" s="34"/>
      <c r="E39" s="34"/>
      <c r="F39" s="34"/>
      <c r="G39" s="34"/>
      <c r="H39" s="34"/>
    </row>
    <row r="40" spans="1:15" ht="33.75" hidden="1" x14ac:dyDescent="0.5">
      <c r="A40" s="2"/>
      <c r="B40" s="22">
        <f ca="1">YEAR(DATE(CalendárioAno1,CaléndárioMês1Opção+1,1))</f>
        <v>2026</v>
      </c>
      <c r="C40" s="33" t="str">
        <f ca="1">TEXT(DATE(CalendárioAno1,CaléndárioMês1Opção+1,1),"mmmm")</f>
        <v>setembro</v>
      </c>
      <c r="D40" s="33"/>
      <c r="E40" s="33"/>
      <c r="F40" s="6"/>
      <c r="G40" s="6"/>
      <c r="H40" s="2"/>
    </row>
    <row r="41" spans="1:15" ht="14.25" hidden="1" customHeight="1" x14ac:dyDescent="0.3">
      <c r="A41" s="3"/>
      <c r="B41" s="4" t="str">
        <f ca="1">UPPER(TEXT(B42,"dddd"))</f>
        <v>DOMINGO</v>
      </c>
      <c r="C41" s="5" t="str">
        <f t="shared" ref="C41:H41" ca="1" si="1">UPPER(TEXT(C42,"dddd"))</f>
        <v>SEGUNDA-FEIRA</v>
      </c>
      <c r="D41" s="4" t="str">
        <f t="shared" ca="1" si="1"/>
        <v>TERÇA-FEIRA</v>
      </c>
      <c r="E41" s="5" t="str">
        <f t="shared" ca="1" si="1"/>
        <v>QUARTA-FEIRA</v>
      </c>
      <c r="F41" s="4" t="str">
        <f t="shared" ca="1" si="1"/>
        <v>QUINTA-FEIRA</v>
      </c>
      <c r="G41" s="5" t="str">
        <f t="shared" ca="1" si="1"/>
        <v>SEXTA-FEIRA</v>
      </c>
      <c r="H41" s="4" t="str">
        <f t="shared" ca="1" si="1"/>
        <v>SÁBADO</v>
      </c>
    </row>
    <row r="42" spans="1:15" ht="16.5" hidden="1" customHeight="1" x14ac:dyDescent="0.3">
      <c r="B42" s="10">
        <f t="array" aca="1" ref="B42:H42" ca="1">Dias+1+DATE(CalendárioAno2,CaléndárioMês2Opção,1)-WEEKDAY(DATE(CalendárioAno2,CaléndárioMês2Opção,1),DiaDaSemanaOpção)</f>
        <v>46264</v>
      </c>
      <c r="C42" s="10">
        <f ca="1"/>
        <v>46265</v>
      </c>
      <c r="D42" s="10">
        <f ca="1"/>
        <v>46266</v>
      </c>
      <c r="E42" s="10">
        <f ca="1"/>
        <v>46267</v>
      </c>
      <c r="F42" s="10">
        <f ca="1"/>
        <v>46268</v>
      </c>
      <c r="G42" s="10">
        <f ca="1"/>
        <v>46269</v>
      </c>
      <c r="H42" s="11">
        <f ca="1"/>
        <v>46270</v>
      </c>
    </row>
    <row r="43" spans="1:15" ht="16.5" hidden="1" customHeight="1" x14ac:dyDescent="0.3">
      <c r="B43" s="7"/>
      <c r="C43" s="21" t="s">
        <v>3</v>
      </c>
      <c r="D43" s="21" t="s">
        <v>3</v>
      </c>
      <c r="E43" s="21" t="s">
        <v>3</v>
      </c>
      <c r="F43" s="21" t="s">
        <v>3</v>
      </c>
      <c r="G43" s="21" t="s">
        <v>3</v>
      </c>
      <c r="H43" s="12"/>
    </row>
    <row r="44" spans="1:15" ht="16.5" hidden="1" customHeight="1" x14ac:dyDescent="0.3">
      <c r="B44" s="7"/>
      <c r="C44" s="21" t="s">
        <v>4</v>
      </c>
      <c r="D44" s="21" t="s">
        <v>4</v>
      </c>
      <c r="E44" s="21" t="s">
        <v>4</v>
      </c>
      <c r="F44" s="21" t="s">
        <v>4</v>
      </c>
      <c r="G44" s="21" t="s">
        <v>4</v>
      </c>
      <c r="H44" s="12"/>
    </row>
    <row r="45" spans="1:15" ht="16.5" hidden="1" customHeight="1" x14ac:dyDescent="0.3">
      <c r="B45" s="7"/>
      <c r="C45" s="21" t="s">
        <v>5</v>
      </c>
      <c r="D45" s="21" t="s">
        <v>5</v>
      </c>
      <c r="E45" s="21" t="s">
        <v>5</v>
      </c>
      <c r="F45" s="21" t="s">
        <v>5</v>
      </c>
      <c r="G45" s="21" t="s">
        <v>5</v>
      </c>
      <c r="H45" s="12"/>
    </row>
    <row r="46" spans="1:15" ht="16.5" hidden="1" customHeight="1" x14ac:dyDescent="0.3">
      <c r="B46" s="7"/>
      <c r="C46" s="21" t="s">
        <v>6</v>
      </c>
      <c r="D46" s="21" t="s">
        <v>6</v>
      </c>
      <c r="E46" s="21" t="s">
        <v>6</v>
      </c>
      <c r="F46" s="21" t="s">
        <v>6</v>
      </c>
      <c r="G46" s="21" t="s">
        <v>6</v>
      </c>
      <c r="H46" s="12"/>
    </row>
    <row r="47" spans="1:15" hidden="1" x14ac:dyDescent="0.3">
      <c r="B47" s="7"/>
      <c r="C47" s="21" t="s">
        <v>7</v>
      </c>
      <c r="D47" s="21" t="s">
        <v>7</v>
      </c>
      <c r="E47" s="21" t="s">
        <v>7</v>
      </c>
      <c r="F47" s="21" t="s">
        <v>7</v>
      </c>
      <c r="G47" s="21" t="s">
        <v>7</v>
      </c>
      <c r="H47" s="8"/>
      <c r="O47" s="14"/>
    </row>
    <row r="48" spans="1:15" ht="16.5" hidden="1" customHeight="1" x14ac:dyDescent="0.3">
      <c r="B48" s="10">
        <f t="array" aca="1" ref="B48:H48" ca="1">Dias+8+DATE(CalendárioAno2,CaléndárioMês2Opção,1)-WEEKDAY(DATE(CalendárioAno2,CaléndárioMês2Opção,1),DiaDaSemanaOpção)</f>
        <v>46271</v>
      </c>
      <c r="C48" s="10">
        <f ca="1"/>
        <v>46272</v>
      </c>
      <c r="D48" s="10">
        <f ca="1"/>
        <v>46273</v>
      </c>
      <c r="E48" s="10">
        <f ca="1"/>
        <v>46274</v>
      </c>
      <c r="F48" s="10">
        <f ca="1"/>
        <v>46275</v>
      </c>
      <c r="G48" s="10">
        <f ca="1"/>
        <v>46276</v>
      </c>
      <c r="H48" s="11">
        <f ca="1"/>
        <v>46277</v>
      </c>
    </row>
    <row r="49" spans="2:15" ht="16.5" hidden="1" customHeight="1" x14ac:dyDescent="0.3">
      <c r="B49" s="7"/>
      <c r="C49" s="21" t="s">
        <v>3</v>
      </c>
      <c r="D49" s="21" t="s">
        <v>3</v>
      </c>
      <c r="E49" s="21" t="s">
        <v>3</v>
      </c>
      <c r="F49" s="21" t="s">
        <v>3</v>
      </c>
      <c r="G49" s="21" t="s">
        <v>3</v>
      </c>
      <c r="H49" s="12"/>
    </row>
    <row r="50" spans="2:15" ht="16.5" hidden="1" customHeight="1" x14ac:dyDescent="0.3">
      <c r="B50" s="7"/>
      <c r="C50" s="21" t="s">
        <v>4</v>
      </c>
      <c r="D50" s="21" t="s">
        <v>4</v>
      </c>
      <c r="E50" s="21" t="s">
        <v>4</v>
      </c>
      <c r="F50" s="21" t="s">
        <v>4</v>
      </c>
      <c r="G50" s="21" t="s">
        <v>4</v>
      </c>
      <c r="H50" s="12"/>
    </row>
    <row r="51" spans="2:15" ht="16.5" hidden="1" customHeight="1" x14ac:dyDescent="0.3">
      <c r="B51" s="7"/>
      <c r="C51" s="21" t="s">
        <v>5</v>
      </c>
      <c r="D51" s="21" t="s">
        <v>5</v>
      </c>
      <c r="E51" s="21" t="s">
        <v>5</v>
      </c>
      <c r="F51" s="21" t="s">
        <v>5</v>
      </c>
      <c r="G51" s="21" t="s">
        <v>5</v>
      </c>
      <c r="H51" s="12"/>
    </row>
    <row r="52" spans="2:15" ht="16.5" hidden="1" customHeight="1" x14ac:dyDescent="0.3">
      <c r="B52" s="7"/>
      <c r="C52" s="21" t="s">
        <v>6</v>
      </c>
      <c r="D52" s="21" t="s">
        <v>6</v>
      </c>
      <c r="E52" s="21" t="s">
        <v>6</v>
      </c>
      <c r="F52" s="21" t="s">
        <v>6</v>
      </c>
      <c r="G52" s="21" t="s">
        <v>6</v>
      </c>
      <c r="H52" s="12"/>
    </row>
    <row r="53" spans="2:15" hidden="1" x14ac:dyDescent="0.3">
      <c r="B53" s="7"/>
      <c r="C53" s="21" t="s">
        <v>7</v>
      </c>
      <c r="D53" s="21" t="s">
        <v>7</v>
      </c>
      <c r="E53" s="21" t="s">
        <v>7</v>
      </c>
      <c r="F53" s="21" t="s">
        <v>7</v>
      </c>
      <c r="G53" s="21" t="s">
        <v>7</v>
      </c>
      <c r="H53" s="8"/>
      <c r="O53" s="14"/>
    </row>
    <row r="54" spans="2:15" ht="16.5" hidden="1" customHeight="1" x14ac:dyDescent="0.3">
      <c r="B54" s="10">
        <f t="array" aca="1" ref="B54:H54" ca="1">Dias+15+DATE(CalendárioAno2,CaléndárioMês2Opção,1)-WEEKDAY(DATE(CalendárioAno2,CaléndárioMês2Opção,1),DiaDaSemanaOpção)</f>
        <v>46278</v>
      </c>
      <c r="C54" s="10">
        <f ca="1"/>
        <v>46279</v>
      </c>
      <c r="D54" s="10">
        <f ca="1"/>
        <v>46280</v>
      </c>
      <c r="E54" s="10">
        <f ca="1"/>
        <v>46281</v>
      </c>
      <c r="F54" s="10">
        <f ca="1"/>
        <v>46282</v>
      </c>
      <c r="G54" s="10">
        <f ca="1"/>
        <v>46283</v>
      </c>
      <c r="H54" s="11">
        <f ca="1"/>
        <v>46284</v>
      </c>
    </row>
    <row r="55" spans="2:15" ht="16.5" hidden="1" customHeight="1" x14ac:dyDescent="0.3">
      <c r="B55" s="7"/>
      <c r="C55" s="21" t="s">
        <v>3</v>
      </c>
      <c r="D55" s="21" t="s">
        <v>3</v>
      </c>
      <c r="E55" s="21" t="s">
        <v>3</v>
      </c>
      <c r="F55" s="21" t="s">
        <v>3</v>
      </c>
      <c r="G55" s="21" t="s">
        <v>3</v>
      </c>
      <c r="H55" s="12"/>
    </row>
    <row r="56" spans="2:15" ht="16.5" hidden="1" customHeight="1" x14ac:dyDescent="0.3">
      <c r="B56" s="7"/>
      <c r="C56" s="21" t="s">
        <v>4</v>
      </c>
      <c r="D56" s="21" t="s">
        <v>4</v>
      </c>
      <c r="E56" s="21" t="s">
        <v>4</v>
      </c>
      <c r="F56" s="21" t="s">
        <v>4</v>
      </c>
      <c r="G56" s="21" t="s">
        <v>4</v>
      </c>
      <c r="H56" s="12"/>
    </row>
    <row r="57" spans="2:15" ht="16.5" hidden="1" customHeight="1" x14ac:dyDescent="0.3">
      <c r="B57" s="7"/>
      <c r="C57" s="21" t="s">
        <v>5</v>
      </c>
      <c r="D57" s="21" t="s">
        <v>5</v>
      </c>
      <c r="E57" s="21" t="s">
        <v>5</v>
      </c>
      <c r="F57" s="21" t="s">
        <v>5</v>
      </c>
      <c r="G57" s="21" t="s">
        <v>5</v>
      </c>
      <c r="H57" s="12"/>
    </row>
    <row r="58" spans="2:15" ht="16.5" hidden="1" customHeight="1" x14ac:dyDescent="0.3">
      <c r="B58" s="7"/>
      <c r="C58" s="21" t="s">
        <v>6</v>
      </c>
      <c r="D58" s="21" t="s">
        <v>6</v>
      </c>
      <c r="E58" s="21" t="s">
        <v>6</v>
      </c>
      <c r="F58" s="21" t="s">
        <v>6</v>
      </c>
      <c r="G58" s="21" t="s">
        <v>6</v>
      </c>
      <c r="H58" s="12"/>
    </row>
    <row r="59" spans="2:15" hidden="1" x14ac:dyDescent="0.3">
      <c r="B59" s="7"/>
      <c r="C59" s="21" t="s">
        <v>7</v>
      </c>
      <c r="D59" s="21" t="s">
        <v>7</v>
      </c>
      <c r="E59" s="21" t="s">
        <v>7</v>
      </c>
      <c r="F59" s="21" t="s">
        <v>7</v>
      </c>
      <c r="G59" s="21" t="s">
        <v>7</v>
      </c>
      <c r="H59" s="8"/>
      <c r="O59" s="14"/>
    </row>
    <row r="60" spans="2:15" ht="16.5" hidden="1" customHeight="1" x14ac:dyDescent="0.3">
      <c r="B60" s="10">
        <f t="array" aca="1" ref="B60:H60" ca="1">Dias+22+DATE(CalendárioAno2,CaléndárioMês2Opção,1)-WEEKDAY(DATE(CalendárioAno2,CaléndárioMês2Opção,1),DiaDaSemanaOpção)</f>
        <v>46285</v>
      </c>
      <c r="C60" s="10">
        <f ca="1"/>
        <v>46286</v>
      </c>
      <c r="D60" s="10">
        <f ca="1"/>
        <v>46287</v>
      </c>
      <c r="E60" s="10">
        <f ca="1"/>
        <v>46288</v>
      </c>
      <c r="F60" s="10">
        <f ca="1"/>
        <v>46289</v>
      </c>
      <c r="G60" s="10">
        <f ca="1"/>
        <v>46290</v>
      </c>
      <c r="H60" s="11">
        <f ca="1"/>
        <v>46291</v>
      </c>
    </row>
    <row r="61" spans="2:15" ht="16.5" hidden="1" customHeight="1" x14ac:dyDescent="0.3">
      <c r="B61" s="7"/>
      <c r="C61" s="21" t="s">
        <v>3</v>
      </c>
      <c r="D61" s="21" t="s">
        <v>3</v>
      </c>
      <c r="E61" s="21" t="s">
        <v>3</v>
      </c>
      <c r="F61" s="21" t="s">
        <v>3</v>
      </c>
      <c r="G61" s="21" t="s">
        <v>3</v>
      </c>
      <c r="H61" s="12"/>
    </row>
    <row r="62" spans="2:15" ht="16.5" hidden="1" customHeight="1" x14ac:dyDescent="0.3">
      <c r="B62" s="7"/>
      <c r="C62" s="21" t="s">
        <v>4</v>
      </c>
      <c r="D62" s="21" t="s">
        <v>4</v>
      </c>
      <c r="E62" s="21" t="s">
        <v>4</v>
      </c>
      <c r="F62" s="21" t="s">
        <v>4</v>
      </c>
      <c r="G62" s="21" t="s">
        <v>4</v>
      </c>
      <c r="H62" s="12"/>
    </row>
    <row r="63" spans="2:15" ht="16.5" hidden="1" customHeight="1" x14ac:dyDescent="0.3">
      <c r="B63" s="7"/>
      <c r="C63" s="21" t="s">
        <v>5</v>
      </c>
      <c r="D63" s="21" t="s">
        <v>5</v>
      </c>
      <c r="E63" s="21" t="s">
        <v>5</v>
      </c>
      <c r="F63" s="21" t="s">
        <v>5</v>
      </c>
      <c r="G63" s="21" t="s">
        <v>5</v>
      </c>
      <c r="H63" s="12"/>
    </row>
    <row r="64" spans="2:15" ht="16.5" hidden="1" customHeight="1" x14ac:dyDescent="0.3">
      <c r="B64" s="7"/>
      <c r="C64" s="21" t="s">
        <v>6</v>
      </c>
      <c r="D64" s="21" t="s">
        <v>6</v>
      </c>
      <c r="E64" s="21" t="s">
        <v>6</v>
      </c>
      <c r="F64" s="21" t="s">
        <v>6</v>
      </c>
      <c r="G64" s="21" t="s">
        <v>6</v>
      </c>
      <c r="H64" s="12"/>
    </row>
    <row r="65" spans="1:15" hidden="1" x14ac:dyDescent="0.3">
      <c r="B65" s="7"/>
      <c r="C65" s="21" t="s">
        <v>7</v>
      </c>
      <c r="D65" s="21" t="s">
        <v>7</v>
      </c>
      <c r="E65" s="21" t="s">
        <v>7</v>
      </c>
      <c r="F65" s="21" t="s">
        <v>7</v>
      </c>
      <c r="G65" s="21" t="s">
        <v>7</v>
      </c>
      <c r="H65" s="8"/>
      <c r="O65" s="14"/>
    </row>
    <row r="66" spans="1:15" ht="16.5" hidden="1" customHeight="1" x14ac:dyDescent="0.3">
      <c r="B66" s="10">
        <f t="array" aca="1" ref="B66:H66" ca="1">Dias+29+DATE(CalendárioAno2,CaléndárioMês2Opção,1)-WEEKDAY(DATE(CalendárioAno2,CaléndárioMês2Opção,1),DiaDaSemanaOpção)</f>
        <v>46292</v>
      </c>
      <c r="C66" s="10">
        <f ca="1"/>
        <v>46293</v>
      </c>
      <c r="D66" s="10">
        <f ca="1"/>
        <v>46294</v>
      </c>
      <c r="E66" s="10">
        <f ca="1"/>
        <v>46295</v>
      </c>
      <c r="F66" s="10">
        <f ca="1"/>
        <v>46296</v>
      </c>
      <c r="G66" s="10">
        <f ca="1"/>
        <v>46297</v>
      </c>
      <c r="H66" s="11">
        <f ca="1"/>
        <v>46298</v>
      </c>
    </row>
    <row r="67" spans="1:15" ht="16.5" hidden="1" customHeight="1" x14ac:dyDescent="0.3">
      <c r="B67" s="7"/>
      <c r="C67" s="21" t="s">
        <v>3</v>
      </c>
      <c r="D67" s="21" t="s">
        <v>3</v>
      </c>
      <c r="E67" s="21" t="s">
        <v>3</v>
      </c>
      <c r="F67" s="21" t="s">
        <v>3</v>
      </c>
      <c r="G67" s="21" t="s">
        <v>3</v>
      </c>
      <c r="H67" s="12"/>
    </row>
    <row r="68" spans="1:15" ht="16.5" hidden="1" customHeight="1" x14ac:dyDescent="0.3">
      <c r="B68" s="7"/>
      <c r="C68" s="21" t="s">
        <v>4</v>
      </c>
      <c r="D68" s="21" t="s">
        <v>4</v>
      </c>
      <c r="E68" s="21" t="s">
        <v>4</v>
      </c>
      <c r="F68" s="21" t="s">
        <v>4</v>
      </c>
      <c r="G68" s="21" t="s">
        <v>4</v>
      </c>
      <c r="H68" s="12"/>
    </row>
    <row r="69" spans="1:15" ht="16.5" hidden="1" customHeight="1" x14ac:dyDescent="0.3">
      <c r="B69" s="7"/>
      <c r="C69" s="21" t="s">
        <v>5</v>
      </c>
      <c r="D69" s="21" t="s">
        <v>5</v>
      </c>
      <c r="E69" s="21" t="s">
        <v>5</v>
      </c>
      <c r="F69" s="21" t="s">
        <v>5</v>
      </c>
      <c r="G69" s="21" t="s">
        <v>5</v>
      </c>
      <c r="H69" s="12"/>
    </row>
    <row r="70" spans="1:15" ht="16.5" hidden="1" customHeight="1" x14ac:dyDescent="0.3">
      <c r="B70" s="7"/>
      <c r="C70" s="21" t="s">
        <v>6</v>
      </c>
      <c r="D70" s="21" t="s">
        <v>6</v>
      </c>
      <c r="E70" s="21" t="s">
        <v>6</v>
      </c>
      <c r="F70" s="21" t="s">
        <v>6</v>
      </c>
      <c r="G70" s="21" t="s">
        <v>6</v>
      </c>
      <c r="H70" s="12"/>
    </row>
    <row r="71" spans="1:15" hidden="1" x14ac:dyDescent="0.3">
      <c r="B71" s="7"/>
      <c r="C71" s="21" t="s">
        <v>7</v>
      </c>
      <c r="D71" s="21" t="s">
        <v>7</v>
      </c>
      <c r="E71" s="21" t="s">
        <v>7</v>
      </c>
      <c r="F71" s="21" t="s">
        <v>7</v>
      </c>
      <c r="G71" s="21" t="s">
        <v>7</v>
      </c>
      <c r="H71" s="8"/>
      <c r="O71" s="14"/>
    </row>
    <row r="72" spans="1:15" ht="16.5" hidden="1" customHeight="1" x14ac:dyDescent="0.3">
      <c r="B72" s="10">
        <f t="array" aca="1" ref="B72:C72" ca="1">Dias+36+DATE(CalendárioAno2,CaléndárioMês2Opção,1)-WEEKDAY(DATE(CalendárioAno2,CaléndárioMês2Opção,1),DiaDaSemanaOpção)</f>
        <v>46299</v>
      </c>
      <c r="C72" s="10">
        <f ca="1"/>
        <v>46300</v>
      </c>
      <c r="D72" s="30" t="s">
        <v>0</v>
      </c>
      <c r="E72" s="30"/>
      <c r="F72" s="30"/>
      <c r="G72" s="30"/>
      <c r="H72" s="30"/>
    </row>
    <row r="73" spans="1:15" ht="32.25" hidden="1" customHeight="1" x14ac:dyDescent="0.3">
      <c r="B73" s="7"/>
      <c r="C73" s="7"/>
      <c r="D73" s="29" t="s">
        <v>9</v>
      </c>
      <c r="E73" s="24"/>
      <c r="F73" s="24"/>
      <c r="G73" s="24"/>
      <c r="H73" s="24"/>
    </row>
    <row r="74" spans="1:15" ht="54" hidden="1" customHeight="1" x14ac:dyDescent="0.7">
      <c r="A74" s="2"/>
      <c r="B74" s="1">
        <f ca="1">YEAR(DATE(CalendárioAno2,CaléndárioMês2Opção+1,1))</f>
        <v>2026</v>
      </c>
      <c r="C74" s="27" t="str">
        <f ca="1">TEXT(DATE(CalendárioAno2,CaléndárioMês2Opção+1,1),"mmmm")</f>
        <v>outubro</v>
      </c>
      <c r="D74" s="27"/>
      <c r="E74" s="27"/>
      <c r="F74" s="6"/>
      <c r="G74" s="6"/>
      <c r="H74" s="2"/>
    </row>
    <row r="75" spans="1:15" ht="14.25" hidden="1" customHeight="1" x14ac:dyDescent="0.3">
      <c r="A75" s="3"/>
      <c r="B75" s="4" t="str">
        <f ca="1">UPPER(TEXT(B76,"dddd"))</f>
        <v>DOMINGO</v>
      </c>
      <c r="C75" s="5" t="str">
        <f t="shared" ref="C75" ca="1" si="2">UPPER(TEXT(C76,"dddd"))</f>
        <v>SEGUNDA-FEIRA</v>
      </c>
      <c r="D75" s="4" t="str">
        <f t="shared" ref="D75" ca="1" si="3">UPPER(TEXT(D76,"dddd"))</f>
        <v>TERÇA-FEIRA</v>
      </c>
      <c r="E75" s="5" t="str">
        <f t="shared" ref="E75" ca="1" si="4">UPPER(TEXT(E76,"dddd"))</f>
        <v>QUARTA-FEIRA</v>
      </c>
      <c r="F75" s="4" t="str">
        <f t="shared" ref="F75" ca="1" si="5">UPPER(TEXT(F76,"dddd"))</f>
        <v>QUINTA-FEIRA</v>
      </c>
      <c r="G75" s="5" t="str">
        <f t="shared" ref="G75" ca="1" si="6">UPPER(TEXT(G76,"dddd"))</f>
        <v>SEXTA-FEIRA</v>
      </c>
      <c r="H75" s="4" t="str">
        <f t="shared" ref="H75" ca="1" si="7">UPPER(TEXT(H76,"dddd"))</f>
        <v>SÁBADO</v>
      </c>
    </row>
    <row r="76" spans="1:15" ht="16.5" hidden="1" customHeight="1" x14ac:dyDescent="0.3">
      <c r="B76" s="10">
        <f t="array" aca="1" ref="B76:H76" ca="1">Dias+1+DATE(CalendárioAno3,CaléndárioMês3Opção,1)-WEEKDAY(DATE(CalendárioAno3,CaléndárioMês3Opção,1),DiaDaSemanaOpção)</f>
        <v>46292</v>
      </c>
      <c r="C76" s="10">
        <f ca="1"/>
        <v>46293</v>
      </c>
      <c r="D76" s="10">
        <f ca="1"/>
        <v>46294</v>
      </c>
      <c r="E76" s="10">
        <f ca="1"/>
        <v>46295</v>
      </c>
      <c r="F76" s="10">
        <f ca="1"/>
        <v>46296</v>
      </c>
      <c r="G76" s="10">
        <f ca="1"/>
        <v>46297</v>
      </c>
      <c r="H76" s="11">
        <f ca="1"/>
        <v>46298</v>
      </c>
    </row>
    <row r="77" spans="1:15" ht="56.25" hidden="1" customHeight="1" x14ac:dyDescent="0.3">
      <c r="B77" s="7"/>
      <c r="C77" s="7"/>
      <c r="D77" s="7"/>
      <c r="E77" s="7"/>
      <c r="F77" s="7"/>
      <c r="G77" s="7"/>
      <c r="H77" s="8"/>
    </row>
    <row r="78" spans="1:15" ht="16.5" hidden="1" customHeight="1" x14ac:dyDescent="0.3">
      <c r="B78" s="10">
        <f t="array" aca="1" ref="B78:H78" ca="1">Dias+8+DATE(CalendárioAno3,CaléndárioMês3Opção,1)-WEEKDAY(DATE(CalendárioAno3,CaléndárioMês3Opção,1),DiaDaSemanaOpção)</f>
        <v>46299</v>
      </c>
      <c r="C78" s="10">
        <f ca="1"/>
        <v>46300</v>
      </c>
      <c r="D78" s="10">
        <f ca="1"/>
        <v>46301</v>
      </c>
      <c r="E78" s="10">
        <f ca="1"/>
        <v>46302</v>
      </c>
      <c r="F78" s="10">
        <f ca="1"/>
        <v>46303</v>
      </c>
      <c r="G78" s="10">
        <f ca="1"/>
        <v>46304</v>
      </c>
      <c r="H78" s="11">
        <f ca="1"/>
        <v>46305</v>
      </c>
    </row>
    <row r="79" spans="1:15" ht="56.25" hidden="1" customHeight="1" x14ac:dyDescent="0.3">
      <c r="B79" s="7"/>
      <c r="C79" s="7"/>
      <c r="D79" s="7"/>
      <c r="E79" s="7"/>
      <c r="F79" s="7"/>
      <c r="G79" s="7"/>
      <c r="H79" s="8"/>
    </row>
    <row r="80" spans="1:15" ht="16.5" hidden="1" customHeight="1" x14ac:dyDescent="0.3">
      <c r="B80" s="10">
        <f t="array" aca="1" ref="B80:H80" ca="1">Dias+15+DATE(CalendárioAno3,CaléndárioMês3Opção,1)-WEEKDAY(DATE(CalendárioAno3,CaléndárioMês3Opção,1),DiaDaSemanaOpção)</f>
        <v>46306</v>
      </c>
      <c r="C80" s="10">
        <f ca="1"/>
        <v>46307</v>
      </c>
      <c r="D80" s="10">
        <f ca="1"/>
        <v>46308</v>
      </c>
      <c r="E80" s="10">
        <f ca="1"/>
        <v>46309</v>
      </c>
      <c r="F80" s="10">
        <f ca="1"/>
        <v>46310</v>
      </c>
      <c r="G80" s="10">
        <f ca="1"/>
        <v>46311</v>
      </c>
      <c r="H80" s="11">
        <f ca="1"/>
        <v>46312</v>
      </c>
    </row>
    <row r="81" spans="1:8" ht="56.25" hidden="1" customHeight="1" x14ac:dyDescent="0.3">
      <c r="B81" s="7"/>
      <c r="C81" s="7"/>
      <c r="D81" s="7"/>
      <c r="E81" s="7"/>
      <c r="F81" s="7"/>
      <c r="G81" s="7"/>
      <c r="H81" s="8"/>
    </row>
    <row r="82" spans="1:8" ht="16.5" hidden="1" customHeight="1" x14ac:dyDescent="0.3">
      <c r="B82" s="10">
        <f t="array" aca="1" ref="B82:H82" ca="1">Dias+22+DATE(CalendárioAno3,CaléndárioMês3Opção,1)-WEEKDAY(DATE(CalendárioAno3,CaléndárioMês3Opção,1),DiaDaSemanaOpção)</f>
        <v>46313</v>
      </c>
      <c r="C82" s="10">
        <f ca="1"/>
        <v>46314</v>
      </c>
      <c r="D82" s="10">
        <f ca="1"/>
        <v>46315</v>
      </c>
      <c r="E82" s="10">
        <f ca="1"/>
        <v>46316</v>
      </c>
      <c r="F82" s="10">
        <f ca="1"/>
        <v>46317</v>
      </c>
      <c r="G82" s="10">
        <f ca="1"/>
        <v>46318</v>
      </c>
      <c r="H82" s="11">
        <f ca="1"/>
        <v>46319</v>
      </c>
    </row>
    <row r="83" spans="1:8" ht="56.25" hidden="1" customHeight="1" x14ac:dyDescent="0.3">
      <c r="B83" s="7"/>
      <c r="C83" s="7"/>
      <c r="D83" s="7"/>
      <c r="E83" s="7"/>
      <c r="F83" s="7"/>
      <c r="G83" s="7"/>
      <c r="H83" s="8"/>
    </row>
    <row r="84" spans="1:8" ht="16.5" hidden="1" customHeight="1" x14ac:dyDescent="0.3">
      <c r="B84" s="10">
        <f t="array" aca="1" ref="B84:H84" ca="1">Dias+29+DATE(CalendárioAno3,CaléndárioMês3Opção,1)-WEEKDAY(DATE(CalendárioAno3,CaléndárioMês3Opção,1),DiaDaSemanaOpção)</f>
        <v>46320</v>
      </c>
      <c r="C84" s="10">
        <f ca="1"/>
        <v>46321</v>
      </c>
      <c r="D84" s="10">
        <f ca="1"/>
        <v>46322</v>
      </c>
      <c r="E84" s="10">
        <f ca="1"/>
        <v>46323</v>
      </c>
      <c r="F84" s="10">
        <f ca="1"/>
        <v>46324</v>
      </c>
      <c r="G84" s="10">
        <f ca="1"/>
        <v>46325</v>
      </c>
      <c r="H84" s="11">
        <f ca="1"/>
        <v>46326</v>
      </c>
    </row>
    <row r="85" spans="1:8" ht="57" hidden="1" customHeight="1" x14ac:dyDescent="0.3">
      <c r="B85" s="7"/>
      <c r="C85" s="7"/>
      <c r="D85" s="7"/>
      <c r="E85" s="7"/>
      <c r="F85" s="7"/>
      <c r="G85" s="7"/>
      <c r="H85" s="9"/>
    </row>
    <row r="86" spans="1:8" ht="16.5" hidden="1" customHeight="1" x14ac:dyDescent="0.3">
      <c r="B86" s="10">
        <f t="array" aca="1" ref="B86:C86" ca="1">Dias+36+DATE(CalendárioAno3,CaléndárioMês3Opção,1)-WEEKDAY(DATE(CalendárioAno3,CaléndárioMês3Opção,1),DiaDaSemanaOpção)</f>
        <v>46327</v>
      </c>
      <c r="C86" s="10">
        <f ca="1"/>
        <v>46328</v>
      </c>
      <c r="D86" s="30" t="s">
        <v>0</v>
      </c>
      <c r="E86" s="30"/>
      <c r="F86" s="30"/>
      <c r="G86" s="30"/>
      <c r="H86" s="30"/>
    </row>
    <row r="87" spans="1:8" ht="63.75" hidden="1" customHeight="1" x14ac:dyDescent="0.3">
      <c r="B87" s="7"/>
      <c r="C87" s="7"/>
      <c r="D87" s="29" t="s">
        <v>8</v>
      </c>
      <c r="E87" s="24"/>
      <c r="F87" s="24"/>
      <c r="G87" s="24"/>
      <c r="H87" s="24"/>
    </row>
    <row r="88" spans="1:8" ht="54" hidden="1" customHeight="1" x14ac:dyDescent="0.7">
      <c r="A88" s="2"/>
      <c r="B88" s="1">
        <f ca="1">YEAR(DATE(CalendárioAno3,CaléndárioMês3Opção+1,1))</f>
        <v>2026</v>
      </c>
      <c r="C88" s="27" t="str">
        <f ca="1">TEXT(DATE(CalendárioAno3,CaléndárioMês3Opção+1,1),"mmmm")</f>
        <v>novembro</v>
      </c>
      <c r="D88" s="27"/>
      <c r="E88" s="27"/>
      <c r="F88" s="6"/>
      <c r="G88" s="6"/>
      <c r="H88" s="2"/>
    </row>
    <row r="89" spans="1:8" ht="14.25" hidden="1" customHeight="1" x14ac:dyDescent="0.3">
      <c r="A89" s="3"/>
      <c r="B89" s="4" t="str">
        <f ca="1">UPPER(TEXT(B90,"dddd"))</f>
        <v>DOMINGO</v>
      </c>
      <c r="C89" s="5" t="str">
        <f t="shared" ref="C89" ca="1" si="8">UPPER(TEXT(C90,"dddd"))</f>
        <v>SEGUNDA-FEIRA</v>
      </c>
      <c r="D89" s="4" t="str">
        <f t="shared" ref="D89" ca="1" si="9">UPPER(TEXT(D90,"dddd"))</f>
        <v>TERÇA-FEIRA</v>
      </c>
      <c r="E89" s="5" t="str">
        <f t="shared" ref="E89" ca="1" si="10">UPPER(TEXT(E90,"dddd"))</f>
        <v>QUARTA-FEIRA</v>
      </c>
      <c r="F89" s="4" t="str">
        <f t="shared" ref="F89" ca="1" si="11">UPPER(TEXT(F90,"dddd"))</f>
        <v>QUINTA-FEIRA</v>
      </c>
      <c r="G89" s="5" t="str">
        <f t="shared" ref="G89" ca="1" si="12">UPPER(TEXT(G90,"dddd"))</f>
        <v>SEXTA-FEIRA</v>
      </c>
      <c r="H89" s="4" t="str">
        <f t="shared" ref="H89" ca="1" si="13">UPPER(TEXT(H90,"dddd"))</f>
        <v>SÁBADO</v>
      </c>
    </row>
    <row r="90" spans="1:8" ht="16.5" hidden="1" customHeight="1" x14ac:dyDescent="0.3">
      <c r="B90" s="10">
        <f t="array" aca="1" ref="B90:H90" ca="1">Dias+1+DATE(CalendárioAno4,CaléndárioMês4Opção,1)-WEEKDAY(DATE(CalendárioAno4,CaléndárioMês4Opção,1),DiaDaSemanaOpção)</f>
        <v>46327</v>
      </c>
      <c r="C90" s="10">
        <f ca="1"/>
        <v>46328</v>
      </c>
      <c r="D90" s="10">
        <f ca="1"/>
        <v>46329</v>
      </c>
      <c r="E90" s="10">
        <f ca="1"/>
        <v>46330</v>
      </c>
      <c r="F90" s="10">
        <f ca="1"/>
        <v>46331</v>
      </c>
      <c r="G90" s="10">
        <f ca="1"/>
        <v>46332</v>
      </c>
      <c r="H90" s="11">
        <f ca="1"/>
        <v>46333</v>
      </c>
    </row>
    <row r="91" spans="1:8" ht="56.25" hidden="1" customHeight="1" x14ac:dyDescent="0.3">
      <c r="B91" s="7"/>
      <c r="C91" s="7"/>
      <c r="D91" s="7"/>
      <c r="E91" s="7"/>
      <c r="F91" s="7"/>
      <c r="G91" s="7"/>
      <c r="H91" s="8"/>
    </row>
    <row r="92" spans="1:8" ht="16.5" hidden="1" customHeight="1" x14ac:dyDescent="0.3">
      <c r="B92" s="10">
        <f t="array" aca="1" ref="B92:H92" ca="1">Dias+8+DATE(CalendárioAno4,CaléndárioMês4Opção,1)-WEEKDAY(DATE(CalendárioAno4,CaléndárioMês4Opção,1),DiaDaSemanaOpção)</f>
        <v>46334</v>
      </c>
      <c r="C92" s="10">
        <f ca="1"/>
        <v>46335</v>
      </c>
      <c r="D92" s="10">
        <f ca="1"/>
        <v>46336</v>
      </c>
      <c r="E92" s="10">
        <f ca="1"/>
        <v>46337</v>
      </c>
      <c r="F92" s="10">
        <f ca="1"/>
        <v>46338</v>
      </c>
      <c r="G92" s="10">
        <f ca="1"/>
        <v>46339</v>
      </c>
      <c r="H92" s="11">
        <f ca="1"/>
        <v>46340</v>
      </c>
    </row>
    <row r="93" spans="1:8" ht="56.25" hidden="1" customHeight="1" x14ac:dyDescent="0.3">
      <c r="B93" s="7"/>
      <c r="C93" s="7"/>
      <c r="D93" s="7"/>
      <c r="E93" s="7"/>
      <c r="F93" s="7"/>
      <c r="G93" s="7"/>
      <c r="H93" s="8"/>
    </row>
    <row r="94" spans="1:8" ht="16.5" hidden="1" customHeight="1" x14ac:dyDescent="0.3">
      <c r="B94" s="10">
        <f t="array" aca="1" ref="B94:H94" ca="1">Dias+15+DATE(CalendárioAno4,CaléndárioMês4Opção,1)-WEEKDAY(DATE(CalendárioAno4,CaléndárioMês4Opção,1),DiaDaSemanaOpção)</f>
        <v>46341</v>
      </c>
      <c r="C94" s="10">
        <f ca="1"/>
        <v>46342</v>
      </c>
      <c r="D94" s="10">
        <f ca="1"/>
        <v>46343</v>
      </c>
      <c r="E94" s="10">
        <f ca="1"/>
        <v>46344</v>
      </c>
      <c r="F94" s="10">
        <f ca="1"/>
        <v>46345</v>
      </c>
      <c r="G94" s="10">
        <f ca="1"/>
        <v>46346</v>
      </c>
      <c r="H94" s="11">
        <f ca="1"/>
        <v>46347</v>
      </c>
    </row>
    <row r="95" spans="1:8" ht="56.25" hidden="1" customHeight="1" x14ac:dyDescent="0.3">
      <c r="B95" s="7"/>
      <c r="C95" s="7"/>
      <c r="D95" s="7"/>
      <c r="E95" s="7"/>
      <c r="F95" s="7"/>
      <c r="G95" s="7"/>
      <c r="H95" s="8"/>
    </row>
    <row r="96" spans="1:8" ht="16.5" hidden="1" customHeight="1" x14ac:dyDescent="0.3">
      <c r="B96" s="10">
        <f t="array" aca="1" ref="B96:H96" ca="1">Dias+22+DATE(CalendárioAno4,CaléndárioMês4Opção,1)-WEEKDAY(DATE(CalendárioAno4,CaléndárioMês4Opção,1),DiaDaSemanaOpção)</f>
        <v>46348</v>
      </c>
      <c r="C96" s="10">
        <f ca="1"/>
        <v>46349</v>
      </c>
      <c r="D96" s="10">
        <f ca="1"/>
        <v>46350</v>
      </c>
      <c r="E96" s="10">
        <f ca="1"/>
        <v>46351</v>
      </c>
      <c r="F96" s="10">
        <f ca="1"/>
        <v>46352</v>
      </c>
      <c r="G96" s="10">
        <f ca="1"/>
        <v>46353</v>
      </c>
      <c r="H96" s="11">
        <f ca="1"/>
        <v>46354</v>
      </c>
    </row>
    <row r="97" spans="1:8" ht="56.25" hidden="1" customHeight="1" x14ac:dyDescent="0.3">
      <c r="B97" s="7"/>
      <c r="C97" s="7"/>
      <c r="D97" s="7"/>
      <c r="E97" s="7"/>
      <c r="F97" s="7"/>
      <c r="G97" s="7"/>
      <c r="H97" s="8"/>
    </row>
    <row r="98" spans="1:8" ht="16.5" hidden="1" customHeight="1" x14ac:dyDescent="0.3">
      <c r="B98" s="10">
        <f t="array" aca="1" ref="B98:H98" ca="1">Dias+29+DATE(CalendárioAno4,CaléndárioMês4Opção,1)-WEEKDAY(DATE(CalendárioAno4,CaléndárioMês4Opção,1),DiaDaSemanaOpção)</f>
        <v>46355</v>
      </c>
      <c r="C98" s="10">
        <f ca="1"/>
        <v>46356</v>
      </c>
      <c r="D98" s="10">
        <f ca="1"/>
        <v>46357</v>
      </c>
      <c r="E98" s="10">
        <f ca="1"/>
        <v>46358</v>
      </c>
      <c r="F98" s="10">
        <f ca="1"/>
        <v>46359</v>
      </c>
      <c r="G98" s="10">
        <f ca="1"/>
        <v>46360</v>
      </c>
      <c r="H98" s="11">
        <f ca="1"/>
        <v>46361</v>
      </c>
    </row>
    <row r="99" spans="1:8" ht="57" hidden="1" customHeight="1" x14ac:dyDescent="0.3">
      <c r="B99" s="7"/>
      <c r="C99" s="7"/>
      <c r="D99" s="7"/>
      <c r="E99" s="7"/>
      <c r="F99" s="7"/>
      <c r="G99" s="7"/>
      <c r="H99" s="9"/>
    </row>
    <row r="100" spans="1:8" ht="16.5" hidden="1" customHeight="1" x14ac:dyDescent="0.3">
      <c r="B100" s="10">
        <f t="array" aca="1" ref="B100:C100" ca="1">Dias+36+DATE(CalendárioAno4,CaléndárioMês4Opção,1)-WEEKDAY(DATE(CalendárioAno4,CaléndárioMês4Opção,1),DiaDaSemanaOpção)</f>
        <v>46362</v>
      </c>
      <c r="C100" s="10">
        <f ca="1"/>
        <v>46363</v>
      </c>
      <c r="D100" s="25" t="s">
        <v>0</v>
      </c>
      <c r="E100" s="26"/>
      <c r="F100" s="26"/>
      <c r="G100" s="26"/>
      <c r="H100" s="26"/>
    </row>
    <row r="101" spans="1:8" ht="63.75" hidden="1" customHeight="1" x14ac:dyDescent="0.3">
      <c r="B101" s="7"/>
      <c r="C101" s="7"/>
      <c r="D101" s="24"/>
      <c r="E101" s="24"/>
      <c r="F101" s="24"/>
      <c r="G101" s="24"/>
      <c r="H101" s="24"/>
    </row>
    <row r="102" spans="1:8" ht="54" hidden="1" customHeight="1" x14ac:dyDescent="0.7">
      <c r="A102" s="2"/>
      <c r="B102" s="1">
        <f ca="1">YEAR(DATE(CalendárioAno4,CaléndárioMês4Opção+1,1))</f>
        <v>2026</v>
      </c>
      <c r="C102" s="27" t="str">
        <f ca="1">TEXT(DATE(CalendárioAno4,CaléndárioMês4Opção+1,1),"mmmm")</f>
        <v>dezembro</v>
      </c>
      <c r="D102" s="27"/>
      <c r="E102" s="27"/>
      <c r="F102" s="6"/>
      <c r="G102" s="6"/>
      <c r="H102" s="2"/>
    </row>
    <row r="103" spans="1:8" ht="14.25" hidden="1" customHeight="1" x14ac:dyDescent="0.3">
      <c r="A103" s="3"/>
      <c r="B103" s="4" t="str">
        <f ca="1">UPPER(TEXT(B104,"dddd"))</f>
        <v>DOMINGO</v>
      </c>
      <c r="C103" s="5" t="str">
        <f t="shared" ref="C103" ca="1" si="14">UPPER(TEXT(C104,"dddd"))</f>
        <v>SEGUNDA-FEIRA</v>
      </c>
      <c r="D103" s="4" t="str">
        <f t="shared" ref="D103" ca="1" si="15">UPPER(TEXT(D104,"dddd"))</f>
        <v>TERÇA-FEIRA</v>
      </c>
      <c r="E103" s="5" t="str">
        <f t="shared" ref="E103" ca="1" si="16">UPPER(TEXT(E104,"dddd"))</f>
        <v>QUARTA-FEIRA</v>
      </c>
      <c r="F103" s="4" t="str">
        <f t="shared" ref="F103" ca="1" si="17">UPPER(TEXT(F104,"dddd"))</f>
        <v>QUINTA-FEIRA</v>
      </c>
      <c r="G103" s="5" t="str">
        <f t="shared" ref="G103" ca="1" si="18">UPPER(TEXT(G104,"dddd"))</f>
        <v>SEXTA-FEIRA</v>
      </c>
      <c r="H103" s="4" t="str">
        <f t="shared" ref="H103" ca="1" si="19">UPPER(TEXT(H104,"dddd"))</f>
        <v>SÁBADO</v>
      </c>
    </row>
    <row r="104" spans="1:8" ht="16.5" hidden="1" customHeight="1" x14ac:dyDescent="0.3">
      <c r="B104" s="10">
        <f t="array" aca="1" ref="B104:H104" ca="1">Dias+1+DATE(CalendárioAno5,CaléndárioMês5Opção,1)-WEEKDAY(DATE(CalendárioAno5,CaléndárioMês5Opção,1),DiaDaSemanaOpção)</f>
        <v>46355</v>
      </c>
      <c r="C104" s="10">
        <f ca="1"/>
        <v>46356</v>
      </c>
      <c r="D104" s="10">
        <f ca="1"/>
        <v>46357</v>
      </c>
      <c r="E104" s="10">
        <f ca="1"/>
        <v>46358</v>
      </c>
      <c r="F104" s="10">
        <f ca="1"/>
        <v>46359</v>
      </c>
      <c r="G104" s="10">
        <f ca="1"/>
        <v>46360</v>
      </c>
      <c r="H104" s="11">
        <f ca="1"/>
        <v>46361</v>
      </c>
    </row>
    <row r="105" spans="1:8" ht="56.25" hidden="1" customHeight="1" x14ac:dyDescent="0.3">
      <c r="B105" s="7"/>
      <c r="C105" s="7"/>
      <c r="D105" s="7"/>
      <c r="E105" s="7"/>
      <c r="F105" s="7"/>
      <c r="G105" s="7"/>
      <c r="H105" s="8"/>
    </row>
    <row r="106" spans="1:8" ht="16.5" hidden="1" customHeight="1" x14ac:dyDescent="0.3">
      <c r="B106" s="10">
        <f t="array" aca="1" ref="B106:H106" ca="1">Dias+8+DATE(CalendárioAno5,CaléndárioMês5Opção,1)-WEEKDAY(DATE(CalendárioAno5,CaléndárioMês5Opção,1),DiaDaSemanaOpção)</f>
        <v>46362</v>
      </c>
      <c r="C106" s="10">
        <f ca="1"/>
        <v>46363</v>
      </c>
      <c r="D106" s="10">
        <f ca="1"/>
        <v>46364</v>
      </c>
      <c r="E106" s="10">
        <f ca="1"/>
        <v>46365</v>
      </c>
      <c r="F106" s="10">
        <f ca="1"/>
        <v>46366</v>
      </c>
      <c r="G106" s="10">
        <f ca="1"/>
        <v>46367</v>
      </c>
      <c r="H106" s="11">
        <f ca="1"/>
        <v>46368</v>
      </c>
    </row>
    <row r="107" spans="1:8" ht="56.25" hidden="1" customHeight="1" x14ac:dyDescent="0.3">
      <c r="B107" s="7"/>
      <c r="C107" s="7"/>
      <c r="D107" s="7"/>
      <c r="E107" s="7"/>
      <c r="F107" s="7"/>
      <c r="G107" s="7"/>
      <c r="H107" s="8"/>
    </row>
    <row r="108" spans="1:8" ht="16.5" hidden="1" customHeight="1" x14ac:dyDescent="0.3">
      <c r="B108" s="10">
        <f t="array" aca="1" ref="B108:H108" ca="1">Dias+15+DATE(CalendárioAno5,CaléndárioMês5Opção,1)-WEEKDAY(DATE(CalendárioAno5,CaléndárioMês5Opção,1),DiaDaSemanaOpção)</f>
        <v>46369</v>
      </c>
      <c r="C108" s="10">
        <f ca="1"/>
        <v>46370</v>
      </c>
      <c r="D108" s="10">
        <f ca="1"/>
        <v>46371</v>
      </c>
      <c r="E108" s="10">
        <f ca="1"/>
        <v>46372</v>
      </c>
      <c r="F108" s="10">
        <f ca="1"/>
        <v>46373</v>
      </c>
      <c r="G108" s="10">
        <f ca="1"/>
        <v>46374</v>
      </c>
      <c r="H108" s="11">
        <f ca="1"/>
        <v>46375</v>
      </c>
    </row>
    <row r="109" spans="1:8" ht="56.25" hidden="1" customHeight="1" x14ac:dyDescent="0.3">
      <c r="B109" s="7"/>
      <c r="C109" s="7"/>
      <c r="D109" s="7"/>
      <c r="E109" s="7"/>
      <c r="F109" s="7"/>
      <c r="G109" s="7"/>
      <c r="H109" s="8"/>
    </row>
    <row r="110" spans="1:8" ht="16.5" hidden="1" customHeight="1" x14ac:dyDescent="0.3">
      <c r="B110" s="10">
        <f t="array" aca="1" ref="B110:H110" ca="1">Dias+22+DATE(CalendárioAno5,CaléndárioMês5Opção,1)-WEEKDAY(DATE(CalendárioAno5,CaléndárioMês5Opção,1),DiaDaSemanaOpção)</f>
        <v>46376</v>
      </c>
      <c r="C110" s="10">
        <f ca="1"/>
        <v>46377</v>
      </c>
      <c r="D110" s="10">
        <f ca="1"/>
        <v>46378</v>
      </c>
      <c r="E110" s="10">
        <f ca="1"/>
        <v>46379</v>
      </c>
      <c r="F110" s="10">
        <f ca="1"/>
        <v>46380</v>
      </c>
      <c r="G110" s="10">
        <f ca="1"/>
        <v>46381</v>
      </c>
      <c r="H110" s="11">
        <f ca="1"/>
        <v>46382</v>
      </c>
    </row>
    <row r="111" spans="1:8" ht="56.25" hidden="1" customHeight="1" x14ac:dyDescent="0.3">
      <c r="B111" s="7"/>
      <c r="C111" s="7"/>
      <c r="D111" s="7"/>
      <c r="E111" s="7"/>
      <c r="F111" s="7"/>
      <c r="G111" s="7"/>
      <c r="H111" s="8"/>
    </row>
    <row r="112" spans="1:8" ht="16.5" hidden="1" customHeight="1" x14ac:dyDescent="0.3">
      <c r="B112" s="10">
        <f t="array" aca="1" ref="B112:H112" ca="1">Dias+29+DATE(CalendárioAno5,CaléndárioMês5Opção,1)-WEEKDAY(DATE(CalendárioAno5,CaléndárioMês5Opção,1),DiaDaSemanaOpção)</f>
        <v>46383</v>
      </c>
      <c r="C112" s="10">
        <f ca="1"/>
        <v>46384</v>
      </c>
      <c r="D112" s="10">
        <f ca="1"/>
        <v>46385</v>
      </c>
      <c r="E112" s="10">
        <f ca="1"/>
        <v>46386</v>
      </c>
      <c r="F112" s="10">
        <f ca="1"/>
        <v>46387</v>
      </c>
      <c r="G112" s="10">
        <f ca="1"/>
        <v>46388</v>
      </c>
      <c r="H112" s="11">
        <f ca="1"/>
        <v>46389</v>
      </c>
    </row>
    <row r="113" spans="1:8" ht="57" hidden="1" customHeight="1" x14ac:dyDescent="0.3">
      <c r="B113" s="7"/>
      <c r="C113" s="7"/>
      <c r="D113" s="7"/>
      <c r="E113" s="7"/>
      <c r="F113" s="7"/>
      <c r="G113" s="7"/>
      <c r="H113" s="9"/>
    </row>
    <row r="114" spans="1:8" ht="16.5" hidden="1" customHeight="1" x14ac:dyDescent="0.3">
      <c r="B114" s="10">
        <f t="array" aca="1" ref="B114:C114" ca="1">Dias+36+DATE(CalendárioAno5,CaléndárioMês5Opção,1)-WEEKDAY(DATE(CalendárioAno5,CaléndárioMês5Opção,1),DiaDaSemanaOpção)</f>
        <v>46390</v>
      </c>
      <c r="C114" s="10">
        <f ca="1"/>
        <v>46391</v>
      </c>
      <c r="D114" s="25" t="s">
        <v>0</v>
      </c>
      <c r="E114" s="26"/>
      <c r="F114" s="26"/>
      <c r="G114" s="26"/>
      <c r="H114" s="26"/>
    </row>
    <row r="115" spans="1:8" ht="63.75" hidden="1" customHeight="1" x14ac:dyDescent="0.3">
      <c r="B115" s="7"/>
      <c r="C115" s="7"/>
      <c r="D115" s="24"/>
      <c r="E115" s="24"/>
      <c r="F115" s="24"/>
      <c r="G115" s="24"/>
      <c r="H115" s="24"/>
    </row>
    <row r="116" spans="1:8" ht="54" hidden="1" customHeight="1" x14ac:dyDescent="0.7">
      <c r="A116" s="2"/>
      <c r="B116" s="1">
        <f ca="1">YEAR(DATE(CalendárioAno5,CaléndárioMês5Opção+1,1))</f>
        <v>2027</v>
      </c>
      <c r="C116" s="27" t="str">
        <f ca="1">TEXT(DATE(CalendárioAno5,CaléndárioMês5Opção+1,1),"mmmm")</f>
        <v>janeiro</v>
      </c>
      <c r="D116" s="27"/>
      <c r="E116" s="27"/>
      <c r="F116" s="6"/>
      <c r="G116" s="6"/>
      <c r="H116" s="2"/>
    </row>
    <row r="117" spans="1:8" ht="14.25" hidden="1" customHeight="1" x14ac:dyDescent="0.3">
      <c r="A117" s="3"/>
      <c r="B117" s="4" t="str">
        <f ca="1">UPPER(TEXT(B118,"dddd"))</f>
        <v>DOMINGO</v>
      </c>
      <c r="C117" s="5" t="str">
        <f t="shared" ref="C117" ca="1" si="20">UPPER(TEXT(C118,"dddd"))</f>
        <v>SEGUNDA-FEIRA</v>
      </c>
      <c r="D117" s="4" t="str">
        <f t="shared" ref="D117" ca="1" si="21">UPPER(TEXT(D118,"dddd"))</f>
        <v>TERÇA-FEIRA</v>
      </c>
      <c r="E117" s="5" t="str">
        <f t="shared" ref="E117" ca="1" si="22">UPPER(TEXT(E118,"dddd"))</f>
        <v>QUARTA-FEIRA</v>
      </c>
      <c r="F117" s="4" t="str">
        <f t="shared" ref="F117" ca="1" si="23">UPPER(TEXT(F118,"dddd"))</f>
        <v>QUINTA-FEIRA</v>
      </c>
      <c r="G117" s="5" t="str">
        <f t="shared" ref="G117" ca="1" si="24">UPPER(TEXT(G118,"dddd"))</f>
        <v>SEXTA-FEIRA</v>
      </c>
      <c r="H117" s="4" t="str">
        <f t="shared" ref="H117" ca="1" si="25">UPPER(TEXT(H118,"dddd"))</f>
        <v>SÁBADO</v>
      </c>
    </row>
    <row r="118" spans="1:8" ht="16.5" hidden="1" customHeight="1" x14ac:dyDescent="0.3">
      <c r="B118" s="10">
        <f t="array" aca="1" ref="B118:H118" ca="1">Dias+1+DATE(CalendárioAno6,CaléndárioMês6Opção,1)-WEEKDAY(DATE(CalendárioAno6,CaléndárioMês6Opção,1),DiaDaSemanaOpção)</f>
        <v>46383</v>
      </c>
      <c r="C118" s="10">
        <f ca="1"/>
        <v>46384</v>
      </c>
      <c r="D118" s="10">
        <f ca="1"/>
        <v>46385</v>
      </c>
      <c r="E118" s="10">
        <f ca="1"/>
        <v>46386</v>
      </c>
      <c r="F118" s="10">
        <f ca="1"/>
        <v>46387</v>
      </c>
      <c r="G118" s="10">
        <f ca="1"/>
        <v>46388</v>
      </c>
      <c r="H118" s="11">
        <f ca="1"/>
        <v>46389</v>
      </c>
    </row>
    <row r="119" spans="1:8" ht="56.25" hidden="1" customHeight="1" x14ac:dyDescent="0.3">
      <c r="B119" s="7"/>
      <c r="C119" s="7"/>
      <c r="D119" s="7"/>
      <c r="E119" s="7"/>
      <c r="F119" s="7"/>
      <c r="G119" s="7"/>
      <c r="H119" s="8"/>
    </row>
    <row r="120" spans="1:8" ht="16.5" hidden="1" customHeight="1" x14ac:dyDescent="0.3">
      <c r="B120" s="10">
        <f t="array" aca="1" ref="B120:H120" ca="1">Dias+8+DATE(CalendárioAno6,CaléndárioMês6Opção,1)-WEEKDAY(DATE(CalendárioAno6,CaléndárioMês6Opção,1),DiaDaSemanaOpção)</f>
        <v>46390</v>
      </c>
      <c r="C120" s="10">
        <f ca="1"/>
        <v>46391</v>
      </c>
      <c r="D120" s="10">
        <f ca="1"/>
        <v>46392</v>
      </c>
      <c r="E120" s="10">
        <f ca="1"/>
        <v>46393</v>
      </c>
      <c r="F120" s="10">
        <f ca="1"/>
        <v>46394</v>
      </c>
      <c r="G120" s="10">
        <f ca="1"/>
        <v>46395</v>
      </c>
      <c r="H120" s="11">
        <f ca="1"/>
        <v>46396</v>
      </c>
    </row>
    <row r="121" spans="1:8" ht="56.25" hidden="1" customHeight="1" x14ac:dyDescent="0.3">
      <c r="B121" s="7"/>
      <c r="C121" s="7"/>
      <c r="D121" s="7"/>
      <c r="E121" s="7"/>
      <c r="F121" s="7"/>
      <c r="G121" s="7"/>
      <c r="H121" s="8"/>
    </row>
    <row r="122" spans="1:8" ht="16.5" hidden="1" customHeight="1" x14ac:dyDescent="0.3">
      <c r="B122" s="10">
        <f t="array" aca="1" ref="B122:H122" ca="1">Dias+15+DATE(CalendárioAno6,CaléndárioMês6Opção,1)-WEEKDAY(DATE(CalendárioAno6,CaléndárioMês6Opção,1),DiaDaSemanaOpção)</f>
        <v>46397</v>
      </c>
      <c r="C122" s="10">
        <f ca="1"/>
        <v>46398</v>
      </c>
      <c r="D122" s="10">
        <f ca="1"/>
        <v>46399</v>
      </c>
      <c r="E122" s="10">
        <f ca="1"/>
        <v>46400</v>
      </c>
      <c r="F122" s="10">
        <f ca="1"/>
        <v>46401</v>
      </c>
      <c r="G122" s="10">
        <f ca="1"/>
        <v>46402</v>
      </c>
      <c r="H122" s="11">
        <f ca="1"/>
        <v>46403</v>
      </c>
    </row>
    <row r="123" spans="1:8" ht="56.25" hidden="1" customHeight="1" x14ac:dyDescent="0.3">
      <c r="B123" s="7"/>
      <c r="C123" s="7"/>
      <c r="D123" s="7"/>
      <c r="E123" s="7"/>
      <c r="F123" s="7"/>
      <c r="G123" s="7"/>
      <c r="H123" s="8"/>
    </row>
    <row r="124" spans="1:8" ht="16.5" hidden="1" customHeight="1" x14ac:dyDescent="0.3">
      <c r="B124" s="10">
        <f t="array" aca="1" ref="B124:H124" ca="1">Dias+22+DATE(CalendárioAno6,CaléndárioMês6Opção,1)-WEEKDAY(DATE(CalendárioAno6,CaléndárioMês6Opção,1),DiaDaSemanaOpção)</f>
        <v>46404</v>
      </c>
      <c r="C124" s="10">
        <f ca="1"/>
        <v>46405</v>
      </c>
      <c r="D124" s="10">
        <f ca="1"/>
        <v>46406</v>
      </c>
      <c r="E124" s="10">
        <f ca="1"/>
        <v>46407</v>
      </c>
      <c r="F124" s="10">
        <f ca="1"/>
        <v>46408</v>
      </c>
      <c r="G124" s="10">
        <f ca="1"/>
        <v>46409</v>
      </c>
      <c r="H124" s="11">
        <f ca="1"/>
        <v>46410</v>
      </c>
    </row>
    <row r="125" spans="1:8" ht="56.25" hidden="1" customHeight="1" x14ac:dyDescent="0.3">
      <c r="B125" s="7"/>
      <c r="C125" s="7"/>
      <c r="D125" s="7"/>
      <c r="E125" s="7"/>
      <c r="F125" s="7"/>
      <c r="G125" s="7"/>
      <c r="H125" s="8"/>
    </row>
    <row r="126" spans="1:8" ht="16.5" hidden="1" customHeight="1" x14ac:dyDescent="0.3">
      <c r="B126" s="10">
        <f t="array" aca="1" ref="B126:H126" ca="1">Dias+29+DATE(CalendárioAno6,CaléndárioMês6Opção,1)-WEEKDAY(DATE(CalendárioAno6,CaléndárioMês6Opção,1),DiaDaSemanaOpção)</f>
        <v>46411</v>
      </c>
      <c r="C126" s="10">
        <f ca="1"/>
        <v>46412</v>
      </c>
      <c r="D126" s="10">
        <f ca="1"/>
        <v>46413</v>
      </c>
      <c r="E126" s="10">
        <f ca="1"/>
        <v>46414</v>
      </c>
      <c r="F126" s="10">
        <f ca="1"/>
        <v>46415</v>
      </c>
      <c r="G126" s="10">
        <f ca="1"/>
        <v>46416</v>
      </c>
      <c r="H126" s="11">
        <f ca="1"/>
        <v>46417</v>
      </c>
    </row>
    <row r="127" spans="1:8" ht="57" hidden="1" customHeight="1" x14ac:dyDescent="0.3">
      <c r="B127" s="7"/>
      <c r="C127" s="7"/>
      <c r="D127" s="7"/>
      <c r="E127" s="7"/>
      <c r="F127" s="7"/>
      <c r="G127" s="7"/>
      <c r="H127" s="9"/>
    </row>
    <row r="128" spans="1:8" ht="16.5" hidden="1" customHeight="1" x14ac:dyDescent="0.3">
      <c r="B128" s="10">
        <f t="array" aca="1" ref="B128:C128" ca="1">Dias+36+DATE(CalendárioAno6,CaléndárioMês6Opção,1)-WEEKDAY(DATE(CalendárioAno6,CaléndárioMês6Opção,1),DiaDaSemanaOpção)</f>
        <v>46418</v>
      </c>
      <c r="C128" s="10">
        <f ca="1"/>
        <v>46419</v>
      </c>
      <c r="D128" s="25" t="s">
        <v>0</v>
      </c>
      <c r="E128" s="26"/>
      <c r="F128" s="26"/>
      <c r="G128" s="26"/>
      <c r="H128" s="26"/>
    </row>
    <row r="129" spans="1:8" ht="63.75" hidden="1" customHeight="1" x14ac:dyDescent="0.3">
      <c r="B129" s="7"/>
      <c r="C129" s="7"/>
      <c r="D129" s="24"/>
      <c r="E129" s="24"/>
      <c r="F129" s="24"/>
      <c r="G129" s="24"/>
      <c r="H129" s="24"/>
    </row>
    <row r="130" spans="1:8" ht="54" hidden="1" customHeight="1" x14ac:dyDescent="0.7">
      <c r="A130" s="2"/>
      <c r="B130" s="1">
        <f ca="1">YEAR(DATE(CalendárioAno6,CaléndárioMês6Opção+1,1))</f>
        <v>2027</v>
      </c>
      <c r="C130" s="27" t="str">
        <f ca="1">TEXT(DATE(CalendárioAno6,CaléndárioMês6Opção+1,1),"mmmm")</f>
        <v>fevereiro</v>
      </c>
      <c r="D130" s="27"/>
      <c r="E130" s="27"/>
      <c r="F130" s="6"/>
      <c r="G130" s="6"/>
      <c r="H130" s="2"/>
    </row>
    <row r="131" spans="1:8" ht="14.25" hidden="1" customHeight="1" x14ac:dyDescent="0.3">
      <c r="A131" s="3"/>
      <c r="B131" s="4" t="str">
        <f ca="1">UPPER(TEXT(B132,"dddd"))</f>
        <v>DOMINGO</v>
      </c>
      <c r="C131" s="5" t="str">
        <f t="shared" ref="C131" ca="1" si="26">UPPER(TEXT(C132,"dddd"))</f>
        <v>SEGUNDA-FEIRA</v>
      </c>
      <c r="D131" s="4" t="str">
        <f t="shared" ref="D131" ca="1" si="27">UPPER(TEXT(D132,"dddd"))</f>
        <v>TERÇA-FEIRA</v>
      </c>
      <c r="E131" s="5" t="str">
        <f t="shared" ref="E131" ca="1" si="28">UPPER(TEXT(E132,"dddd"))</f>
        <v>QUARTA-FEIRA</v>
      </c>
      <c r="F131" s="4" t="str">
        <f t="shared" ref="F131" ca="1" si="29">UPPER(TEXT(F132,"dddd"))</f>
        <v>QUINTA-FEIRA</v>
      </c>
      <c r="G131" s="5" t="str">
        <f t="shared" ref="G131" ca="1" si="30">UPPER(TEXT(G132,"dddd"))</f>
        <v>SEXTA-FEIRA</v>
      </c>
      <c r="H131" s="4" t="str">
        <f t="shared" ref="H131" ca="1" si="31">UPPER(TEXT(H132,"dddd"))</f>
        <v>SÁBADO</v>
      </c>
    </row>
    <row r="132" spans="1:8" ht="16.5" hidden="1" customHeight="1" x14ac:dyDescent="0.3">
      <c r="B132" s="10">
        <f t="array" aca="1" ref="B132:H132" ca="1">Dias+1+DATE(CalendárioAno7,CaléndárioMês7Opção,1)-WEEKDAY(DATE(CalendárioAno7,CaléndárioMês7Opção,1),DiaDaSemanaOpção)</f>
        <v>46418</v>
      </c>
      <c r="C132" s="10">
        <f ca="1"/>
        <v>46419</v>
      </c>
      <c r="D132" s="10">
        <f ca="1"/>
        <v>46420</v>
      </c>
      <c r="E132" s="10">
        <f ca="1"/>
        <v>46421</v>
      </c>
      <c r="F132" s="10">
        <f ca="1"/>
        <v>46422</v>
      </c>
      <c r="G132" s="10">
        <f ca="1"/>
        <v>46423</v>
      </c>
      <c r="H132" s="11">
        <f ca="1"/>
        <v>46424</v>
      </c>
    </row>
    <row r="133" spans="1:8" ht="56.25" hidden="1" customHeight="1" x14ac:dyDescent="0.3">
      <c r="B133" s="7"/>
      <c r="C133" s="7"/>
      <c r="D133" s="7"/>
      <c r="E133" s="7"/>
      <c r="F133" s="7"/>
      <c r="G133" s="7"/>
      <c r="H133" s="8"/>
    </row>
    <row r="134" spans="1:8" ht="16.5" hidden="1" customHeight="1" x14ac:dyDescent="0.3">
      <c r="B134" s="10">
        <f t="array" aca="1" ref="B134:H134" ca="1">Dias+8+DATE(CalendárioAno7,CaléndárioMês7Opção,1)-WEEKDAY(DATE(CalendárioAno7,CaléndárioMês7Opção,1),DiaDaSemanaOpção)</f>
        <v>46425</v>
      </c>
      <c r="C134" s="10">
        <f ca="1"/>
        <v>46426</v>
      </c>
      <c r="D134" s="10">
        <f ca="1"/>
        <v>46427</v>
      </c>
      <c r="E134" s="10">
        <f ca="1"/>
        <v>46428</v>
      </c>
      <c r="F134" s="10">
        <f ca="1"/>
        <v>46429</v>
      </c>
      <c r="G134" s="10">
        <f ca="1"/>
        <v>46430</v>
      </c>
      <c r="H134" s="11">
        <f ca="1"/>
        <v>46431</v>
      </c>
    </row>
    <row r="135" spans="1:8" ht="56.25" hidden="1" customHeight="1" x14ac:dyDescent="0.3">
      <c r="B135" s="7"/>
      <c r="C135" s="7"/>
      <c r="D135" s="7"/>
      <c r="E135" s="7"/>
      <c r="F135" s="7"/>
      <c r="G135" s="7"/>
      <c r="H135" s="8"/>
    </row>
    <row r="136" spans="1:8" ht="16.5" hidden="1" customHeight="1" x14ac:dyDescent="0.3">
      <c r="B136" s="10">
        <f t="array" aca="1" ref="B136:H136" ca="1">Dias+15+DATE(CalendárioAno7,CaléndárioMês7Opção,1)-WEEKDAY(DATE(CalendárioAno7,CaléndárioMês7Opção,1),DiaDaSemanaOpção)</f>
        <v>46432</v>
      </c>
      <c r="C136" s="10">
        <f ca="1"/>
        <v>46433</v>
      </c>
      <c r="D136" s="10">
        <f ca="1"/>
        <v>46434</v>
      </c>
      <c r="E136" s="10">
        <f ca="1"/>
        <v>46435</v>
      </c>
      <c r="F136" s="10">
        <f ca="1"/>
        <v>46436</v>
      </c>
      <c r="G136" s="10">
        <f ca="1"/>
        <v>46437</v>
      </c>
      <c r="H136" s="11">
        <f ca="1"/>
        <v>46438</v>
      </c>
    </row>
    <row r="137" spans="1:8" ht="56.25" hidden="1" customHeight="1" x14ac:dyDescent="0.3">
      <c r="B137" s="7"/>
      <c r="C137" s="7"/>
      <c r="D137" s="7"/>
      <c r="E137" s="7"/>
      <c r="F137" s="7"/>
      <c r="G137" s="7"/>
      <c r="H137" s="8"/>
    </row>
    <row r="138" spans="1:8" ht="16.5" hidden="1" customHeight="1" x14ac:dyDescent="0.3">
      <c r="B138" s="10">
        <f t="array" aca="1" ref="B138:H138" ca="1">Dias+22+DATE(CalendárioAno7,CaléndárioMês7Opção,1)-WEEKDAY(DATE(CalendárioAno7,CaléndárioMês7Opção,1),DiaDaSemanaOpção)</f>
        <v>46439</v>
      </c>
      <c r="C138" s="10">
        <f ca="1"/>
        <v>46440</v>
      </c>
      <c r="D138" s="10">
        <f ca="1"/>
        <v>46441</v>
      </c>
      <c r="E138" s="10">
        <f ca="1"/>
        <v>46442</v>
      </c>
      <c r="F138" s="10">
        <f ca="1"/>
        <v>46443</v>
      </c>
      <c r="G138" s="10">
        <f ca="1"/>
        <v>46444</v>
      </c>
      <c r="H138" s="11">
        <f ca="1"/>
        <v>46445</v>
      </c>
    </row>
    <row r="139" spans="1:8" ht="56.25" hidden="1" customHeight="1" x14ac:dyDescent="0.3">
      <c r="B139" s="7"/>
      <c r="C139" s="7"/>
      <c r="D139" s="7"/>
      <c r="E139" s="7"/>
      <c r="F139" s="7"/>
      <c r="G139" s="7"/>
      <c r="H139" s="8"/>
    </row>
    <row r="140" spans="1:8" ht="16.5" hidden="1" customHeight="1" x14ac:dyDescent="0.3">
      <c r="B140" s="10">
        <f t="array" aca="1" ref="B140:H140" ca="1">Dias+29+DATE(CalendárioAno7,CaléndárioMês7Opção,1)-WEEKDAY(DATE(CalendárioAno7,CaléndárioMês7Opção,1),DiaDaSemanaOpção)</f>
        <v>46446</v>
      </c>
      <c r="C140" s="10">
        <f ca="1"/>
        <v>46447</v>
      </c>
      <c r="D140" s="10">
        <f ca="1"/>
        <v>46448</v>
      </c>
      <c r="E140" s="10">
        <f ca="1"/>
        <v>46449</v>
      </c>
      <c r="F140" s="10">
        <f ca="1"/>
        <v>46450</v>
      </c>
      <c r="G140" s="10">
        <f ca="1"/>
        <v>46451</v>
      </c>
      <c r="H140" s="11">
        <f ca="1"/>
        <v>46452</v>
      </c>
    </row>
    <row r="141" spans="1:8" ht="57" hidden="1" customHeight="1" x14ac:dyDescent="0.3">
      <c r="B141" s="7"/>
      <c r="C141" s="7"/>
      <c r="D141" s="7"/>
      <c r="E141" s="7"/>
      <c r="F141" s="7"/>
      <c r="G141" s="7"/>
      <c r="H141" s="9"/>
    </row>
    <row r="142" spans="1:8" ht="16.5" hidden="1" customHeight="1" x14ac:dyDescent="0.3">
      <c r="B142" s="10">
        <f t="array" aca="1" ref="B142:C142" ca="1">Dias+36+DATE(CalendárioAno7,CaléndárioMês7Opção,1)-WEEKDAY(DATE(CalendárioAno7,CaléndárioMês7Opção,1),DiaDaSemanaOpção)</f>
        <v>46453</v>
      </c>
      <c r="C142" s="10">
        <f ca="1"/>
        <v>46454</v>
      </c>
      <c r="D142" s="25" t="s">
        <v>0</v>
      </c>
      <c r="E142" s="26"/>
      <c r="F142" s="26"/>
      <c r="G142" s="26"/>
      <c r="H142" s="26"/>
    </row>
    <row r="143" spans="1:8" ht="63.75" hidden="1" customHeight="1" x14ac:dyDescent="0.3">
      <c r="B143" s="7"/>
      <c r="C143" s="7"/>
      <c r="D143" s="24"/>
      <c r="E143" s="24"/>
      <c r="F143" s="24"/>
      <c r="G143" s="24"/>
      <c r="H143" s="24"/>
    </row>
    <row r="144" spans="1:8" ht="54" hidden="1" customHeight="1" x14ac:dyDescent="0.7">
      <c r="A144" s="2"/>
      <c r="B144" s="1">
        <f ca="1">YEAR(DATE(CalendárioAno7,CaléndárioMês7Opção+1,1))</f>
        <v>2027</v>
      </c>
      <c r="C144" s="27" t="str">
        <f ca="1">TEXT(DATE(CalendárioAno7,CaléndárioMês7Opção+1,1),"mmmm")</f>
        <v>março</v>
      </c>
      <c r="D144" s="27"/>
      <c r="E144" s="27"/>
      <c r="F144" s="6"/>
      <c r="G144" s="6"/>
      <c r="H144" s="2"/>
    </row>
    <row r="145" spans="1:8" ht="14.25" hidden="1" customHeight="1" x14ac:dyDescent="0.3">
      <c r="A145" s="3"/>
      <c r="B145" s="4" t="str">
        <f ca="1">UPPER(TEXT(B146,"dddd"))</f>
        <v>DOMINGO</v>
      </c>
      <c r="C145" s="5" t="str">
        <f t="shared" ref="C145" ca="1" si="32">UPPER(TEXT(C146,"dddd"))</f>
        <v>SEGUNDA-FEIRA</v>
      </c>
      <c r="D145" s="4" t="str">
        <f t="shared" ref="D145" ca="1" si="33">UPPER(TEXT(D146,"dddd"))</f>
        <v>TERÇA-FEIRA</v>
      </c>
      <c r="E145" s="5" t="str">
        <f t="shared" ref="E145" ca="1" si="34">UPPER(TEXT(E146,"dddd"))</f>
        <v>QUARTA-FEIRA</v>
      </c>
      <c r="F145" s="4" t="str">
        <f t="shared" ref="F145" ca="1" si="35">UPPER(TEXT(F146,"dddd"))</f>
        <v>QUINTA-FEIRA</v>
      </c>
      <c r="G145" s="5" t="str">
        <f t="shared" ref="G145" ca="1" si="36">UPPER(TEXT(G146,"dddd"))</f>
        <v>SEXTA-FEIRA</v>
      </c>
      <c r="H145" s="4" t="str">
        <f t="shared" ref="H145" ca="1" si="37">UPPER(TEXT(H146,"dddd"))</f>
        <v>SÁBADO</v>
      </c>
    </row>
    <row r="146" spans="1:8" ht="16.5" hidden="1" customHeight="1" x14ac:dyDescent="0.3">
      <c r="B146" s="10">
        <f t="array" aca="1" ref="B146:H146" ca="1">Dias+1+DATE(CalendárioAno8,CaléndárioMês8Opção,1)-WEEKDAY(DATE(CalendárioAno8,CaléndárioMês8Opção,1),DiaDaSemanaOpção)</f>
        <v>46446</v>
      </c>
      <c r="C146" s="10">
        <f ca="1"/>
        <v>46447</v>
      </c>
      <c r="D146" s="10">
        <f ca="1"/>
        <v>46448</v>
      </c>
      <c r="E146" s="10">
        <f ca="1"/>
        <v>46449</v>
      </c>
      <c r="F146" s="10">
        <f ca="1"/>
        <v>46450</v>
      </c>
      <c r="G146" s="10">
        <f ca="1"/>
        <v>46451</v>
      </c>
      <c r="H146" s="11">
        <f ca="1"/>
        <v>46452</v>
      </c>
    </row>
    <row r="147" spans="1:8" ht="56.25" hidden="1" customHeight="1" x14ac:dyDescent="0.3">
      <c r="B147" s="7"/>
      <c r="C147" s="7"/>
      <c r="D147" s="7"/>
      <c r="E147" s="7"/>
      <c r="F147" s="7"/>
      <c r="G147" s="7"/>
      <c r="H147" s="8"/>
    </row>
    <row r="148" spans="1:8" ht="16.5" hidden="1" customHeight="1" x14ac:dyDescent="0.3">
      <c r="B148" s="10">
        <f t="array" aca="1" ref="B148:H148" ca="1">Dias+8+DATE(CalendárioAno8,CaléndárioMês8Opção,1)-WEEKDAY(DATE(CalendárioAno8,CaléndárioMês8Opção,1),DiaDaSemanaOpção)</f>
        <v>46453</v>
      </c>
      <c r="C148" s="10">
        <f ca="1"/>
        <v>46454</v>
      </c>
      <c r="D148" s="10">
        <f ca="1"/>
        <v>46455</v>
      </c>
      <c r="E148" s="10">
        <f ca="1"/>
        <v>46456</v>
      </c>
      <c r="F148" s="10">
        <f ca="1"/>
        <v>46457</v>
      </c>
      <c r="G148" s="10">
        <f ca="1"/>
        <v>46458</v>
      </c>
      <c r="H148" s="11">
        <f ca="1"/>
        <v>46459</v>
      </c>
    </row>
    <row r="149" spans="1:8" ht="56.25" hidden="1" customHeight="1" x14ac:dyDescent="0.3">
      <c r="B149" s="7"/>
      <c r="C149" s="7"/>
      <c r="D149" s="7"/>
      <c r="E149" s="7"/>
      <c r="F149" s="7"/>
      <c r="G149" s="7"/>
      <c r="H149" s="8"/>
    </row>
    <row r="150" spans="1:8" ht="16.5" hidden="1" customHeight="1" x14ac:dyDescent="0.3">
      <c r="B150" s="10">
        <f t="array" aca="1" ref="B150:H150" ca="1">Dias+15+DATE(CalendárioAno8,CaléndárioMês8Opção,1)-WEEKDAY(DATE(CalendárioAno8,CaléndárioMês8Opção,1),DiaDaSemanaOpção)</f>
        <v>46460</v>
      </c>
      <c r="C150" s="10">
        <f ca="1"/>
        <v>46461</v>
      </c>
      <c r="D150" s="10">
        <f ca="1"/>
        <v>46462</v>
      </c>
      <c r="E150" s="10">
        <f ca="1"/>
        <v>46463</v>
      </c>
      <c r="F150" s="10">
        <f ca="1"/>
        <v>46464</v>
      </c>
      <c r="G150" s="10">
        <f ca="1"/>
        <v>46465</v>
      </c>
      <c r="H150" s="11">
        <f ca="1"/>
        <v>46466</v>
      </c>
    </row>
    <row r="151" spans="1:8" ht="56.25" hidden="1" customHeight="1" x14ac:dyDescent="0.3">
      <c r="B151" s="7"/>
      <c r="C151" s="7"/>
      <c r="D151" s="7"/>
      <c r="E151" s="7"/>
      <c r="F151" s="7"/>
      <c r="G151" s="7"/>
      <c r="H151" s="8"/>
    </row>
    <row r="152" spans="1:8" ht="16.5" hidden="1" customHeight="1" x14ac:dyDescent="0.3">
      <c r="B152" s="10">
        <f t="array" aca="1" ref="B152:H152" ca="1">Dias+22+DATE(CalendárioAno8,CaléndárioMês8Opção,1)-WEEKDAY(DATE(CalendárioAno8,CaléndárioMês8Opção,1),DiaDaSemanaOpção)</f>
        <v>46467</v>
      </c>
      <c r="C152" s="10">
        <f ca="1"/>
        <v>46468</v>
      </c>
      <c r="D152" s="10">
        <f ca="1"/>
        <v>46469</v>
      </c>
      <c r="E152" s="10">
        <f ca="1"/>
        <v>46470</v>
      </c>
      <c r="F152" s="10">
        <f ca="1"/>
        <v>46471</v>
      </c>
      <c r="G152" s="10">
        <f ca="1"/>
        <v>46472</v>
      </c>
      <c r="H152" s="11">
        <f ca="1"/>
        <v>46473</v>
      </c>
    </row>
    <row r="153" spans="1:8" ht="56.25" hidden="1" customHeight="1" x14ac:dyDescent="0.3">
      <c r="B153" s="7"/>
      <c r="C153" s="7"/>
      <c r="D153" s="7"/>
      <c r="E153" s="7"/>
      <c r="F153" s="7"/>
      <c r="G153" s="7"/>
      <c r="H153" s="8"/>
    </row>
    <row r="154" spans="1:8" ht="16.5" hidden="1" customHeight="1" x14ac:dyDescent="0.3">
      <c r="B154" s="10">
        <f t="array" aca="1" ref="B154:H154" ca="1">Dias+29+DATE(CalendárioAno8,CaléndárioMês8Opção,1)-WEEKDAY(DATE(CalendárioAno8,CaléndárioMês8Opção,1),DiaDaSemanaOpção)</f>
        <v>46474</v>
      </c>
      <c r="C154" s="10">
        <f ca="1"/>
        <v>46475</v>
      </c>
      <c r="D154" s="10">
        <f ca="1"/>
        <v>46476</v>
      </c>
      <c r="E154" s="10">
        <f ca="1"/>
        <v>46477</v>
      </c>
      <c r="F154" s="10">
        <f ca="1"/>
        <v>46478</v>
      </c>
      <c r="G154" s="10">
        <f ca="1"/>
        <v>46479</v>
      </c>
      <c r="H154" s="11">
        <f ca="1"/>
        <v>46480</v>
      </c>
    </row>
    <row r="155" spans="1:8" ht="57" hidden="1" customHeight="1" x14ac:dyDescent="0.3">
      <c r="B155" s="7"/>
      <c r="C155" s="7"/>
      <c r="D155" s="7"/>
      <c r="E155" s="7"/>
      <c r="F155" s="7"/>
      <c r="G155" s="7"/>
      <c r="H155" s="9"/>
    </row>
    <row r="156" spans="1:8" ht="16.5" hidden="1" customHeight="1" x14ac:dyDescent="0.3">
      <c r="B156" s="10">
        <f t="array" aca="1" ref="B156:C156" ca="1">Dias+36+DATE(CalendárioAno8,CaléndárioMês8Opção,1)-WEEKDAY(DATE(CalendárioAno8,CaléndárioMês8Opção,1),DiaDaSemanaOpção)</f>
        <v>46481</v>
      </c>
      <c r="C156" s="10">
        <f ca="1"/>
        <v>46482</v>
      </c>
      <c r="D156" s="25" t="s">
        <v>0</v>
      </c>
      <c r="E156" s="26"/>
      <c r="F156" s="26"/>
      <c r="G156" s="26"/>
      <c r="H156" s="26"/>
    </row>
    <row r="157" spans="1:8" ht="63.75" hidden="1" customHeight="1" x14ac:dyDescent="0.3">
      <c r="B157" s="7"/>
      <c r="C157" s="7"/>
      <c r="D157" s="24"/>
      <c r="E157" s="24"/>
      <c r="F157" s="24"/>
      <c r="G157" s="24"/>
      <c r="H157" s="24"/>
    </row>
    <row r="158" spans="1:8" ht="54" hidden="1" customHeight="1" x14ac:dyDescent="0.7">
      <c r="A158" s="2"/>
      <c r="B158" s="1">
        <f ca="1">YEAR(DATE(CalendárioAno8,CaléndárioMês8Opção+1,1))</f>
        <v>2027</v>
      </c>
      <c r="C158" s="27" t="str">
        <f ca="1">TEXT(DATE(CalendárioAno8,CaléndárioMês8Opção+1,1),"mmmm")</f>
        <v>abril</v>
      </c>
      <c r="D158" s="27"/>
      <c r="E158" s="27"/>
      <c r="F158" s="6"/>
      <c r="G158" s="6"/>
      <c r="H158" s="2"/>
    </row>
    <row r="159" spans="1:8" ht="14.25" hidden="1" customHeight="1" x14ac:dyDescent="0.3">
      <c r="A159" s="3"/>
      <c r="B159" s="4" t="str">
        <f ca="1">UPPER(TEXT(B160,"dddd"))</f>
        <v>DOMINGO</v>
      </c>
      <c r="C159" s="5" t="str">
        <f t="shared" ref="C159" ca="1" si="38">UPPER(TEXT(C160,"dddd"))</f>
        <v>SEGUNDA-FEIRA</v>
      </c>
      <c r="D159" s="4" t="str">
        <f t="shared" ref="D159" ca="1" si="39">UPPER(TEXT(D160,"dddd"))</f>
        <v>TERÇA-FEIRA</v>
      </c>
      <c r="E159" s="5" t="str">
        <f t="shared" ref="E159" ca="1" si="40">UPPER(TEXT(E160,"dddd"))</f>
        <v>QUARTA-FEIRA</v>
      </c>
      <c r="F159" s="4" t="str">
        <f t="shared" ref="F159" ca="1" si="41">UPPER(TEXT(F160,"dddd"))</f>
        <v>QUINTA-FEIRA</v>
      </c>
      <c r="G159" s="5" t="str">
        <f t="shared" ref="G159" ca="1" si="42">UPPER(TEXT(G160,"dddd"))</f>
        <v>SEXTA-FEIRA</v>
      </c>
      <c r="H159" s="4" t="str">
        <f t="shared" ref="H159" ca="1" si="43">UPPER(TEXT(H160,"dddd"))</f>
        <v>SÁBADO</v>
      </c>
    </row>
    <row r="160" spans="1:8" ht="16.5" hidden="1" customHeight="1" x14ac:dyDescent="0.3">
      <c r="B160" s="10">
        <f t="array" aca="1" ref="B160:H160" ca="1">Dias+1+DATE(CalendárioAno9,CaléndárioMês9Opção,1)-WEEKDAY(DATE(CalendárioAno9,CaléndárioMês9Opção,1),DiaDaSemanaOpção)</f>
        <v>46474</v>
      </c>
      <c r="C160" s="10">
        <f ca="1"/>
        <v>46475</v>
      </c>
      <c r="D160" s="10">
        <f ca="1"/>
        <v>46476</v>
      </c>
      <c r="E160" s="10">
        <f ca="1"/>
        <v>46477</v>
      </c>
      <c r="F160" s="10">
        <f ca="1"/>
        <v>46478</v>
      </c>
      <c r="G160" s="10">
        <f ca="1"/>
        <v>46479</v>
      </c>
      <c r="H160" s="11">
        <f ca="1"/>
        <v>46480</v>
      </c>
    </row>
    <row r="161" spans="1:8" ht="56.25" hidden="1" customHeight="1" x14ac:dyDescent="0.3">
      <c r="B161" s="7"/>
      <c r="C161" s="7"/>
      <c r="D161" s="7"/>
      <c r="E161" s="7"/>
      <c r="F161" s="7"/>
      <c r="G161" s="7"/>
      <c r="H161" s="8"/>
    </row>
    <row r="162" spans="1:8" ht="16.5" hidden="1" customHeight="1" x14ac:dyDescent="0.3">
      <c r="B162" s="10">
        <f t="array" aca="1" ref="B162:H162" ca="1">Dias+8+DATE(CalendárioAno9,CaléndárioMês9Opção,1)-WEEKDAY(DATE(CalendárioAno9,CaléndárioMês9Opção,1),DiaDaSemanaOpção)</f>
        <v>46481</v>
      </c>
      <c r="C162" s="10">
        <f ca="1"/>
        <v>46482</v>
      </c>
      <c r="D162" s="10">
        <f ca="1"/>
        <v>46483</v>
      </c>
      <c r="E162" s="10">
        <f ca="1"/>
        <v>46484</v>
      </c>
      <c r="F162" s="10">
        <f ca="1"/>
        <v>46485</v>
      </c>
      <c r="G162" s="10">
        <f ca="1"/>
        <v>46486</v>
      </c>
      <c r="H162" s="11">
        <f ca="1"/>
        <v>46487</v>
      </c>
    </row>
    <row r="163" spans="1:8" ht="56.25" hidden="1" customHeight="1" x14ac:dyDescent="0.3">
      <c r="B163" s="7"/>
      <c r="C163" s="7"/>
      <c r="D163" s="7"/>
      <c r="E163" s="7"/>
      <c r="F163" s="7"/>
      <c r="G163" s="7"/>
      <c r="H163" s="8"/>
    </row>
    <row r="164" spans="1:8" ht="16.5" hidden="1" customHeight="1" x14ac:dyDescent="0.3">
      <c r="B164" s="10">
        <f t="array" aca="1" ref="B164:H164" ca="1">Dias+15+DATE(CalendárioAno9,CaléndárioMês9Opção,1)-WEEKDAY(DATE(CalendárioAno9,CaléndárioMês9Opção,1),DiaDaSemanaOpção)</f>
        <v>46488</v>
      </c>
      <c r="C164" s="10">
        <f ca="1"/>
        <v>46489</v>
      </c>
      <c r="D164" s="10">
        <f ca="1"/>
        <v>46490</v>
      </c>
      <c r="E164" s="10">
        <f ca="1"/>
        <v>46491</v>
      </c>
      <c r="F164" s="10">
        <f ca="1"/>
        <v>46492</v>
      </c>
      <c r="G164" s="10">
        <f ca="1"/>
        <v>46493</v>
      </c>
      <c r="H164" s="11">
        <f ca="1"/>
        <v>46494</v>
      </c>
    </row>
    <row r="165" spans="1:8" ht="56.25" hidden="1" customHeight="1" x14ac:dyDescent="0.3">
      <c r="B165" s="7"/>
      <c r="C165" s="7"/>
      <c r="D165" s="7"/>
      <c r="E165" s="7"/>
      <c r="F165" s="7"/>
      <c r="G165" s="7"/>
      <c r="H165" s="8"/>
    </row>
    <row r="166" spans="1:8" ht="16.5" hidden="1" customHeight="1" x14ac:dyDescent="0.3">
      <c r="B166" s="10">
        <f t="array" aca="1" ref="B166:H166" ca="1">Dias+22+DATE(CalendárioAno9,CaléndárioMês9Opção,1)-WEEKDAY(DATE(CalendárioAno9,CaléndárioMês9Opção,1),DiaDaSemanaOpção)</f>
        <v>46495</v>
      </c>
      <c r="C166" s="10">
        <f ca="1"/>
        <v>46496</v>
      </c>
      <c r="D166" s="10">
        <f ca="1"/>
        <v>46497</v>
      </c>
      <c r="E166" s="10">
        <f ca="1"/>
        <v>46498</v>
      </c>
      <c r="F166" s="10">
        <f ca="1"/>
        <v>46499</v>
      </c>
      <c r="G166" s="10">
        <f ca="1"/>
        <v>46500</v>
      </c>
      <c r="H166" s="11">
        <f ca="1"/>
        <v>46501</v>
      </c>
    </row>
    <row r="167" spans="1:8" ht="56.25" hidden="1" customHeight="1" x14ac:dyDescent="0.3">
      <c r="B167" s="7"/>
      <c r="C167" s="7"/>
      <c r="D167" s="7"/>
      <c r="E167" s="7"/>
      <c r="F167" s="7"/>
      <c r="G167" s="7"/>
      <c r="H167" s="8"/>
    </row>
    <row r="168" spans="1:8" ht="16.5" hidden="1" customHeight="1" x14ac:dyDescent="0.3">
      <c r="B168" s="10">
        <f t="array" aca="1" ref="B168:H168" ca="1">Dias+29+DATE(CalendárioAno9,CaléndárioMês9Opção,1)-WEEKDAY(DATE(CalendárioAno9,CaléndárioMês9Opção,1),DiaDaSemanaOpção)</f>
        <v>46502</v>
      </c>
      <c r="C168" s="10">
        <f ca="1"/>
        <v>46503</v>
      </c>
      <c r="D168" s="10">
        <f ca="1"/>
        <v>46504</v>
      </c>
      <c r="E168" s="10">
        <f ca="1"/>
        <v>46505</v>
      </c>
      <c r="F168" s="10">
        <f ca="1"/>
        <v>46506</v>
      </c>
      <c r="G168" s="10">
        <f ca="1"/>
        <v>46507</v>
      </c>
      <c r="H168" s="11">
        <f ca="1"/>
        <v>46508</v>
      </c>
    </row>
    <row r="169" spans="1:8" ht="57" hidden="1" customHeight="1" x14ac:dyDescent="0.3">
      <c r="B169" s="7"/>
      <c r="C169" s="7"/>
      <c r="D169" s="7"/>
      <c r="E169" s="7"/>
      <c r="F169" s="7"/>
      <c r="G169" s="7"/>
      <c r="H169" s="9"/>
    </row>
    <row r="170" spans="1:8" ht="16.5" hidden="1" customHeight="1" x14ac:dyDescent="0.3">
      <c r="B170" s="10">
        <f t="array" aca="1" ref="B170:C170" ca="1">Dias+36+DATE(CalendárioAno9,CaléndárioMês9Opção,1)-WEEKDAY(DATE(CalendárioAno9,CaléndárioMês9Opção,1),DiaDaSemanaOpção)</f>
        <v>46509</v>
      </c>
      <c r="C170" s="10">
        <f ca="1"/>
        <v>46510</v>
      </c>
      <c r="D170" s="25" t="s">
        <v>0</v>
      </c>
      <c r="E170" s="26"/>
      <c r="F170" s="26"/>
      <c r="G170" s="26"/>
      <c r="H170" s="26"/>
    </row>
    <row r="171" spans="1:8" ht="63.75" hidden="1" customHeight="1" x14ac:dyDescent="0.3">
      <c r="B171" s="7"/>
      <c r="C171" s="7"/>
      <c r="D171" s="24"/>
      <c r="E171" s="24"/>
      <c r="F171" s="24"/>
      <c r="G171" s="24"/>
      <c r="H171" s="24"/>
    </row>
    <row r="172" spans="1:8" ht="54" hidden="1" customHeight="1" x14ac:dyDescent="0.7">
      <c r="A172" s="2"/>
      <c r="B172" s="1">
        <f ca="1">YEAR(DATE(CalendárioAno9,CaléndárioMês9Opção+1,1))</f>
        <v>2027</v>
      </c>
      <c r="C172" s="27" t="str">
        <f ca="1">TEXT(DATE(CalendárioAno9,CaléndárioMês9Opção+1,1),"mmmm")</f>
        <v>maio</v>
      </c>
      <c r="D172" s="27"/>
      <c r="E172" s="27"/>
      <c r="F172" s="6"/>
      <c r="G172" s="6"/>
      <c r="H172" s="2"/>
    </row>
    <row r="173" spans="1:8" ht="14.25" hidden="1" customHeight="1" x14ac:dyDescent="0.3">
      <c r="A173" s="3"/>
      <c r="B173" s="4" t="str">
        <f ca="1">UPPER(TEXT(B174,"dddd"))</f>
        <v>DOMINGO</v>
      </c>
      <c r="C173" s="5" t="str">
        <f t="shared" ref="C173:H173" ca="1" si="44">UPPER(TEXT(C174,"dddd"))</f>
        <v>SEGUNDA-FEIRA</v>
      </c>
      <c r="D173" s="4" t="str">
        <f t="shared" ca="1" si="44"/>
        <v>TERÇA-FEIRA</v>
      </c>
      <c r="E173" s="5" t="str">
        <f t="shared" ca="1" si="44"/>
        <v>QUARTA-FEIRA</v>
      </c>
      <c r="F173" s="4" t="str">
        <f t="shared" ca="1" si="44"/>
        <v>QUINTA-FEIRA</v>
      </c>
      <c r="G173" s="5" t="str">
        <f t="shared" ca="1" si="44"/>
        <v>SEXTA-FEIRA</v>
      </c>
      <c r="H173" s="4" t="str">
        <f t="shared" ca="1" si="44"/>
        <v>SÁBADO</v>
      </c>
    </row>
    <row r="174" spans="1:8" ht="16.5" hidden="1" customHeight="1" x14ac:dyDescent="0.3">
      <c r="B174" s="10">
        <f t="array" aca="1" ref="B174:H174" ca="1">Dias+1+DATE(CalendárioAno10,CaléndárioMês10Opção,1)-WEEKDAY(DATE(CalendárioAno10,CaléndárioMês10Opção,1),DiaDaSemanaOpção)</f>
        <v>46502</v>
      </c>
      <c r="C174" s="10">
        <f ca="1"/>
        <v>46503</v>
      </c>
      <c r="D174" s="10">
        <f ca="1"/>
        <v>46504</v>
      </c>
      <c r="E174" s="10">
        <f ca="1"/>
        <v>46505</v>
      </c>
      <c r="F174" s="10">
        <f ca="1"/>
        <v>46506</v>
      </c>
      <c r="G174" s="10">
        <f ca="1"/>
        <v>46507</v>
      </c>
      <c r="H174" s="11">
        <f ca="1"/>
        <v>46508</v>
      </c>
    </row>
    <row r="175" spans="1:8" ht="56.25" hidden="1" customHeight="1" x14ac:dyDescent="0.3">
      <c r="B175" s="7"/>
      <c r="C175" s="7"/>
      <c r="D175" s="7"/>
      <c r="E175" s="7"/>
      <c r="F175" s="7"/>
      <c r="G175" s="7"/>
      <c r="H175" s="8"/>
    </row>
    <row r="176" spans="1:8" ht="16.5" hidden="1" customHeight="1" x14ac:dyDescent="0.3">
      <c r="B176" s="10">
        <f t="array" aca="1" ref="B176:H176" ca="1">Dias+8+DATE(CalendárioAno10,CaléndárioMês10Opção,1)-WEEKDAY(DATE(CalendárioAno10,CaléndárioMês10Opção,1),DiaDaSemanaOpção)</f>
        <v>46509</v>
      </c>
      <c r="C176" s="10">
        <f ca="1"/>
        <v>46510</v>
      </c>
      <c r="D176" s="10">
        <f ca="1"/>
        <v>46511</v>
      </c>
      <c r="E176" s="10">
        <f ca="1"/>
        <v>46512</v>
      </c>
      <c r="F176" s="10">
        <f ca="1"/>
        <v>46513</v>
      </c>
      <c r="G176" s="10">
        <f ca="1"/>
        <v>46514</v>
      </c>
      <c r="H176" s="11">
        <f ca="1"/>
        <v>46515</v>
      </c>
    </row>
    <row r="177" spans="2:8" ht="56.25" hidden="1" customHeight="1" x14ac:dyDescent="0.3">
      <c r="B177" s="7"/>
      <c r="C177" s="7"/>
      <c r="D177" s="7"/>
      <c r="E177" s="7"/>
      <c r="F177" s="7"/>
      <c r="G177" s="7"/>
      <c r="H177" s="8"/>
    </row>
    <row r="178" spans="2:8" ht="16.5" hidden="1" customHeight="1" x14ac:dyDescent="0.3">
      <c r="B178" s="10">
        <f t="array" aca="1" ref="B178:H178" ca="1">Dias+15+DATE(CalendárioAno10,CaléndárioMês10Opção,1)-WEEKDAY(DATE(CalendárioAno10,CaléndárioMês10Opção,1),DiaDaSemanaOpção)</f>
        <v>46516</v>
      </c>
      <c r="C178" s="10">
        <f ca="1"/>
        <v>46517</v>
      </c>
      <c r="D178" s="10">
        <f ca="1"/>
        <v>46518</v>
      </c>
      <c r="E178" s="10">
        <f ca="1"/>
        <v>46519</v>
      </c>
      <c r="F178" s="10">
        <f ca="1"/>
        <v>46520</v>
      </c>
      <c r="G178" s="10">
        <f ca="1"/>
        <v>46521</v>
      </c>
      <c r="H178" s="11">
        <f ca="1"/>
        <v>46522</v>
      </c>
    </row>
    <row r="179" spans="2:8" ht="56.25" hidden="1" customHeight="1" x14ac:dyDescent="0.3">
      <c r="B179" s="7"/>
      <c r="C179" s="7"/>
      <c r="D179" s="7"/>
      <c r="E179" s="7"/>
      <c r="F179" s="7"/>
      <c r="G179" s="7"/>
      <c r="H179" s="8"/>
    </row>
    <row r="180" spans="2:8" ht="16.5" hidden="1" customHeight="1" x14ac:dyDescent="0.3">
      <c r="B180" s="10">
        <f t="array" aca="1" ref="B180:H180" ca="1">Dias+22+DATE(CalendárioAno10,CaléndárioMês10Opção,1)-WEEKDAY(DATE(CalendárioAno10,CaléndárioMês10Opção,1),DiaDaSemanaOpção)</f>
        <v>46523</v>
      </c>
      <c r="C180" s="10">
        <f ca="1"/>
        <v>46524</v>
      </c>
      <c r="D180" s="10">
        <f ca="1"/>
        <v>46525</v>
      </c>
      <c r="E180" s="10">
        <f ca="1"/>
        <v>46526</v>
      </c>
      <c r="F180" s="10">
        <f ca="1"/>
        <v>46527</v>
      </c>
      <c r="G180" s="10">
        <f ca="1"/>
        <v>46528</v>
      </c>
      <c r="H180" s="11">
        <f ca="1"/>
        <v>46529</v>
      </c>
    </row>
    <row r="181" spans="2:8" ht="56.25" hidden="1" customHeight="1" x14ac:dyDescent="0.3">
      <c r="B181" s="7"/>
      <c r="C181" s="7"/>
      <c r="D181" s="7"/>
      <c r="E181" s="7"/>
      <c r="F181" s="7"/>
      <c r="G181" s="7"/>
      <c r="H181" s="8"/>
    </row>
    <row r="182" spans="2:8" ht="16.5" hidden="1" customHeight="1" x14ac:dyDescent="0.3">
      <c r="B182" s="10">
        <f t="array" aca="1" ref="B182:H182" ca="1">Dias+29+DATE(CalendárioAno10,CaléndárioMês10Opção,1)-WEEKDAY(DATE(CalendárioAno10,CaléndárioMês10Opção,1),DiaDaSemanaOpção)</f>
        <v>46530</v>
      </c>
      <c r="C182" s="10">
        <f ca="1"/>
        <v>46531</v>
      </c>
      <c r="D182" s="10">
        <f ca="1"/>
        <v>46532</v>
      </c>
      <c r="E182" s="10">
        <f ca="1"/>
        <v>46533</v>
      </c>
      <c r="F182" s="10">
        <f ca="1"/>
        <v>46534</v>
      </c>
      <c r="G182" s="10">
        <f ca="1"/>
        <v>46535</v>
      </c>
      <c r="H182" s="11">
        <f ca="1"/>
        <v>46536</v>
      </c>
    </row>
    <row r="183" spans="2:8" ht="57" hidden="1" customHeight="1" x14ac:dyDescent="0.3">
      <c r="B183" s="7"/>
      <c r="C183" s="7"/>
      <c r="D183" s="7"/>
      <c r="E183" s="7"/>
      <c r="F183" s="7"/>
      <c r="G183" s="7"/>
      <c r="H183" s="9"/>
    </row>
    <row r="184" spans="2:8" ht="16.5" hidden="1" customHeight="1" x14ac:dyDescent="0.3">
      <c r="B184" s="10">
        <f t="array" aca="1" ref="B184:C184" ca="1">Dias+36+DATE(CalendárioAno10,CaléndárioMês10Opção,1)-WEEKDAY(DATE(CalendárioAno10,CaléndárioMês10Opção,1),DiaDaSemanaOpção)</f>
        <v>46537</v>
      </c>
      <c r="C184" s="10">
        <f ca="1"/>
        <v>46538</v>
      </c>
      <c r="D184" s="25" t="s">
        <v>0</v>
      </c>
      <c r="E184" s="26"/>
      <c r="F184" s="26"/>
      <c r="G184" s="26"/>
      <c r="H184" s="26"/>
    </row>
    <row r="185" spans="2:8" ht="63.75" hidden="1" customHeight="1" x14ac:dyDescent="0.3">
      <c r="B185" s="7"/>
      <c r="C185" s="7"/>
      <c r="D185" s="24"/>
      <c r="E185" s="24"/>
      <c r="F185" s="24"/>
      <c r="G185" s="24"/>
      <c r="H185" s="24"/>
    </row>
    <row r="186" spans="2:8" ht="54" hidden="1" customHeight="1" x14ac:dyDescent="0.7">
      <c r="B186" s="1">
        <f ca="1">YEAR(DATE(CalendárioAno10,CaléndárioMês10Opção+1,1))</f>
        <v>2027</v>
      </c>
      <c r="C186" s="27" t="str">
        <f ca="1">TEXT(DATE(CalendárioAno10,CaléndárioMês10Opção+1,1),"mmmm")</f>
        <v>junho</v>
      </c>
      <c r="D186" s="27"/>
      <c r="E186" s="27"/>
      <c r="F186" s="6"/>
      <c r="G186" s="6"/>
      <c r="H186" s="2"/>
    </row>
    <row r="187" spans="2:8" ht="14.25" hidden="1" customHeight="1" x14ac:dyDescent="0.3">
      <c r="B187" s="4" t="str">
        <f ca="1">UPPER(TEXT(B188,"dddd"))</f>
        <v>DOMINGO</v>
      </c>
      <c r="C187" s="5" t="str">
        <f t="shared" ref="C187:H187" ca="1" si="45">UPPER(TEXT(C188,"dddd"))</f>
        <v>SEGUNDA-FEIRA</v>
      </c>
      <c r="D187" s="4" t="str">
        <f t="shared" ca="1" si="45"/>
        <v>TERÇA-FEIRA</v>
      </c>
      <c r="E187" s="5" t="str">
        <f t="shared" ca="1" si="45"/>
        <v>QUARTA-FEIRA</v>
      </c>
      <c r="F187" s="4" t="str">
        <f t="shared" ca="1" si="45"/>
        <v>QUINTA-FEIRA</v>
      </c>
      <c r="G187" s="5" t="str">
        <f t="shared" ca="1" si="45"/>
        <v>SEXTA-FEIRA</v>
      </c>
      <c r="H187" s="4" t="str">
        <f t="shared" ca="1" si="45"/>
        <v>SÁBADO</v>
      </c>
    </row>
    <row r="188" spans="2:8" ht="16.5" hidden="1" customHeight="1" x14ac:dyDescent="0.3">
      <c r="B188" s="10">
        <f t="array" aca="1" ref="B188:H188" ca="1">Dias+1+DATE(CalendárioAno11,CaléndárioMês11Opção,1)-WEEKDAY(DATE(CalendárioAno11,CaléndárioMês11Opção,1),DiaDaSemanaOpção)</f>
        <v>46537</v>
      </c>
      <c r="C188" s="10">
        <f ca="1"/>
        <v>46538</v>
      </c>
      <c r="D188" s="10">
        <f ca="1"/>
        <v>46539</v>
      </c>
      <c r="E188" s="10">
        <f ca="1"/>
        <v>46540</v>
      </c>
      <c r="F188" s="10">
        <f ca="1"/>
        <v>46541</v>
      </c>
      <c r="G188" s="10">
        <f ca="1"/>
        <v>46542</v>
      </c>
      <c r="H188" s="11">
        <f ca="1"/>
        <v>46543</v>
      </c>
    </row>
    <row r="189" spans="2:8" ht="56.25" hidden="1" customHeight="1" x14ac:dyDescent="0.3">
      <c r="B189" s="7"/>
      <c r="C189" s="7"/>
      <c r="D189" s="7"/>
      <c r="E189" s="7"/>
      <c r="F189" s="7"/>
      <c r="G189" s="7"/>
      <c r="H189" s="8"/>
    </row>
    <row r="190" spans="2:8" ht="16.5" hidden="1" customHeight="1" x14ac:dyDescent="0.3">
      <c r="B190" s="10">
        <f t="array" aca="1" ref="B190:H190" ca="1">Dias+8+DATE(CalendárioAno11,CaléndárioMês11Opção,1)-WEEKDAY(DATE(CalendárioAno11,CaléndárioMês11Opção,1),DiaDaSemanaOpção)</f>
        <v>46544</v>
      </c>
      <c r="C190" s="10">
        <f ca="1"/>
        <v>46545</v>
      </c>
      <c r="D190" s="10">
        <f ca="1"/>
        <v>46546</v>
      </c>
      <c r="E190" s="10">
        <f ca="1"/>
        <v>46547</v>
      </c>
      <c r="F190" s="10">
        <f ca="1"/>
        <v>46548</v>
      </c>
      <c r="G190" s="10">
        <f ca="1"/>
        <v>46549</v>
      </c>
      <c r="H190" s="11">
        <f ca="1"/>
        <v>46550</v>
      </c>
    </row>
    <row r="191" spans="2:8" ht="56.25" hidden="1" customHeight="1" x14ac:dyDescent="0.3">
      <c r="B191" s="7"/>
      <c r="C191" s="7"/>
      <c r="D191" s="7"/>
      <c r="E191" s="7"/>
      <c r="F191" s="7"/>
      <c r="G191" s="7"/>
      <c r="H191" s="8"/>
    </row>
    <row r="192" spans="2:8" ht="16.5" hidden="1" customHeight="1" x14ac:dyDescent="0.3">
      <c r="B192" s="10">
        <f t="array" aca="1" ref="B192:H192" ca="1">Dias+15+DATE(CalendárioAno11,CaléndárioMês11Opção,1)-WEEKDAY(DATE(CalendárioAno11,CaléndárioMês11Opção,1),DiaDaSemanaOpção)</f>
        <v>46551</v>
      </c>
      <c r="C192" s="10">
        <f ca="1"/>
        <v>46552</v>
      </c>
      <c r="D192" s="10">
        <f ca="1"/>
        <v>46553</v>
      </c>
      <c r="E192" s="10">
        <f ca="1"/>
        <v>46554</v>
      </c>
      <c r="F192" s="10">
        <f ca="1"/>
        <v>46555</v>
      </c>
      <c r="G192" s="10">
        <f ca="1"/>
        <v>46556</v>
      </c>
      <c r="H192" s="11">
        <f ca="1"/>
        <v>46557</v>
      </c>
    </row>
    <row r="193" spans="2:8" ht="56.25" hidden="1" customHeight="1" x14ac:dyDescent="0.3">
      <c r="B193" s="7"/>
      <c r="C193" s="7"/>
      <c r="D193" s="7"/>
      <c r="E193" s="7"/>
      <c r="F193" s="7"/>
      <c r="G193" s="7"/>
      <c r="H193" s="8"/>
    </row>
    <row r="194" spans="2:8" ht="16.5" hidden="1" customHeight="1" x14ac:dyDescent="0.3">
      <c r="B194" s="10">
        <f t="array" aca="1" ref="B194:H194" ca="1">Dias+22+DATE(CalendárioAno11,CaléndárioMês11Opção,1)-WEEKDAY(DATE(CalendárioAno11,CaléndárioMês11Opção,1),DiaDaSemanaOpção)</f>
        <v>46558</v>
      </c>
      <c r="C194" s="10">
        <f ca="1"/>
        <v>46559</v>
      </c>
      <c r="D194" s="10">
        <f ca="1"/>
        <v>46560</v>
      </c>
      <c r="E194" s="10">
        <f ca="1"/>
        <v>46561</v>
      </c>
      <c r="F194" s="10">
        <f ca="1"/>
        <v>46562</v>
      </c>
      <c r="G194" s="10">
        <f ca="1"/>
        <v>46563</v>
      </c>
      <c r="H194" s="11">
        <f ca="1"/>
        <v>46564</v>
      </c>
    </row>
    <row r="195" spans="2:8" ht="56.25" hidden="1" customHeight="1" x14ac:dyDescent="0.3">
      <c r="B195" s="7"/>
      <c r="C195" s="7"/>
      <c r="D195" s="7"/>
      <c r="E195" s="7"/>
      <c r="F195" s="7"/>
      <c r="G195" s="7"/>
      <c r="H195" s="8"/>
    </row>
    <row r="196" spans="2:8" ht="16.5" hidden="1" customHeight="1" x14ac:dyDescent="0.3">
      <c r="B196" s="10">
        <f t="array" aca="1" ref="B196:H196" ca="1">Dias+29+DATE(CalendárioAno11,CaléndárioMês11Opção,1)-WEEKDAY(DATE(CalendárioAno11,CaléndárioMês11Opção,1),DiaDaSemanaOpção)</f>
        <v>46565</v>
      </c>
      <c r="C196" s="10">
        <f ca="1"/>
        <v>46566</v>
      </c>
      <c r="D196" s="10">
        <f ca="1"/>
        <v>46567</v>
      </c>
      <c r="E196" s="10">
        <f ca="1"/>
        <v>46568</v>
      </c>
      <c r="F196" s="10">
        <f ca="1"/>
        <v>46569</v>
      </c>
      <c r="G196" s="10">
        <f ca="1"/>
        <v>46570</v>
      </c>
      <c r="H196" s="11">
        <f ca="1"/>
        <v>46571</v>
      </c>
    </row>
    <row r="197" spans="2:8" ht="57" hidden="1" customHeight="1" x14ac:dyDescent="0.3">
      <c r="B197" s="7"/>
      <c r="C197" s="7"/>
      <c r="D197" s="7"/>
      <c r="E197" s="7"/>
      <c r="F197" s="7"/>
      <c r="G197" s="7"/>
      <c r="H197" s="9"/>
    </row>
    <row r="198" spans="2:8" ht="16.5" hidden="1" customHeight="1" x14ac:dyDescent="0.3">
      <c r="B198" s="10">
        <f t="array" aca="1" ref="B198:C198" ca="1">Dias+36+DATE(CalendárioAno11,CaléndárioMês11Opção,1)-WEEKDAY(DATE(CalendárioAno11,CaléndárioMês11Opção,1),DiaDaSemanaOpção)</f>
        <v>46572</v>
      </c>
      <c r="C198" s="10">
        <f ca="1"/>
        <v>46573</v>
      </c>
      <c r="D198" s="25" t="s">
        <v>0</v>
      </c>
      <c r="E198" s="26"/>
      <c r="F198" s="26"/>
      <c r="G198" s="26"/>
      <c r="H198" s="26"/>
    </row>
    <row r="199" spans="2:8" ht="63.75" hidden="1" customHeight="1" x14ac:dyDescent="0.3">
      <c r="B199" s="7"/>
      <c r="C199" s="7"/>
      <c r="D199" s="24"/>
      <c r="E199" s="24"/>
      <c r="F199" s="24"/>
      <c r="G199" s="24"/>
      <c r="H199" s="24"/>
    </row>
    <row r="200" spans="2:8" ht="54" hidden="1" customHeight="1" x14ac:dyDescent="0.7">
      <c r="B200" s="1">
        <f ca="1">YEAR(DATE(CalendárioAno11,CaléndárioMês11Opção+1,1))</f>
        <v>2027</v>
      </c>
      <c r="C200" s="27" t="str">
        <f ca="1">TEXT(DATE(CalendárioAno11,CaléndárioMês11Opção+1,1),"mmmm")</f>
        <v>julho</v>
      </c>
      <c r="D200" s="27"/>
      <c r="E200" s="27"/>
      <c r="F200" s="6"/>
      <c r="G200" s="6"/>
      <c r="H200" s="2"/>
    </row>
    <row r="201" spans="2:8" ht="14.25" hidden="1" customHeight="1" x14ac:dyDescent="0.3">
      <c r="B201" s="4" t="str">
        <f ca="1">UPPER(TEXT(B202,"dddd"))</f>
        <v>DOMINGO</v>
      </c>
      <c r="C201" s="5" t="str">
        <f t="shared" ref="C201:H201" ca="1" si="46">UPPER(TEXT(C202,"dddd"))</f>
        <v>SEGUNDA-FEIRA</v>
      </c>
      <c r="D201" s="4" t="str">
        <f t="shared" ca="1" si="46"/>
        <v>TERÇA-FEIRA</v>
      </c>
      <c r="E201" s="5" t="str">
        <f t="shared" ca="1" si="46"/>
        <v>QUARTA-FEIRA</v>
      </c>
      <c r="F201" s="4" t="str">
        <f t="shared" ca="1" si="46"/>
        <v>QUINTA-FEIRA</v>
      </c>
      <c r="G201" s="5" t="str">
        <f t="shared" ca="1" si="46"/>
        <v>SEXTA-FEIRA</v>
      </c>
      <c r="H201" s="4" t="str">
        <f t="shared" ca="1" si="46"/>
        <v>SÁBADO</v>
      </c>
    </row>
    <row r="202" spans="2:8" ht="16.5" hidden="1" customHeight="1" x14ac:dyDescent="0.3">
      <c r="B202" s="10">
        <f t="array" aca="1" ref="B202:H202" ca="1">Dias+1+DATE(CalendárioAno12,CaléndárioMês12Opção,1)-WEEKDAY(DATE(CalendárioAno12,CaléndárioMês12Opção,1),DiaDaSemanaOpção)</f>
        <v>46565</v>
      </c>
      <c r="C202" s="10">
        <f ca="1"/>
        <v>46566</v>
      </c>
      <c r="D202" s="10">
        <f ca="1"/>
        <v>46567</v>
      </c>
      <c r="E202" s="10">
        <f ca="1"/>
        <v>46568</v>
      </c>
      <c r="F202" s="10">
        <f ca="1"/>
        <v>46569</v>
      </c>
      <c r="G202" s="10">
        <f ca="1"/>
        <v>46570</v>
      </c>
      <c r="H202" s="11">
        <f ca="1"/>
        <v>46571</v>
      </c>
    </row>
    <row r="203" spans="2:8" ht="56.25" hidden="1" customHeight="1" x14ac:dyDescent="0.3">
      <c r="B203" s="7"/>
      <c r="C203" s="7"/>
      <c r="D203" s="7"/>
      <c r="E203" s="7"/>
      <c r="F203" s="7"/>
      <c r="G203" s="7"/>
      <c r="H203" s="8"/>
    </row>
    <row r="204" spans="2:8" ht="16.5" hidden="1" customHeight="1" x14ac:dyDescent="0.3">
      <c r="B204" s="10">
        <f t="array" aca="1" ref="B204:H204" ca="1">Dias+8+DATE(CalendárioAno12,CaléndárioMês12Opção,1)-WEEKDAY(DATE(CalendárioAno12,CaléndárioMês12Opção,1),DiaDaSemanaOpção)</f>
        <v>46572</v>
      </c>
      <c r="C204" s="10">
        <f ca="1"/>
        <v>46573</v>
      </c>
      <c r="D204" s="10">
        <f ca="1"/>
        <v>46574</v>
      </c>
      <c r="E204" s="10">
        <f ca="1"/>
        <v>46575</v>
      </c>
      <c r="F204" s="10">
        <f ca="1"/>
        <v>46576</v>
      </c>
      <c r="G204" s="10">
        <f ca="1"/>
        <v>46577</v>
      </c>
      <c r="H204" s="11">
        <f ca="1"/>
        <v>46578</v>
      </c>
    </row>
    <row r="205" spans="2:8" ht="56.25" hidden="1" customHeight="1" x14ac:dyDescent="0.3">
      <c r="B205" s="7"/>
      <c r="C205" s="7"/>
      <c r="D205" s="7"/>
      <c r="E205" s="7"/>
      <c r="F205" s="7"/>
      <c r="G205" s="7"/>
      <c r="H205" s="8"/>
    </row>
    <row r="206" spans="2:8" ht="16.5" hidden="1" customHeight="1" x14ac:dyDescent="0.3">
      <c r="B206" s="10">
        <f t="array" aca="1" ref="B206:H206" ca="1">Dias+15+DATE(CalendárioAno12,CaléndárioMês12Opção,1)-WEEKDAY(DATE(CalendárioAno12,CaléndárioMês12Opção,1),DiaDaSemanaOpção)</f>
        <v>46579</v>
      </c>
      <c r="C206" s="10">
        <f ca="1"/>
        <v>46580</v>
      </c>
      <c r="D206" s="10">
        <f ca="1"/>
        <v>46581</v>
      </c>
      <c r="E206" s="10">
        <f ca="1"/>
        <v>46582</v>
      </c>
      <c r="F206" s="10">
        <f ca="1"/>
        <v>46583</v>
      </c>
      <c r="G206" s="10">
        <f ca="1"/>
        <v>46584</v>
      </c>
      <c r="H206" s="11">
        <f ca="1"/>
        <v>46585</v>
      </c>
    </row>
    <row r="207" spans="2:8" ht="56.25" hidden="1" customHeight="1" x14ac:dyDescent="0.3">
      <c r="B207" s="7"/>
      <c r="C207" s="7"/>
      <c r="D207" s="7"/>
      <c r="E207" s="7"/>
      <c r="F207" s="7"/>
      <c r="G207" s="7"/>
      <c r="H207" s="8"/>
    </row>
    <row r="208" spans="2:8" ht="16.5" hidden="1" customHeight="1" x14ac:dyDescent="0.3">
      <c r="B208" s="10">
        <f t="array" aca="1" ref="B208:H208" ca="1">Dias+22+DATE(CalendárioAno12,CaléndárioMês12Opção,1)-WEEKDAY(DATE(CalendárioAno12,CaléndárioMês12Opção,1),DiaDaSemanaOpção)</f>
        <v>46586</v>
      </c>
      <c r="C208" s="10">
        <f ca="1"/>
        <v>46587</v>
      </c>
      <c r="D208" s="10">
        <f ca="1"/>
        <v>46588</v>
      </c>
      <c r="E208" s="10">
        <f ca="1"/>
        <v>46589</v>
      </c>
      <c r="F208" s="10">
        <f ca="1"/>
        <v>46590</v>
      </c>
      <c r="G208" s="10">
        <f ca="1"/>
        <v>46591</v>
      </c>
      <c r="H208" s="11">
        <f ca="1"/>
        <v>46592</v>
      </c>
    </row>
    <row r="209" spans="2:8" ht="56.25" hidden="1" customHeight="1" x14ac:dyDescent="0.3">
      <c r="B209" s="7"/>
      <c r="C209" s="7"/>
      <c r="D209" s="7"/>
      <c r="E209" s="7"/>
      <c r="F209" s="7"/>
      <c r="G209" s="7"/>
      <c r="H209" s="8"/>
    </row>
    <row r="210" spans="2:8" ht="16.5" hidden="1" customHeight="1" x14ac:dyDescent="0.3">
      <c r="B210" s="10">
        <f t="array" aca="1" ref="B210:H210" ca="1">Dias+29+DATE(CalendárioAno12,CaléndárioMês12Opção,1)-WEEKDAY(DATE(CalendárioAno12,CaléndárioMês12Opção,1),DiaDaSemanaOpção)</f>
        <v>46593</v>
      </c>
      <c r="C210" s="10">
        <f ca="1"/>
        <v>46594</v>
      </c>
      <c r="D210" s="10">
        <f ca="1"/>
        <v>46595</v>
      </c>
      <c r="E210" s="10">
        <f ca="1"/>
        <v>46596</v>
      </c>
      <c r="F210" s="10">
        <f ca="1"/>
        <v>46597</v>
      </c>
      <c r="G210" s="10">
        <f ca="1"/>
        <v>46598</v>
      </c>
      <c r="H210" s="11">
        <f ca="1"/>
        <v>46599</v>
      </c>
    </row>
    <row r="211" spans="2:8" ht="57" hidden="1" customHeight="1" x14ac:dyDescent="0.3">
      <c r="B211" s="7"/>
      <c r="C211" s="7"/>
      <c r="D211" s="7"/>
      <c r="E211" s="7"/>
      <c r="F211" s="7"/>
      <c r="G211" s="7"/>
      <c r="H211" s="9"/>
    </row>
    <row r="212" spans="2:8" ht="16.5" hidden="1" customHeight="1" x14ac:dyDescent="0.3">
      <c r="B212" s="10">
        <f t="array" aca="1" ref="B212:C212" ca="1">Dias+36+DATE(CalendárioAno12,CaléndárioMês12Opção,1)-WEEKDAY(DATE(CalendárioAno12,CaléndárioMês12Opção,1),DiaDaSemanaOpção)</f>
        <v>46600</v>
      </c>
      <c r="C212" s="10">
        <f ca="1"/>
        <v>46601</v>
      </c>
      <c r="D212" s="25" t="s">
        <v>0</v>
      </c>
      <c r="E212" s="26"/>
      <c r="F212" s="26"/>
      <c r="G212" s="26"/>
      <c r="H212" s="26"/>
    </row>
    <row r="213" spans="2:8" ht="63.75" hidden="1" customHeight="1" x14ac:dyDescent="0.3">
      <c r="B213" s="7"/>
      <c r="C213" s="7"/>
      <c r="D213" s="24"/>
      <c r="E213" s="24"/>
      <c r="F213" s="24"/>
      <c r="G213" s="24"/>
      <c r="H213" s="24"/>
    </row>
  </sheetData>
  <mergeCells count="37">
    <mergeCell ref="B1:H1"/>
    <mergeCell ref="C2:E2"/>
    <mergeCell ref="C40:E40"/>
    <mergeCell ref="C74:E74"/>
    <mergeCell ref="C88:E88"/>
    <mergeCell ref="D35:H35"/>
    <mergeCell ref="D128:H128"/>
    <mergeCell ref="D198:H198"/>
    <mergeCell ref="D34:H34"/>
    <mergeCell ref="D87:H87"/>
    <mergeCell ref="D101:H101"/>
    <mergeCell ref="D115:H115"/>
    <mergeCell ref="D100:H100"/>
    <mergeCell ref="D114:H114"/>
    <mergeCell ref="D72:H72"/>
    <mergeCell ref="D73:H73"/>
    <mergeCell ref="D86:H86"/>
    <mergeCell ref="C102:E102"/>
    <mergeCell ref="C116:E116"/>
    <mergeCell ref="C130:E130"/>
    <mergeCell ref="C144:E144"/>
    <mergeCell ref="D213:H213"/>
    <mergeCell ref="D184:H184"/>
    <mergeCell ref="D185:H185"/>
    <mergeCell ref="D142:H142"/>
    <mergeCell ref="D129:H129"/>
    <mergeCell ref="D171:H171"/>
    <mergeCell ref="D156:H156"/>
    <mergeCell ref="D170:H170"/>
    <mergeCell ref="D143:H143"/>
    <mergeCell ref="D157:H157"/>
    <mergeCell ref="D199:H199"/>
    <mergeCell ref="D212:H212"/>
    <mergeCell ref="C158:E158"/>
    <mergeCell ref="C172:E172"/>
    <mergeCell ref="C186:E186"/>
    <mergeCell ref="C200:E200"/>
  </mergeCells>
  <phoneticPr fontId="4" type="noConversion"/>
  <conditionalFormatting sqref="B4:H4 B16:H16 B22:H22 B28:H28 B34:C34 H11:H14 B10:H10 H17:H20 H23:H26 H29:H32">
    <cfRule type="expression" dxfId="17" priority="44">
      <formula>MONTH(B4)&lt;&gt;CaléndárioMês1Opção</formula>
    </cfRule>
  </conditionalFormatting>
  <conditionalFormatting sqref="B42:H42 B48:H48 B54:H54 B60:H60 B66:H66 B72:C72">
    <cfRule type="expression" dxfId="16" priority="33">
      <formula>MONTH(B42)&lt;&gt;CaléndárioMês2Opção</formula>
    </cfRule>
  </conditionalFormatting>
  <conditionalFormatting sqref="B76:H76 B78:H78 B80:H80 B82:H82 B84:H84 B86:C86">
    <cfRule type="expression" dxfId="15" priority="31">
      <formula>MONTH(B76)&lt;&gt;CaléndárioMês3Opção</formula>
    </cfRule>
  </conditionalFormatting>
  <conditionalFormatting sqref="B90:H90 B92:H92 B94:H94 B96:H96 B98:H98 B100:C100">
    <cfRule type="expression" dxfId="14" priority="29">
      <formula>MONTH(B90)&lt;&gt;CaléndárioMês4Opção</formula>
    </cfRule>
  </conditionalFormatting>
  <conditionalFormatting sqref="B104:H104 B106:H106 B108:H108 B110:H110 B112:H112 B114:C114">
    <cfRule type="expression" dxfId="13" priority="27">
      <formula>MONTH(B104)&lt;&gt;CaléndárioMês5Opção</formula>
    </cfRule>
  </conditionalFormatting>
  <conditionalFormatting sqref="B118:H118 B120:H120 B122:H122 B124:H124 B126:H126 B128:C128">
    <cfRule type="expression" dxfId="12" priority="25">
      <formula>MONTH(B118)&lt;&gt;CaléndárioMês6Opção</formula>
    </cfRule>
  </conditionalFormatting>
  <conditionalFormatting sqref="B132:H132 B134:H134 B136:H136 B138:H138 B140:H140 B142:C142">
    <cfRule type="expression" dxfId="11" priority="23">
      <formula>MONTH(B132)&lt;&gt;CaléndárioMês7Opção</formula>
    </cfRule>
  </conditionalFormatting>
  <conditionalFormatting sqref="B146:H146 B148:H148 B150:H150 B152:H152 B154:H154 B156:C156">
    <cfRule type="expression" dxfId="10" priority="21">
      <formula>MONTH(B146)&lt;&gt;CaléndárioMês8Opção</formula>
    </cfRule>
  </conditionalFormatting>
  <conditionalFormatting sqref="B160:H160 B162:H162 B164:H164 B166:H166 B168:H168 B170:C170">
    <cfRule type="expression" dxfId="9" priority="19">
      <formula>MONTH(B160)&lt;&gt;CaléndárioMês9Opção</formula>
    </cfRule>
  </conditionalFormatting>
  <conditionalFormatting sqref="B174:H174 B176:H176 B178:H178 B180:H180 B182:H182 B184:C184">
    <cfRule type="expression" dxfId="8" priority="9">
      <formula>MONTH(B174)&lt;&gt;CaléndárioMês10Opção</formula>
    </cfRule>
  </conditionalFormatting>
  <conditionalFormatting sqref="B188:H188 B190:H190 B192:H192 B194:H194 B196:H196 B198:C198">
    <cfRule type="expression" dxfId="7" priority="8">
      <formula>MONTH(B188)&lt;&gt;CaléndárioMês11Opção</formula>
    </cfRule>
  </conditionalFormatting>
  <conditionalFormatting sqref="B202:H202 B204:H204 B206:H206 B208:H208 B210:H210 B212:C212">
    <cfRule type="expression" dxfId="6" priority="7">
      <formula>MONTH(B202)&lt;&gt;CaléndárioMês12Opção</formula>
    </cfRule>
  </conditionalFormatting>
  <conditionalFormatting sqref="H43:H46">
    <cfRule type="expression" dxfId="5" priority="6">
      <formula>MONTH(H43)&lt;&gt;CaléndárioMês1Opção</formula>
    </cfRule>
  </conditionalFormatting>
  <conditionalFormatting sqref="H49:H52">
    <cfRule type="expression" dxfId="4" priority="5">
      <formula>MONTH(H49)&lt;&gt;CaléndárioMês1Opção</formula>
    </cfRule>
  </conditionalFormatting>
  <conditionalFormatting sqref="H55:H58">
    <cfRule type="expression" dxfId="3" priority="4">
      <formula>MONTH(H55)&lt;&gt;CaléndárioMês1Opção</formula>
    </cfRule>
  </conditionalFormatting>
  <conditionalFormatting sqref="H61:H64">
    <cfRule type="expression" dxfId="2" priority="3">
      <formula>MONTH(H61)&lt;&gt;CaléndárioMês1Opção</formula>
    </cfRule>
  </conditionalFormatting>
  <conditionalFormatting sqref="H67:H70">
    <cfRule type="expression" dxfId="1" priority="2">
      <formula>MONTH(H67)&lt;&gt;CaléndárioMês1Opção</formula>
    </cfRule>
  </conditionalFormatting>
  <conditionalFormatting sqref="H5:H8">
    <cfRule type="expression" dxfId="0" priority="1">
      <formula>MONTH(H5)&lt;&gt;CaléndárioMês1Opção</formula>
    </cfRule>
  </conditionalFormatting>
  <dataValidations xWindow="261" yWindow="449" count="12">
    <dataValidation type="list" errorStyle="warning" allowBlank="1" showInputMessage="1" showErrorMessage="1" error="Selecione o dia de início da semana na lista. Selecione Cancelar, pressione Alt+Seta para baixo para ver as opções e, depois, Seta para baixo e Enter para selecionar" prompt="Selecione o dia de início da semana nesta célula. Pressione Alt+Seta para baixo para abrir a lista suspensa e depois Enter para fazer a seleção. O calendário será atualizado automaticamente" sqref="B3" xr:uid="{00000000-0002-0000-0000-000000000000}">
      <formula1>"DOMINGO,SEGUNDA-FEIRA,TERÇA-FEIRA,QUARTA-FEIRA,QUINTA-FEIRA,SEXTA-FEIRA,SÁBADO"</formula1>
    </dataValidation>
    <dataValidation type="list" errorStyle="warning" allowBlank="1" showInputMessage="1" showErrorMessage="1" error="Selecione o mês de início do calendário na lista. Selecione Cancelar, pressione Alt+Seta para baixo para ver as opções e depois Seta para baixo e Enter para selecionar" prompt="Selecione o mês de início do calendário nesta célula. Pressione Alt+Seta para baixo para abrir a lista suspensa e Enter para fazer a seleção" sqref="C2:E2" xr:uid="{00000000-0002-0000-0000-000001000000}">
      <formula1>"janeiro,fevereiro,março,abril,maio,junho,julho,agosto,setembro,outubro,novembro,dezembro"</formula1>
    </dataValidation>
    <dataValidation allowBlank="1" showInputMessage="1" prompt="Esta pasta de trabalho é um calendário de 12 meses. Insira o ano inicial na célula B1 e selecione o mês inicial na célula C1. O calendário será atualizado automaticamente para os meses subsequentes" sqref="A2" xr:uid="{00000000-0002-0000-0000-000002000000}"/>
    <dataValidation allowBlank="1" showInputMessage="1" showErrorMessage="1" prompt="Insira o ano nesta célula." sqref="B2" xr:uid="{00000000-0002-0000-0000-000003000000}"/>
    <dataValidation allowBlank="1" showInputMessage="1" prompt="Dia da semana é determinado automaticamente. Para alterar os dias da semana, selecione um novo dia de início da semana na célula B2." sqref="C3:H3 B41" xr:uid="{00000000-0002-0000-0000-000004000000}"/>
    <dataValidation allowBlank="1" showInputMessage="1" prompt="Data" sqref="B4" xr:uid="{00000000-0002-0000-0000-000005000000}"/>
    <dataValidation allowBlank="1" showInputMessage="1" prompt="O calendário anual é atualizado automaticamente com base no ano selecionado na célula B1" sqref="B40" xr:uid="{00000000-0002-0000-0000-000007000000}"/>
    <dataValidation allowBlank="1" showInputMessage="1" prompt="O calendário mensal é atualizado automaticamente com base no mês selecionado na célula C1" sqref="C40:E40" xr:uid="{00000000-0002-0000-0000-000008000000}"/>
    <dataValidation allowBlank="1" showInputMessage="1" prompt="Insira as Anotações mensais na célula abaixo" sqref="D34:H34" xr:uid="{00000000-0002-0000-0000-00000C000000}"/>
    <dataValidation allowBlank="1" showInputMessage="1" showErrorMessage="1" prompt="O calendário anual é atualizado automaticamente com base no ano selecionado na célula B1" sqref="B74 B88 B102 B116 B130 B144 B158 B172 B186 B200" xr:uid="{00000000-0002-0000-0000-00000E000000}"/>
    <dataValidation allowBlank="1" showInputMessage="1" showErrorMessage="1" prompt="O calendário mensal é atualizado automaticamente com base no mês selecionado na célula C1" sqref="C186:E186 C74:E74 C88:E88 C102:E102 C116:E116 C130:E130 C144:E144 C158:E158 C172:E172 C200:E200" xr:uid="{00000000-0002-0000-0000-00000F000000}"/>
    <dataValidation allowBlank="1" showInputMessage="1" showErrorMessage="1" prompt="Dia da semana é determinado automaticamente. Para alterar os dias da semana, selecione um novo dia de início da semana na célula B2." sqref="C41:H41 B75:H75 B89:H89 B103:H103 B117:H117 B131:H131 B145:H145 B159:H159 B173:H173 B187:H187 B201:H201" xr:uid="{00000000-0002-0000-0000-000010000000}"/>
  </dataValidations>
  <printOptions horizontalCentered="1" verticalCentered="1"/>
  <pageMargins left="0.25" right="0.25" top="0.45" bottom="0.45" header="0.5" footer="0.5"/>
  <pageSetup paperSize="9" fitToHeight="0" orientation="landscape" r:id="rId1"/>
  <headerFooter alignWithMargins="0"/>
  <rowBreaks count="11" manualBreakCount="11">
    <brk id="39" min="1" max="8" man="1"/>
    <brk id="73" min="1" max="8" man="1"/>
    <brk id="87" min="1" max="8" man="1"/>
    <brk id="101" min="1" max="8" man="1"/>
    <brk id="115" min="1" max="8" man="1"/>
    <brk id="129" min="1" max="8" man="1"/>
    <brk id="143" min="1" max="8" man="1"/>
    <brk id="157" min="1" max="8" man="1"/>
    <brk id="171" min="1" max="8" man="1"/>
    <brk id="185" min="1" max="8" man="1"/>
    <brk id="199" min="1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1af3243-3dd4-4a8d-8c0d-dd76da1f02a5">Not started</Status>
    <MediaServiceKeyPoints xmlns="71af3243-3dd4-4a8d-8c0d-dd76da1f02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426e97fa315356fffbdcd9876fe988c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14b8f0def80e6d70ce3def20c90759a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E064F5-287A-4749-B81B-14A9CFF480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033DEB-E0CE-477C-A830-2CEC4FBEB4C7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customXml/itemProps3.xml><?xml version="1.0" encoding="utf-8"?>
<ds:datastoreItem xmlns:ds="http://schemas.openxmlformats.org/officeDocument/2006/customXml" ds:itemID="{4B0EC2F5-DB17-4B75-9677-570CB7A949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TM02897376</Templat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62</vt:i4>
      </vt:variant>
    </vt:vector>
  </HeadingPairs>
  <TitlesOfParts>
    <vt:vector size="63" baseType="lpstr">
      <vt:lpstr>Calendário</vt:lpstr>
      <vt:lpstr>Calendário!Area_de_impressao</vt:lpstr>
      <vt:lpstr>CalendárioAno1</vt:lpstr>
      <vt:lpstr>CalendárioAno10</vt:lpstr>
      <vt:lpstr>CalendárioAno11</vt:lpstr>
      <vt:lpstr>CalendárioAno12</vt:lpstr>
      <vt:lpstr>CalendárioAno2</vt:lpstr>
      <vt:lpstr>CalendárioAno3</vt:lpstr>
      <vt:lpstr>CalendárioAno4</vt:lpstr>
      <vt:lpstr>CalendárioAno5</vt:lpstr>
      <vt:lpstr>CalendárioAno6</vt:lpstr>
      <vt:lpstr>CalendárioAno7</vt:lpstr>
      <vt:lpstr>CalendárioAno8</vt:lpstr>
      <vt:lpstr>CalendárioAno9</vt:lpstr>
      <vt:lpstr>CaléndárioMês1</vt:lpstr>
      <vt:lpstr>CaléndárioMês10</vt:lpstr>
      <vt:lpstr>CaléndárioMês11</vt:lpstr>
      <vt:lpstr>CaléndárioMês12</vt:lpstr>
      <vt:lpstr>CaléndárioMês2</vt:lpstr>
      <vt:lpstr>CaléndárioMês3</vt:lpstr>
      <vt:lpstr>CaléndárioMês4</vt:lpstr>
      <vt:lpstr>CaléndárioMês5</vt:lpstr>
      <vt:lpstr>CaléndárioMês6</vt:lpstr>
      <vt:lpstr>CaléndárioMês7</vt:lpstr>
      <vt:lpstr>CaléndárioMês8</vt:lpstr>
      <vt:lpstr>CaléndárioMês9</vt:lpstr>
      <vt:lpstr>InícioDaSemana</vt:lpstr>
      <vt:lpstr>RegiãoTítuloColuna1..H12.1</vt:lpstr>
      <vt:lpstr>RegiãoTítuloColuna10..H54.1</vt:lpstr>
      <vt:lpstr>RegiãoTítuloColuna11..C56.1</vt:lpstr>
      <vt:lpstr>RegiãoTítuloColuna12..D56.1</vt:lpstr>
      <vt:lpstr>RegiãoTítuloColuna13..H68.1</vt:lpstr>
      <vt:lpstr>RegiãoTítuloColuna14..C70.1</vt:lpstr>
      <vt:lpstr>RegiãoTítuloColuna15..D70.1</vt:lpstr>
      <vt:lpstr>RegiãoTítuloColuna16..H82.1</vt:lpstr>
      <vt:lpstr>RegiãoTítuloColuna17..C84.1</vt:lpstr>
      <vt:lpstr>RegiãoTítuloColuna18..D84.1</vt:lpstr>
      <vt:lpstr>RegiãoTítuloColuna19..H96.1</vt:lpstr>
      <vt:lpstr>RegiãoTítuloColuna2..C14.1</vt:lpstr>
      <vt:lpstr>RegiãoTítuloColuna20..C98.1</vt:lpstr>
      <vt:lpstr>RegiãoTítuloColuna21..D98.1</vt:lpstr>
      <vt:lpstr>RegiãoTítuloColuna22..H110.1</vt:lpstr>
      <vt:lpstr>RegiãoTítuloColuna23..C112.1</vt:lpstr>
      <vt:lpstr>RegiãoTítuloColuna24..D112.1</vt:lpstr>
      <vt:lpstr>RegiãoTítuloColuna25..H124.1</vt:lpstr>
      <vt:lpstr>RegiãoTítuloColuna26..C126.1</vt:lpstr>
      <vt:lpstr>RegiãoTítuloColuna27..D126.1</vt:lpstr>
      <vt:lpstr>RegiãoTítuloColuna28..H138.1</vt:lpstr>
      <vt:lpstr>RegiãoTítuloColuna29..C140.1</vt:lpstr>
      <vt:lpstr>RegiãoTítuloColuna3..D14.1</vt:lpstr>
      <vt:lpstr>RegiãoTítuloColuna30..D140.1</vt:lpstr>
      <vt:lpstr>RegiãoTítuloColuna31..H152.1</vt:lpstr>
      <vt:lpstr>RegiãoTítuloColuna32..C154.1</vt:lpstr>
      <vt:lpstr>RegiãoTítuloColuna33..D154.1</vt:lpstr>
      <vt:lpstr>RegiãoTítuloColuna34..H166.1</vt:lpstr>
      <vt:lpstr>RegiãoTítuloColuna35..C168.1</vt:lpstr>
      <vt:lpstr>RegiãoTítuloColuna36..D168.1</vt:lpstr>
      <vt:lpstr>RegiãoTítuloColuna4..H26.1</vt:lpstr>
      <vt:lpstr>RegiãoTítuloColuna5..C28.1</vt:lpstr>
      <vt:lpstr>RegiãoTítuloColuna6..D28.1</vt:lpstr>
      <vt:lpstr>RegiãoTítuloColuna7..H40.1</vt:lpstr>
      <vt:lpstr>RegiãoTítuloColuna8..C42.1</vt:lpstr>
      <vt:lpstr>RegiãoTítuloColuna9..D42.1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2020-07-08T21:04:32Z</dcterms:created>
  <dcterms:modified xsi:type="dcterms:W3CDTF">2026-08-19T21:00:47Z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