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EstaPasta_de_trabalho" defaultThemeVersion="124226"/>
  <mc:AlternateContent xmlns:mc="http://schemas.openxmlformats.org/markup-compatibility/2006">
    <mc:Choice Requires="x15">
      <x15ac:absPath xmlns:x15ac="http://schemas.microsoft.com/office/spreadsheetml/2010/11/ac" url="I:\Licitação 2022\PE SRP 0672.2022 - Cabos Elétricos e Componentes Eletrônicos - SGPe 17314.2022\Relatórios\"/>
    </mc:Choice>
  </mc:AlternateContent>
  <xr:revisionPtr revIDLastSave="0" documentId="13_ncr:1_{336E5CF6-2EBB-490F-A909-41F6779057E1}" xr6:coauthVersionLast="47" xr6:coauthVersionMax="47" xr10:uidLastSave="{00000000-0000-0000-0000-000000000000}"/>
  <bookViews>
    <workbookView xWindow="-120" yWindow="-120" windowWidth="29040" windowHeight="15720" tabRatio="711" activeTab="14" xr2:uid="{00000000-000D-0000-FFFF-FFFF00000000}"/>
  </bookViews>
  <sheets>
    <sheet name="CCT" sheetId="104" r:id="rId1"/>
    <sheet name="CAV" sheetId="105" r:id="rId2"/>
    <sheet name="CEAD" sheetId="116" r:id="rId3"/>
    <sheet name="CEART" sheetId="106" r:id="rId4"/>
    <sheet name="CEAVI" sheetId="107" r:id="rId5"/>
    <sheet name="CEFID" sheetId="108" r:id="rId6"/>
    <sheet name="CEO" sheetId="117" r:id="rId7"/>
    <sheet name="CEPLAN" sheetId="109" r:id="rId8"/>
    <sheet name="CERES" sheetId="110" r:id="rId9"/>
    <sheet name="CESFI" sheetId="111" r:id="rId10"/>
    <sheet name="ESAG" sheetId="112" r:id="rId11"/>
    <sheet name="FAED" sheetId="113" r:id="rId12"/>
    <sheet name="MESC" sheetId="114" r:id="rId13"/>
    <sheet name="REITORIA" sheetId="115" r:id="rId14"/>
    <sheet name="GESTOR" sheetId="90" r:id="rId15"/>
    <sheet name="Modelo Anexo II IN 002_2014" sheetId="77" r:id="rId16"/>
  </sheets>
  <definedNames>
    <definedName name="_xlnm._FilterDatabase" localSheetId="0" hidden="1">CCT!$A$3:$N$3</definedName>
    <definedName name="_xlnm._FilterDatabase" localSheetId="14" hidden="1">GESTOR!$A$3:$N$3</definedName>
    <definedName name="diasuteis" localSheetId="0">#REF!</definedName>
    <definedName name="diasuteis" localSheetId="6">#REF!</definedName>
    <definedName name="diasuteis" localSheetId="14">#REF!</definedName>
    <definedName name="diasuteis">#REF!</definedName>
    <definedName name="Ferias" localSheetId="0">#REF!</definedName>
    <definedName name="Ferias" localSheetId="6">#REF!</definedName>
    <definedName name="Ferias" localSheetId="14">#REF!</definedName>
    <definedName name="Ferias">#REF!</definedName>
    <definedName name="RD" localSheetId="0">OFFSET(#REF!,(MATCH(SMALL(#REF!,ROW()-10),#REF!,0)-1),0)</definedName>
    <definedName name="RD" localSheetId="6">OFFSET(#REF!,(MATCH(SMALL(#REF!,ROW()-10),#REF!,0)-1),0)</definedName>
    <definedName name="RD">OFFSET(#REF!,(MATCH(SMALL(#REF!,ROW()-10),#REF!,0)-1),0)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5" i="107" l="1"/>
  <c r="W95" i="107"/>
  <c r="V95" i="107"/>
  <c r="U95" i="107"/>
  <c r="T95" i="107"/>
  <c r="S95" i="107"/>
  <c r="R95" i="107"/>
  <c r="Q95" i="107"/>
  <c r="P95" i="107"/>
  <c r="O95" i="107"/>
  <c r="M5" i="90"/>
  <c r="M6" i="90"/>
  <c r="M7" i="90"/>
  <c r="M8" i="90"/>
  <c r="M9" i="90"/>
  <c r="M10" i="90"/>
  <c r="M11" i="90"/>
  <c r="M12" i="90"/>
  <c r="M13" i="90"/>
  <c r="M14" i="90"/>
  <c r="M15" i="90"/>
  <c r="M16" i="90"/>
  <c r="M17" i="90"/>
  <c r="M18" i="90"/>
  <c r="M19" i="90"/>
  <c r="M20" i="90"/>
  <c r="M21" i="90"/>
  <c r="M22" i="90"/>
  <c r="M23" i="90"/>
  <c r="M24" i="90"/>
  <c r="M25" i="90"/>
  <c r="M26" i="90"/>
  <c r="M27" i="90"/>
  <c r="M28" i="90"/>
  <c r="M29" i="90"/>
  <c r="M30" i="90"/>
  <c r="M31" i="90"/>
  <c r="M32" i="90"/>
  <c r="M33" i="90"/>
  <c r="M34" i="90"/>
  <c r="M35" i="90"/>
  <c r="M36" i="90"/>
  <c r="M37" i="90"/>
  <c r="M38" i="90"/>
  <c r="M39" i="90"/>
  <c r="M40" i="90"/>
  <c r="M41" i="90"/>
  <c r="M42" i="90"/>
  <c r="M43" i="90"/>
  <c r="M44" i="90"/>
  <c r="M45" i="90"/>
  <c r="M46" i="90"/>
  <c r="M47" i="90"/>
  <c r="M48" i="90"/>
  <c r="M49" i="90"/>
  <c r="M50" i="90"/>
  <c r="M51" i="90"/>
  <c r="M52" i="90"/>
  <c r="M53" i="90"/>
  <c r="M54" i="90"/>
  <c r="M55" i="90"/>
  <c r="M56" i="90"/>
  <c r="M57" i="90"/>
  <c r="M58" i="90"/>
  <c r="M59" i="90"/>
  <c r="M60" i="90"/>
  <c r="M61" i="90"/>
  <c r="M62" i="90"/>
  <c r="M63" i="90"/>
  <c r="M64" i="90"/>
  <c r="M65" i="90"/>
  <c r="M66" i="90"/>
  <c r="M67" i="90"/>
  <c r="M68" i="90"/>
  <c r="M69" i="90"/>
  <c r="M70" i="90"/>
  <c r="M71" i="90"/>
  <c r="M72" i="90"/>
  <c r="M73" i="90"/>
  <c r="M74" i="90"/>
  <c r="M75" i="90"/>
  <c r="M76" i="90"/>
  <c r="M77" i="90"/>
  <c r="M78" i="90"/>
  <c r="M79" i="90"/>
  <c r="M80" i="90"/>
  <c r="M81" i="90"/>
  <c r="M82" i="90"/>
  <c r="M83" i="90"/>
  <c r="M84" i="90"/>
  <c r="M85" i="90"/>
  <c r="M86" i="90"/>
  <c r="M87" i="90"/>
  <c r="M88" i="90"/>
  <c r="M89" i="90"/>
  <c r="M90" i="90"/>
  <c r="M91" i="90"/>
  <c r="M92" i="90"/>
  <c r="M93" i="90"/>
  <c r="M94" i="90"/>
  <c r="M4" i="90"/>
  <c r="L5" i="90"/>
  <c r="L6" i="90"/>
  <c r="L7" i="90"/>
  <c r="L8" i="90"/>
  <c r="L9" i="90"/>
  <c r="L10" i="90"/>
  <c r="L11" i="90"/>
  <c r="L12" i="90"/>
  <c r="L13" i="90"/>
  <c r="L14" i="90"/>
  <c r="L15" i="90"/>
  <c r="L16" i="90"/>
  <c r="L17" i="90"/>
  <c r="L18" i="90"/>
  <c r="L19" i="90"/>
  <c r="L20" i="90"/>
  <c r="L21" i="90"/>
  <c r="L22" i="90"/>
  <c r="L23" i="90"/>
  <c r="L24" i="90"/>
  <c r="L25" i="90"/>
  <c r="L26" i="90"/>
  <c r="L27" i="90"/>
  <c r="L28" i="90"/>
  <c r="L29" i="90"/>
  <c r="L30" i="90"/>
  <c r="L31" i="90"/>
  <c r="L32" i="90"/>
  <c r="L33" i="90"/>
  <c r="L34" i="90"/>
  <c r="L35" i="90"/>
  <c r="L36" i="90"/>
  <c r="L37" i="90"/>
  <c r="L38" i="90"/>
  <c r="L39" i="90"/>
  <c r="L40" i="90"/>
  <c r="L41" i="90"/>
  <c r="L42" i="90"/>
  <c r="L43" i="90"/>
  <c r="L44" i="90"/>
  <c r="L45" i="90"/>
  <c r="L46" i="90"/>
  <c r="L47" i="90"/>
  <c r="L48" i="90"/>
  <c r="L49" i="90"/>
  <c r="L50" i="90"/>
  <c r="L51" i="90"/>
  <c r="L52" i="90"/>
  <c r="L53" i="90"/>
  <c r="L54" i="90"/>
  <c r="L55" i="90"/>
  <c r="L56" i="90"/>
  <c r="L57" i="90"/>
  <c r="L58" i="90"/>
  <c r="L59" i="90"/>
  <c r="L60" i="90"/>
  <c r="L61" i="90"/>
  <c r="L62" i="90"/>
  <c r="L63" i="90"/>
  <c r="L64" i="90"/>
  <c r="L65" i="90"/>
  <c r="L66" i="90"/>
  <c r="L67" i="90"/>
  <c r="L68" i="90"/>
  <c r="L69" i="90"/>
  <c r="L70" i="90"/>
  <c r="L71" i="90"/>
  <c r="L72" i="90"/>
  <c r="L73" i="90"/>
  <c r="L74" i="90"/>
  <c r="L75" i="90"/>
  <c r="L76" i="90"/>
  <c r="L77" i="90"/>
  <c r="L78" i="90"/>
  <c r="L79" i="90"/>
  <c r="L80" i="90"/>
  <c r="L81" i="90"/>
  <c r="L82" i="90"/>
  <c r="L83" i="90"/>
  <c r="L84" i="90"/>
  <c r="L85" i="90"/>
  <c r="L86" i="90"/>
  <c r="L87" i="90"/>
  <c r="L88" i="90"/>
  <c r="L89" i="90"/>
  <c r="L90" i="90"/>
  <c r="L91" i="90"/>
  <c r="L92" i="90"/>
  <c r="L93" i="90"/>
  <c r="L94" i="90"/>
  <c r="L4" i="90"/>
  <c r="M94" i="115"/>
  <c r="N94" i="115" s="1"/>
  <c r="M93" i="115"/>
  <c r="N93" i="115" s="1"/>
  <c r="M92" i="115"/>
  <c r="N92" i="115" s="1"/>
  <c r="M91" i="115"/>
  <c r="N91" i="115" s="1"/>
  <c r="M90" i="115"/>
  <c r="N90" i="115" s="1"/>
  <c r="M89" i="115"/>
  <c r="N89" i="115" s="1"/>
  <c r="M88" i="115"/>
  <c r="N88" i="115" s="1"/>
  <c r="M87" i="115"/>
  <c r="N87" i="115" s="1"/>
  <c r="M86" i="115"/>
  <c r="N86" i="115" s="1"/>
  <c r="M85" i="115"/>
  <c r="N85" i="115" s="1"/>
  <c r="M84" i="115"/>
  <c r="N84" i="115" s="1"/>
  <c r="M83" i="115"/>
  <c r="N83" i="115" s="1"/>
  <c r="M82" i="115"/>
  <c r="N82" i="115" s="1"/>
  <c r="M81" i="115"/>
  <c r="N81" i="115" s="1"/>
  <c r="M80" i="115"/>
  <c r="N80" i="115" s="1"/>
  <c r="M79" i="115"/>
  <c r="N79" i="115" s="1"/>
  <c r="M78" i="115"/>
  <c r="N78" i="115" s="1"/>
  <c r="M77" i="115"/>
  <c r="N77" i="115" s="1"/>
  <c r="M76" i="115"/>
  <c r="N76" i="115" s="1"/>
  <c r="M75" i="115"/>
  <c r="N75" i="115" s="1"/>
  <c r="M74" i="115"/>
  <c r="N74" i="115" s="1"/>
  <c r="M73" i="115"/>
  <c r="N73" i="115" s="1"/>
  <c r="M72" i="115"/>
  <c r="N72" i="115" s="1"/>
  <c r="M71" i="115"/>
  <c r="N71" i="115" s="1"/>
  <c r="M70" i="115"/>
  <c r="N70" i="115" s="1"/>
  <c r="M69" i="115"/>
  <c r="N69" i="115" s="1"/>
  <c r="M68" i="115"/>
  <c r="N68" i="115" s="1"/>
  <c r="M67" i="115"/>
  <c r="N67" i="115" s="1"/>
  <c r="M66" i="115"/>
  <c r="N66" i="115" s="1"/>
  <c r="M65" i="115"/>
  <c r="N65" i="115" s="1"/>
  <c r="M64" i="115"/>
  <c r="N64" i="115" s="1"/>
  <c r="M63" i="115"/>
  <c r="N63" i="115" s="1"/>
  <c r="M62" i="115"/>
  <c r="N62" i="115" s="1"/>
  <c r="M61" i="115"/>
  <c r="N61" i="115" s="1"/>
  <c r="M60" i="115"/>
  <c r="N60" i="115" s="1"/>
  <c r="M59" i="115"/>
  <c r="N59" i="115" s="1"/>
  <c r="M58" i="115"/>
  <c r="N58" i="115" s="1"/>
  <c r="M57" i="115"/>
  <c r="N57" i="115" s="1"/>
  <c r="M56" i="115"/>
  <c r="N56" i="115" s="1"/>
  <c r="M55" i="115"/>
  <c r="N55" i="115" s="1"/>
  <c r="M54" i="115"/>
  <c r="N54" i="115" s="1"/>
  <c r="M53" i="115"/>
  <c r="N53" i="115" s="1"/>
  <c r="M52" i="115"/>
  <c r="N52" i="115" s="1"/>
  <c r="M51" i="115"/>
  <c r="N51" i="115" s="1"/>
  <c r="M50" i="115"/>
  <c r="N50" i="115" s="1"/>
  <c r="M49" i="115"/>
  <c r="N49" i="115" s="1"/>
  <c r="M48" i="115"/>
  <c r="N48" i="115" s="1"/>
  <c r="M47" i="115"/>
  <c r="N47" i="115" s="1"/>
  <c r="M46" i="115"/>
  <c r="N46" i="115" s="1"/>
  <c r="M45" i="115"/>
  <c r="N45" i="115" s="1"/>
  <c r="M44" i="115"/>
  <c r="N44" i="115" s="1"/>
  <c r="M43" i="115"/>
  <c r="N43" i="115" s="1"/>
  <c r="M42" i="115"/>
  <c r="N42" i="115" s="1"/>
  <c r="M41" i="115"/>
  <c r="N41" i="115" s="1"/>
  <c r="M40" i="115"/>
  <c r="N40" i="115" s="1"/>
  <c r="M39" i="115"/>
  <c r="N39" i="115" s="1"/>
  <c r="M38" i="115"/>
  <c r="N38" i="115" s="1"/>
  <c r="M37" i="115"/>
  <c r="N37" i="115" s="1"/>
  <c r="M36" i="115"/>
  <c r="N36" i="115" s="1"/>
  <c r="M35" i="115"/>
  <c r="N35" i="115" s="1"/>
  <c r="M34" i="115"/>
  <c r="N34" i="115" s="1"/>
  <c r="M33" i="115"/>
  <c r="N33" i="115" s="1"/>
  <c r="M32" i="115"/>
  <c r="N32" i="115" s="1"/>
  <c r="M31" i="115"/>
  <c r="N31" i="115" s="1"/>
  <c r="M30" i="115"/>
  <c r="N30" i="115" s="1"/>
  <c r="M29" i="115"/>
  <c r="N29" i="115" s="1"/>
  <c r="M28" i="115"/>
  <c r="N28" i="115" s="1"/>
  <c r="M27" i="115"/>
  <c r="N27" i="115" s="1"/>
  <c r="M26" i="115"/>
  <c r="N26" i="115" s="1"/>
  <c r="M25" i="115"/>
  <c r="N25" i="115" s="1"/>
  <c r="M24" i="115"/>
  <c r="N24" i="115" s="1"/>
  <c r="M23" i="115"/>
  <c r="N23" i="115" s="1"/>
  <c r="M22" i="115"/>
  <c r="N22" i="115" s="1"/>
  <c r="M21" i="115"/>
  <c r="N21" i="115" s="1"/>
  <c r="M20" i="115"/>
  <c r="N20" i="115" s="1"/>
  <c r="M19" i="115"/>
  <c r="N19" i="115" s="1"/>
  <c r="M18" i="115"/>
  <c r="N18" i="115" s="1"/>
  <c r="M17" i="115"/>
  <c r="N17" i="115" s="1"/>
  <c r="M16" i="115"/>
  <c r="N16" i="115" s="1"/>
  <c r="M15" i="115"/>
  <c r="N15" i="115" s="1"/>
  <c r="M14" i="115"/>
  <c r="N14" i="115" s="1"/>
  <c r="M13" i="115"/>
  <c r="N13" i="115" s="1"/>
  <c r="M12" i="115"/>
  <c r="N12" i="115" s="1"/>
  <c r="M11" i="115"/>
  <c r="N11" i="115" s="1"/>
  <c r="M10" i="115"/>
  <c r="N10" i="115" s="1"/>
  <c r="M9" i="115"/>
  <c r="N9" i="115" s="1"/>
  <c r="M8" i="115"/>
  <c r="N8" i="115" s="1"/>
  <c r="M7" i="115"/>
  <c r="N7" i="115" s="1"/>
  <c r="M6" i="115"/>
  <c r="N6" i="115" s="1"/>
  <c r="M5" i="115"/>
  <c r="N5" i="115" s="1"/>
  <c r="M4" i="115"/>
  <c r="N4" i="115" s="1"/>
  <c r="M94" i="114"/>
  <c r="N94" i="114" s="1"/>
  <c r="M93" i="114"/>
  <c r="N93" i="114" s="1"/>
  <c r="M92" i="114"/>
  <c r="N92" i="114" s="1"/>
  <c r="M91" i="114"/>
  <c r="N91" i="114" s="1"/>
  <c r="M90" i="114"/>
  <c r="N90" i="114" s="1"/>
  <c r="M89" i="114"/>
  <c r="N89" i="114" s="1"/>
  <c r="M88" i="114"/>
  <c r="N88" i="114" s="1"/>
  <c r="M87" i="114"/>
  <c r="N87" i="114" s="1"/>
  <c r="M86" i="114"/>
  <c r="N86" i="114" s="1"/>
  <c r="M85" i="114"/>
  <c r="N85" i="114" s="1"/>
  <c r="M84" i="114"/>
  <c r="N84" i="114" s="1"/>
  <c r="M83" i="114"/>
  <c r="N83" i="114" s="1"/>
  <c r="M82" i="114"/>
  <c r="N82" i="114" s="1"/>
  <c r="M81" i="114"/>
  <c r="N81" i="114" s="1"/>
  <c r="M80" i="114"/>
  <c r="N80" i="114" s="1"/>
  <c r="M79" i="114"/>
  <c r="N79" i="114" s="1"/>
  <c r="M78" i="114"/>
  <c r="N78" i="114" s="1"/>
  <c r="M77" i="114"/>
  <c r="N77" i="114" s="1"/>
  <c r="M76" i="114"/>
  <c r="N76" i="114" s="1"/>
  <c r="M75" i="114"/>
  <c r="N75" i="114" s="1"/>
  <c r="M74" i="114"/>
  <c r="N74" i="114" s="1"/>
  <c r="M73" i="114"/>
  <c r="N73" i="114" s="1"/>
  <c r="M72" i="114"/>
  <c r="N72" i="114" s="1"/>
  <c r="M71" i="114"/>
  <c r="N71" i="114" s="1"/>
  <c r="M70" i="114"/>
  <c r="N70" i="114" s="1"/>
  <c r="M69" i="114"/>
  <c r="N69" i="114" s="1"/>
  <c r="M68" i="114"/>
  <c r="N68" i="114" s="1"/>
  <c r="M67" i="114"/>
  <c r="N67" i="114" s="1"/>
  <c r="M66" i="114"/>
  <c r="N66" i="114" s="1"/>
  <c r="M65" i="114"/>
  <c r="N65" i="114" s="1"/>
  <c r="M64" i="114"/>
  <c r="N64" i="114" s="1"/>
  <c r="M63" i="114"/>
  <c r="N63" i="114" s="1"/>
  <c r="M62" i="114"/>
  <c r="N62" i="114" s="1"/>
  <c r="M61" i="114"/>
  <c r="N61" i="114" s="1"/>
  <c r="M60" i="114"/>
  <c r="N60" i="114" s="1"/>
  <c r="M59" i="114"/>
  <c r="N59" i="114" s="1"/>
  <c r="M58" i="114"/>
  <c r="N58" i="114" s="1"/>
  <c r="M57" i="114"/>
  <c r="N57" i="114" s="1"/>
  <c r="M56" i="114"/>
  <c r="N56" i="114" s="1"/>
  <c r="M55" i="114"/>
  <c r="N55" i="114" s="1"/>
  <c r="M54" i="114"/>
  <c r="N54" i="114" s="1"/>
  <c r="M53" i="114"/>
  <c r="N53" i="114" s="1"/>
  <c r="M52" i="114"/>
  <c r="N52" i="114" s="1"/>
  <c r="M51" i="114"/>
  <c r="N51" i="114" s="1"/>
  <c r="M50" i="114"/>
  <c r="N50" i="114" s="1"/>
  <c r="M49" i="114"/>
  <c r="N49" i="114" s="1"/>
  <c r="M48" i="114"/>
  <c r="N48" i="114" s="1"/>
  <c r="M47" i="114"/>
  <c r="N47" i="114" s="1"/>
  <c r="M46" i="114"/>
  <c r="N46" i="114" s="1"/>
  <c r="M45" i="114"/>
  <c r="N45" i="114" s="1"/>
  <c r="M44" i="114"/>
  <c r="N44" i="114" s="1"/>
  <c r="M43" i="114"/>
  <c r="N43" i="114" s="1"/>
  <c r="M42" i="114"/>
  <c r="N42" i="114" s="1"/>
  <c r="M41" i="114"/>
  <c r="N41" i="114" s="1"/>
  <c r="M40" i="114"/>
  <c r="N40" i="114" s="1"/>
  <c r="M39" i="114"/>
  <c r="N39" i="114" s="1"/>
  <c r="M38" i="114"/>
  <c r="N38" i="114" s="1"/>
  <c r="M37" i="114"/>
  <c r="N37" i="114" s="1"/>
  <c r="M36" i="114"/>
  <c r="N36" i="114" s="1"/>
  <c r="M35" i="114"/>
  <c r="N35" i="114" s="1"/>
  <c r="M34" i="114"/>
  <c r="N34" i="114" s="1"/>
  <c r="M33" i="114"/>
  <c r="N33" i="114" s="1"/>
  <c r="M32" i="114"/>
  <c r="N32" i="114" s="1"/>
  <c r="M31" i="114"/>
  <c r="N31" i="114" s="1"/>
  <c r="M30" i="114"/>
  <c r="N30" i="114" s="1"/>
  <c r="M29" i="114"/>
  <c r="N29" i="114" s="1"/>
  <c r="M28" i="114"/>
  <c r="N28" i="114" s="1"/>
  <c r="M27" i="114"/>
  <c r="N27" i="114" s="1"/>
  <c r="M26" i="114"/>
  <c r="N26" i="114" s="1"/>
  <c r="M25" i="114"/>
  <c r="N25" i="114" s="1"/>
  <c r="M24" i="114"/>
  <c r="N24" i="114" s="1"/>
  <c r="M23" i="114"/>
  <c r="N23" i="114" s="1"/>
  <c r="M22" i="114"/>
  <c r="N22" i="114" s="1"/>
  <c r="M21" i="114"/>
  <c r="N21" i="114" s="1"/>
  <c r="M20" i="114"/>
  <c r="N20" i="114" s="1"/>
  <c r="M19" i="114"/>
  <c r="N19" i="114" s="1"/>
  <c r="M18" i="114"/>
  <c r="N18" i="114" s="1"/>
  <c r="M17" i="114"/>
  <c r="N17" i="114" s="1"/>
  <c r="M16" i="114"/>
  <c r="N16" i="114" s="1"/>
  <c r="M15" i="114"/>
  <c r="N15" i="114" s="1"/>
  <c r="M14" i="114"/>
  <c r="N14" i="114" s="1"/>
  <c r="M13" i="114"/>
  <c r="N13" i="114" s="1"/>
  <c r="M12" i="114"/>
  <c r="N12" i="114" s="1"/>
  <c r="M11" i="114"/>
  <c r="N11" i="114" s="1"/>
  <c r="M10" i="114"/>
  <c r="N10" i="114" s="1"/>
  <c r="M9" i="114"/>
  <c r="N9" i="114" s="1"/>
  <c r="M8" i="114"/>
  <c r="N8" i="114" s="1"/>
  <c r="M7" i="114"/>
  <c r="N7" i="114" s="1"/>
  <c r="M6" i="114"/>
  <c r="N6" i="114" s="1"/>
  <c r="M5" i="114"/>
  <c r="N5" i="114" s="1"/>
  <c r="M4" i="114"/>
  <c r="N4" i="114" s="1"/>
  <c r="M94" i="113"/>
  <c r="N94" i="113" s="1"/>
  <c r="M93" i="113"/>
  <c r="N93" i="113" s="1"/>
  <c r="M92" i="113"/>
  <c r="N92" i="113" s="1"/>
  <c r="M91" i="113"/>
  <c r="N91" i="113" s="1"/>
  <c r="M90" i="113"/>
  <c r="N90" i="113" s="1"/>
  <c r="M89" i="113"/>
  <c r="N89" i="113" s="1"/>
  <c r="M88" i="113"/>
  <c r="N88" i="113" s="1"/>
  <c r="M87" i="113"/>
  <c r="N87" i="113" s="1"/>
  <c r="M86" i="113"/>
  <c r="N86" i="113" s="1"/>
  <c r="M85" i="113"/>
  <c r="N85" i="113" s="1"/>
  <c r="M84" i="113"/>
  <c r="N84" i="113" s="1"/>
  <c r="M83" i="113"/>
  <c r="N83" i="113" s="1"/>
  <c r="M82" i="113"/>
  <c r="N82" i="113" s="1"/>
  <c r="M81" i="113"/>
  <c r="N81" i="113" s="1"/>
  <c r="M80" i="113"/>
  <c r="N80" i="113" s="1"/>
  <c r="M79" i="113"/>
  <c r="N79" i="113" s="1"/>
  <c r="M78" i="113"/>
  <c r="N78" i="113" s="1"/>
  <c r="M77" i="113"/>
  <c r="N77" i="113" s="1"/>
  <c r="M76" i="113"/>
  <c r="N76" i="113" s="1"/>
  <c r="M75" i="113"/>
  <c r="N75" i="113" s="1"/>
  <c r="M74" i="113"/>
  <c r="N74" i="113" s="1"/>
  <c r="M73" i="113"/>
  <c r="N73" i="113" s="1"/>
  <c r="M72" i="113"/>
  <c r="N72" i="113" s="1"/>
  <c r="M71" i="113"/>
  <c r="N71" i="113" s="1"/>
  <c r="M70" i="113"/>
  <c r="N70" i="113" s="1"/>
  <c r="M69" i="113"/>
  <c r="N69" i="113" s="1"/>
  <c r="M68" i="113"/>
  <c r="N68" i="113" s="1"/>
  <c r="M67" i="113"/>
  <c r="N67" i="113" s="1"/>
  <c r="M66" i="113"/>
  <c r="N66" i="113" s="1"/>
  <c r="M65" i="113"/>
  <c r="N65" i="113" s="1"/>
  <c r="M64" i="113"/>
  <c r="N64" i="113" s="1"/>
  <c r="M63" i="113"/>
  <c r="N63" i="113" s="1"/>
  <c r="M62" i="113"/>
  <c r="N62" i="113" s="1"/>
  <c r="M61" i="113"/>
  <c r="N61" i="113" s="1"/>
  <c r="M60" i="113"/>
  <c r="N60" i="113" s="1"/>
  <c r="M59" i="113"/>
  <c r="N59" i="113" s="1"/>
  <c r="M58" i="113"/>
  <c r="N58" i="113" s="1"/>
  <c r="M57" i="113"/>
  <c r="N57" i="113" s="1"/>
  <c r="M56" i="113"/>
  <c r="N56" i="113" s="1"/>
  <c r="M55" i="113"/>
  <c r="N55" i="113" s="1"/>
  <c r="M54" i="113"/>
  <c r="N54" i="113" s="1"/>
  <c r="M53" i="113"/>
  <c r="N53" i="113" s="1"/>
  <c r="M52" i="113"/>
  <c r="N52" i="113" s="1"/>
  <c r="M51" i="113"/>
  <c r="N51" i="113" s="1"/>
  <c r="M50" i="113"/>
  <c r="N50" i="113" s="1"/>
  <c r="M49" i="113"/>
  <c r="N49" i="113" s="1"/>
  <c r="M48" i="113"/>
  <c r="N48" i="113" s="1"/>
  <c r="M47" i="113"/>
  <c r="N47" i="113" s="1"/>
  <c r="M46" i="113"/>
  <c r="N46" i="113" s="1"/>
  <c r="M45" i="113"/>
  <c r="N45" i="113" s="1"/>
  <c r="M44" i="113"/>
  <c r="N44" i="113" s="1"/>
  <c r="M43" i="113"/>
  <c r="N43" i="113" s="1"/>
  <c r="M42" i="113"/>
  <c r="N42" i="113" s="1"/>
  <c r="M41" i="113"/>
  <c r="N41" i="113" s="1"/>
  <c r="M40" i="113"/>
  <c r="N40" i="113" s="1"/>
  <c r="M39" i="113"/>
  <c r="N39" i="113" s="1"/>
  <c r="M38" i="113"/>
  <c r="N38" i="113" s="1"/>
  <c r="M37" i="113"/>
  <c r="N37" i="113" s="1"/>
  <c r="M36" i="113"/>
  <c r="N36" i="113" s="1"/>
  <c r="M35" i="113"/>
  <c r="N35" i="113" s="1"/>
  <c r="M34" i="113"/>
  <c r="N34" i="113" s="1"/>
  <c r="M33" i="113"/>
  <c r="N33" i="113" s="1"/>
  <c r="M32" i="113"/>
  <c r="N32" i="113" s="1"/>
  <c r="M31" i="113"/>
  <c r="N31" i="113" s="1"/>
  <c r="M30" i="113"/>
  <c r="N30" i="113" s="1"/>
  <c r="M29" i="113"/>
  <c r="N29" i="113" s="1"/>
  <c r="M28" i="113"/>
  <c r="N28" i="113" s="1"/>
  <c r="M27" i="113"/>
  <c r="N27" i="113" s="1"/>
  <c r="M26" i="113"/>
  <c r="N26" i="113" s="1"/>
  <c r="M25" i="113"/>
  <c r="N25" i="113" s="1"/>
  <c r="M24" i="113"/>
  <c r="N24" i="113" s="1"/>
  <c r="M23" i="113"/>
  <c r="N23" i="113" s="1"/>
  <c r="M22" i="113"/>
  <c r="N22" i="113" s="1"/>
  <c r="M21" i="113"/>
  <c r="N21" i="113" s="1"/>
  <c r="M20" i="113"/>
  <c r="N20" i="113" s="1"/>
  <c r="M19" i="113"/>
  <c r="N19" i="113" s="1"/>
  <c r="M18" i="113"/>
  <c r="N18" i="113" s="1"/>
  <c r="M17" i="113"/>
  <c r="N17" i="113" s="1"/>
  <c r="M16" i="113"/>
  <c r="N16" i="113" s="1"/>
  <c r="M15" i="113"/>
  <c r="N15" i="113" s="1"/>
  <c r="M14" i="113"/>
  <c r="N14" i="113" s="1"/>
  <c r="M13" i="113"/>
  <c r="N13" i="113" s="1"/>
  <c r="M12" i="113"/>
  <c r="N12" i="113" s="1"/>
  <c r="M11" i="113"/>
  <c r="N11" i="113" s="1"/>
  <c r="M10" i="113"/>
  <c r="N10" i="113" s="1"/>
  <c r="M9" i="113"/>
  <c r="N9" i="113" s="1"/>
  <c r="M8" i="113"/>
  <c r="N8" i="113" s="1"/>
  <c r="M7" i="113"/>
  <c r="N7" i="113" s="1"/>
  <c r="M6" i="113"/>
  <c r="N6" i="113" s="1"/>
  <c r="M5" i="113"/>
  <c r="N5" i="113" s="1"/>
  <c r="M4" i="113"/>
  <c r="N4" i="113" s="1"/>
  <c r="M94" i="112"/>
  <c r="N94" i="112" s="1"/>
  <c r="M93" i="112"/>
  <c r="N93" i="112" s="1"/>
  <c r="M92" i="112"/>
  <c r="N92" i="112" s="1"/>
  <c r="M91" i="112"/>
  <c r="N91" i="112" s="1"/>
  <c r="M90" i="112"/>
  <c r="N90" i="112" s="1"/>
  <c r="M89" i="112"/>
  <c r="N89" i="112" s="1"/>
  <c r="M88" i="112"/>
  <c r="N88" i="112" s="1"/>
  <c r="M87" i="112"/>
  <c r="N87" i="112" s="1"/>
  <c r="M86" i="112"/>
  <c r="N86" i="112" s="1"/>
  <c r="M85" i="112"/>
  <c r="N85" i="112" s="1"/>
  <c r="M84" i="112"/>
  <c r="N84" i="112" s="1"/>
  <c r="M83" i="112"/>
  <c r="N83" i="112" s="1"/>
  <c r="M82" i="112"/>
  <c r="N82" i="112" s="1"/>
  <c r="M81" i="112"/>
  <c r="N81" i="112" s="1"/>
  <c r="M80" i="112"/>
  <c r="N80" i="112" s="1"/>
  <c r="M79" i="112"/>
  <c r="N79" i="112" s="1"/>
  <c r="M78" i="112"/>
  <c r="N78" i="112" s="1"/>
  <c r="M77" i="112"/>
  <c r="N77" i="112" s="1"/>
  <c r="M76" i="112"/>
  <c r="N76" i="112" s="1"/>
  <c r="M75" i="112"/>
  <c r="N75" i="112" s="1"/>
  <c r="M74" i="112"/>
  <c r="N74" i="112" s="1"/>
  <c r="M73" i="112"/>
  <c r="N73" i="112" s="1"/>
  <c r="M72" i="112"/>
  <c r="N72" i="112" s="1"/>
  <c r="M71" i="112"/>
  <c r="N71" i="112" s="1"/>
  <c r="M70" i="112"/>
  <c r="N70" i="112" s="1"/>
  <c r="M69" i="112"/>
  <c r="N69" i="112" s="1"/>
  <c r="M68" i="112"/>
  <c r="N68" i="112" s="1"/>
  <c r="M67" i="112"/>
  <c r="N67" i="112" s="1"/>
  <c r="M66" i="112"/>
  <c r="N66" i="112" s="1"/>
  <c r="M65" i="112"/>
  <c r="N65" i="112" s="1"/>
  <c r="M64" i="112"/>
  <c r="N64" i="112" s="1"/>
  <c r="M63" i="112"/>
  <c r="N63" i="112" s="1"/>
  <c r="M62" i="112"/>
  <c r="N62" i="112" s="1"/>
  <c r="M61" i="112"/>
  <c r="N61" i="112" s="1"/>
  <c r="M60" i="112"/>
  <c r="N60" i="112" s="1"/>
  <c r="M59" i="112"/>
  <c r="N59" i="112" s="1"/>
  <c r="M58" i="112"/>
  <c r="N58" i="112" s="1"/>
  <c r="M57" i="112"/>
  <c r="N57" i="112" s="1"/>
  <c r="M56" i="112"/>
  <c r="N56" i="112" s="1"/>
  <c r="M55" i="112"/>
  <c r="N55" i="112" s="1"/>
  <c r="M54" i="112"/>
  <c r="N54" i="112" s="1"/>
  <c r="M53" i="112"/>
  <c r="N53" i="112" s="1"/>
  <c r="M52" i="112"/>
  <c r="N52" i="112" s="1"/>
  <c r="M51" i="112"/>
  <c r="N51" i="112" s="1"/>
  <c r="M50" i="112"/>
  <c r="N50" i="112" s="1"/>
  <c r="M49" i="112"/>
  <c r="N49" i="112" s="1"/>
  <c r="M48" i="112"/>
  <c r="N48" i="112" s="1"/>
  <c r="M47" i="112"/>
  <c r="N47" i="112" s="1"/>
  <c r="M46" i="112"/>
  <c r="N46" i="112" s="1"/>
  <c r="M45" i="112"/>
  <c r="N45" i="112" s="1"/>
  <c r="M44" i="112"/>
  <c r="N44" i="112" s="1"/>
  <c r="M43" i="112"/>
  <c r="N43" i="112" s="1"/>
  <c r="M42" i="112"/>
  <c r="N42" i="112" s="1"/>
  <c r="M41" i="112"/>
  <c r="N41" i="112" s="1"/>
  <c r="M40" i="112"/>
  <c r="N40" i="112" s="1"/>
  <c r="M39" i="112"/>
  <c r="N39" i="112" s="1"/>
  <c r="M38" i="112"/>
  <c r="N38" i="112" s="1"/>
  <c r="M37" i="112"/>
  <c r="N37" i="112" s="1"/>
  <c r="M36" i="112"/>
  <c r="N36" i="112" s="1"/>
  <c r="M35" i="112"/>
  <c r="N35" i="112" s="1"/>
  <c r="M34" i="112"/>
  <c r="N34" i="112" s="1"/>
  <c r="M33" i="112"/>
  <c r="N33" i="112" s="1"/>
  <c r="M32" i="112"/>
  <c r="N32" i="112" s="1"/>
  <c r="M31" i="112"/>
  <c r="N31" i="112" s="1"/>
  <c r="M30" i="112"/>
  <c r="N30" i="112" s="1"/>
  <c r="M29" i="112"/>
  <c r="N29" i="112" s="1"/>
  <c r="M28" i="112"/>
  <c r="N28" i="112" s="1"/>
  <c r="M27" i="112"/>
  <c r="N27" i="112" s="1"/>
  <c r="M26" i="112"/>
  <c r="N26" i="112" s="1"/>
  <c r="M25" i="112"/>
  <c r="N25" i="112" s="1"/>
  <c r="M24" i="112"/>
  <c r="N24" i="112" s="1"/>
  <c r="M23" i="112"/>
  <c r="N23" i="112" s="1"/>
  <c r="M22" i="112"/>
  <c r="N22" i="112" s="1"/>
  <c r="M21" i="112"/>
  <c r="N21" i="112" s="1"/>
  <c r="M20" i="112"/>
  <c r="N20" i="112" s="1"/>
  <c r="M19" i="112"/>
  <c r="N19" i="112" s="1"/>
  <c r="M18" i="112"/>
  <c r="N18" i="112" s="1"/>
  <c r="M17" i="112"/>
  <c r="N17" i="112" s="1"/>
  <c r="M16" i="112"/>
  <c r="N16" i="112" s="1"/>
  <c r="M15" i="112"/>
  <c r="N15" i="112" s="1"/>
  <c r="M14" i="112"/>
  <c r="N14" i="112" s="1"/>
  <c r="M13" i="112"/>
  <c r="N13" i="112" s="1"/>
  <c r="M12" i="112"/>
  <c r="N12" i="112" s="1"/>
  <c r="M11" i="112"/>
  <c r="N11" i="112" s="1"/>
  <c r="M10" i="112"/>
  <c r="N10" i="112" s="1"/>
  <c r="M9" i="112"/>
  <c r="N9" i="112" s="1"/>
  <c r="M8" i="112"/>
  <c r="N8" i="112" s="1"/>
  <c r="M7" i="112"/>
  <c r="N7" i="112" s="1"/>
  <c r="M6" i="112"/>
  <c r="N6" i="112" s="1"/>
  <c r="M5" i="112"/>
  <c r="N5" i="112" s="1"/>
  <c r="M4" i="112"/>
  <c r="N4" i="112" s="1"/>
  <c r="M94" i="111"/>
  <c r="N94" i="111" s="1"/>
  <c r="M93" i="111"/>
  <c r="N93" i="111" s="1"/>
  <c r="M92" i="111"/>
  <c r="N92" i="111" s="1"/>
  <c r="M91" i="111"/>
  <c r="N91" i="111" s="1"/>
  <c r="M90" i="111"/>
  <c r="N90" i="111" s="1"/>
  <c r="M89" i="111"/>
  <c r="N89" i="111" s="1"/>
  <c r="M88" i="111"/>
  <c r="N88" i="111" s="1"/>
  <c r="M87" i="111"/>
  <c r="N87" i="111" s="1"/>
  <c r="M86" i="111"/>
  <c r="N86" i="111" s="1"/>
  <c r="M85" i="111"/>
  <c r="N85" i="111" s="1"/>
  <c r="M84" i="111"/>
  <c r="N84" i="111" s="1"/>
  <c r="M83" i="111"/>
  <c r="N83" i="111" s="1"/>
  <c r="M82" i="111"/>
  <c r="N82" i="111" s="1"/>
  <c r="M81" i="111"/>
  <c r="N81" i="111" s="1"/>
  <c r="M80" i="111"/>
  <c r="N80" i="111" s="1"/>
  <c r="M79" i="111"/>
  <c r="N79" i="111" s="1"/>
  <c r="M78" i="111"/>
  <c r="N78" i="111" s="1"/>
  <c r="M77" i="111"/>
  <c r="N77" i="111" s="1"/>
  <c r="M76" i="111"/>
  <c r="N76" i="111" s="1"/>
  <c r="M75" i="111"/>
  <c r="N75" i="111" s="1"/>
  <c r="M74" i="111"/>
  <c r="N74" i="111" s="1"/>
  <c r="M73" i="111"/>
  <c r="N73" i="111" s="1"/>
  <c r="M72" i="111"/>
  <c r="N72" i="111" s="1"/>
  <c r="M71" i="111"/>
  <c r="N71" i="111" s="1"/>
  <c r="M70" i="111"/>
  <c r="N70" i="111" s="1"/>
  <c r="M69" i="111"/>
  <c r="N69" i="111" s="1"/>
  <c r="M68" i="111"/>
  <c r="N68" i="111" s="1"/>
  <c r="M67" i="111"/>
  <c r="N67" i="111" s="1"/>
  <c r="M66" i="111"/>
  <c r="N66" i="111" s="1"/>
  <c r="M65" i="111"/>
  <c r="N65" i="111" s="1"/>
  <c r="M64" i="111"/>
  <c r="N64" i="111" s="1"/>
  <c r="M63" i="111"/>
  <c r="N63" i="111" s="1"/>
  <c r="M62" i="111"/>
  <c r="N62" i="111" s="1"/>
  <c r="M61" i="111"/>
  <c r="N61" i="111" s="1"/>
  <c r="M60" i="111"/>
  <c r="N60" i="111" s="1"/>
  <c r="M59" i="111"/>
  <c r="N59" i="111" s="1"/>
  <c r="M58" i="111"/>
  <c r="N58" i="111" s="1"/>
  <c r="M57" i="111"/>
  <c r="N57" i="111" s="1"/>
  <c r="M56" i="111"/>
  <c r="N56" i="111" s="1"/>
  <c r="M55" i="111"/>
  <c r="N55" i="111" s="1"/>
  <c r="M54" i="111"/>
  <c r="N54" i="111" s="1"/>
  <c r="M53" i="111"/>
  <c r="N53" i="111" s="1"/>
  <c r="M52" i="111"/>
  <c r="N52" i="111" s="1"/>
  <c r="M51" i="111"/>
  <c r="N51" i="111" s="1"/>
  <c r="M50" i="111"/>
  <c r="N50" i="111" s="1"/>
  <c r="M49" i="111"/>
  <c r="N49" i="111" s="1"/>
  <c r="M48" i="111"/>
  <c r="N48" i="111" s="1"/>
  <c r="M47" i="111"/>
  <c r="N47" i="111" s="1"/>
  <c r="M46" i="111"/>
  <c r="N46" i="111" s="1"/>
  <c r="M45" i="111"/>
  <c r="N45" i="111" s="1"/>
  <c r="M44" i="111"/>
  <c r="N44" i="111" s="1"/>
  <c r="M43" i="111"/>
  <c r="N43" i="111" s="1"/>
  <c r="M42" i="111"/>
  <c r="N42" i="111" s="1"/>
  <c r="M41" i="111"/>
  <c r="N41" i="111" s="1"/>
  <c r="M40" i="111"/>
  <c r="N40" i="111" s="1"/>
  <c r="M39" i="111"/>
  <c r="N39" i="111" s="1"/>
  <c r="M38" i="111"/>
  <c r="N38" i="111" s="1"/>
  <c r="M37" i="111"/>
  <c r="N37" i="111" s="1"/>
  <c r="M36" i="111"/>
  <c r="N36" i="111" s="1"/>
  <c r="M35" i="111"/>
  <c r="N35" i="111" s="1"/>
  <c r="M34" i="111"/>
  <c r="N34" i="111" s="1"/>
  <c r="M33" i="111"/>
  <c r="N33" i="111" s="1"/>
  <c r="M32" i="111"/>
  <c r="N32" i="111" s="1"/>
  <c r="M31" i="111"/>
  <c r="N31" i="111" s="1"/>
  <c r="M30" i="111"/>
  <c r="N30" i="111" s="1"/>
  <c r="M29" i="111"/>
  <c r="N29" i="111" s="1"/>
  <c r="M28" i="111"/>
  <c r="N28" i="111" s="1"/>
  <c r="M27" i="111"/>
  <c r="N27" i="111" s="1"/>
  <c r="M26" i="111"/>
  <c r="N26" i="111" s="1"/>
  <c r="M25" i="111"/>
  <c r="N25" i="111" s="1"/>
  <c r="M24" i="111"/>
  <c r="N24" i="111" s="1"/>
  <c r="M23" i="111"/>
  <c r="N23" i="111" s="1"/>
  <c r="M22" i="111"/>
  <c r="N22" i="111" s="1"/>
  <c r="M21" i="111"/>
  <c r="N21" i="111" s="1"/>
  <c r="M20" i="111"/>
  <c r="N20" i="111" s="1"/>
  <c r="M19" i="111"/>
  <c r="N19" i="111" s="1"/>
  <c r="M18" i="111"/>
  <c r="N18" i="111" s="1"/>
  <c r="M17" i="111"/>
  <c r="N17" i="111" s="1"/>
  <c r="M16" i="111"/>
  <c r="N16" i="111" s="1"/>
  <c r="M15" i="111"/>
  <c r="N15" i="111" s="1"/>
  <c r="M14" i="111"/>
  <c r="N14" i="111" s="1"/>
  <c r="M13" i="111"/>
  <c r="N13" i="111" s="1"/>
  <c r="M12" i="111"/>
  <c r="N12" i="111" s="1"/>
  <c r="M11" i="111"/>
  <c r="N11" i="111" s="1"/>
  <c r="M10" i="111"/>
  <c r="N10" i="111" s="1"/>
  <c r="M9" i="111"/>
  <c r="N9" i="111" s="1"/>
  <c r="M8" i="111"/>
  <c r="N8" i="111" s="1"/>
  <c r="M7" i="111"/>
  <c r="N7" i="111" s="1"/>
  <c r="M6" i="111"/>
  <c r="N6" i="111" s="1"/>
  <c r="M5" i="111"/>
  <c r="N5" i="111" s="1"/>
  <c r="M4" i="111"/>
  <c r="N4" i="111" s="1"/>
  <c r="M94" i="110"/>
  <c r="N94" i="110" s="1"/>
  <c r="M93" i="110"/>
  <c r="N93" i="110" s="1"/>
  <c r="M92" i="110"/>
  <c r="N92" i="110" s="1"/>
  <c r="M91" i="110"/>
  <c r="N91" i="110" s="1"/>
  <c r="M90" i="110"/>
  <c r="N90" i="110" s="1"/>
  <c r="M89" i="110"/>
  <c r="N89" i="110" s="1"/>
  <c r="M88" i="110"/>
  <c r="N88" i="110" s="1"/>
  <c r="M87" i="110"/>
  <c r="N87" i="110" s="1"/>
  <c r="M86" i="110"/>
  <c r="N86" i="110" s="1"/>
  <c r="M85" i="110"/>
  <c r="N85" i="110" s="1"/>
  <c r="M84" i="110"/>
  <c r="N84" i="110" s="1"/>
  <c r="M83" i="110"/>
  <c r="N83" i="110" s="1"/>
  <c r="M82" i="110"/>
  <c r="N82" i="110" s="1"/>
  <c r="M81" i="110"/>
  <c r="N81" i="110" s="1"/>
  <c r="M80" i="110"/>
  <c r="N80" i="110" s="1"/>
  <c r="M79" i="110"/>
  <c r="N79" i="110" s="1"/>
  <c r="M78" i="110"/>
  <c r="N78" i="110" s="1"/>
  <c r="M77" i="110"/>
  <c r="N77" i="110" s="1"/>
  <c r="M76" i="110"/>
  <c r="N76" i="110" s="1"/>
  <c r="M75" i="110"/>
  <c r="N75" i="110" s="1"/>
  <c r="M74" i="110"/>
  <c r="N74" i="110" s="1"/>
  <c r="M73" i="110"/>
  <c r="N73" i="110" s="1"/>
  <c r="M72" i="110"/>
  <c r="N72" i="110" s="1"/>
  <c r="M71" i="110"/>
  <c r="N71" i="110" s="1"/>
  <c r="M70" i="110"/>
  <c r="N70" i="110" s="1"/>
  <c r="M69" i="110"/>
  <c r="N69" i="110" s="1"/>
  <c r="M68" i="110"/>
  <c r="N68" i="110" s="1"/>
  <c r="M67" i="110"/>
  <c r="N67" i="110" s="1"/>
  <c r="M66" i="110"/>
  <c r="N66" i="110" s="1"/>
  <c r="M65" i="110"/>
  <c r="N65" i="110" s="1"/>
  <c r="M64" i="110"/>
  <c r="N64" i="110" s="1"/>
  <c r="M63" i="110"/>
  <c r="N63" i="110" s="1"/>
  <c r="M62" i="110"/>
  <c r="N62" i="110" s="1"/>
  <c r="M61" i="110"/>
  <c r="N61" i="110" s="1"/>
  <c r="M60" i="110"/>
  <c r="N60" i="110" s="1"/>
  <c r="M59" i="110"/>
  <c r="N59" i="110" s="1"/>
  <c r="M58" i="110"/>
  <c r="N58" i="110" s="1"/>
  <c r="M57" i="110"/>
  <c r="N57" i="110" s="1"/>
  <c r="M56" i="110"/>
  <c r="N56" i="110" s="1"/>
  <c r="M55" i="110"/>
  <c r="N55" i="110" s="1"/>
  <c r="M54" i="110"/>
  <c r="N54" i="110" s="1"/>
  <c r="M53" i="110"/>
  <c r="N53" i="110" s="1"/>
  <c r="M52" i="110"/>
  <c r="N52" i="110" s="1"/>
  <c r="M51" i="110"/>
  <c r="N51" i="110" s="1"/>
  <c r="M50" i="110"/>
  <c r="N50" i="110" s="1"/>
  <c r="M49" i="110"/>
  <c r="N49" i="110" s="1"/>
  <c r="M48" i="110"/>
  <c r="N48" i="110" s="1"/>
  <c r="M47" i="110"/>
  <c r="N47" i="110" s="1"/>
  <c r="M46" i="110"/>
  <c r="N46" i="110" s="1"/>
  <c r="M45" i="110"/>
  <c r="N45" i="110" s="1"/>
  <c r="M44" i="110"/>
  <c r="N44" i="110" s="1"/>
  <c r="M43" i="110"/>
  <c r="N43" i="110" s="1"/>
  <c r="M42" i="110"/>
  <c r="N42" i="110" s="1"/>
  <c r="M41" i="110"/>
  <c r="N41" i="110" s="1"/>
  <c r="M40" i="110"/>
  <c r="N40" i="110" s="1"/>
  <c r="M39" i="110"/>
  <c r="N39" i="110" s="1"/>
  <c r="M38" i="110"/>
  <c r="N38" i="110" s="1"/>
  <c r="M37" i="110"/>
  <c r="N37" i="110" s="1"/>
  <c r="M36" i="110"/>
  <c r="N36" i="110" s="1"/>
  <c r="M35" i="110"/>
  <c r="N35" i="110" s="1"/>
  <c r="M34" i="110"/>
  <c r="N34" i="110" s="1"/>
  <c r="M33" i="110"/>
  <c r="N33" i="110" s="1"/>
  <c r="M32" i="110"/>
  <c r="N32" i="110" s="1"/>
  <c r="M31" i="110"/>
  <c r="N31" i="110" s="1"/>
  <c r="M30" i="110"/>
  <c r="N30" i="110" s="1"/>
  <c r="M29" i="110"/>
  <c r="N29" i="110" s="1"/>
  <c r="M28" i="110"/>
  <c r="N28" i="110" s="1"/>
  <c r="M27" i="110"/>
  <c r="N27" i="110" s="1"/>
  <c r="M26" i="110"/>
  <c r="N26" i="110" s="1"/>
  <c r="M25" i="110"/>
  <c r="N25" i="110" s="1"/>
  <c r="M24" i="110"/>
  <c r="N24" i="110" s="1"/>
  <c r="M23" i="110"/>
  <c r="N23" i="110" s="1"/>
  <c r="M22" i="110"/>
  <c r="N22" i="110" s="1"/>
  <c r="M21" i="110"/>
  <c r="N21" i="110" s="1"/>
  <c r="M20" i="110"/>
  <c r="N20" i="110" s="1"/>
  <c r="M19" i="110"/>
  <c r="N19" i="110" s="1"/>
  <c r="M18" i="110"/>
  <c r="N18" i="110" s="1"/>
  <c r="M17" i="110"/>
  <c r="N17" i="110" s="1"/>
  <c r="M16" i="110"/>
  <c r="N16" i="110" s="1"/>
  <c r="M15" i="110"/>
  <c r="N15" i="110" s="1"/>
  <c r="M14" i="110"/>
  <c r="N14" i="110" s="1"/>
  <c r="M13" i="110"/>
  <c r="N13" i="110" s="1"/>
  <c r="M12" i="110"/>
  <c r="N12" i="110" s="1"/>
  <c r="M11" i="110"/>
  <c r="N11" i="110" s="1"/>
  <c r="M10" i="110"/>
  <c r="N10" i="110" s="1"/>
  <c r="M9" i="110"/>
  <c r="N9" i="110" s="1"/>
  <c r="M8" i="110"/>
  <c r="N8" i="110" s="1"/>
  <c r="M7" i="110"/>
  <c r="N7" i="110" s="1"/>
  <c r="M6" i="110"/>
  <c r="N6" i="110" s="1"/>
  <c r="M5" i="110"/>
  <c r="N5" i="110" s="1"/>
  <c r="M4" i="110"/>
  <c r="N4" i="110" s="1"/>
  <c r="M94" i="109"/>
  <c r="N94" i="109" s="1"/>
  <c r="M93" i="109"/>
  <c r="N93" i="109" s="1"/>
  <c r="M92" i="109"/>
  <c r="N92" i="109" s="1"/>
  <c r="M91" i="109"/>
  <c r="N91" i="109" s="1"/>
  <c r="M90" i="109"/>
  <c r="N90" i="109" s="1"/>
  <c r="M89" i="109"/>
  <c r="N89" i="109" s="1"/>
  <c r="M88" i="109"/>
  <c r="N88" i="109" s="1"/>
  <c r="M87" i="109"/>
  <c r="N87" i="109" s="1"/>
  <c r="M86" i="109"/>
  <c r="N86" i="109" s="1"/>
  <c r="M85" i="109"/>
  <c r="N85" i="109" s="1"/>
  <c r="M84" i="109"/>
  <c r="N84" i="109" s="1"/>
  <c r="M83" i="109"/>
  <c r="N83" i="109" s="1"/>
  <c r="M82" i="109"/>
  <c r="N82" i="109" s="1"/>
  <c r="M81" i="109"/>
  <c r="N81" i="109" s="1"/>
  <c r="M80" i="109"/>
  <c r="N80" i="109" s="1"/>
  <c r="M79" i="109"/>
  <c r="N79" i="109" s="1"/>
  <c r="M78" i="109"/>
  <c r="N78" i="109" s="1"/>
  <c r="M77" i="109"/>
  <c r="N77" i="109" s="1"/>
  <c r="M76" i="109"/>
  <c r="N76" i="109" s="1"/>
  <c r="M75" i="109"/>
  <c r="N75" i="109" s="1"/>
  <c r="M74" i="109"/>
  <c r="N74" i="109" s="1"/>
  <c r="M73" i="109"/>
  <c r="N73" i="109" s="1"/>
  <c r="M72" i="109"/>
  <c r="N72" i="109" s="1"/>
  <c r="M71" i="109"/>
  <c r="N71" i="109" s="1"/>
  <c r="M70" i="109"/>
  <c r="N70" i="109" s="1"/>
  <c r="M69" i="109"/>
  <c r="N69" i="109" s="1"/>
  <c r="M68" i="109"/>
  <c r="N68" i="109" s="1"/>
  <c r="M67" i="109"/>
  <c r="N67" i="109" s="1"/>
  <c r="M66" i="109"/>
  <c r="N66" i="109" s="1"/>
  <c r="M65" i="109"/>
  <c r="N65" i="109" s="1"/>
  <c r="M64" i="109"/>
  <c r="N64" i="109" s="1"/>
  <c r="M63" i="109"/>
  <c r="N63" i="109" s="1"/>
  <c r="M62" i="109"/>
  <c r="N62" i="109" s="1"/>
  <c r="M61" i="109"/>
  <c r="N61" i="109" s="1"/>
  <c r="M60" i="109"/>
  <c r="N60" i="109" s="1"/>
  <c r="M59" i="109"/>
  <c r="N59" i="109" s="1"/>
  <c r="M58" i="109"/>
  <c r="N58" i="109" s="1"/>
  <c r="M57" i="109"/>
  <c r="N57" i="109" s="1"/>
  <c r="M56" i="109"/>
  <c r="N56" i="109" s="1"/>
  <c r="M55" i="109"/>
  <c r="N55" i="109" s="1"/>
  <c r="M54" i="109"/>
  <c r="N54" i="109" s="1"/>
  <c r="M53" i="109"/>
  <c r="N53" i="109" s="1"/>
  <c r="M52" i="109"/>
  <c r="N52" i="109" s="1"/>
  <c r="M51" i="109"/>
  <c r="N51" i="109" s="1"/>
  <c r="M50" i="109"/>
  <c r="N50" i="109" s="1"/>
  <c r="M49" i="109"/>
  <c r="N49" i="109" s="1"/>
  <c r="M48" i="109"/>
  <c r="N48" i="109" s="1"/>
  <c r="M47" i="109"/>
  <c r="N47" i="109" s="1"/>
  <c r="M46" i="109"/>
  <c r="N46" i="109" s="1"/>
  <c r="M45" i="109"/>
  <c r="N45" i="109" s="1"/>
  <c r="M44" i="109"/>
  <c r="N44" i="109" s="1"/>
  <c r="M43" i="109"/>
  <c r="N43" i="109" s="1"/>
  <c r="M42" i="109"/>
  <c r="N42" i="109" s="1"/>
  <c r="M41" i="109"/>
  <c r="N41" i="109" s="1"/>
  <c r="M40" i="109"/>
  <c r="N40" i="109" s="1"/>
  <c r="M39" i="109"/>
  <c r="N39" i="109" s="1"/>
  <c r="M38" i="109"/>
  <c r="N38" i="109" s="1"/>
  <c r="M37" i="109"/>
  <c r="N37" i="109" s="1"/>
  <c r="M36" i="109"/>
  <c r="N36" i="109" s="1"/>
  <c r="M35" i="109"/>
  <c r="N35" i="109" s="1"/>
  <c r="M34" i="109"/>
  <c r="N34" i="109" s="1"/>
  <c r="M33" i="109"/>
  <c r="N33" i="109" s="1"/>
  <c r="M32" i="109"/>
  <c r="N32" i="109" s="1"/>
  <c r="M31" i="109"/>
  <c r="N31" i="109" s="1"/>
  <c r="M30" i="109"/>
  <c r="N30" i="109" s="1"/>
  <c r="M29" i="109"/>
  <c r="N29" i="109" s="1"/>
  <c r="M28" i="109"/>
  <c r="N28" i="109" s="1"/>
  <c r="M27" i="109"/>
  <c r="N27" i="109" s="1"/>
  <c r="M26" i="109"/>
  <c r="N26" i="109" s="1"/>
  <c r="M25" i="109"/>
  <c r="N25" i="109" s="1"/>
  <c r="M24" i="109"/>
  <c r="N24" i="109" s="1"/>
  <c r="M23" i="109"/>
  <c r="N23" i="109" s="1"/>
  <c r="M22" i="109"/>
  <c r="N22" i="109" s="1"/>
  <c r="M21" i="109"/>
  <c r="N21" i="109" s="1"/>
  <c r="M20" i="109"/>
  <c r="N20" i="109" s="1"/>
  <c r="M19" i="109"/>
  <c r="N19" i="109" s="1"/>
  <c r="M18" i="109"/>
  <c r="N18" i="109" s="1"/>
  <c r="M17" i="109"/>
  <c r="N17" i="109" s="1"/>
  <c r="M16" i="109"/>
  <c r="N16" i="109" s="1"/>
  <c r="M15" i="109"/>
  <c r="N15" i="109" s="1"/>
  <c r="M14" i="109"/>
  <c r="N14" i="109" s="1"/>
  <c r="M13" i="109"/>
  <c r="N13" i="109" s="1"/>
  <c r="M12" i="109"/>
  <c r="N12" i="109" s="1"/>
  <c r="M11" i="109"/>
  <c r="N11" i="109" s="1"/>
  <c r="M10" i="109"/>
  <c r="N10" i="109" s="1"/>
  <c r="M9" i="109"/>
  <c r="N9" i="109" s="1"/>
  <c r="M8" i="109"/>
  <c r="N8" i="109" s="1"/>
  <c r="M7" i="109"/>
  <c r="N7" i="109" s="1"/>
  <c r="M6" i="109"/>
  <c r="N6" i="109" s="1"/>
  <c r="M5" i="109"/>
  <c r="N5" i="109" s="1"/>
  <c r="M4" i="109"/>
  <c r="N4" i="109" s="1"/>
  <c r="M94" i="117"/>
  <c r="N94" i="117" s="1"/>
  <c r="M93" i="117"/>
  <c r="N93" i="117" s="1"/>
  <c r="M92" i="117"/>
  <c r="N92" i="117" s="1"/>
  <c r="M91" i="117"/>
  <c r="N91" i="117" s="1"/>
  <c r="M90" i="117"/>
  <c r="N90" i="117" s="1"/>
  <c r="M89" i="117"/>
  <c r="N89" i="117" s="1"/>
  <c r="M88" i="117"/>
  <c r="N88" i="117" s="1"/>
  <c r="M87" i="117"/>
  <c r="N87" i="117" s="1"/>
  <c r="M86" i="117"/>
  <c r="N86" i="117" s="1"/>
  <c r="M85" i="117"/>
  <c r="N85" i="117" s="1"/>
  <c r="M84" i="117"/>
  <c r="N84" i="117" s="1"/>
  <c r="M83" i="117"/>
  <c r="N83" i="117" s="1"/>
  <c r="M82" i="117"/>
  <c r="N82" i="117" s="1"/>
  <c r="M81" i="117"/>
  <c r="N81" i="117" s="1"/>
  <c r="M80" i="117"/>
  <c r="N80" i="117" s="1"/>
  <c r="M79" i="117"/>
  <c r="N79" i="117" s="1"/>
  <c r="M78" i="117"/>
  <c r="N78" i="117" s="1"/>
  <c r="M77" i="117"/>
  <c r="N77" i="117" s="1"/>
  <c r="M76" i="117"/>
  <c r="N76" i="117" s="1"/>
  <c r="M75" i="117"/>
  <c r="N75" i="117" s="1"/>
  <c r="M74" i="117"/>
  <c r="N74" i="117" s="1"/>
  <c r="M73" i="117"/>
  <c r="N73" i="117" s="1"/>
  <c r="M72" i="117"/>
  <c r="N72" i="117" s="1"/>
  <c r="M71" i="117"/>
  <c r="N71" i="117" s="1"/>
  <c r="M70" i="117"/>
  <c r="N70" i="117" s="1"/>
  <c r="M69" i="117"/>
  <c r="N69" i="117" s="1"/>
  <c r="M68" i="117"/>
  <c r="N68" i="117" s="1"/>
  <c r="M67" i="117"/>
  <c r="N67" i="117" s="1"/>
  <c r="M66" i="117"/>
  <c r="N66" i="117" s="1"/>
  <c r="M65" i="117"/>
  <c r="N65" i="117" s="1"/>
  <c r="M64" i="117"/>
  <c r="N64" i="117" s="1"/>
  <c r="M63" i="117"/>
  <c r="N63" i="117" s="1"/>
  <c r="N62" i="117"/>
  <c r="M62" i="117"/>
  <c r="M61" i="117"/>
  <c r="N61" i="117" s="1"/>
  <c r="M60" i="117"/>
  <c r="N60" i="117" s="1"/>
  <c r="M59" i="117"/>
  <c r="N59" i="117" s="1"/>
  <c r="M58" i="117"/>
  <c r="N58" i="117" s="1"/>
  <c r="M57" i="117"/>
  <c r="N57" i="117" s="1"/>
  <c r="M56" i="117"/>
  <c r="N56" i="117" s="1"/>
  <c r="M55" i="117"/>
  <c r="N55" i="117" s="1"/>
  <c r="M54" i="117"/>
  <c r="N54" i="117" s="1"/>
  <c r="M53" i="117"/>
  <c r="N53" i="117" s="1"/>
  <c r="M52" i="117"/>
  <c r="N52" i="117" s="1"/>
  <c r="M51" i="117"/>
  <c r="N51" i="117" s="1"/>
  <c r="M50" i="117"/>
  <c r="N50" i="117" s="1"/>
  <c r="M49" i="117"/>
  <c r="N49" i="117" s="1"/>
  <c r="M48" i="117"/>
  <c r="N48" i="117" s="1"/>
  <c r="M47" i="117"/>
  <c r="N47" i="117" s="1"/>
  <c r="M46" i="117"/>
  <c r="N46" i="117" s="1"/>
  <c r="M45" i="117"/>
  <c r="N45" i="117" s="1"/>
  <c r="M44" i="117"/>
  <c r="N44" i="117" s="1"/>
  <c r="M43" i="117"/>
  <c r="N43" i="117" s="1"/>
  <c r="M42" i="117"/>
  <c r="N42" i="117" s="1"/>
  <c r="M41" i="117"/>
  <c r="N41" i="117" s="1"/>
  <c r="M40" i="117"/>
  <c r="N40" i="117" s="1"/>
  <c r="M39" i="117"/>
  <c r="N39" i="117" s="1"/>
  <c r="M38" i="117"/>
  <c r="N38" i="117" s="1"/>
  <c r="M37" i="117"/>
  <c r="N37" i="117" s="1"/>
  <c r="M36" i="117"/>
  <c r="N36" i="117" s="1"/>
  <c r="M35" i="117"/>
  <c r="N35" i="117" s="1"/>
  <c r="M34" i="117"/>
  <c r="N34" i="117" s="1"/>
  <c r="M33" i="117"/>
  <c r="N33" i="117" s="1"/>
  <c r="M32" i="117"/>
  <c r="N32" i="117" s="1"/>
  <c r="M31" i="117"/>
  <c r="N31" i="117" s="1"/>
  <c r="M30" i="117"/>
  <c r="N30" i="117" s="1"/>
  <c r="M29" i="117"/>
  <c r="N29" i="117" s="1"/>
  <c r="M28" i="117"/>
  <c r="N28" i="117" s="1"/>
  <c r="M27" i="117"/>
  <c r="N27" i="117" s="1"/>
  <c r="M26" i="117"/>
  <c r="N26" i="117" s="1"/>
  <c r="M25" i="117"/>
  <c r="N25" i="117" s="1"/>
  <c r="M24" i="117"/>
  <c r="N24" i="117" s="1"/>
  <c r="M23" i="117"/>
  <c r="N23" i="117" s="1"/>
  <c r="M22" i="117"/>
  <c r="N22" i="117" s="1"/>
  <c r="M21" i="117"/>
  <c r="N21" i="117" s="1"/>
  <c r="M20" i="117"/>
  <c r="N20" i="117" s="1"/>
  <c r="M19" i="117"/>
  <c r="N19" i="117" s="1"/>
  <c r="M18" i="117"/>
  <c r="N18" i="117" s="1"/>
  <c r="M17" i="117"/>
  <c r="N17" i="117" s="1"/>
  <c r="M16" i="117"/>
  <c r="N16" i="117" s="1"/>
  <c r="M15" i="117"/>
  <c r="N15" i="117" s="1"/>
  <c r="N14" i="117"/>
  <c r="M14" i="117"/>
  <c r="M13" i="117"/>
  <c r="N13" i="117" s="1"/>
  <c r="M12" i="117"/>
  <c r="N12" i="117" s="1"/>
  <c r="M11" i="117"/>
  <c r="N11" i="117" s="1"/>
  <c r="M10" i="117"/>
  <c r="N10" i="117" s="1"/>
  <c r="M9" i="117"/>
  <c r="N9" i="117" s="1"/>
  <c r="M8" i="117"/>
  <c r="N8" i="117" s="1"/>
  <c r="M7" i="117"/>
  <c r="N7" i="117" s="1"/>
  <c r="M6" i="117"/>
  <c r="N6" i="117" s="1"/>
  <c r="M5" i="117"/>
  <c r="N5" i="117" s="1"/>
  <c r="M4" i="117"/>
  <c r="N4" i="117" s="1"/>
  <c r="M94" i="108"/>
  <c r="N94" i="108" s="1"/>
  <c r="M93" i="108"/>
  <c r="N93" i="108" s="1"/>
  <c r="M92" i="108"/>
  <c r="N92" i="108" s="1"/>
  <c r="M91" i="108"/>
  <c r="N91" i="108" s="1"/>
  <c r="M90" i="108"/>
  <c r="N90" i="108" s="1"/>
  <c r="M89" i="108"/>
  <c r="N89" i="108" s="1"/>
  <c r="M88" i="108"/>
  <c r="N88" i="108" s="1"/>
  <c r="M87" i="108"/>
  <c r="N87" i="108" s="1"/>
  <c r="M86" i="108"/>
  <c r="N86" i="108" s="1"/>
  <c r="M85" i="108"/>
  <c r="N85" i="108" s="1"/>
  <c r="M84" i="108"/>
  <c r="N84" i="108" s="1"/>
  <c r="M83" i="108"/>
  <c r="N83" i="108" s="1"/>
  <c r="M82" i="108"/>
  <c r="N82" i="108" s="1"/>
  <c r="M81" i="108"/>
  <c r="N81" i="108" s="1"/>
  <c r="M80" i="108"/>
  <c r="N80" i="108" s="1"/>
  <c r="M79" i="108"/>
  <c r="N79" i="108" s="1"/>
  <c r="M78" i="108"/>
  <c r="N78" i="108" s="1"/>
  <c r="M77" i="108"/>
  <c r="N77" i="108" s="1"/>
  <c r="M76" i="108"/>
  <c r="N76" i="108" s="1"/>
  <c r="M75" i="108"/>
  <c r="N75" i="108" s="1"/>
  <c r="M74" i="108"/>
  <c r="N74" i="108" s="1"/>
  <c r="M73" i="108"/>
  <c r="N73" i="108" s="1"/>
  <c r="M72" i="108"/>
  <c r="N72" i="108" s="1"/>
  <c r="M71" i="108"/>
  <c r="N71" i="108" s="1"/>
  <c r="M70" i="108"/>
  <c r="N70" i="108" s="1"/>
  <c r="M69" i="108"/>
  <c r="N69" i="108" s="1"/>
  <c r="M68" i="108"/>
  <c r="N68" i="108" s="1"/>
  <c r="M67" i="108"/>
  <c r="N67" i="108" s="1"/>
  <c r="M66" i="108"/>
  <c r="N66" i="108" s="1"/>
  <c r="M65" i="108"/>
  <c r="N65" i="108" s="1"/>
  <c r="M64" i="108"/>
  <c r="N64" i="108" s="1"/>
  <c r="M63" i="108"/>
  <c r="N63" i="108" s="1"/>
  <c r="M62" i="108"/>
  <c r="N62" i="108" s="1"/>
  <c r="M61" i="108"/>
  <c r="N61" i="108" s="1"/>
  <c r="M60" i="108"/>
  <c r="N60" i="108" s="1"/>
  <c r="M59" i="108"/>
  <c r="N59" i="108" s="1"/>
  <c r="M58" i="108"/>
  <c r="N58" i="108" s="1"/>
  <c r="M57" i="108"/>
  <c r="N57" i="108" s="1"/>
  <c r="M56" i="108"/>
  <c r="N56" i="108" s="1"/>
  <c r="M55" i="108"/>
  <c r="N55" i="108" s="1"/>
  <c r="M54" i="108"/>
  <c r="N54" i="108" s="1"/>
  <c r="M53" i="108"/>
  <c r="N53" i="108" s="1"/>
  <c r="M52" i="108"/>
  <c r="N52" i="108" s="1"/>
  <c r="M51" i="108"/>
  <c r="N51" i="108" s="1"/>
  <c r="M50" i="108"/>
  <c r="N50" i="108" s="1"/>
  <c r="M49" i="108"/>
  <c r="N49" i="108" s="1"/>
  <c r="M48" i="108"/>
  <c r="N48" i="108" s="1"/>
  <c r="M47" i="108"/>
  <c r="N47" i="108" s="1"/>
  <c r="M46" i="108"/>
  <c r="N46" i="108" s="1"/>
  <c r="M45" i="108"/>
  <c r="N45" i="108" s="1"/>
  <c r="M44" i="108"/>
  <c r="N44" i="108" s="1"/>
  <c r="M43" i="108"/>
  <c r="N43" i="108" s="1"/>
  <c r="M42" i="108"/>
  <c r="N42" i="108" s="1"/>
  <c r="M41" i="108"/>
  <c r="N41" i="108" s="1"/>
  <c r="M40" i="108"/>
  <c r="N40" i="108" s="1"/>
  <c r="M39" i="108"/>
  <c r="N39" i="108" s="1"/>
  <c r="M38" i="108"/>
  <c r="N38" i="108" s="1"/>
  <c r="M37" i="108"/>
  <c r="N37" i="108" s="1"/>
  <c r="M36" i="108"/>
  <c r="N36" i="108" s="1"/>
  <c r="M35" i="108"/>
  <c r="N35" i="108" s="1"/>
  <c r="M34" i="108"/>
  <c r="N34" i="108" s="1"/>
  <c r="M33" i="108"/>
  <c r="N33" i="108" s="1"/>
  <c r="M32" i="108"/>
  <c r="N32" i="108" s="1"/>
  <c r="M31" i="108"/>
  <c r="N31" i="108" s="1"/>
  <c r="M30" i="108"/>
  <c r="N30" i="108" s="1"/>
  <c r="M29" i="108"/>
  <c r="N29" i="108" s="1"/>
  <c r="M28" i="108"/>
  <c r="N28" i="108" s="1"/>
  <c r="M27" i="108"/>
  <c r="N27" i="108" s="1"/>
  <c r="M26" i="108"/>
  <c r="N26" i="108" s="1"/>
  <c r="M25" i="108"/>
  <c r="N25" i="108" s="1"/>
  <c r="M24" i="108"/>
  <c r="N24" i="108" s="1"/>
  <c r="M23" i="108"/>
  <c r="N23" i="108" s="1"/>
  <c r="M22" i="108"/>
  <c r="N22" i="108" s="1"/>
  <c r="M21" i="108"/>
  <c r="N21" i="108" s="1"/>
  <c r="M20" i="108"/>
  <c r="N20" i="108" s="1"/>
  <c r="M19" i="108"/>
  <c r="N19" i="108" s="1"/>
  <c r="M18" i="108"/>
  <c r="N18" i="108" s="1"/>
  <c r="M17" i="108"/>
  <c r="N17" i="108" s="1"/>
  <c r="M16" i="108"/>
  <c r="N16" i="108" s="1"/>
  <c r="M15" i="108"/>
  <c r="N15" i="108" s="1"/>
  <c r="M14" i="108"/>
  <c r="N14" i="108" s="1"/>
  <c r="M13" i="108"/>
  <c r="N13" i="108" s="1"/>
  <c r="M12" i="108"/>
  <c r="N12" i="108" s="1"/>
  <c r="M11" i="108"/>
  <c r="N11" i="108" s="1"/>
  <c r="M10" i="108"/>
  <c r="N10" i="108" s="1"/>
  <c r="M9" i="108"/>
  <c r="N9" i="108" s="1"/>
  <c r="M8" i="108"/>
  <c r="N8" i="108" s="1"/>
  <c r="M7" i="108"/>
  <c r="N7" i="108" s="1"/>
  <c r="M6" i="108"/>
  <c r="N6" i="108" s="1"/>
  <c r="M5" i="108"/>
  <c r="N5" i="108" s="1"/>
  <c r="M4" i="108"/>
  <c r="N4" i="108" s="1"/>
  <c r="M94" i="107"/>
  <c r="N94" i="107" s="1"/>
  <c r="M93" i="107"/>
  <c r="N93" i="107" s="1"/>
  <c r="M92" i="107"/>
  <c r="N92" i="107" s="1"/>
  <c r="M91" i="107"/>
  <c r="N91" i="107" s="1"/>
  <c r="M90" i="107"/>
  <c r="N90" i="107" s="1"/>
  <c r="M89" i="107"/>
  <c r="N89" i="107" s="1"/>
  <c r="M88" i="107"/>
  <c r="N88" i="107" s="1"/>
  <c r="M87" i="107"/>
  <c r="N87" i="107" s="1"/>
  <c r="M86" i="107"/>
  <c r="N86" i="107" s="1"/>
  <c r="M85" i="107"/>
  <c r="N85" i="107" s="1"/>
  <c r="M84" i="107"/>
  <c r="N84" i="107" s="1"/>
  <c r="M83" i="107"/>
  <c r="N83" i="107" s="1"/>
  <c r="M82" i="107"/>
  <c r="N82" i="107" s="1"/>
  <c r="M81" i="107"/>
  <c r="N81" i="107" s="1"/>
  <c r="M80" i="107"/>
  <c r="N80" i="107" s="1"/>
  <c r="M79" i="107"/>
  <c r="N79" i="107" s="1"/>
  <c r="M78" i="107"/>
  <c r="N78" i="107" s="1"/>
  <c r="M77" i="107"/>
  <c r="N77" i="107" s="1"/>
  <c r="M76" i="107"/>
  <c r="N76" i="107" s="1"/>
  <c r="M75" i="107"/>
  <c r="N75" i="107" s="1"/>
  <c r="M74" i="107"/>
  <c r="N74" i="107" s="1"/>
  <c r="M73" i="107"/>
  <c r="N73" i="107" s="1"/>
  <c r="M72" i="107"/>
  <c r="N72" i="107" s="1"/>
  <c r="M71" i="107"/>
  <c r="N71" i="107" s="1"/>
  <c r="M70" i="107"/>
  <c r="N70" i="107" s="1"/>
  <c r="M69" i="107"/>
  <c r="N69" i="107" s="1"/>
  <c r="M68" i="107"/>
  <c r="N68" i="107" s="1"/>
  <c r="M67" i="107"/>
  <c r="N67" i="107" s="1"/>
  <c r="M66" i="107"/>
  <c r="N66" i="107" s="1"/>
  <c r="M65" i="107"/>
  <c r="N65" i="107" s="1"/>
  <c r="M64" i="107"/>
  <c r="N64" i="107" s="1"/>
  <c r="M63" i="107"/>
  <c r="N63" i="107" s="1"/>
  <c r="M62" i="107"/>
  <c r="N62" i="107" s="1"/>
  <c r="M61" i="107"/>
  <c r="N61" i="107" s="1"/>
  <c r="M60" i="107"/>
  <c r="N60" i="107" s="1"/>
  <c r="M59" i="107"/>
  <c r="N59" i="107" s="1"/>
  <c r="M58" i="107"/>
  <c r="N58" i="107" s="1"/>
  <c r="M57" i="107"/>
  <c r="N57" i="107" s="1"/>
  <c r="M56" i="107"/>
  <c r="N56" i="107" s="1"/>
  <c r="M55" i="107"/>
  <c r="N55" i="107" s="1"/>
  <c r="M54" i="107"/>
  <c r="N54" i="107" s="1"/>
  <c r="M53" i="107"/>
  <c r="N53" i="107" s="1"/>
  <c r="M52" i="107"/>
  <c r="N52" i="107" s="1"/>
  <c r="M51" i="107"/>
  <c r="N51" i="107" s="1"/>
  <c r="M50" i="107"/>
  <c r="N50" i="107" s="1"/>
  <c r="M49" i="107"/>
  <c r="N49" i="107" s="1"/>
  <c r="M48" i="107"/>
  <c r="N48" i="107" s="1"/>
  <c r="M47" i="107"/>
  <c r="N47" i="107" s="1"/>
  <c r="M46" i="107"/>
  <c r="N46" i="107" s="1"/>
  <c r="M45" i="107"/>
  <c r="N45" i="107" s="1"/>
  <c r="M44" i="107"/>
  <c r="N44" i="107" s="1"/>
  <c r="M43" i="107"/>
  <c r="N43" i="107" s="1"/>
  <c r="M42" i="107"/>
  <c r="N42" i="107" s="1"/>
  <c r="M41" i="107"/>
  <c r="N41" i="107" s="1"/>
  <c r="M40" i="107"/>
  <c r="N40" i="107" s="1"/>
  <c r="M39" i="107"/>
  <c r="N39" i="107" s="1"/>
  <c r="M38" i="107"/>
  <c r="N38" i="107" s="1"/>
  <c r="M37" i="107"/>
  <c r="N37" i="107" s="1"/>
  <c r="M36" i="107"/>
  <c r="N36" i="107" s="1"/>
  <c r="M35" i="107"/>
  <c r="N35" i="107" s="1"/>
  <c r="M34" i="107"/>
  <c r="N34" i="107" s="1"/>
  <c r="M33" i="107"/>
  <c r="N33" i="107" s="1"/>
  <c r="M32" i="107"/>
  <c r="N32" i="107" s="1"/>
  <c r="M31" i="107"/>
  <c r="N31" i="107" s="1"/>
  <c r="M30" i="107"/>
  <c r="N30" i="107" s="1"/>
  <c r="M29" i="107"/>
  <c r="N29" i="107" s="1"/>
  <c r="M28" i="107"/>
  <c r="N28" i="107" s="1"/>
  <c r="M27" i="107"/>
  <c r="N27" i="107" s="1"/>
  <c r="M26" i="107"/>
  <c r="N26" i="107" s="1"/>
  <c r="M25" i="107"/>
  <c r="N25" i="107" s="1"/>
  <c r="M24" i="107"/>
  <c r="N24" i="107" s="1"/>
  <c r="M23" i="107"/>
  <c r="N23" i="107" s="1"/>
  <c r="M22" i="107"/>
  <c r="N22" i="107" s="1"/>
  <c r="M21" i="107"/>
  <c r="N21" i="107" s="1"/>
  <c r="M20" i="107"/>
  <c r="N20" i="107" s="1"/>
  <c r="M19" i="107"/>
  <c r="N19" i="107" s="1"/>
  <c r="M18" i="107"/>
  <c r="N18" i="107" s="1"/>
  <c r="M17" i="107"/>
  <c r="N17" i="107" s="1"/>
  <c r="M16" i="107"/>
  <c r="N16" i="107" s="1"/>
  <c r="M15" i="107"/>
  <c r="N15" i="107" s="1"/>
  <c r="M14" i="107"/>
  <c r="N14" i="107" s="1"/>
  <c r="M13" i="107"/>
  <c r="N13" i="107" s="1"/>
  <c r="M12" i="107"/>
  <c r="N12" i="107" s="1"/>
  <c r="M11" i="107"/>
  <c r="N11" i="107" s="1"/>
  <c r="M10" i="107"/>
  <c r="N10" i="107" s="1"/>
  <c r="M9" i="107"/>
  <c r="N9" i="107" s="1"/>
  <c r="M8" i="107"/>
  <c r="N8" i="107" s="1"/>
  <c r="M7" i="107"/>
  <c r="N7" i="107" s="1"/>
  <c r="M6" i="107"/>
  <c r="N6" i="107" s="1"/>
  <c r="M5" i="107"/>
  <c r="N5" i="107" s="1"/>
  <c r="M4" i="107"/>
  <c r="N4" i="107" s="1"/>
  <c r="M94" i="106"/>
  <c r="N94" i="106" s="1"/>
  <c r="M93" i="106"/>
  <c r="N93" i="106" s="1"/>
  <c r="M92" i="106"/>
  <c r="N92" i="106" s="1"/>
  <c r="M91" i="106"/>
  <c r="N91" i="106" s="1"/>
  <c r="M90" i="106"/>
  <c r="N90" i="106" s="1"/>
  <c r="M89" i="106"/>
  <c r="N89" i="106" s="1"/>
  <c r="M88" i="106"/>
  <c r="N88" i="106" s="1"/>
  <c r="M87" i="106"/>
  <c r="N87" i="106" s="1"/>
  <c r="M86" i="106"/>
  <c r="N86" i="106" s="1"/>
  <c r="M85" i="106"/>
  <c r="N85" i="106" s="1"/>
  <c r="M84" i="106"/>
  <c r="N84" i="106" s="1"/>
  <c r="M83" i="106"/>
  <c r="N83" i="106" s="1"/>
  <c r="M82" i="106"/>
  <c r="N82" i="106" s="1"/>
  <c r="M81" i="106"/>
  <c r="N81" i="106" s="1"/>
  <c r="M80" i="106"/>
  <c r="N80" i="106" s="1"/>
  <c r="M79" i="106"/>
  <c r="N79" i="106" s="1"/>
  <c r="M78" i="106"/>
  <c r="N78" i="106" s="1"/>
  <c r="M77" i="106"/>
  <c r="N77" i="106" s="1"/>
  <c r="M76" i="106"/>
  <c r="N76" i="106" s="1"/>
  <c r="M75" i="106"/>
  <c r="N75" i="106" s="1"/>
  <c r="M74" i="106"/>
  <c r="N74" i="106" s="1"/>
  <c r="M73" i="106"/>
  <c r="N73" i="106" s="1"/>
  <c r="M72" i="106"/>
  <c r="N72" i="106" s="1"/>
  <c r="M71" i="106"/>
  <c r="N71" i="106" s="1"/>
  <c r="M70" i="106"/>
  <c r="N70" i="106" s="1"/>
  <c r="M69" i="106"/>
  <c r="N69" i="106" s="1"/>
  <c r="M68" i="106"/>
  <c r="N68" i="106" s="1"/>
  <c r="M67" i="106"/>
  <c r="N67" i="106" s="1"/>
  <c r="M66" i="106"/>
  <c r="N66" i="106" s="1"/>
  <c r="M65" i="106"/>
  <c r="N65" i="106" s="1"/>
  <c r="M64" i="106"/>
  <c r="N64" i="106" s="1"/>
  <c r="M63" i="106"/>
  <c r="N63" i="106" s="1"/>
  <c r="M62" i="106"/>
  <c r="N62" i="106" s="1"/>
  <c r="M61" i="106"/>
  <c r="N61" i="106" s="1"/>
  <c r="M60" i="106"/>
  <c r="N60" i="106" s="1"/>
  <c r="M59" i="106"/>
  <c r="N59" i="106" s="1"/>
  <c r="M58" i="106"/>
  <c r="N58" i="106" s="1"/>
  <c r="M57" i="106"/>
  <c r="N57" i="106" s="1"/>
  <c r="M56" i="106"/>
  <c r="N56" i="106" s="1"/>
  <c r="M55" i="106"/>
  <c r="N55" i="106" s="1"/>
  <c r="M54" i="106"/>
  <c r="N54" i="106" s="1"/>
  <c r="M53" i="106"/>
  <c r="N53" i="106" s="1"/>
  <c r="M52" i="106"/>
  <c r="N52" i="106" s="1"/>
  <c r="M51" i="106"/>
  <c r="N51" i="106" s="1"/>
  <c r="M50" i="106"/>
  <c r="N50" i="106" s="1"/>
  <c r="M49" i="106"/>
  <c r="N49" i="106" s="1"/>
  <c r="M48" i="106"/>
  <c r="N48" i="106" s="1"/>
  <c r="M47" i="106"/>
  <c r="N47" i="106" s="1"/>
  <c r="M46" i="106"/>
  <c r="N46" i="106" s="1"/>
  <c r="M45" i="106"/>
  <c r="N45" i="106" s="1"/>
  <c r="M44" i="106"/>
  <c r="N44" i="106" s="1"/>
  <c r="M43" i="106"/>
  <c r="N43" i="106" s="1"/>
  <c r="M42" i="106"/>
  <c r="N42" i="106" s="1"/>
  <c r="M41" i="106"/>
  <c r="N41" i="106" s="1"/>
  <c r="M40" i="106"/>
  <c r="N40" i="106" s="1"/>
  <c r="M39" i="106"/>
  <c r="N39" i="106" s="1"/>
  <c r="M38" i="106"/>
  <c r="N38" i="106" s="1"/>
  <c r="M37" i="106"/>
  <c r="N37" i="106" s="1"/>
  <c r="M36" i="106"/>
  <c r="N36" i="106" s="1"/>
  <c r="M35" i="106"/>
  <c r="N35" i="106" s="1"/>
  <c r="M34" i="106"/>
  <c r="N34" i="106" s="1"/>
  <c r="M33" i="106"/>
  <c r="N33" i="106" s="1"/>
  <c r="M32" i="106"/>
  <c r="N32" i="106" s="1"/>
  <c r="M31" i="106"/>
  <c r="N31" i="106" s="1"/>
  <c r="M30" i="106"/>
  <c r="N30" i="106" s="1"/>
  <c r="M29" i="106"/>
  <c r="N29" i="106" s="1"/>
  <c r="M28" i="106"/>
  <c r="N28" i="106" s="1"/>
  <c r="M27" i="106"/>
  <c r="N27" i="106" s="1"/>
  <c r="M26" i="106"/>
  <c r="N26" i="106" s="1"/>
  <c r="M25" i="106"/>
  <c r="N25" i="106" s="1"/>
  <c r="M24" i="106"/>
  <c r="N24" i="106" s="1"/>
  <c r="M23" i="106"/>
  <c r="N23" i="106" s="1"/>
  <c r="M22" i="106"/>
  <c r="N22" i="106" s="1"/>
  <c r="M21" i="106"/>
  <c r="N21" i="106" s="1"/>
  <c r="M20" i="106"/>
  <c r="N20" i="106" s="1"/>
  <c r="M19" i="106"/>
  <c r="N19" i="106" s="1"/>
  <c r="M18" i="106"/>
  <c r="N18" i="106" s="1"/>
  <c r="M17" i="106"/>
  <c r="N17" i="106" s="1"/>
  <c r="M16" i="106"/>
  <c r="N16" i="106" s="1"/>
  <c r="M15" i="106"/>
  <c r="N15" i="106" s="1"/>
  <c r="M14" i="106"/>
  <c r="N14" i="106" s="1"/>
  <c r="M13" i="106"/>
  <c r="N13" i="106" s="1"/>
  <c r="M12" i="106"/>
  <c r="N12" i="106" s="1"/>
  <c r="M11" i="106"/>
  <c r="N11" i="106" s="1"/>
  <c r="M10" i="106"/>
  <c r="N10" i="106" s="1"/>
  <c r="M9" i="106"/>
  <c r="N9" i="106" s="1"/>
  <c r="M8" i="106"/>
  <c r="N8" i="106" s="1"/>
  <c r="M7" i="106"/>
  <c r="N7" i="106" s="1"/>
  <c r="M6" i="106"/>
  <c r="N6" i="106" s="1"/>
  <c r="M5" i="106"/>
  <c r="N5" i="106" s="1"/>
  <c r="M4" i="106"/>
  <c r="N4" i="106" s="1"/>
  <c r="M94" i="116"/>
  <c r="N94" i="116" s="1"/>
  <c r="M93" i="116"/>
  <c r="N93" i="116" s="1"/>
  <c r="M92" i="116"/>
  <c r="N92" i="116" s="1"/>
  <c r="M91" i="116"/>
  <c r="N91" i="116" s="1"/>
  <c r="M90" i="116"/>
  <c r="N90" i="116" s="1"/>
  <c r="M89" i="116"/>
  <c r="N89" i="116" s="1"/>
  <c r="M88" i="116"/>
  <c r="N88" i="116" s="1"/>
  <c r="M87" i="116"/>
  <c r="N87" i="116" s="1"/>
  <c r="M86" i="116"/>
  <c r="N86" i="116" s="1"/>
  <c r="M85" i="116"/>
  <c r="N85" i="116" s="1"/>
  <c r="M84" i="116"/>
  <c r="N84" i="116" s="1"/>
  <c r="M83" i="116"/>
  <c r="N83" i="116" s="1"/>
  <c r="M82" i="116"/>
  <c r="N82" i="116" s="1"/>
  <c r="M81" i="116"/>
  <c r="N81" i="116" s="1"/>
  <c r="M80" i="116"/>
  <c r="N80" i="116" s="1"/>
  <c r="M79" i="116"/>
  <c r="N79" i="116" s="1"/>
  <c r="M78" i="116"/>
  <c r="N78" i="116" s="1"/>
  <c r="M77" i="116"/>
  <c r="N77" i="116" s="1"/>
  <c r="M76" i="116"/>
  <c r="N76" i="116" s="1"/>
  <c r="M75" i="116"/>
  <c r="N75" i="116" s="1"/>
  <c r="M74" i="116"/>
  <c r="N74" i="116" s="1"/>
  <c r="M73" i="116"/>
  <c r="N73" i="116" s="1"/>
  <c r="M72" i="116"/>
  <c r="N72" i="116" s="1"/>
  <c r="M71" i="116"/>
  <c r="N71" i="116" s="1"/>
  <c r="M70" i="116"/>
  <c r="N70" i="116" s="1"/>
  <c r="M69" i="116"/>
  <c r="N69" i="116" s="1"/>
  <c r="M68" i="116"/>
  <c r="N68" i="116" s="1"/>
  <c r="M67" i="116"/>
  <c r="N67" i="116" s="1"/>
  <c r="M66" i="116"/>
  <c r="N66" i="116" s="1"/>
  <c r="M65" i="116"/>
  <c r="N65" i="116" s="1"/>
  <c r="M64" i="116"/>
  <c r="N64" i="116" s="1"/>
  <c r="M63" i="116"/>
  <c r="N63" i="116" s="1"/>
  <c r="M62" i="116"/>
  <c r="N62" i="116" s="1"/>
  <c r="M61" i="116"/>
  <c r="N61" i="116" s="1"/>
  <c r="M60" i="116"/>
  <c r="N60" i="116" s="1"/>
  <c r="M59" i="116"/>
  <c r="N59" i="116" s="1"/>
  <c r="M58" i="116"/>
  <c r="N58" i="116" s="1"/>
  <c r="M57" i="116"/>
  <c r="N57" i="116" s="1"/>
  <c r="M56" i="116"/>
  <c r="N56" i="116" s="1"/>
  <c r="M55" i="116"/>
  <c r="N55" i="116" s="1"/>
  <c r="M54" i="116"/>
  <c r="N54" i="116" s="1"/>
  <c r="M53" i="116"/>
  <c r="N53" i="116" s="1"/>
  <c r="M52" i="116"/>
  <c r="N52" i="116" s="1"/>
  <c r="M51" i="116"/>
  <c r="N51" i="116" s="1"/>
  <c r="M50" i="116"/>
  <c r="N50" i="116" s="1"/>
  <c r="M49" i="116"/>
  <c r="N49" i="116" s="1"/>
  <c r="M48" i="116"/>
  <c r="N48" i="116" s="1"/>
  <c r="M47" i="116"/>
  <c r="N47" i="116" s="1"/>
  <c r="M46" i="116"/>
  <c r="N46" i="116" s="1"/>
  <c r="M45" i="116"/>
  <c r="N45" i="116" s="1"/>
  <c r="M44" i="116"/>
  <c r="N44" i="116" s="1"/>
  <c r="M43" i="116"/>
  <c r="N43" i="116" s="1"/>
  <c r="M42" i="116"/>
  <c r="N42" i="116" s="1"/>
  <c r="M41" i="116"/>
  <c r="N41" i="116" s="1"/>
  <c r="M40" i="116"/>
  <c r="N40" i="116" s="1"/>
  <c r="M39" i="116"/>
  <c r="N39" i="116" s="1"/>
  <c r="M38" i="116"/>
  <c r="N38" i="116" s="1"/>
  <c r="M37" i="116"/>
  <c r="N37" i="116" s="1"/>
  <c r="M36" i="116"/>
  <c r="N36" i="116" s="1"/>
  <c r="M35" i="116"/>
  <c r="N35" i="116" s="1"/>
  <c r="M34" i="116"/>
  <c r="N34" i="116" s="1"/>
  <c r="M33" i="116"/>
  <c r="N33" i="116" s="1"/>
  <c r="M32" i="116"/>
  <c r="N32" i="116" s="1"/>
  <c r="M31" i="116"/>
  <c r="N31" i="116" s="1"/>
  <c r="M30" i="116"/>
  <c r="N30" i="116" s="1"/>
  <c r="M29" i="116"/>
  <c r="N29" i="116" s="1"/>
  <c r="M28" i="116"/>
  <c r="N28" i="116" s="1"/>
  <c r="M27" i="116"/>
  <c r="N27" i="116" s="1"/>
  <c r="M26" i="116"/>
  <c r="N26" i="116" s="1"/>
  <c r="M25" i="116"/>
  <c r="N25" i="116" s="1"/>
  <c r="M24" i="116"/>
  <c r="N24" i="116" s="1"/>
  <c r="M23" i="116"/>
  <c r="N23" i="116" s="1"/>
  <c r="M22" i="116"/>
  <c r="N22" i="116" s="1"/>
  <c r="M21" i="116"/>
  <c r="N21" i="116" s="1"/>
  <c r="M20" i="116"/>
  <c r="N20" i="116" s="1"/>
  <c r="M19" i="116"/>
  <c r="N19" i="116" s="1"/>
  <c r="M18" i="116"/>
  <c r="N18" i="116" s="1"/>
  <c r="M17" i="116"/>
  <c r="N17" i="116" s="1"/>
  <c r="M16" i="116"/>
  <c r="N16" i="116" s="1"/>
  <c r="M15" i="116"/>
  <c r="N15" i="116" s="1"/>
  <c r="M14" i="116"/>
  <c r="N14" i="116" s="1"/>
  <c r="M13" i="116"/>
  <c r="N13" i="116" s="1"/>
  <c r="M12" i="116"/>
  <c r="N12" i="116" s="1"/>
  <c r="M11" i="116"/>
  <c r="N11" i="116" s="1"/>
  <c r="M10" i="116"/>
  <c r="N10" i="116" s="1"/>
  <c r="M9" i="116"/>
  <c r="N9" i="116" s="1"/>
  <c r="M8" i="116"/>
  <c r="N8" i="116" s="1"/>
  <c r="M7" i="116"/>
  <c r="N7" i="116" s="1"/>
  <c r="M6" i="116"/>
  <c r="N6" i="116" s="1"/>
  <c r="M5" i="116"/>
  <c r="N5" i="116" s="1"/>
  <c r="M4" i="116"/>
  <c r="N4" i="116" s="1"/>
  <c r="M94" i="105"/>
  <c r="N94" i="105" s="1"/>
  <c r="M93" i="105"/>
  <c r="N93" i="105" s="1"/>
  <c r="M92" i="105"/>
  <c r="N92" i="105" s="1"/>
  <c r="M91" i="105"/>
  <c r="N91" i="105" s="1"/>
  <c r="M90" i="105"/>
  <c r="N90" i="105" s="1"/>
  <c r="M89" i="105"/>
  <c r="N89" i="105" s="1"/>
  <c r="M88" i="105"/>
  <c r="N88" i="105" s="1"/>
  <c r="M87" i="105"/>
  <c r="N87" i="105" s="1"/>
  <c r="M86" i="105"/>
  <c r="N86" i="105" s="1"/>
  <c r="M85" i="105"/>
  <c r="N85" i="105" s="1"/>
  <c r="M84" i="105"/>
  <c r="N84" i="105" s="1"/>
  <c r="M83" i="105"/>
  <c r="N83" i="105" s="1"/>
  <c r="M82" i="105"/>
  <c r="N82" i="105" s="1"/>
  <c r="M81" i="105"/>
  <c r="N81" i="105" s="1"/>
  <c r="M80" i="105"/>
  <c r="N80" i="105" s="1"/>
  <c r="M79" i="105"/>
  <c r="N79" i="105" s="1"/>
  <c r="M78" i="105"/>
  <c r="N78" i="105" s="1"/>
  <c r="M77" i="105"/>
  <c r="N77" i="105" s="1"/>
  <c r="M76" i="105"/>
  <c r="N76" i="105" s="1"/>
  <c r="M75" i="105"/>
  <c r="N75" i="105" s="1"/>
  <c r="M74" i="105"/>
  <c r="N74" i="105" s="1"/>
  <c r="M73" i="105"/>
  <c r="N73" i="105" s="1"/>
  <c r="M72" i="105"/>
  <c r="N72" i="105" s="1"/>
  <c r="M71" i="105"/>
  <c r="N71" i="105" s="1"/>
  <c r="M70" i="105"/>
  <c r="N70" i="105" s="1"/>
  <c r="M69" i="105"/>
  <c r="N69" i="105" s="1"/>
  <c r="N68" i="105"/>
  <c r="M68" i="105"/>
  <c r="M67" i="105"/>
  <c r="N67" i="105" s="1"/>
  <c r="M66" i="105"/>
  <c r="N66" i="105" s="1"/>
  <c r="M65" i="105"/>
  <c r="N65" i="105" s="1"/>
  <c r="M64" i="105"/>
  <c r="N64" i="105" s="1"/>
  <c r="M63" i="105"/>
  <c r="N63" i="105" s="1"/>
  <c r="M62" i="105"/>
  <c r="N62" i="105" s="1"/>
  <c r="M61" i="105"/>
  <c r="N61" i="105" s="1"/>
  <c r="M60" i="105"/>
  <c r="N60" i="105" s="1"/>
  <c r="M59" i="105"/>
  <c r="N59" i="105" s="1"/>
  <c r="M58" i="105"/>
  <c r="N58" i="105" s="1"/>
  <c r="M57" i="105"/>
  <c r="N57" i="105" s="1"/>
  <c r="M56" i="105"/>
  <c r="N56" i="105" s="1"/>
  <c r="M55" i="105"/>
  <c r="N55" i="105" s="1"/>
  <c r="M54" i="105"/>
  <c r="N54" i="105" s="1"/>
  <c r="M53" i="105"/>
  <c r="N53" i="105" s="1"/>
  <c r="M52" i="105"/>
  <c r="N52" i="105" s="1"/>
  <c r="M51" i="105"/>
  <c r="N51" i="105" s="1"/>
  <c r="M50" i="105"/>
  <c r="N50" i="105" s="1"/>
  <c r="M49" i="105"/>
  <c r="N49" i="105" s="1"/>
  <c r="M48" i="105"/>
  <c r="N48" i="105" s="1"/>
  <c r="M47" i="105"/>
  <c r="N47" i="105" s="1"/>
  <c r="M46" i="105"/>
  <c r="N46" i="105" s="1"/>
  <c r="M45" i="105"/>
  <c r="N45" i="105" s="1"/>
  <c r="M44" i="105"/>
  <c r="N44" i="105" s="1"/>
  <c r="M43" i="105"/>
  <c r="N43" i="105" s="1"/>
  <c r="M42" i="105"/>
  <c r="N42" i="105" s="1"/>
  <c r="M41" i="105"/>
  <c r="N41" i="105" s="1"/>
  <c r="M40" i="105"/>
  <c r="N40" i="105" s="1"/>
  <c r="M39" i="105"/>
  <c r="N39" i="105" s="1"/>
  <c r="M38" i="105"/>
  <c r="N38" i="105" s="1"/>
  <c r="M37" i="105"/>
  <c r="N37" i="105" s="1"/>
  <c r="M36" i="105"/>
  <c r="N36" i="105" s="1"/>
  <c r="M35" i="105"/>
  <c r="N35" i="105" s="1"/>
  <c r="M34" i="105"/>
  <c r="N34" i="105" s="1"/>
  <c r="M33" i="105"/>
  <c r="N33" i="105" s="1"/>
  <c r="M32" i="105"/>
  <c r="N32" i="105" s="1"/>
  <c r="M31" i="105"/>
  <c r="N31" i="105" s="1"/>
  <c r="M30" i="105"/>
  <c r="N30" i="105" s="1"/>
  <c r="M29" i="105"/>
  <c r="N29" i="105" s="1"/>
  <c r="M28" i="105"/>
  <c r="N28" i="105" s="1"/>
  <c r="M27" i="105"/>
  <c r="N27" i="105" s="1"/>
  <c r="M26" i="105"/>
  <c r="N26" i="105" s="1"/>
  <c r="M25" i="105"/>
  <c r="N25" i="105" s="1"/>
  <c r="M24" i="105"/>
  <c r="N24" i="105" s="1"/>
  <c r="M23" i="105"/>
  <c r="N23" i="105" s="1"/>
  <c r="M22" i="105"/>
  <c r="N22" i="105" s="1"/>
  <c r="M21" i="105"/>
  <c r="N21" i="105" s="1"/>
  <c r="M20" i="105"/>
  <c r="N20" i="105" s="1"/>
  <c r="M19" i="105"/>
  <c r="N19" i="105" s="1"/>
  <c r="M18" i="105"/>
  <c r="N18" i="105" s="1"/>
  <c r="M17" i="105"/>
  <c r="N17" i="105" s="1"/>
  <c r="M16" i="105"/>
  <c r="N16" i="105" s="1"/>
  <c r="M15" i="105"/>
  <c r="N15" i="105" s="1"/>
  <c r="M14" i="105"/>
  <c r="N14" i="105" s="1"/>
  <c r="M13" i="105"/>
  <c r="N13" i="105" s="1"/>
  <c r="M12" i="105"/>
  <c r="N12" i="105" s="1"/>
  <c r="M11" i="105"/>
  <c r="N11" i="105" s="1"/>
  <c r="M10" i="105"/>
  <c r="N10" i="105" s="1"/>
  <c r="M9" i="105"/>
  <c r="N9" i="105" s="1"/>
  <c r="M8" i="105"/>
  <c r="N8" i="105" s="1"/>
  <c r="M7" i="105"/>
  <c r="N7" i="105" s="1"/>
  <c r="M6" i="105"/>
  <c r="N6" i="105" s="1"/>
  <c r="M5" i="105"/>
  <c r="N5" i="105" s="1"/>
  <c r="M4" i="105"/>
  <c r="N4" i="105" s="1"/>
  <c r="M4" i="104" l="1"/>
  <c r="N4" i="104" s="1"/>
  <c r="M5" i="104"/>
  <c r="N5" i="104" s="1"/>
  <c r="M6" i="104"/>
  <c r="N6" i="104" s="1"/>
  <c r="M7" i="104"/>
  <c r="N7" i="104" s="1"/>
  <c r="O88" i="90" l="1"/>
  <c r="O80" i="90"/>
  <c r="O68" i="90"/>
  <c r="O56" i="90"/>
  <c r="O44" i="90"/>
  <c r="O32" i="90"/>
  <c r="O24" i="90"/>
  <c r="O20" i="90"/>
  <c r="O8" i="90"/>
  <c r="O91" i="90"/>
  <c r="O87" i="90"/>
  <c r="O83" i="90"/>
  <c r="O79" i="90"/>
  <c r="O75" i="90"/>
  <c r="O71" i="90"/>
  <c r="O67" i="90"/>
  <c r="O63" i="90"/>
  <c r="O59" i="90"/>
  <c r="O55" i="90"/>
  <c r="O51" i="90"/>
  <c r="O47" i="90"/>
  <c r="O43" i="90"/>
  <c r="O39" i="90"/>
  <c r="O35" i="90"/>
  <c r="O31" i="90"/>
  <c r="O27" i="90"/>
  <c r="O23" i="90"/>
  <c r="O19" i="90"/>
  <c r="O15" i="90"/>
  <c r="O11" i="90"/>
  <c r="O7" i="90"/>
  <c r="O92" i="90"/>
  <c r="O76" i="90"/>
  <c r="O64" i="90"/>
  <c r="O52" i="90"/>
  <c r="O40" i="90"/>
  <c r="O28" i="90"/>
  <c r="O12" i="90"/>
  <c r="O94" i="90"/>
  <c r="O90" i="90"/>
  <c r="O86" i="90"/>
  <c r="O82" i="90"/>
  <c r="O78" i="90"/>
  <c r="O74" i="90"/>
  <c r="O70" i="90"/>
  <c r="O66" i="90"/>
  <c r="O62" i="90"/>
  <c r="O58" i="90"/>
  <c r="O54" i="90"/>
  <c r="O50" i="90"/>
  <c r="O46" i="90"/>
  <c r="O42" i="90"/>
  <c r="O38" i="90"/>
  <c r="O34" i="90"/>
  <c r="O30" i="90"/>
  <c r="O26" i="90"/>
  <c r="O22" i="90"/>
  <c r="O18" i="90"/>
  <c r="O14" i="90"/>
  <c r="O10" i="90"/>
  <c r="O6" i="90"/>
  <c r="O84" i="90"/>
  <c r="O72" i="90"/>
  <c r="O60" i="90"/>
  <c r="O48" i="90"/>
  <c r="O36" i="90"/>
  <c r="O16" i="90"/>
  <c r="O93" i="90"/>
  <c r="O89" i="90"/>
  <c r="O85" i="90"/>
  <c r="O81" i="90"/>
  <c r="O77" i="90"/>
  <c r="O73" i="90"/>
  <c r="O69" i="90"/>
  <c r="O65" i="90"/>
  <c r="O61" i="90"/>
  <c r="O57" i="90"/>
  <c r="O53" i="90"/>
  <c r="O49" i="90"/>
  <c r="O45" i="90"/>
  <c r="O41" i="90"/>
  <c r="O37" i="90"/>
  <c r="O33" i="90"/>
  <c r="O29" i="90"/>
  <c r="O25" i="90"/>
  <c r="O21" i="90"/>
  <c r="O17" i="90"/>
  <c r="O13" i="90"/>
  <c r="O9" i="90"/>
  <c r="O5" i="90"/>
  <c r="M8" i="104"/>
  <c r="M9" i="104"/>
  <c r="M10" i="104"/>
  <c r="M11" i="104"/>
  <c r="M12" i="104"/>
  <c r="M13" i="104"/>
  <c r="M14" i="104"/>
  <c r="M15" i="104"/>
  <c r="M16" i="104"/>
  <c r="M17" i="104"/>
  <c r="M18" i="104"/>
  <c r="M19" i="104"/>
  <c r="M20" i="104"/>
  <c r="M21" i="104"/>
  <c r="M22" i="104"/>
  <c r="M23" i="104"/>
  <c r="M24" i="104"/>
  <c r="M25" i="104"/>
  <c r="M26" i="104"/>
  <c r="M27" i="104"/>
  <c r="M28" i="104"/>
  <c r="M29" i="104"/>
  <c r="M30" i="104"/>
  <c r="M31" i="104"/>
  <c r="M32" i="104"/>
  <c r="M33" i="104"/>
  <c r="M34" i="104"/>
  <c r="M35" i="104"/>
  <c r="M36" i="104"/>
  <c r="M37" i="104"/>
  <c r="M38" i="104"/>
  <c r="M39" i="104"/>
  <c r="M40" i="104"/>
  <c r="M41" i="104"/>
  <c r="M42" i="104"/>
  <c r="M43" i="104"/>
  <c r="M44" i="104"/>
  <c r="M45" i="104"/>
  <c r="M46" i="104"/>
  <c r="M47" i="104"/>
  <c r="M48" i="104"/>
  <c r="M49" i="104"/>
  <c r="M50" i="104"/>
  <c r="M51" i="104"/>
  <c r="M52" i="104"/>
  <c r="M53" i="104"/>
  <c r="M54" i="104"/>
  <c r="M55" i="104"/>
  <c r="M56" i="104"/>
  <c r="M57" i="104"/>
  <c r="M58" i="104"/>
  <c r="M59" i="104"/>
  <c r="M60" i="104"/>
  <c r="M61" i="104"/>
  <c r="M62" i="104"/>
  <c r="M63" i="104"/>
  <c r="M64" i="104"/>
  <c r="M65" i="104"/>
  <c r="M66" i="104"/>
  <c r="M67" i="104"/>
  <c r="M68" i="104"/>
  <c r="M69" i="104"/>
  <c r="M70" i="104"/>
  <c r="M71" i="104"/>
  <c r="M72" i="104"/>
  <c r="M73" i="104"/>
  <c r="M74" i="104"/>
  <c r="M75" i="104"/>
  <c r="M76" i="104"/>
  <c r="M77" i="104"/>
  <c r="M78" i="104"/>
  <c r="M79" i="104"/>
  <c r="M80" i="104"/>
  <c r="M81" i="104"/>
  <c r="M82" i="104"/>
  <c r="M83" i="104"/>
  <c r="M84" i="104"/>
  <c r="M85" i="104"/>
  <c r="M86" i="104"/>
  <c r="M87" i="104"/>
  <c r="M88" i="104"/>
  <c r="M89" i="104"/>
  <c r="M90" i="104"/>
  <c r="M91" i="104"/>
  <c r="M92" i="104"/>
  <c r="M93" i="104"/>
  <c r="M94" i="104"/>
  <c r="N94" i="90" l="1"/>
  <c r="P94" i="90"/>
  <c r="N62" i="90"/>
  <c r="P62" i="90"/>
  <c r="N54" i="90"/>
  <c r="P54" i="90"/>
  <c r="N46" i="90"/>
  <c r="P46" i="90"/>
  <c r="N38" i="90"/>
  <c r="P38" i="90"/>
  <c r="N30" i="90"/>
  <c r="P30" i="90"/>
  <c r="N22" i="90"/>
  <c r="P22" i="90"/>
  <c r="N14" i="90"/>
  <c r="P14" i="90"/>
  <c r="N62" i="104"/>
  <c r="N38" i="104"/>
  <c r="N30" i="104"/>
  <c r="N90" i="104"/>
  <c r="N86" i="104"/>
  <c r="N78" i="104"/>
  <c r="N70" i="104"/>
  <c r="N94" i="104"/>
  <c r="N82" i="104"/>
  <c r="N74" i="104"/>
  <c r="N66" i="104"/>
  <c r="N92" i="104"/>
  <c r="N88" i="104"/>
  <c r="N84" i="104"/>
  <c r="N80" i="104"/>
  <c r="N76" i="104"/>
  <c r="N72" i="104"/>
  <c r="N68" i="104"/>
  <c r="N64" i="104"/>
  <c r="N60" i="104"/>
  <c r="N56" i="104"/>
  <c r="N52" i="104"/>
  <c r="N48" i="104"/>
  <c r="N44" i="104"/>
  <c r="N40" i="104"/>
  <c r="N36" i="104"/>
  <c r="N32" i="104"/>
  <c r="N28" i="104"/>
  <c r="N24" i="104"/>
  <c r="N20" i="104"/>
  <c r="N16" i="104"/>
  <c r="N12" i="104"/>
  <c r="N8" i="104"/>
  <c r="N91" i="104"/>
  <c r="N87" i="104"/>
  <c r="N83" i="104"/>
  <c r="N79" i="104"/>
  <c r="N75" i="104"/>
  <c r="N71" i="104"/>
  <c r="N67" i="104"/>
  <c r="N63" i="104"/>
  <c r="N59" i="104"/>
  <c r="N55" i="104"/>
  <c r="N51" i="104"/>
  <c r="N47" i="104"/>
  <c r="N43" i="104"/>
  <c r="N39" i="104"/>
  <c r="N35" i="104"/>
  <c r="N31" i="104"/>
  <c r="N27" i="104"/>
  <c r="N23" i="104"/>
  <c r="N19" i="104"/>
  <c r="N15" i="104"/>
  <c r="N11" i="104"/>
  <c r="N54" i="104"/>
  <c r="N22" i="104"/>
  <c r="N58" i="104"/>
  <c r="N50" i="104"/>
  <c r="N42" i="104"/>
  <c r="N34" i="104"/>
  <c r="N26" i="104"/>
  <c r="N18" i="104"/>
  <c r="N10" i="104"/>
  <c r="N46" i="104"/>
  <c r="N14" i="104"/>
  <c r="N93" i="104"/>
  <c r="N89" i="104"/>
  <c r="N85" i="104"/>
  <c r="N81" i="104"/>
  <c r="N77" i="104"/>
  <c r="N73" i="104"/>
  <c r="N69" i="104"/>
  <c r="N65" i="104"/>
  <c r="N61" i="104"/>
  <c r="N57" i="104"/>
  <c r="N53" i="104"/>
  <c r="N49" i="104"/>
  <c r="N45" i="104"/>
  <c r="N41" i="104"/>
  <c r="N37" i="104"/>
  <c r="N33" i="104"/>
  <c r="N29" i="104"/>
  <c r="N25" i="104"/>
  <c r="N21" i="104"/>
  <c r="N17" i="104"/>
  <c r="N13" i="104"/>
  <c r="N9" i="104"/>
  <c r="N20" i="90" l="1"/>
  <c r="P20" i="90"/>
  <c r="N36" i="90"/>
  <c r="P36" i="90"/>
  <c r="N52" i="90"/>
  <c r="P52" i="90"/>
  <c r="N68" i="90"/>
  <c r="P68" i="90"/>
  <c r="N84" i="90"/>
  <c r="P84" i="90"/>
  <c r="N82" i="90"/>
  <c r="P82" i="90"/>
  <c r="N90" i="90"/>
  <c r="P90" i="90"/>
  <c r="N13" i="90"/>
  <c r="P13" i="90"/>
  <c r="N29" i="90"/>
  <c r="P29" i="90"/>
  <c r="N45" i="90"/>
  <c r="P45" i="90"/>
  <c r="N61" i="90"/>
  <c r="P61" i="90"/>
  <c r="N77" i="90"/>
  <c r="P77" i="90"/>
  <c r="N6" i="90"/>
  <c r="P6" i="90"/>
  <c r="N34" i="90"/>
  <c r="P34" i="90"/>
  <c r="N11" i="90"/>
  <c r="P11" i="90"/>
  <c r="N27" i="90"/>
  <c r="P27" i="90"/>
  <c r="N59" i="90"/>
  <c r="P59" i="90"/>
  <c r="N75" i="90"/>
  <c r="P75" i="90"/>
  <c r="N91" i="90"/>
  <c r="P91" i="90"/>
  <c r="N78" i="90"/>
  <c r="P78" i="90"/>
  <c r="N12" i="90"/>
  <c r="P12" i="90"/>
  <c r="N28" i="90"/>
  <c r="P28" i="90"/>
  <c r="N60" i="90"/>
  <c r="P60" i="90"/>
  <c r="N76" i="90"/>
  <c r="P76" i="90"/>
  <c r="N92" i="90"/>
  <c r="P92" i="90"/>
  <c r="N66" i="90"/>
  <c r="P66" i="90"/>
  <c r="N5" i="90"/>
  <c r="P5" i="90"/>
  <c r="N21" i="90"/>
  <c r="P21" i="90"/>
  <c r="N37" i="90"/>
  <c r="P37" i="90"/>
  <c r="N53" i="90"/>
  <c r="P53" i="90"/>
  <c r="N69" i="90"/>
  <c r="P69" i="90"/>
  <c r="N85" i="90"/>
  <c r="P85" i="90"/>
  <c r="N93" i="90"/>
  <c r="P93" i="90"/>
  <c r="N18" i="90"/>
  <c r="P18" i="90"/>
  <c r="N50" i="90"/>
  <c r="P50" i="90"/>
  <c r="N19" i="90"/>
  <c r="P19" i="90"/>
  <c r="N35" i="90"/>
  <c r="P35" i="90"/>
  <c r="N51" i="90"/>
  <c r="P51" i="90"/>
  <c r="N67" i="90"/>
  <c r="P67" i="90"/>
  <c r="N83" i="90"/>
  <c r="P83" i="90"/>
  <c r="N8" i="90"/>
  <c r="P8" i="90"/>
  <c r="N16" i="90"/>
  <c r="P16" i="90"/>
  <c r="N24" i="90"/>
  <c r="P24" i="90"/>
  <c r="N32" i="90"/>
  <c r="P32" i="90"/>
  <c r="N40" i="90"/>
  <c r="P40" i="90"/>
  <c r="N48" i="90"/>
  <c r="P48" i="90"/>
  <c r="N56" i="90"/>
  <c r="P56" i="90"/>
  <c r="N64" i="90"/>
  <c r="P64" i="90"/>
  <c r="N72" i="90"/>
  <c r="P72" i="90"/>
  <c r="N80" i="90"/>
  <c r="P80" i="90"/>
  <c r="N88" i="90"/>
  <c r="P88" i="90"/>
  <c r="N74" i="90"/>
  <c r="P74" i="90"/>
  <c r="N9" i="90"/>
  <c r="P9" i="90"/>
  <c r="N25" i="90"/>
  <c r="P25" i="90"/>
  <c r="N33" i="90"/>
  <c r="P33" i="90"/>
  <c r="N41" i="90"/>
  <c r="P41" i="90"/>
  <c r="N49" i="90"/>
  <c r="P49" i="90"/>
  <c r="N57" i="90"/>
  <c r="P57" i="90"/>
  <c r="N65" i="90"/>
  <c r="P65" i="90"/>
  <c r="N73" i="90"/>
  <c r="P73" i="90"/>
  <c r="N81" i="90"/>
  <c r="P81" i="90"/>
  <c r="N89" i="90"/>
  <c r="P89" i="90"/>
  <c r="N10" i="90"/>
  <c r="P10" i="90"/>
  <c r="N26" i="90"/>
  <c r="P26" i="90"/>
  <c r="N58" i="90"/>
  <c r="P58" i="90"/>
  <c r="N7" i="90"/>
  <c r="P7" i="90"/>
  <c r="N15" i="90"/>
  <c r="P15" i="90"/>
  <c r="N23" i="90"/>
  <c r="P23" i="90"/>
  <c r="N31" i="90"/>
  <c r="P31" i="90"/>
  <c r="N39" i="90"/>
  <c r="P39" i="90"/>
  <c r="N47" i="90"/>
  <c r="P47" i="90"/>
  <c r="N55" i="90"/>
  <c r="P55" i="90"/>
  <c r="N63" i="90"/>
  <c r="P63" i="90"/>
  <c r="N71" i="90"/>
  <c r="P71" i="90"/>
  <c r="N79" i="90"/>
  <c r="P79" i="90"/>
  <c r="N87" i="90"/>
  <c r="P87" i="90"/>
  <c r="N70" i="90"/>
  <c r="P70" i="90"/>
  <c r="N86" i="90"/>
  <c r="P86" i="90"/>
  <c r="N17" i="90"/>
  <c r="P17" i="90"/>
  <c r="N44" i="90"/>
  <c r="P44" i="90"/>
  <c r="N43" i="90"/>
  <c r="P43" i="90"/>
  <c r="N42" i="90"/>
  <c r="P42" i="90"/>
  <c r="P4" i="90"/>
  <c r="L98" i="90" l="1"/>
  <c r="L99" i="90"/>
  <c r="L97" i="90"/>
  <c r="M95" i="90" l="1"/>
  <c r="P95" i="90" l="1"/>
  <c r="O101" i="90" s="1"/>
  <c r="L95" i="90"/>
  <c r="O4" i="90"/>
  <c r="N4" i="90"/>
  <c r="N95" i="90" s="1"/>
  <c r="O95" i="90" l="1"/>
  <c r="O100" i="90" s="1"/>
  <c r="O103" i="9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Udesc</author>
  </authors>
  <commentList>
    <comment ref="R32" authorId="0" shapeId="0" xr:uid="{00000000-0006-0000-0000-000001000000}">
      <text>
        <r>
          <rPr>
            <b/>
            <sz val="9"/>
            <color indexed="81"/>
            <rFont val="Segoe UI"/>
            <charset val="1"/>
          </rPr>
          <t>Udesc:</t>
        </r>
        <r>
          <rPr>
            <sz val="9"/>
            <color indexed="81"/>
            <rFont val="Segoe UI"/>
            <charset val="1"/>
          </rPr>
          <t xml:space="preserve">
1 preto
1 verde
1 vermelho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TIAGO MATEUS DE AZEVEDO</author>
  </authors>
  <commentList>
    <comment ref="S35" authorId="0" shapeId="0" xr:uid="{3A2182F6-3C52-4D92-BE0D-308D5F9C1478}">
      <text>
        <r>
          <rPr>
            <b/>
            <sz val="9"/>
            <color indexed="81"/>
            <rFont val="Segoe UI"/>
            <family val="2"/>
          </rPr>
          <t>Cedido pelo CCT</t>
        </r>
      </text>
    </comment>
    <comment ref="S36" authorId="0" shapeId="0" xr:uid="{6DA2BF9B-1F46-4A55-95F3-D33A09A804AD}">
      <text>
        <r>
          <rPr>
            <b/>
            <sz val="9"/>
            <color indexed="81"/>
            <rFont val="Segoe UI"/>
            <family val="2"/>
          </rPr>
          <t>Cedido pela Reitoria</t>
        </r>
      </text>
    </comment>
    <comment ref="S37" authorId="0" shapeId="0" xr:uid="{74E202B3-B1F7-4B9F-AC45-8BB10B5A444E}">
      <text>
        <r>
          <rPr>
            <b/>
            <sz val="9"/>
            <color indexed="81"/>
            <rFont val="Segoe UI"/>
            <family val="2"/>
          </rPr>
          <t>Cedido pelo CCT</t>
        </r>
      </text>
    </comment>
    <comment ref="S79" authorId="0" shapeId="0" xr:uid="{BE816821-BBF4-44C2-87AC-6BB30CB720C4}">
      <text>
        <r>
          <rPr>
            <b/>
            <sz val="9"/>
            <color indexed="81"/>
            <rFont val="Segoe UI"/>
            <family val="2"/>
          </rPr>
          <t xml:space="preserve">Cedido pelo CEART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tc={DACA8C1D-2E0E-435D-A79B-275D500E73F2}</author>
    <author>tc={D8DCFCF9-C795-497A-849B-C8BDC1B85B25}</author>
    <author>tc={B97B4B1F-0CE9-4553-B981-1B254A503CD7}</author>
  </authors>
  <commentList>
    <comment ref="Q4" authorId="0" shapeId="0" xr:uid="{D41B8F9F-55F7-442F-8396-D466178A7774}">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10 da DG e 5 do prof. Aníbal</t>
        </r>
      </text>
    </comment>
    <comment ref="Q10" authorId="1" shapeId="0" xr:uid="{38434707-2238-4FC0-B340-7B0504DB7422}">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10 da DG e 5 do prof. Aníbal</t>
        </r>
      </text>
    </comment>
    <comment ref="P91" authorId="2" shapeId="0" xr:uid="{5BA20534-F812-4BD7-BBB6-7247C73C9DA7}">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3 da DG e 1 do prof. Anibal</t>
        </r>
      </text>
    </comment>
  </commentList>
</comments>
</file>

<file path=xl/sharedStrings.xml><?xml version="1.0" encoding="utf-8"?>
<sst xmlns="http://schemas.openxmlformats.org/spreadsheetml/2006/main" count="7580" uniqueCount="251">
  <si>
    <t>Saldo / Automático</t>
  </si>
  <si>
    <t>LOTE</t>
  </si>
  <si>
    <t>FORNECEDOR</t>
  </si>
  <si>
    <t>Entrega 
(Dias)</t>
  </si>
  <si>
    <t>ITEM</t>
  </si>
  <si>
    <t>Preço UNITÁRIO (R$)</t>
  </si>
  <si>
    <t>PRODUTO - CARACTERÍSTICAS MÍNIMAS</t>
  </si>
  <si>
    <t>UNIDADE</t>
  </si>
  <si>
    <t>ALERTA</t>
  </si>
  <si>
    <t>Item</t>
  </si>
  <si>
    <t>Unidade</t>
  </si>
  <si>
    <t>Lote</t>
  </si>
  <si>
    <t>Pagto. (Dias)</t>
  </si>
  <si>
    <t>Qtde LICITADA</t>
  </si>
  <si>
    <t>ANEXO II – Instrução Normativa n.º 002/2014</t>
  </si>
  <si>
    <t>DECLARAÇÃO DE DISPONIBILIDADE DE QUANTITATIVO PARA EMISSÃO DE AUTORIZAÇÃO DE FORNECIMENTO/ORDEM DE SERVIÇO – SISTEMA DE REGISTRO DE PREÇOS/UDESC</t>
  </si>
  <si>
    <t xml:space="preserve">Objeto: </t>
  </si>
  <si>
    <t>Vigência da Ata de Registro de Preços: XX/XX/XXXX até XX/XX/XXXXX</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</si>
  <si>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</si>
  <si>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</si>
  <si>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</si>
  <si>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</si>
  <si>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</si>
  <si>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</si>
  <si>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</si>
  <si>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</si>
  <si>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</si>
  <si>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</si>
  <si>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ELEMENTO</t>
  </si>
  <si>
    <t>CENTRO GESTOR: CCT</t>
  </si>
  <si>
    <t>METRO</t>
  </si>
  <si>
    <t>PECA</t>
  </si>
  <si>
    <t>339030.26</t>
  </si>
  <si>
    <t>339030.17</t>
  </si>
  <si>
    <t>PEÇA</t>
  </si>
  <si>
    <t>metro</t>
  </si>
  <si>
    <t xml:space="preserve">MARCA </t>
  </si>
  <si>
    <t>MODELO</t>
  </si>
  <si>
    <t>Pregão n.º  XXXX/2017</t>
  </si>
  <si>
    <t>Processo SGP-e n.º XXXX/2017</t>
  </si>
  <si>
    <t>Declaro que o Centro XXXXXXX, participante da Ata de Registro de Preços proveniente do Pregão n.º XXXX/2017, possui saldo em seu quantitativo para a emissão da Autorização de Fornecimento/Ordem de Serviço n.º XXXX/2017, no valor de R$ X.XXX,XX, a ser firmada com a empresa XXXXXXX, restando ainda em sua cota para próximas contratações com o referido fornecedor os seguintes quantitativos:</t>
  </si>
  <si>
    <t>CENTRO PARTICIPANTE: CCT</t>
  </si>
  <si>
    <t>Qtde Registrada</t>
  </si>
  <si>
    <t>Qtde Utilizada</t>
  </si>
  <si>
    <t>Saldo</t>
  </si>
  <si>
    <t>Valor Registrado</t>
  </si>
  <si>
    <t>Valor Utilizado</t>
  </si>
  <si>
    <t>Valor Total da Ata com Aditivo</t>
  </si>
  <si>
    <t>% Aditivos</t>
  </si>
  <si>
    <t>% Utilizado</t>
  </si>
  <si>
    <t xml:space="preserve">Resumo Atualizado em </t>
  </si>
  <si>
    <t xml:space="preserve"> AF/OS nº  XXXX/2022 Qtde. DT</t>
  </si>
  <si>
    <t>PREGÃO: 0672/2022
PROCESSO Nº: 17314/2022</t>
  </si>
  <si>
    <t>OBJETO: AQUISIÇÃO DE COMPONENTES ELETRÔNICOS E CABOS ELÉTRICOS PARA A UDESC</t>
  </si>
  <si>
    <t>COPY INFO - COMERCIO DE MAQUINAS E SUPRIMENTOS LTDA</t>
  </si>
  <si>
    <t>Arduino Uno R3 - placa de microcontrolador baseado no ATmega328. Possui 14 pinos de entrada/saída digital (dos quais 6 podem ser usados como saídas PWM), 6 entradas analógicas de 10 bits, memória Flash de 32 Kbytes (2 Kbytes para o bootloader), SRAM de 2 Kbytes, EEPROM de 1 Kbyte e Clock de 16 MHz, uma conexão USB, uma entrada de alimentação uma conexão ICSP e um botão de reset.. Deve ser Cross-Plataforma, rodando em Windows, Macintosh OSX e sistemas operacionais Linux, ambiente de programação Open Source e extensível em software devendo ser publicado como ferramenta de código aberto e linguagem que possa ser expandida através de bibliotecas C, podendo-se saltar do Arduino para a linguagem de programação C AVR em que ele se baseia ou adicionar AVR-C código diretamente em programas Arduino.  Acompanha 1 cabo USB 2.0.</t>
  </si>
  <si>
    <t>Jumper para arduino 20cm 40 peças (macho - macho)</t>
  </si>
  <si>
    <t>Jumper para arduino 20cm 40 peças (macho - fêmea)</t>
  </si>
  <si>
    <t>Jumper para arduino 20cm 40 peças (fêmea - fêmea)</t>
  </si>
  <si>
    <t>Display lcd 16x2 para Arduino</t>
  </si>
  <si>
    <t>Serial I2C para Arduino</t>
  </si>
  <si>
    <t>Shield Multifunção para Arduino - Possui  display de 7 segmentos (anodo comum) com 4 dígitos. Tem circuito com 4 leds, 4 botões ( 1 deles botão RESET), um Buzzer, um potenciômetro, 4 headers (conjunto de pinos) para controle PWM, e mais outros dois conjuntos de soquetes - um para sensores de temperatura e outro para APC220</t>
  </si>
  <si>
    <t>CRISTIANI LOURI RODRIGUES ME</t>
  </si>
  <si>
    <t>Adaptador de cartão de memória micro SD para mini SD</t>
  </si>
  <si>
    <t>ADAPTADOR, WIRELESS USB, com conexão WI-FI integrado, 150 Mbps.</t>
  </si>
  <si>
    <t>CABO ADAPTADOR, DISPLAY PORT SINGLE LINK, DVI-D (Digital)</t>
  </si>
  <si>
    <t>CABO ADAPTADOR, DISPLAY PORT TO HDMI 1,8 metros</t>
  </si>
  <si>
    <t>CABO ADAPTADOR, DISPLAY PORT TO VGA</t>
  </si>
  <si>
    <t>CABO ADAPTADOR CONVERSOR VGA MACHO PARA HDMI FEMEA</t>
  </si>
  <si>
    <t>Cabo de cobre 1KV EPR 90º 16,00mm² azul ou branco</t>
  </si>
  <si>
    <t>Cabo de cobre 1KV  EPR 90º 16,00mm² preto ou vermelho</t>
  </si>
  <si>
    <t>Cabo de cobre 750V 16,00mm² verde</t>
  </si>
  <si>
    <t xml:space="preserve">Cabo de cobre flexível PP diâmetro de 2,5 mm², 3 condutores (1 fases+1 neutro(azul)+ 1 terra(verde/verde), PVC a 70°C (750V), encordoamento classe 5,padrão NBR NM 280, NBR NM 247-1 </t>
  </si>
  <si>
    <t xml:space="preserve">Cabo de cobre flexível PP diâmetro de 2,5 mm², 4 condutores (1 fases+1 retorno+1 neutro(azul)+ 1 terra(verde/verde), PVC a 70°C (750V), encordoamento classe 5,padrão NBR NM 280, NBR NM 247-1 </t>
  </si>
  <si>
    <t xml:space="preserve">Cabo de cobre flexível PP 1 kV, diâmetro de 4,0 mm², 5 condutores (3 fases+1 neutro(azul)+ 1 terra(verde/verde), PVC a 70°C (750V), encordoamento classe 5, padrão NBR NM 280, NBR NM 247-1 </t>
  </si>
  <si>
    <t xml:space="preserve">Cabo de cobre Flexível 1KV  EPR 90º 2,5 mm² preto </t>
  </si>
  <si>
    <t>Cabo de cobre Flexível 1KV  EPR 90º 2,5 mm² amarelo</t>
  </si>
  <si>
    <t>Cabo de cobre Flexível 1KV  EPR 90º 2,5 mm² azul</t>
  </si>
  <si>
    <t>Cabo de cobre Flexível 1KV  EPR 90º 2,5 mm² vermelho (retorno)</t>
  </si>
  <si>
    <t>Cabo de força fonte  ATX 10A com 3 pinos</t>
  </si>
  <si>
    <t xml:space="preserve">Cabo de cobre flexível PP diâmetro de 2,5 mm², 5 condutores (3 fases+1 neutro(azul)+ 1 terra(verde/verde), PVC a 70°C (750V), encordoamento classe 5,padrão NBR NM 280, NBR NM 247-1 </t>
  </si>
  <si>
    <t xml:space="preserve">Cabo de cobre flexível PP diâmetro de 4,0 mm², 3 condutores (1 fases+1 neutro(azul)+ 1 terra(verde/verde), PVC a 70°C (750V), encordoamento classe 5,padrão NBR NM 280, NBR NM 247-1 </t>
  </si>
  <si>
    <t>CABO ELETRICO ELETRONICO, CABO DE EXTENSAO USB 2.0, 1,8M, Cabo Extensão USB 2.0 (A Macho - A Fêmea) com no mínimo 1,8m</t>
  </si>
  <si>
    <t>CABO ELETRICO ELETRONICO, CABO DE EXTENSAO USB 2.0, 1,8M, Cabo Extensão USB 2.0 (A Macho - mini B Macho) com no mínimo 1,8m</t>
  </si>
  <si>
    <t>CABO ELETRICO ELETRONICO, CABO FLEXIVEL 750V 2,5MM, de cobre eletrolítico de têmpera mole, classe 4, seção nominal 2,5 mm², ISOL 750V em composto termoplástico de cloreto de polivinila (PVC) tipo BW, 70°C, nas cores BRANCO, PRETO, AZUL OU VERDE , e capa (cobertura) externa em PVC flexível 70°C na cor preto, rolo com 100 metros conforme norma NBR-13249 e com selo de conformidade do INMETRO.</t>
  </si>
  <si>
    <t>CABO ELETRICO ELETRONICO, CABO Y PARA MONITOR VGA, Cabo Y para monitor – VGA</t>
  </si>
  <si>
    <t>CABO ELETRICO ELETRONICO, COBRE FLEXIVEL, PARALELO, 2.5MM, isolação 750V em composto termoplástico de polivinila (PVC).</t>
  </si>
  <si>
    <t>CABO ELETRICO ELETRONICO, DE COBRE 10MM, ISOLADO EM PVC, 750V, FLEXIVEL, PRETO., ISOL. 750V em composto termoplástico de cloreto de polivinila (PVC) tipo BW, 70ºC, na cor preta. Rolo de 100m.</t>
  </si>
  <si>
    <t>CABO ELETRICO ELETRONICO, DE COBRE 10MM, ISOLADO EM PVC, 750V, FLEXIVEL, VERDE., ISOL. 750V em composto termoplástico de cloreto de polivinila (PVC) tipo BW, 70ºC, na cor verde. Rolo de 100m.</t>
  </si>
  <si>
    <t>CABO ELETRICO ELETRONICO, DE COBRE ELETROLITICO FLEXIVEL, 10MM, AZUL., Cabo de cobre eletrolítico flexível seção nominal #10 mm², classe 4 de encordoamento, isolação p/ 750V através de composto termoplástico em PVC anti-chama, tipo BWF-B, na cor AZUL, rolo com 100 metros conforme norma NBR-6148 e com selo de conformidade do INMETRO</t>
  </si>
  <si>
    <t>CABO ELETRICO ELETRONICO, DE COBRE ELETROLITICO FLEXIVEL, 2.5MM, AZUL., Cabo de cobre eletrolítico flexível seção nominal #2,5 mm², classe 4 de encordoamento, isolação p/ 750V através de composto termoplástico em PVC anti-chama, tipo BWF-B, na cor AZUL, rolo com 100 metros conforme norma NBR-6148 e com selo de conformidade do INMETRO</t>
  </si>
  <si>
    <t>CABO ELETRICO ELETRONICO, DE COBRE ELETROLITICO FLEXIVEL, 2.5MM, VERDE., Cabo de cobre eletrolítico flexível seção nominal #2,5 mm², classe 4 de encordoamento, isolação p/ 750V através de composto termoplástico em PVC anti-chama, tipo BWF-B, na cor VERDE, rolo com 100 metros conforme norma NBR-6148 e com selo de conformidade do INMETRO</t>
  </si>
  <si>
    <t>CABO ELETRICO ELETRONICO, DE COBRE ELETROLITICO FLEXIVEL, 6.0MM, AZUL., Cabo de cobre eletrolítico flexível seção nominal #6,0 mm², classe 4 de encordoamento, isolação p/ 750V através de composto Página 4/97termoplástico em PVC anti-chama, tipo BWF-B, na cor AZUL, rolo com 100 metros conforme norma NBR-6148 e com selo de conformidade do INMETRO</t>
  </si>
  <si>
    <t>CABO ELETRICO ELETRONICO, DE COBRE ELETROLITICO FLEXIVEL, 6.0MM, BRANCO. Cabo de cobre eletrolítico flexível seção nominal #6,0 mm², classe 4 de encordoamento, isolação p/ 750V através de composto termoplástico em PVC anti-chama, tipo BWF-B, na cor BRANCO, rolo com 100 metros conforme norma NBR-6148 e com selo de conformidade do INMETRO</t>
  </si>
  <si>
    <t>CABO ELETRICO ELETRONICO, DE COBRE ELETROLITICO FLEXIVEL, 6.0MM, PRETO., Cabo de cobre eletrolítico flexível seção nominal #6,0 mm², classe 4 de encordoamento, isolação p/ 750V através de composto termoplástico em PVC anti-chama, tipo BWF-B, na cor PRETO, rolo com 100 metros conforme norma NBR-6148 e com selo de conformidade do INMETRO</t>
  </si>
  <si>
    <t>CABO ELETRICO ELETRONICO, DE COBRE ELETROLITICO FLEXIVEL, 6.0MM, VERDE., Cabo de cobre eletrolítico flexível seção nominal #6,0 mm², classe 4 de encordoamento, isolação p/ 750V através de composto termoplástico em PVC anti-chama, tipo BWF-B, na cor VERDE, rolo com 100 metros conforme norma NBR-6148 e com selo de conformidade do INMETRO</t>
  </si>
  <si>
    <t>CABO ELETRICO ELETRONICO, DE COBRE, SUPERFLEX, BRANCO, 1.50MM , Cabo de cobre, flexível #1,5mm², isolação 750V através de composto de termoplástico em PVC anti chama, branco. Rolo de 100m</t>
  </si>
  <si>
    <t>CABO ELETRICO ELETRONICO, DE COBRE, SUPERFLEX, VERDE, 1.50MM , Cabo de cobre, flexível #1,5mm², isolação 750V através de composto de termoplástico em PVC anti chama, verde. Rolo de 100m</t>
  </si>
  <si>
    <t>CABO ELETRICO ELETRONICO, DE COBRE, SUPERFLEX, VERMELHO, 1.50MM , Cabo de cobre, flexível #1,5mm², isolação 750V através de composto de termoplástico em PVC anti chama, vermelho. Rolo de 100m</t>
  </si>
  <si>
    <t>CABO ELETRICO ELETRONICO, FLEXIVEL, 1,5MM, NA COR AMARELO. ROLO CONTENDO 100M.</t>
  </si>
  <si>
    <t>CABO ELETRICO ELETRONICO, FLEXIVEL, 1,5MM, NA COR AZUL. ROLO CONTENDO 100M.</t>
  </si>
  <si>
    <t>CABO ELETRICO ELETRONICO, FLEXIVEL, 1,5MM, NA COR PRETO. ROLO CONTENDO 100M.</t>
  </si>
  <si>
    <t>CABO ELETRICO ELETRONICO, FLEXIVEL, 16,0MM, NA COR PRETO. ROLO CONTENDO 100M.</t>
  </si>
  <si>
    <t>CABO ELETRICO ELETRONICO, FLEXIVEL, 16,0MM, NA COR VERDE. ROLO CONTENDO 100M.</t>
  </si>
  <si>
    <t>CABO ELETRICO ELETRONICO, FLEXIVEL, 25,0MM, NA COR PRETO. ROLO CONTENDO 100M.</t>
  </si>
  <si>
    <t>CABO ELETRICO ELETRONICO, FLEXIVEL, 4,00MM, NA COR AZUL. ROLO CONTENDO 100M.</t>
  </si>
  <si>
    <t>CABO ELETRICO ELETRONICO, FLEXIVEL, 4,00MM, NA COR BRANCO. ROLO CONTENDO 100M.</t>
  </si>
  <si>
    <t>CABO ELETRICO ELETRONICO, FLEXIVEL, 4,00MM, NA COR PRETA. ROLO CONTENDO 100M.</t>
  </si>
  <si>
    <t>CABO ELETRICO ELETRONICO, FLEXIVEL, 4,00MM, NA COR VERDE. ROLO CONTENDO 100M.</t>
  </si>
  <si>
    <t>CABO ELETRICO ELETRONICO, DE COBRE ELETROLITICO FLEXIVEL, 10MM, VERMELHO, Cabo de cobre eletrolítico flexível seção nominal #10 mm², classe 4 de encordoamento, isolação p/ 750V através de composto termoplástico em PVC anti-chama, tipo BWF-B, na cor VERMELHA, rolo com 100 metros conforme norma NBR-6148 e com selo de conformidade do INMETRO</t>
  </si>
  <si>
    <t>CABO ELETRICO ELETRONICO, DE COBRE ELETROLITICO FLEXIVEL, 10MM, BRANCO., Cabo de cobre eletrolítico flexível seção nominal #10 mm², classe 4 de encordoamento, isolação p/ 750V através de composto termoplástico em PVC anti-chama, tipo BWF-B, na cor BRANCA, rolo com 100 metros conforme norma NBR-6148 e com selo de conformidade do INMETRO</t>
  </si>
  <si>
    <t>CABO ELETRICO ELETRONICO, DE COBRE ELETROLITICO FLEXIVEL, 2.5MM, VERMELHO., Cabo de cobre eletrolítico flexível seção nominal #2,5 mm², classe 4 de encordoamento, isolação p/ 750V através de composto termoplástico em PVC anti-chama, tipo BWF-B, na cor VERMELHA, rolo com 100 metros conforme norma NBR-6148 e com selo de conformidade do INMETRO</t>
  </si>
  <si>
    <t>CABO ELETRICO ELETRONICO, DE COBRE ELETROLITICO FLEXIVEL, 6.0MM, VERMELHO. Cabo de cobre eletrolítico flexível seção nominal #6,0 mm², classe 4 de encordoamento, isolação p/ 750V através de composto termoplástico em PVC anti-chama, tipo BWF-B, na cor VERMELHO, rolo com 100 metros conforme norma NBR-6148 e com selo de conformidade do INMETRO</t>
  </si>
  <si>
    <t>CABO ELETRICO ELETRONICO, FLEXIVEL, 4,00MM, NA COR VERMELHO. ROLO CONTENDO 100M.</t>
  </si>
  <si>
    <t>CABO HDMI 15 MTS Versão 2.0 4K ULTRAHD 19 pinos com filtro</t>
  </si>
  <si>
    <t>CABO HDMI, 3 MTS DE COMPRIMENTO</t>
  </si>
  <si>
    <t>CABO HDMI, 5 MTS DE COMPRIMENTO</t>
  </si>
  <si>
    <t>Divisor HDMI (Switch HDMI Splitter) 3 Portas Femeas de Entrada para 1 Macho de saída.</t>
  </si>
  <si>
    <t>Cabo 35 mm² PP 5 condutores (3 fases+1 neutro(azul)+ 1 terra(verde/verde), PVC a 70°C (750V)</t>
  </si>
  <si>
    <t xml:space="preserve">Cabo de cobre flexível PP diâmetro de 10,0 mm², 5 condutores (3 fases+1 neutro(azul)+ 1 terra(verde/verde), PVC a 70°C (750V), encordoamento classe 5,padrão NBR NM 280, NBR NM 247-1 </t>
  </si>
  <si>
    <t>Cabo adaptador USB serial</t>
  </si>
  <si>
    <t>Emenda VGA Fêmea</t>
  </si>
  <si>
    <t>Cabo p2xp2 com condutor 100% cobre, conectores emborrachados e extremidades reforçadas</t>
  </si>
  <si>
    <t>Cabo VGA para monitor HDB15,  macho, com comprimento de 10m, com filtro e blindado</t>
  </si>
  <si>
    <t>Cabo VGA para monitor HDB15,  macho, com comprimento de 15m, com filtro e blindado</t>
  </si>
  <si>
    <t>Cabo VGA para monitor HDB15,  macho, com comprimento de 20m, com filtro e blindado</t>
  </si>
  <si>
    <t>CABO ELETRICO ELETRONICO, DE COBRE ELETROLITICO FLEXIVEL, 2.5MM, PRETO., Cabo de cobre eletrolítico flexível seção nominal #2,5 mm², classe 4 de encordoamento, isolação p/ 750V através de composto termoplástico em PVC anti-chama, tipo BWF-B, na cor AZUL, rolo com 100 metros conforme norma NBR-6148 e com selo de conformidade do INMETRO</t>
  </si>
  <si>
    <t>CABO DE SILICONE 2,5mm 200ºC 750V cor branca ou preta</t>
  </si>
  <si>
    <t>Cabo Flexível de Silicone 200°C - 750V - 12 AWG / 2,5 mm² COR BRANCA (ROLO COM 100 MTS)</t>
  </si>
  <si>
    <t>Cabo PP 3 X 1,5mm, rolo de 100 metros</t>
  </si>
  <si>
    <t>Cabo PP 3 X 2,5mm, rolo de 100 metros</t>
  </si>
  <si>
    <t>Cabo PP 3 X 4,00mm, rolo de 25 metros</t>
  </si>
  <si>
    <t>Cabo sintenax 6mm, cor preta</t>
  </si>
  <si>
    <t>Cabo sintenax 6mm, cor azul</t>
  </si>
  <si>
    <t>Cabo sintenax 6mm, cor verde</t>
  </si>
  <si>
    <t>SUPERA BLOCOS LICITAÇÕES LTDA</t>
  </si>
  <si>
    <t>CAIXA HERMETICA, PARA EQUIPAMENTOS WIRELESS, EM PVC, Caixa hermética para equipamentos wireless, Material: PVC, PP com proteção UV e estabilizador térmico, Sistema de Trava: Travamento manual Flip Top, Sistema de proteção contra violação: Local para colocação de lacre, Sistema de vedação: Anel de borracha - tipo o´ring, Dimensões 25 x 20 x 8 cm. Componentes inclusos: 02 Prensa Cabos, 01 Fundo falso, 01 Grampo U com garra tipo E e 04 Parafusos para fixação do fundo falso</t>
  </si>
  <si>
    <t>Fio de cobre esmaltado AWG 18</t>
  </si>
  <si>
    <t>Fio de cobre esmaltado AWG 20 de classe H (180ºC)</t>
  </si>
  <si>
    <t>Fio de cobre esmaltado AWG 22</t>
  </si>
  <si>
    <t>Fio de cobre esmaltado AWG 23</t>
  </si>
  <si>
    <t>Fio de cobre esmaltado AWG 25 de classe H (180ºC)</t>
  </si>
  <si>
    <t>Fio de cobre esmaltado AWG 28</t>
  </si>
  <si>
    <t>Estanho para solda 0.5mm 500g</t>
  </si>
  <si>
    <t>Estanho para solda 1mm 500g</t>
  </si>
  <si>
    <t>CMK AUTOMAÇÃO COMERCIAL EIRELI</t>
  </si>
  <si>
    <t>Leitor de código de barras Laser USB c/ suporte (Padrão de código de barras lidos: UPC-A, UPC-E, EAN-8, EAN-13, 2 de 5 intercalado, (padrão e industrial), Codabar, Matriz 2 de 5, Código 11, Código 93, Código 32, Código 39, Código 128,Código MSI Plessy, Código UK Plessy, EAN/UCC 128, Telepen, IATA, Código RS), cabo usb no mínimo 1,2 m comprimento</t>
  </si>
  <si>
    <t>Kit de componentes eletrônicos contendo a partir de 37 módulos e sensores para Arduíno e/ou Raspberry PI mais caixa organizadora. Kit deve incluir um de cada: relé de 1 canal, sensor de som, sensor de som sensível, Módulo seguidor de linha/faixa,  detector de chama,  sensor de efeito hall linear, sensor de toque, sendor de temperatura digital, buzzer ativo, buzzer passivo, módulo LED RGB 5mm, módulo LED RGB SMD, Módulo LED duas cores/RG 5 mm, Módulo LED duas cores/RG 3 mm, chave magnética digital (reed-switch), chave magnética miniatura (reed-switch), sendor de batida de coração, Módulo LED RBG/7 cores automático/pisca, botão/chave táctil, sensor de inclinação, sensor de luz LDR, sensor de temperatura e humidade DHT11, sensor de efeito hall analógico, sensor de efeito hall magnético, sensor de temperatura digital DS18B20, sensor de temperatura termistor, Módulo LED/Emissor IR, Módulo receptor IR, sensor de impacto, sensor de bloquei de luz.</t>
  </si>
  <si>
    <t>449052.28</t>
  </si>
  <si>
    <t>339030.35</t>
  </si>
  <si>
    <t>339030.29</t>
  </si>
  <si>
    <t>339030.25</t>
  </si>
  <si>
    <t>339030.11</t>
  </si>
  <si>
    <t>449052.35</t>
  </si>
  <si>
    <t>KIT</t>
  </si>
  <si>
    <t>ROLO</t>
  </si>
  <si>
    <t>kg</t>
  </si>
  <si>
    <t xml:space="preserve">Arduino </t>
  </si>
  <si>
    <t>Uno</t>
  </si>
  <si>
    <t>Chipsce</t>
  </si>
  <si>
    <t>MM</t>
  </si>
  <si>
    <t>MF</t>
  </si>
  <si>
    <t>FF</t>
  </si>
  <si>
    <t>16X2</t>
  </si>
  <si>
    <t>i2c</t>
  </si>
  <si>
    <t>MULT</t>
  </si>
  <si>
    <t xml:space="preserve"> Netac </t>
  </si>
  <si>
    <t xml:space="preserve"> Micro x Mini </t>
  </si>
  <si>
    <t xml:space="preserve"> Bgn </t>
  </si>
  <si>
    <t xml:space="preserve"> LV-UW06 </t>
  </si>
  <si>
    <t xml:space="preserve"> Molex </t>
  </si>
  <si>
    <t xml:space="preserve"> Digital </t>
  </si>
  <si>
    <t xml:space="preserve"> F&amp;L </t>
  </si>
  <si>
    <t xml:space="preserve"> 1,8m </t>
  </si>
  <si>
    <t xml:space="preserve"> Bizlink </t>
  </si>
  <si>
    <t xml:space="preserve"> DPxVga </t>
  </si>
  <si>
    <t xml:space="preserve"> Lutus </t>
  </si>
  <si>
    <t xml:space="preserve"> Vga x Hdmi </t>
  </si>
  <si>
    <t xml:space="preserve"> Rcm  </t>
  </si>
  <si>
    <t xml:space="preserve"> Hepr </t>
  </si>
  <si>
    <t xml:space="preserve"> Zatflex </t>
  </si>
  <si>
    <t xml:space="preserve"> Flex 750v </t>
  </si>
  <si>
    <t xml:space="preserve"> Sil </t>
  </si>
  <si>
    <t xml:space="preserve"> Silnax </t>
  </si>
  <si>
    <t xml:space="preserve"> Engetek </t>
  </si>
  <si>
    <t xml:space="preserve"> Atx - 3p </t>
  </si>
  <si>
    <t xml:space="preserve"> Hitto </t>
  </si>
  <si>
    <t xml:space="preserve"> Univ </t>
  </si>
  <si>
    <t xml:space="preserve"> Mxt </t>
  </si>
  <si>
    <t xml:space="preserve"> Mini </t>
  </si>
  <si>
    <t xml:space="preserve"> Y </t>
  </si>
  <si>
    <t xml:space="preserve"> Paralelo </t>
  </si>
  <si>
    <t xml:space="preserve"> Ydetech </t>
  </si>
  <si>
    <t xml:space="preserve"> 19P </t>
  </si>
  <si>
    <t xml:space="preserve"> Alltech  </t>
  </si>
  <si>
    <t xml:space="preserve"> 3M </t>
  </si>
  <si>
    <t xml:space="preserve"> 5M </t>
  </si>
  <si>
    <t xml:space="preserve"> Altomex </t>
  </si>
  <si>
    <t xml:space="preserve"> 3P </t>
  </si>
  <si>
    <t xml:space="preserve"> Induscabos </t>
  </si>
  <si>
    <t xml:space="preserve"> 750/1kv </t>
  </si>
  <si>
    <t xml:space="preserve"> Exbom  </t>
  </si>
  <si>
    <t xml:space="preserve"> Usb X Serial </t>
  </si>
  <si>
    <t xml:space="preserve"> Gc </t>
  </si>
  <si>
    <t xml:space="preserve"> Fêmea </t>
  </si>
  <si>
    <t xml:space="preserve"> GC </t>
  </si>
  <si>
    <t xml:space="preserve"> P2xP2 </t>
  </si>
  <si>
    <t xml:space="preserve"> Cablefit </t>
  </si>
  <si>
    <t xml:space="preserve"> 10m </t>
  </si>
  <si>
    <t xml:space="preserve"> 15m </t>
  </si>
  <si>
    <t xml:space="preserve"> 20m </t>
  </si>
  <si>
    <t xml:space="preserve"> Leads </t>
  </si>
  <si>
    <t xml:space="preserve"> Branco </t>
  </si>
  <si>
    <t xml:space="preserve"> 500v </t>
  </si>
  <si>
    <t>ML</t>
  </si>
  <si>
    <t>Multitoc</t>
  </si>
  <si>
    <t>CONDUPASCOA</t>
  </si>
  <si>
    <t>JF PASQUA</t>
  </si>
  <si>
    <t>PASQUA</t>
  </si>
  <si>
    <t>BEST</t>
  </si>
  <si>
    <t>COBIX</t>
  </si>
  <si>
    <t>BarcodeTech</t>
  </si>
  <si>
    <t>BT-901 c/ suporte</t>
  </si>
  <si>
    <t>SARAVATI</t>
  </si>
  <si>
    <t>SKU: srvt003140</t>
  </si>
  <si>
    <t>XX/XX/2022</t>
  </si>
  <si>
    <t>VIGÊNCIA DA ATA:  08/06/2022 à 07/06/2023</t>
  </si>
  <si>
    <t xml:space="preserve"> AF/OS nº  0954/2022 Qtde. DT
Roberto</t>
  </si>
  <si>
    <t xml:space="preserve"> AF/OS nº  0956/2022 Qtde. DT
Roberto</t>
  </si>
  <si>
    <t xml:space="preserve"> AF/OS nº  1448/2022 Qtde. DT
Mexaroba</t>
  </si>
  <si>
    <t xml:space="preserve"> AF/OS nº  1449/2022 Qtde. DT
Mexaroba</t>
  </si>
  <si>
    <t xml:space="preserve"> AF/OS nº  1450/2022 Qtde. DT
Mexaroba</t>
  </si>
  <si>
    <t>Cedência Reitoria para CEAVI</t>
  </si>
  <si>
    <t>Cedência CCT para CEAVI</t>
  </si>
  <si>
    <t xml:space="preserve"> AF/OS nº  1369/2022 Qtde. DT</t>
  </si>
  <si>
    <t xml:space="preserve"> AF/OS nº  1470/2022 Qtde. DT</t>
  </si>
  <si>
    <t xml:space="preserve"> AF/OS nº  1475/2022 Qtde. DT</t>
  </si>
  <si>
    <t xml:space="preserve"> AF/OS nº  2161/2022 Qtde. DT</t>
  </si>
  <si>
    <t xml:space="preserve"> AF/OS nº  2362/2022 Qtde. DT</t>
  </si>
  <si>
    <t xml:space="preserve"> AF/OS nº  892/2022 </t>
  </si>
  <si>
    <t xml:space="preserve"> AF/OS nº  1078/2022 Qtde. DT</t>
  </si>
  <si>
    <t xml:space="preserve"> AF/OS nº  0933/2022 Qtde. DT</t>
  </si>
  <si>
    <t xml:space="preserve"> AF/OS nº  0963/2022 Qtde. DT</t>
  </si>
  <si>
    <t xml:space="preserve"> AF/OS nº  0976/2022 Qtde. DT</t>
  </si>
  <si>
    <t xml:space="preserve"> AF/OS nº  0999/2022 Qtde. DT</t>
  </si>
  <si>
    <t xml:space="preserve"> AF/OS nº  975/2022 Cristiani</t>
  </si>
  <si>
    <t xml:space="preserve"> AF/OS nº  1657/2022 Qtde. DT</t>
  </si>
  <si>
    <t xml:space="preserve"> AF/OS nº  1658/2022 Qtde. DT</t>
  </si>
  <si>
    <t xml:space="preserve"> AF/OS nº  1701/2022 Qtde. DT</t>
  </si>
  <si>
    <t>CEDIDO CEAVI</t>
  </si>
  <si>
    <t xml:space="preserve"> AF nº 1663/2022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</si>
</sst>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_-&quot;R$&quot;* #,##0.00_-;\-&quot;R$&quot;* #,##0.00_-;_-&quot;R$&quot;* &quot;-&quot;??_-;_-@_-"/>
    <numFmt numFmtId="165" formatCode="_(* #,##0.00_);_(* \(#,##0.00\);_(* &quot;-&quot;??_);_(@_)"/>
    <numFmt numFmtId="166" formatCode="_(* #,##0.00_);_(* \(#,##0.00\);_(* \-??_);_(@_)"/>
    <numFmt numFmtId="167" formatCode="#,##0;[Red]#,##0"/>
    <numFmt numFmtId="168" formatCode="_-* #,##0.00\ &quot;€&quot;_-;\-* #,##0.00\ &quot;€&quot;_-;_-* &quot;-&quot;??\ &quot;€&quot;_-;_-@_-"/>
    <numFmt numFmtId="169" formatCode="_-[$R$-416]\ * #,##0.00_-;\-[$R$-416]\ * #,##0.00_-;_-[$R$-416]\ * &quot;-&quot;??_-;_-@_-"/>
    <numFmt numFmtId="172" formatCode="_-&quot;R$&quot;\ * #,##0.00_-;\-&quot;R$&quot;\ * #,##0.00_-;_-&quot;R$&quot;\ * &quot;-&quot;??_-;_-@_-"/>
    <numFmt numFmtId="173" formatCode="_-* #,##0.00_-;\-* #,##0.00_-;_-* &quot;-&quot;??_-;_-@_-"/>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0"/>
      <name val="Arial"/>
      <family val="2"/>
    </font>
    <font>
      <sz val="12"/>
      <name val="Calibri"/>
      <family val="2"/>
      <scheme val="minor"/>
    </font>
    <font>
      <sz val="10"/>
      <name val="Arial"/>
    </font>
    <font>
      <b/>
      <sz val="11"/>
      <color theme="1"/>
      <name val="Calibri"/>
      <family val="2"/>
      <scheme val="minor"/>
    </font>
    <font>
      <sz val="9"/>
      <color indexed="81"/>
      <name val="Segoe UI"/>
      <charset val="1"/>
    </font>
    <font>
      <b/>
      <sz val="9"/>
      <color indexed="81"/>
      <name val="Segoe UI"/>
      <charset val="1"/>
    </font>
    <font>
      <b/>
      <sz val="11"/>
      <color rgb="FFFF0000"/>
      <name val="Calibri"/>
      <family val="2"/>
      <scheme val="minor"/>
    </font>
    <font>
      <b/>
      <sz val="9"/>
      <color indexed="81"/>
      <name val="Segoe UI"/>
      <family val="2"/>
    </font>
  </fonts>
  <fills count="21">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9"/>
        <bgColor indexed="26"/>
      </patternFill>
    </fill>
    <fill>
      <patternFill patternType="solid">
        <fgColor indexed="11"/>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indexed="26"/>
      </patternFill>
    </fill>
    <fill>
      <patternFill patternType="solid">
        <fgColor rgb="FF92D050"/>
        <bgColor indexed="64"/>
      </patternFill>
    </fill>
    <fill>
      <patternFill patternType="solid">
        <fgColor rgb="FFFFFF00"/>
        <bgColor indexed="26"/>
      </patternFill>
    </fill>
    <fill>
      <patternFill patternType="solid">
        <fgColor theme="9" tint="0.59999389629810485"/>
        <bgColor indexed="64"/>
      </patternFill>
    </fill>
    <fill>
      <patternFill patternType="solid">
        <fgColor theme="3" tint="0.79998168889431442"/>
        <bgColor indexed="10"/>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7" tint="0.59999389629810485"/>
        <bgColor indexed="26"/>
      </patternFill>
    </fill>
    <fill>
      <patternFill patternType="solid">
        <fgColor theme="9" tint="0.59999389629810485"/>
        <bgColor indexed="26"/>
      </patternFill>
    </fill>
    <fill>
      <patternFill patternType="solid">
        <fgColor rgb="FFFFC000"/>
        <b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9">
    <xf numFmtId="0" fontId="0" fillId="0" borderId="0"/>
    <xf numFmtId="0" fontId="5" fillId="0" borderId="0"/>
    <xf numFmtId="165" fontId="5" fillId="0" borderId="0" applyFill="0" applyBorder="0" applyAlignment="0" applyProtection="0"/>
    <xf numFmtId="166" fontId="5" fillId="0" borderId="0" applyFill="0" applyBorder="0" applyAlignment="0" applyProtection="0"/>
    <xf numFmtId="0" fontId="6" fillId="0" borderId="0" applyNumberFormat="0" applyFill="0" applyBorder="0" applyAlignment="0" applyProtection="0"/>
    <xf numFmtId="43" fontId="5" fillId="0" borderId="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0" fontId="18" fillId="0" borderId="0"/>
    <xf numFmtId="0" fontId="5" fillId="0" borderId="0"/>
    <xf numFmtId="44" fontId="19" fillId="0" borderId="0" applyFont="0" applyFill="0" applyBorder="0" applyAlignment="0" applyProtection="0"/>
    <xf numFmtId="0" fontId="3" fillId="0" borderId="0"/>
    <xf numFmtId="9" fontId="5" fillId="0" borderId="0" applyFont="0" applyFill="0" applyBorder="0" applyAlignment="0" applyProtection="0"/>
    <xf numFmtId="43" fontId="5" fillId="0" borderId="0" applyFill="0" applyBorder="0" applyAlignment="0" applyProtection="0"/>
    <xf numFmtId="44" fontId="5"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21" fillId="0" borderId="0" applyFont="0" applyFill="0" applyBorder="0" applyAlignment="0" applyProtection="0"/>
    <xf numFmtId="43" fontId="5" fillId="0" borderId="0" applyFill="0" applyBorder="0" applyAlignment="0" applyProtection="0"/>
    <xf numFmtId="44" fontId="5"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44" fontId="5" fillId="0" borderId="0" applyFont="0" applyFill="0" applyBorder="0" applyAlignment="0" applyProtection="0"/>
    <xf numFmtId="0" fontId="2" fillId="0" borderId="0"/>
    <xf numFmtId="43" fontId="5" fillId="0" borderId="0" applyFill="0" applyBorder="0" applyAlignment="0" applyProtection="0"/>
    <xf numFmtId="44" fontId="5"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173" fontId="5" fillId="0" borderId="0" applyFill="0" applyBorder="0" applyAlignment="0" applyProtection="0"/>
    <xf numFmtId="172"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2" fontId="5" fillId="0" borderId="0" applyFont="0" applyFill="0" applyBorder="0" applyAlignment="0" applyProtection="0"/>
    <xf numFmtId="0" fontId="1" fillId="0" borderId="0"/>
    <xf numFmtId="173" fontId="5" fillId="0" borderId="0" applyFill="0" applyBorder="0" applyAlignment="0" applyProtection="0"/>
    <xf numFmtId="172"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3" fontId="5" fillId="0" borderId="0" applyFill="0" applyBorder="0" applyAlignment="0" applyProtection="0"/>
    <xf numFmtId="172"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2" fontId="5" fillId="0" borderId="0" applyFont="0" applyFill="0" applyBorder="0" applyAlignment="0" applyProtection="0"/>
    <xf numFmtId="0" fontId="1" fillId="0" borderId="0"/>
    <xf numFmtId="173" fontId="5" fillId="0" borderId="0" applyFill="0" applyBorder="0" applyAlignment="0" applyProtection="0"/>
    <xf numFmtId="172"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2" fontId="5" fillId="0" borderId="0" applyFont="0" applyFill="0" applyBorder="0" applyAlignment="0" applyProtection="0"/>
    <xf numFmtId="173" fontId="5" fillId="0" borderId="0" applyFont="0" applyFill="0" applyBorder="0" applyAlignment="0" applyProtection="0"/>
  </cellStyleXfs>
  <cellXfs count="118">
    <xf numFmtId="0" fontId="0" fillId="0" borderId="0" xfId="0"/>
    <xf numFmtId="0" fontId="8" fillId="0" borderId="0" xfId="1" applyFont="1"/>
    <xf numFmtId="0" fontId="8" fillId="0" borderId="0" xfId="1" applyFont="1" applyFill="1" applyAlignment="1">
      <alignment vertical="center"/>
    </xf>
    <xf numFmtId="0" fontId="8" fillId="0" borderId="0" xfId="1" applyFont="1" applyFill="1" applyAlignment="1">
      <alignment horizontal="center" vertical="center" wrapText="1"/>
    </xf>
    <xf numFmtId="0" fontId="9" fillId="0" borderId="0" xfId="1" applyFont="1" applyFill="1" applyAlignment="1">
      <alignment horizontal="center" vertical="center" wrapText="1"/>
    </xf>
    <xf numFmtId="0" fontId="8" fillId="0" borderId="0" xfId="0" applyFont="1"/>
    <xf numFmtId="0" fontId="8" fillId="0" borderId="0" xfId="1" applyFont="1" applyFill="1" applyAlignment="1" applyProtection="1">
      <protection locked="0"/>
    </xf>
    <xf numFmtId="4" fontId="9" fillId="0" borderId="0" xfId="1" applyNumberFormat="1" applyFont="1" applyFill="1" applyAlignment="1">
      <alignment horizontal="center" vertical="center"/>
    </xf>
    <xf numFmtId="0" fontId="9" fillId="0" borderId="0" xfId="1" applyFont="1" applyFill="1" applyAlignment="1">
      <alignment horizontal="center" vertical="center"/>
    </xf>
    <xf numFmtId="167" fontId="9" fillId="0" borderId="0" xfId="0" applyNumberFormat="1" applyFont="1" applyFill="1" applyAlignment="1">
      <alignment horizontal="center" vertical="center" wrapText="1"/>
    </xf>
    <xf numFmtId="3" fontId="8" fillId="0" borderId="0" xfId="1" applyNumberFormat="1" applyFont="1" applyProtection="1">
      <protection locked="0"/>
    </xf>
    <xf numFmtId="0" fontId="0" fillId="0" borderId="0" xfId="0" applyAlignment="1">
      <alignment wrapText="1"/>
    </xf>
    <xf numFmtId="0" fontId="10"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horizontal="justify" vertical="center" wrapText="1"/>
    </xf>
    <xf numFmtId="0" fontId="12" fillId="0" borderId="0" xfId="0" applyFont="1" applyAlignment="1">
      <alignment vertical="center" wrapText="1"/>
    </xf>
    <xf numFmtId="0" fontId="13" fillId="0" borderId="2" xfId="0" applyFont="1" applyBorder="1" applyAlignment="1">
      <alignment horizontal="center" vertical="center" textRotation="90" wrapText="1"/>
    </xf>
    <xf numFmtId="0" fontId="14" fillId="0" borderId="3" xfId="0" applyFont="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8" fillId="0" borderId="0" xfId="1" applyFont="1" applyFill="1" applyAlignment="1">
      <alignment horizontal="center" vertical="center"/>
    </xf>
    <xf numFmtId="0" fontId="9" fillId="0" borderId="0" xfId="1" applyFont="1" applyFill="1" applyAlignment="1">
      <alignment horizontal="left" vertical="center"/>
    </xf>
    <xf numFmtId="0" fontId="9" fillId="2" borderId="1" xfId="1" applyFont="1" applyFill="1" applyBorder="1" applyAlignment="1" applyProtection="1">
      <alignment horizontal="center" vertical="center"/>
      <protection locked="0"/>
    </xf>
    <xf numFmtId="0" fontId="9" fillId="2" borderId="1"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 xfId="1" applyFont="1" applyFill="1" applyBorder="1" applyAlignment="1">
      <alignment horizontal="center" vertical="center" wrapText="1"/>
    </xf>
    <xf numFmtId="0" fontId="9" fillId="2" borderId="1" xfId="1" applyFont="1" applyFill="1" applyBorder="1" applyAlignment="1" applyProtection="1">
      <alignment horizontal="center" vertical="center" wrapText="1"/>
    </xf>
    <xf numFmtId="167" fontId="9" fillId="2" borderId="1" xfId="1" applyNumberFormat="1" applyFont="1" applyFill="1" applyBorder="1" applyAlignment="1">
      <alignment horizontal="center" vertical="center" wrapText="1"/>
    </xf>
    <xf numFmtId="0" fontId="8" fillId="8" borderId="1" xfId="10" applyFont="1" applyFill="1" applyBorder="1" applyAlignment="1">
      <alignment horizontal="center" vertical="center" wrapText="1"/>
    </xf>
    <xf numFmtId="0" fontId="8" fillId="9" borderId="1" xfId="10" applyFont="1" applyFill="1" applyBorder="1" applyAlignment="1">
      <alignment horizontal="center" vertical="center" wrapText="1"/>
    </xf>
    <xf numFmtId="0" fontId="4" fillId="7" borderId="1" xfId="0" applyFont="1" applyFill="1" applyBorder="1" applyAlignment="1">
      <alignment horizontal="center" vertical="center" wrapText="1"/>
    </xf>
    <xf numFmtId="44" fontId="9" fillId="2" borderId="1" xfId="6" applyFont="1" applyFill="1" applyBorder="1" applyAlignment="1" applyProtection="1">
      <alignment horizontal="center" vertical="center" wrapText="1"/>
    </xf>
    <xf numFmtId="3" fontId="9" fillId="14" borderId="1" xfId="1" applyNumberFormat="1" applyFont="1" applyFill="1" applyBorder="1" applyAlignment="1" applyProtection="1">
      <alignment horizontal="center" vertical="center"/>
      <protection locked="0"/>
    </xf>
    <xf numFmtId="0" fontId="4" fillId="16" borderId="1" xfId="0" applyFont="1" applyFill="1" applyBorder="1" applyAlignment="1">
      <alignment horizontal="center" vertical="center" wrapText="1"/>
    </xf>
    <xf numFmtId="0" fontId="8" fillId="0" borderId="0" xfId="1" applyFont="1"/>
    <xf numFmtId="0" fontId="8" fillId="0" borderId="0" xfId="1" applyFont="1" applyFill="1" applyAlignment="1">
      <alignment vertical="center"/>
    </xf>
    <xf numFmtId="3" fontId="9" fillId="3" borderId="1" xfId="1" applyNumberFormat="1" applyFont="1" applyFill="1" applyBorder="1" applyAlignment="1" applyProtection="1">
      <alignment horizontal="center" vertical="center"/>
      <protection locked="0"/>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8" borderId="1" xfId="11" applyFont="1" applyFill="1" applyBorder="1" applyAlignment="1">
      <alignment horizontal="center" vertical="center" wrapText="1"/>
    </xf>
    <xf numFmtId="0" fontId="8" fillId="8" borderId="1" xfId="0" applyFont="1" applyFill="1" applyBorder="1" applyAlignment="1">
      <alignment horizontal="center" vertical="center"/>
    </xf>
    <xf numFmtId="44" fontId="8" fillId="8" borderId="1" xfId="12" applyFont="1" applyFill="1" applyBorder="1" applyAlignment="1">
      <alignment horizontal="center" vertical="center"/>
    </xf>
    <xf numFmtId="44" fontId="8" fillId="9" borderId="1" xfId="12" applyFont="1" applyFill="1" applyBorder="1" applyAlignment="1">
      <alignment horizontal="center" vertical="center"/>
    </xf>
    <xf numFmtId="0" fontId="8" fillId="0" borderId="0" xfId="1" applyFont="1" applyAlignment="1">
      <alignment vertical="center"/>
    </xf>
    <xf numFmtId="44" fontId="8" fillId="13" borderId="1" xfId="1" applyNumberFormat="1" applyFont="1" applyFill="1" applyBorder="1" applyAlignment="1">
      <alignment vertical="center"/>
    </xf>
    <xf numFmtId="0" fontId="9" fillId="0" borderId="0" xfId="1" applyFont="1" applyFill="1" applyAlignment="1" applyProtection="1">
      <alignment horizontal="center" vertical="center"/>
      <protection locked="0"/>
    </xf>
    <xf numFmtId="3" fontId="9" fillId="0" borderId="0" xfId="1" applyNumberFormat="1" applyFont="1" applyAlignment="1" applyProtection="1">
      <alignment horizontal="center" vertical="center"/>
      <protection locked="0"/>
    </xf>
    <xf numFmtId="44" fontId="9" fillId="0" borderId="0" xfId="1" applyNumberFormat="1" applyFont="1" applyAlignment="1">
      <alignment horizontal="center" vertical="center"/>
    </xf>
    <xf numFmtId="169" fontId="8" fillId="11" borderId="1" xfId="1" applyNumberFormat="1" applyFont="1" applyFill="1" applyBorder="1" applyAlignment="1" applyProtection="1">
      <alignment horizontal="right" vertical="center"/>
      <protection locked="0"/>
    </xf>
    <xf numFmtId="2" fontId="8" fillId="11" borderId="1" xfId="1" applyNumberFormat="1" applyFont="1" applyFill="1" applyBorder="1" applyAlignment="1">
      <alignment horizontal="right" vertical="center"/>
    </xf>
    <xf numFmtId="9" fontId="8" fillId="11" borderId="1" xfId="22" applyFont="1" applyFill="1" applyBorder="1" applyAlignment="1" applyProtection="1">
      <alignment horizontal="right" vertical="center"/>
      <protection locked="0"/>
    </xf>
    <xf numFmtId="0" fontId="8" fillId="0" borderId="0" xfId="1" applyFont="1" applyFill="1" applyAlignment="1" applyProtection="1">
      <alignment vertical="center"/>
      <protection locked="0"/>
    </xf>
    <xf numFmtId="3" fontId="8" fillId="0" borderId="0" xfId="1" applyNumberFormat="1" applyFont="1" applyAlignment="1" applyProtection="1">
      <alignment vertical="center"/>
      <protection locked="0"/>
    </xf>
    <xf numFmtId="44" fontId="9" fillId="2" borderId="1" xfId="12" applyFont="1" applyFill="1" applyBorder="1" applyAlignment="1" applyProtection="1">
      <alignment horizontal="center" vertical="center" wrapText="1"/>
    </xf>
    <xf numFmtId="44" fontId="8" fillId="0" borderId="0" xfId="12" applyFont="1" applyFill="1" applyAlignment="1">
      <alignment vertical="center"/>
    </xf>
    <xf numFmtId="167" fontId="9" fillId="5" borderId="8" xfId="0" applyNumberFormat="1" applyFont="1" applyFill="1" applyBorder="1" applyAlignment="1">
      <alignment horizontal="center" vertical="center" wrapText="1"/>
    </xf>
    <xf numFmtId="3" fontId="9" fillId="4" borderId="1" xfId="1" applyNumberFormat="1" applyFont="1" applyFill="1" applyBorder="1" applyAlignment="1" applyProtection="1">
      <alignment horizontal="center" vertical="center"/>
      <protection locked="0"/>
    </xf>
    <xf numFmtId="3" fontId="9" fillId="10" borderId="1" xfId="1" applyNumberFormat="1" applyFont="1" applyFill="1" applyBorder="1" applyAlignment="1" applyProtection="1">
      <alignment horizontal="center" vertical="center"/>
      <protection locked="0"/>
    </xf>
    <xf numFmtId="0" fontId="22" fillId="8" borderId="1" xfId="13" applyFont="1" applyFill="1" applyBorder="1" applyAlignment="1">
      <alignment horizontal="center" vertical="center"/>
    </xf>
    <xf numFmtId="0" fontId="8" fillId="8" borderId="0" xfId="1" applyFont="1" applyFill="1" applyAlignment="1">
      <alignment horizontal="center"/>
    </xf>
    <xf numFmtId="14" fontId="9" fillId="2" borderId="1" xfId="1" applyNumberFormat="1" applyFont="1" applyFill="1" applyBorder="1" applyAlignment="1" applyProtection="1">
      <alignment horizontal="center" vertical="center" wrapText="1"/>
      <protection locked="0"/>
    </xf>
    <xf numFmtId="3" fontId="9" fillId="4" borderId="1" xfId="1" applyNumberFormat="1" applyFont="1" applyFill="1" applyBorder="1" applyAlignment="1" applyProtection="1">
      <alignment horizontal="center" vertical="center"/>
      <protection locked="0"/>
    </xf>
    <xf numFmtId="3" fontId="9" fillId="10" borderId="1" xfId="1" applyNumberFormat="1" applyFont="1" applyFill="1" applyBorder="1" applyAlignment="1" applyProtection="1">
      <alignment horizontal="center" vertical="center"/>
      <protection locked="0"/>
    </xf>
    <xf numFmtId="16" fontId="8" fillId="8" borderId="1" xfId="10" applyNumberFormat="1" applyFont="1" applyFill="1" applyBorder="1" applyAlignment="1">
      <alignment horizontal="center" vertical="center" wrapText="1"/>
    </xf>
    <xf numFmtId="0" fontId="0" fillId="8" borderId="1" xfId="0" applyFont="1" applyFill="1" applyBorder="1" applyAlignment="1" applyProtection="1">
      <alignment horizontal="center" vertical="center"/>
    </xf>
    <xf numFmtId="0" fontId="8" fillId="8" borderId="1" xfId="0" applyFont="1" applyFill="1" applyBorder="1" applyAlignment="1" applyProtection="1">
      <alignment horizontal="justify" vertical="center" wrapText="1"/>
    </xf>
    <xf numFmtId="0" fontId="22" fillId="8" borderId="1" xfId="0" applyFont="1" applyFill="1" applyBorder="1" applyAlignment="1">
      <alignment horizontal="center" vertical="center" wrapText="1"/>
    </xf>
    <xf numFmtId="0" fontId="0" fillId="9" borderId="1" xfId="0" applyFont="1" applyFill="1" applyBorder="1" applyAlignment="1" applyProtection="1">
      <alignment horizontal="center" vertical="center"/>
    </xf>
    <xf numFmtId="0" fontId="8" fillId="9" borderId="1" xfId="0" applyFont="1" applyFill="1" applyBorder="1" applyAlignment="1" applyProtection="1">
      <alignment horizontal="justify" vertical="center" wrapText="1"/>
    </xf>
    <xf numFmtId="0" fontId="22" fillId="9" borderId="1" xfId="0" applyFont="1" applyFill="1" applyBorder="1" applyAlignment="1">
      <alignment horizontal="center" vertical="center" wrapText="1"/>
    </xf>
    <xf numFmtId="3" fontId="4" fillId="15" borderId="1" xfId="0" applyNumberFormat="1" applyFont="1" applyFill="1" applyBorder="1" applyAlignment="1">
      <alignment horizontal="center" vertical="center" wrapText="1"/>
    </xf>
    <xf numFmtId="164" fontId="9" fillId="8" borderId="0" xfId="1" applyNumberFormat="1" applyFont="1" applyFill="1" applyAlignment="1">
      <alignment horizontal="center"/>
    </xf>
    <xf numFmtId="0" fontId="25" fillId="17" borderId="1" xfId="13" applyFont="1" applyFill="1" applyBorder="1" applyAlignment="1">
      <alignment horizontal="center" vertical="center"/>
    </xf>
    <xf numFmtId="3" fontId="9" fillId="0" borderId="1" xfId="1" applyNumberFormat="1" applyFont="1" applyFill="1" applyBorder="1" applyAlignment="1" applyProtection="1">
      <alignment horizontal="center" vertical="center"/>
      <protection locked="0"/>
    </xf>
    <xf numFmtId="0" fontId="22" fillId="0" borderId="1" xfId="13" applyFont="1" applyFill="1" applyBorder="1" applyAlignment="1">
      <alignment horizontal="center" vertical="center"/>
    </xf>
    <xf numFmtId="0" fontId="25" fillId="0" borderId="1" xfId="13" applyFont="1" applyFill="1" applyBorder="1" applyAlignment="1">
      <alignment horizontal="center" vertical="center"/>
    </xf>
    <xf numFmtId="4" fontId="9" fillId="0" borderId="1" xfId="1" applyNumberFormat="1" applyFont="1" applyFill="1" applyBorder="1" applyAlignment="1" applyProtection="1">
      <alignment horizontal="center" vertical="center"/>
      <protection locked="0"/>
    </xf>
    <xf numFmtId="4" fontId="9" fillId="4" borderId="1" xfId="1" applyNumberFormat="1" applyFont="1" applyFill="1" applyBorder="1" applyAlignment="1" applyProtection="1">
      <alignment horizontal="center" vertical="center"/>
      <protection locked="0"/>
    </xf>
    <xf numFmtId="0" fontId="22" fillId="8" borderId="9"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8" borderId="11" xfId="0" applyFont="1" applyFill="1" applyBorder="1" applyAlignment="1">
      <alignment horizontal="center" vertical="center" wrapText="1"/>
    </xf>
    <xf numFmtId="3" fontId="9" fillId="18" borderId="1" xfId="1" applyNumberFormat="1" applyFont="1" applyFill="1" applyBorder="1" applyAlignment="1" applyProtection="1">
      <alignment horizontal="center" vertical="center" wrapText="1"/>
      <protection locked="0"/>
    </xf>
    <xf numFmtId="0" fontId="22" fillId="9" borderId="9"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11" xfId="0" applyFont="1" applyFill="1" applyBorder="1" applyAlignment="1">
      <alignment horizontal="center" vertical="center" wrapText="1"/>
    </xf>
    <xf numFmtId="3" fontId="9" fillId="12" borderId="1" xfId="1" applyNumberFormat="1" applyFont="1" applyFill="1" applyBorder="1" applyAlignment="1" applyProtection="1">
      <alignment horizontal="center" vertical="center" wrapText="1"/>
      <protection locked="0"/>
    </xf>
    <xf numFmtId="0" fontId="9" fillId="6" borderId="6" xfId="0" applyNumberFormat="1" applyFont="1" applyFill="1" applyBorder="1" applyAlignment="1">
      <alignment horizontal="left" vertical="center" wrapText="1"/>
    </xf>
    <xf numFmtId="0" fontId="9" fillId="6" borderId="7" xfId="0" applyNumberFormat="1" applyFont="1" applyFill="1" applyBorder="1" applyAlignment="1">
      <alignment horizontal="left" vertical="center" wrapText="1"/>
    </xf>
    <xf numFmtId="0" fontId="9" fillId="6" borderId="8" xfId="0" applyNumberFormat="1" applyFont="1" applyFill="1" applyBorder="1" applyAlignment="1">
      <alignment horizontal="left" vertical="center" wrapText="1"/>
    </xf>
    <xf numFmtId="3" fontId="9" fillId="19" borderId="1" xfId="1" applyNumberFormat="1" applyFont="1" applyFill="1" applyBorder="1" applyAlignment="1" applyProtection="1">
      <alignment horizontal="center" vertical="center" wrapText="1"/>
      <protection locked="0"/>
    </xf>
    <xf numFmtId="0" fontId="9" fillId="6" borderId="6" xfId="0" applyNumberFormat="1" applyFont="1" applyFill="1" applyBorder="1" applyAlignment="1">
      <alignment horizontal="center" vertical="center" wrapText="1"/>
    </xf>
    <xf numFmtId="0" fontId="9" fillId="6" borderId="7" xfId="0" applyNumberFormat="1" applyFont="1" applyFill="1" applyBorder="1" applyAlignment="1">
      <alignment horizontal="center" vertical="center" wrapText="1"/>
    </xf>
    <xf numFmtId="0" fontId="9" fillId="6" borderId="8" xfId="0" applyNumberFormat="1" applyFont="1" applyFill="1" applyBorder="1" applyAlignment="1">
      <alignment horizontal="center" vertical="center" wrapText="1"/>
    </xf>
    <xf numFmtId="0" fontId="9" fillId="6" borderId="1" xfId="0" applyNumberFormat="1" applyFont="1" applyFill="1" applyBorder="1" applyAlignment="1">
      <alignment horizontal="left" vertical="center" wrapText="1"/>
    </xf>
    <xf numFmtId="0" fontId="8" fillId="11" borderId="1" xfId="1" applyFont="1" applyFill="1" applyBorder="1" applyAlignment="1">
      <alignment horizontal="left" vertical="center" wrapText="1"/>
    </xf>
    <xf numFmtId="0" fontId="20" fillId="11" borderId="6" xfId="1" applyFont="1" applyFill="1" applyBorder="1" applyAlignment="1" applyProtection="1">
      <alignment horizontal="center" vertical="center"/>
      <protection locked="0"/>
    </xf>
    <xf numFmtId="0" fontId="20" fillId="11" borderId="7" xfId="1" applyFont="1" applyFill="1" applyBorder="1" applyAlignment="1" applyProtection="1">
      <alignment horizontal="center" vertical="center"/>
      <protection locked="0"/>
    </xf>
    <xf numFmtId="0" fontId="20" fillId="11" borderId="8" xfId="1" applyFont="1" applyFill="1" applyBorder="1" applyAlignment="1" applyProtection="1">
      <alignment horizontal="center" vertical="center"/>
      <protection locked="0"/>
    </xf>
    <xf numFmtId="0" fontId="16" fillId="0" borderId="0" xfId="0" applyFont="1" applyAlignment="1">
      <alignment horizontal="center" vertical="center" wrapText="1"/>
    </xf>
    <xf numFmtId="0" fontId="10" fillId="0" borderId="0" xfId="0" applyFont="1" applyAlignment="1">
      <alignment horizontal="center" vertical="center" wrapText="1"/>
    </xf>
    <xf numFmtId="0" fontId="17"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justify"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center" vertical="center" wrapText="1"/>
    </xf>
    <xf numFmtId="44" fontId="8" fillId="0" borderId="0" xfId="6" applyFont="1"/>
    <xf numFmtId="3" fontId="9" fillId="12" borderId="9" xfId="1" applyNumberFormat="1" applyFont="1" applyFill="1" applyBorder="1" applyAlignment="1" applyProtection="1">
      <alignment horizontal="center" vertical="center" wrapText="1"/>
      <protection locked="0"/>
    </xf>
    <xf numFmtId="3" fontId="9" fillId="12" borderId="11" xfId="1" applyNumberFormat="1" applyFont="1" applyFill="1" applyBorder="1" applyAlignment="1" applyProtection="1">
      <alignment horizontal="center" vertical="center" wrapText="1"/>
      <protection locked="0"/>
    </xf>
    <xf numFmtId="0" fontId="9" fillId="8" borderId="1" xfId="13" applyFont="1" applyFill="1" applyBorder="1" applyAlignment="1">
      <alignment horizontal="center" vertical="center"/>
    </xf>
    <xf numFmtId="14" fontId="9" fillId="2" borderId="1" xfId="1" applyNumberFormat="1" applyFont="1" applyFill="1" applyBorder="1" applyAlignment="1" applyProtection="1">
      <alignment horizontal="center" vertical="center" wrapText="1"/>
      <protection locked="0"/>
    </xf>
    <xf numFmtId="3" fontId="9" fillId="4" borderId="1" xfId="1" applyNumberFormat="1" applyFont="1" applyFill="1" applyBorder="1" applyAlignment="1" applyProtection="1">
      <alignment horizontal="center" vertical="center"/>
      <protection locked="0"/>
    </xf>
    <xf numFmtId="3" fontId="9" fillId="20" borderId="1" xfId="1" applyNumberFormat="1" applyFont="1" applyFill="1" applyBorder="1" applyAlignment="1" applyProtection="1">
      <alignment horizontal="center" vertical="center"/>
      <protection locked="0"/>
    </xf>
  </cellXfs>
  <cellStyles count="59">
    <cellStyle name="Moeda" xfId="12" builtinId="4"/>
    <cellStyle name="Moeda 2" xfId="7" xr:uid="{00000000-0005-0000-0000-000001000000}"/>
    <cellStyle name="Moeda 3" xfId="6" xr:uid="{00000000-0005-0000-0000-000002000000}"/>
    <cellStyle name="Moeda 3 2" xfId="16" xr:uid="{00000000-0005-0000-0000-000003000000}"/>
    <cellStyle name="Moeda 3 2 2" xfId="30" xr:uid="{00000000-0005-0000-0000-000004000000}"/>
    <cellStyle name="Moeda 3 2 2 2" xfId="54" xr:uid="{D4CC3B89-2125-46F1-AF42-ABF39470AF15}"/>
    <cellStyle name="Moeda 3 2 3" xfId="42" xr:uid="{B5FABD95-274A-4DD8-AB05-4BB08617AD81}"/>
    <cellStyle name="Moeda 3 3" xfId="24" xr:uid="{00000000-0005-0000-0000-000005000000}"/>
    <cellStyle name="Moeda 3 3 2" xfId="48" xr:uid="{D9D546AE-344D-4025-B9FA-959408D6FD1D}"/>
    <cellStyle name="Moeda 3 4" xfId="36" xr:uid="{C5842900-D282-4DAC-B01E-3BED98904860}"/>
    <cellStyle name="Moeda 4" xfId="20" xr:uid="{00000000-0005-0000-0000-000006000000}"/>
    <cellStyle name="Moeda 4 2" xfId="33" xr:uid="{00000000-0005-0000-0000-000007000000}"/>
    <cellStyle name="Moeda 4 2 2" xfId="57" xr:uid="{DF1C394A-DB7D-4F5D-B2E1-D21DDBF56433}"/>
    <cellStyle name="Moeda 4 3" xfId="45" xr:uid="{6267B0C1-E368-477C-9C52-F622FD71525C}"/>
    <cellStyle name="Moeda 5" xfId="27" xr:uid="{00000000-0005-0000-0000-000008000000}"/>
    <cellStyle name="Moeda 5 2" xfId="51" xr:uid="{F39D9662-45FD-4145-85E9-718E533DCB3C}"/>
    <cellStyle name="Moeda 6" xfId="39" xr:uid="{1132D420-4A05-48D2-9265-2BF1A83A135F}"/>
    <cellStyle name="Normal" xfId="0" builtinId="0"/>
    <cellStyle name="Normal 2" xfId="1" xr:uid="{00000000-0005-0000-0000-00000A000000}"/>
    <cellStyle name="Normal 2 2" xfId="11" xr:uid="{00000000-0005-0000-0000-00000B000000}"/>
    <cellStyle name="Normal 3" xfId="13" xr:uid="{00000000-0005-0000-0000-00000C000000}"/>
    <cellStyle name="Normal 3 2" xfId="28" xr:uid="{00000000-0005-0000-0000-00000D000000}"/>
    <cellStyle name="Normal 3 2 2" xfId="52" xr:uid="{AE919DD9-8204-4377-8130-6D7E8A140BBD}"/>
    <cellStyle name="Normal 3 3" xfId="40" xr:uid="{9950E456-953D-45BB-8E8F-4B9A8ED5D840}"/>
    <cellStyle name="Normal 5" xfId="10" xr:uid="{00000000-0005-0000-0000-00000E000000}"/>
    <cellStyle name="Normal 5 2" xfId="19" xr:uid="{00000000-0005-0000-0000-00000F000000}"/>
    <cellStyle name="Porcentagem" xfId="22" builtinId="5"/>
    <cellStyle name="Porcentagem 2" xfId="14" xr:uid="{00000000-0005-0000-0000-000011000000}"/>
    <cellStyle name="Separador de milhares 2" xfId="2" xr:uid="{00000000-0005-0000-0000-000012000000}"/>
    <cellStyle name="Separador de milhares 2 2" xfId="9" xr:uid="{00000000-0005-0000-0000-000013000000}"/>
    <cellStyle name="Separador de milhares 2 2 2" xfId="18" xr:uid="{00000000-0005-0000-0000-000014000000}"/>
    <cellStyle name="Separador de milhares 2 2 2 2" xfId="32" xr:uid="{00000000-0005-0000-0000-000015000000}"/>
    <cellStyle name="Separador de milhares 2 2 2 2 2" xfId="56" xr:uid="{DF490175-BCC2-47E6-8981-B8748C5AECCC}"/>
    <cellStyle name="Separador de milhares 2 2 2 3" xfId="44" xr:uid="{4A9A6DD0-FFD3-4CBB-B027-070C8F5B0DAF}"/>
    <cellStyle name="Separador de milhares 2 2 3" xfId="26" xr:uid="{00000000-0005-0000-0000-000016000000}"/>
    <cellStyle name="Separador de milhares 2 2 3 2" xfId="50" xr:uid="{F8D6AC20-E034-4E19-AE41-7CF2D08DF0C4}"/>
    <cellStyle name="Separador de milhares 2 2 4" xfId="38" xr:uid="{3153D062-EF42-4EBF-8BB4-304C51738CA7}"/>
    <cellStyle name="Separador de milhares 2 3" xfId="8" xr:uid="{00000000-0005-0000-0000-000017000000}"/>
    <cellStyle name="Separador de milhares 2 3 2" xfId="17" xr:uid="{00000000-0005-0000-0000-000018000000}"/>
    <cellStyle name="Separador de milhares 2 3 2 2" xfId="31" xr:uid="{00000000-0005-0000-0000-000019000000}"/>
    <cellStyle name="Separador de milhares 2 3 2 2 2" xfId="55" xr:uid="{A22DA25A-37FE-4167-A025-C35B8A9DB3C3}"/>
    <cellStyle name="Separador de milhares 2 3 2 3" xfId="43" xr:uid="{346EAA6F-45CD-4270-B77D-1172788A8896}"/>
    <cellStyle name="Separador de milhares 2 3 3" xfId="25" xr:uid="{00000000-0005-0000-0000-00001A000000}"/>
    <cellStyle name="Separador de milhares 2 3 3 2" xfId="49" xr:uid="{12BD3523-C397-474B-AF27-3BAF42A4864D}"/>
    <cellStyle name="Separador de milhares 2 3 4" xfId="37" xr:uid="{BC6C41DE-F902-414C-B73E-7AD8B82A5B54}"/>
    <cellStyle name="Separador de milhares 2 4" xfId="5" xr:uid="{00000000-0005-0000-0000-00001B000000}"/>
    <cellStyle name="Separador de milhares 2 4 2" xfId="15" xr:uid="{00000000-0005-0000-0000-00001C000000}"/>
    <cellStyle name="Separador de milhares 2 4 2 2" xfId="29" xr:uid="{00000000-0005-0000-0000-00001D000000}"/>
    <cellStyle name="Separador de milhares 2 4 2 2 2" xfId="53" xr:uid="{E44FEA4F-E6DE-44ED-91CF-7C83C13C7F80}"/>
    <cellStyle name="Separador de milhares 2 4 2 3" xfId="41" xr:uid="{CEF5B8FC-6D00-4637-873A-1FC5ED280F38}"/>
    <cellStyle name="Separador de milhares 2 4 3" xfId="23" xr:uid="{00000000-0005-0000-0000-00001E000000}"/>
    <cellStyle name="Separador de milhares 2 4 3 2" xfId="47" xr:uid="{E60B1FC8-0973-4058-B94B-549742FCC83A}"/>
    <cellStyle name="Separador de milhares 2 4 4" xfId="35" xr:uid="{DFCF46B9-F89A-49C0-AA0C-F9C3E3A6524B}"/>
    <cellStyle name="Separador de milhares 3" xfId="3" xr:uid="{00000000-0005-0000-0000-00001F000000}"/>
    <cellStyle name="Título 5" xfId="4" xr:uid="{00000000-0005-0000-0000-000020000000}"/>
    <cellStyle name="Vírgula 2" xfId="21" xr:uid="{00000000-0005-0000-0000-000021000000}"/>
    <cellStyle name="Vírgula 2 2" xfId="34" xr:uid="{00000000-0005-0000-0000-000022000000}"/>
    <cellStyle name="Vírgula 2 2 2" xfId="58" xr:uid="{B67B746B-DD21-46B2-A80A-9A0644ECA5E5}"/>
    <cellStyle name="Vírgula 2 3" xfId="46" xr:uid="{22960F9A-3D25-48A0-9A43-B31DC279982A}"/>
  </cellStyles>
  <dxfs count="139">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colors>
    <mruColors>
      <color rgb="FF00FF00"/>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100-000002000000}"/>
            </a:ext>
          </a:extLst>
        </xdr:cNvPr>
        <xdr:cNvSpPr>
          <a:spLocks noChangeArrowheads="1"/>
        </xdr:cNvSpPr>
      </xdr:nvSpPr>
      <xdr:spPr bwMode="auto">
        <a:xfrm>
          <a:off x="20288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000-000002000000}"/>
            </a:ext>
          </a:extLst>
        </xdr:cNvPr>
        <xdr:cNvSpPr>
          <a:spLocks noChangeArrowheads="1"/>
        </xdr:cNvSpPr>
      </xdr:nvSpPr>
      <xdr:spPr bwMode="auto">
        <a:xfrm>
          <a:off x="123825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95"/>
  <sheetViews>
    <sheetView zoomScale="60" zoomScaleNormal="60" workbookViewId="0">
      <pane xSplit="3" ySplit="2" topLeftCell="D3" activePane="bottomRight" state="frozen"/>
      <selection pane="topRight" activeCell="D1" sqref="D1"/>
      <selection pane="bottomLeft" activeCell="A3" sqref="A3"/>
      <selection pane="bottomRight" activeCell="T3" sqref="T3"/>
    </sheetView>
  </sheetViews>
  <sheetFormatPr defaultColWidth="9.7109375" defaultRowHeight="15" x14ac:dyDescent="0.25"/>
  <cols>
    <col min="1" max="1" width="40.42578125" style="3" customWidth="1"/>
    <col min="2" max="2" width="9.5703125" style="4" customWidth="1"/>
    <col min="3" max="3" width="8.85546875" style="7" customWidth="1"/>
    <col min="4" max="4" width="53.28515625" style="25" customWidth="1"/>
    <col min="5" max="5" width="16" style="8" customWidth="1"/>
    <col min="6" max="6" width="12.42578125" style="8" customWidth="1"/>
    <col min="7" max="7" width="18.5703125" style="4" customWidth="1"/>
    <col min="8" max="8" width="14.5703125" style="7" customWidth="1"/>
    <col min="9" max="9" width="10.85546875" style="24" hidden="1" customWidth="1"/>
    <col min="10" max="10" width="16.85546875" style="24" hidden="1" customWidth="1"/>
    <col min="11" max="11" width="14.85546875" style="59" customWidth="1"/>
    <col min="12" max="12" width="9.42578125" style="6" customWidth="1"/>
    <col min="13" max="13" width="13.28515625" style="9" customWidth="1"/>
    <col min="14" max="14" width="12.5703125" style="10" customWidth="1"/>
    <col min="15" max="15" width="17.140625" style="5" customWidth="1"/>
    <col min="16" max="16" width="17.140625" style="1" customWidth="1"/>
    <col min="17" max="17" width="18.42578125" style="64" customWidth="1"/>
    <col min="18" max="22" width="17.140625" style="1" customWidth="1"/>
    <col min="23" max="23" width="16.5703125" style="1" customWidth="1"/>
    <col min="24" max="28" width="17.140625" style="1" customWidth="1"/>
    <col min="29" max="16384" width="9.7109375" style="1"/>
  </cols>
  <sheetData>
    <row r="1" spans="1:28" ht="27.75" customHeight="1" x14ac:dyDescent="0.25">
      <c r="A1" s="91" t="s">
        <v>52</v>
      </c>
      <c r="B1" s="92"/>
      <c r="C1" s="93"/>
      <c r="D1" s="91" t="s">
        <v>53</v>
      </c>
      <c r="E1" s="92"/>
      <c r="F1" s="92"/>
      <c r="G1" s="92"/>
      <c r="H1" s="92"/>
      <c r="I1" s="92"/>
      <c r="J1" s="92"/>
      <c r="K1" s="93"/>
      <c r="L1" s="95" t="s">
        <v>226</v>
      </c>
      <c r="M1" s="96"/>
      <c r="N1" s="97"/>
      <c r="O1" s="94" t="s">
        <v>227</v>
      </c>
      <c r="P1" s="94" t="s">
        <v>228</v>
      </c>
      <c r="Q1" s="86" t="s">
        <v>231</v>
      </c>
      <c r="R1" s="86" t="s">
        <v>229</v>
      </c>
      <c r="S1" s="86" t="s">
        <v>230</v>
      </c>
      <c r="T1" s="90" t="s">
        <v>233</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4"/>
      <c r="P2" s="94"/>
      <c r="Q2" s="86"/>
      <c r="R2" s="86"/>
      <c r="S2" s="86"/>
      <c r="T2" s="90"/>
      <c r="U2" s="90"/>
      <c r="V2" s="90"/>
      <c r="W2" s="90"/>
      <c r="X2" s="90"/>
      <c r="Y2" s="90"/>
      <c r="Z2" s="90"/>
      <c r="AA2" s="90"/>
      <c r="AB2" s="90"/>
    </row>
    <row r="3" spans="1:28" s="2"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v>44734</v>
      </c>
      <c r="P3" s="65">
        <v>44734</v>
      </c>
      <c r="Q3" s="65">
        <v>44795</v>
      </c>
      <c r="R3" s="65">
        <v>44795</v>
      </c>
      <c r="S3" s="65">
        <v>44795</v>
      </c>
      <c r="T3" s="65">
        <v>44872</v>
      </c>
      <c r="U3" s="65" t="s">
        <v>225</v>
      </c>
      <c r="V3" s="65" t="s">
        <v>225</v>
      </c>
      <c r="W3" s="65" t="s">
        <v>225</v>
      </c>
      <c r="X3" s="65" t="s">
        <v>225</v>
      </c>
      <c r="Y3" s="65" t="s">
        <v>225</v>
      </c>
      <c r="Z3" s="65" t="s">
        <v>225</v>
      </c>
      <c r="AA3" s="65" t="s">
        <v>225</v>
      </c>
      <c r="AB3" s="65" t="s">
        <v>225</v>
      </c>
    </row>
    <row r="4" spans="1:28" ht="240" x14ac:dyDescent="0.25">
      <c r="A4" s="87" t="s">
        <v>54</v>
      </c>
      <c r="B4" s="87">
        <v>4</v>
      </c>
      <c r="C4" s="72">
        <v>167</v>
      </c>
      <c r="D4" s="73" t="s">
        <v>55</v>
      </c>
      <c r="E4" s="33" t="s">
        <v>148</v>
      </c>
      <c r="F4" s="33" t="s">
        <v>157</v>
      </c>
      <c r="G4" s="33" t="s">
        <v>158</v>
      </c>
      <c r="H4" s="33" t="s">
        <v>154</v>
      </c>
      <c r="I4" s="42">
        <v>20</v>
      </c>
      <c r="J4" s="42">
        <v>30</v>
      </c>
      <c r="K4" s="47">
        <v>85.81</v>
      </c>
      <c r="L4" s="34">
        <v>42</v>
      </c>
      <c r="M4" s="60">
        <f t="shared" ref="M4:M35" si="0">L4-(SUM(O4:AB4))</f>
        <v>27</v>
      </c>
      <c r="N4" s="40" t="str">
        <f>IF(M4&lt;0,"ATENÇÃO","OK")</f>
        <v>OK</v>
      </c>
      <c r="O4" s="61"/>
      <c r="P4" s="61"/>
      <c r="Q4" s="63">
        <v>15</v>
      </c>
      <c r="R4" s="81"/>
      <c r="S4" s="61"/>
      <c r="T4" s="61"/>
      <c r="U4" s="61"/>
      <c r="V4" s="61"/>
      <c r="W4" s="61"/>
      <c r="X4" s="61"/>
      <c r="Y4" s="61"/>
      <c r="Z4" s="61"/>
      <c r="AA4" s="61"/>
      <c r="AB4" s="61"/>
    </row>
    <row r="5" spans="1:28" ht="15" customHeight="1" x14ac:dyDescent="0.25">
      <c r="A5" s="88"/>
      <c r="B5" s="88"/>
      <c r="C5" s="72">
        <v>168</v>
      </c>
      <c r="D5" s="73" t="s">
        <v>56</v>
      </c>
      <c r="E5" s="33" t="s">
        <v>149</v>
      </c>
      <c r="F5" s="33" t="s">
        <v>159</v>
      </c>
      <c r="G5" s="33" t="s">
        <v>160</v>
      </c>
      <c r="H5" s="33" t="s">
        <v>31</v>
      </c>
      <c r="I5" s="42">
        <v>20</v>
      </c>
      <c r="J5" s="42">
        <v>30</v>
      </c>
      <c r="K5" s="47">
        <v>11.07</v>
      </c>
      <c r="L5" s="34">
        <v>20</v>
      </c>
      <c r="M5" s="60">
        <f t="shared" si="0"/>
        <v>10</v>
      </c>
      <c r="N5" s="40" t="str">
        <f t="shared" ref="N5:N68" si="1">IF(M5&lt;0,"ATENÇÃO","OK")</f>
        <v>OK</v>
      </c>
      <c r="O5" s="61"/>
      <c r="P5" s="61"/>
      <c r="Q5" s="63">
        <v>10</v>
      </c>
      <c r="R5" s="81"/>
      <c r="S5" s="61"/>
      <c r="T5" s="61"/>
      <c r="U5" s="61"/>
      <c r="V5" s="61"/>
      <c r="W5" s="61"/>
      <c r="X5" s="61"/>
      <c r="Y5" s="61"/>
      <c r="Z5" s="61"/>
      <c r="AA5" s="61"/>
      <c r="AB5" s="61"/>
    </row>
    <row r="6" spans="1:28" ht="15" customHeight="1" x14ac:dyDescent="0.25">
      <c r="A6" s="88"/>
      <c r="B6" s="88"/>
      <c r="C6" s="72">
        <v>169</v>
      </c>
      <c r="D6" s="73" t="s">
        <v>57</v>
      </c>
      <c r="E6" s="33" t="s">
        <v>149</v>
      </c>
      <c r="F6" s="33" t="s">
        <v>159</v>
      </c>
      <c r="G6" s="33" t="s">
        <v>161</v>
      </c>
      <c r="H6" s="42" t="s">
        <v>31</v>
      </c>
      <c r="I6" s="42">
        <v>20</v>
      </c>
      <c r="J6" s="42">
        <v>30</v>
      </c>
      <c r="K6" s="47">
        <v>11.07</v>
      </c>
      <c r="L6" s="34">
        <v>20</v>
      </c>
      <c r="M6" s="60">
        <f t="shared" si="0"/>
        <v>10</v>
      </c>
      <c r="N6" s="40" t="str">
        <f t="shared" si="1"/>
        <v>OK</v>
      </c>
      <c r="O6" s="61"/>
      <c r="P6" s="61"/>
      <c r="Q6" s="63">
        <v>10</v>
      </c>
      <c r="R6" s="81"/>
      <c r="S6" s="78"/>
      <c r="T6" s="61"/>
      <c r="U6" s="61"/>
      <c r="V6" s="61"/>
      <c r="W6" s="61"/>
      <c r="X6" s="61"/>
      <c r="Y6" s="61"/>
      <c r="Z6" s="61"/>
      <c r="AA6" s="61"/>
      <c r="AB6" s="61"/>
    </row>
    <row r="7" spans="1:28" ht="15" customHeight="1" x14ac:dyDescent="0.25">
      <c r="A7" s="88"/>
      <c r="B7" s="88"/>
      <c r="C7" s="72">
        <v>170</v>
      </c>
      <c r="D7" s="73" t="s">
        <v>58</v>
      </c>
      <c r="E7" s="33" t="s">
        <v>149</v>
      </c>
      <c r="F7" s="33" t="s">
        <v>159</v>
      </c>
      <c r="G7" s="33" t="s">
        <v>162</v>
      </c>
      <c r="H7" s="33" t="s">
        <v>31</v>
      </c>
      <c r="I7" s="42">
        <v>20</v>
      </c>
      <c r="J7" s="42">
        <v>30</v>
      </c>
      <c r="K7" s="47">
        <v>11.07</v>
      </c>
      <c r="L7" s="34">
        <v>20</v>
      </c>
      <c r="M7" s="60">
        <f t="shared" si="0"/>
        <v>10</v>
      </c>
      <c r="N7" s="40" t="str">
        <f t="shared" si="1"/>
        <v>OK</v>
      </c>
      <c r="O7" s="61"/>
      <c r="P7" s="61"/>
      <c r="Q7" s="63">
        <v>10</v>
      </c>
      <c r="R7" s="81"/>
      <c r="S7" s="78"/>
      <c r="T7" s="61"/>
      <c r="U7" s="61"/>
      <c r="V7" s="61"/>
      <c r="W7" s="61"/>
      <c r="X7" s="61"/>
      <c r="Y7" s="61"/>
      <c r="Z7" s="61"/>
      <c r="AA7" s="61"/>
      <c r="AB7" s="61"/>
    </row>
    <row r="8" spans="1:28" ht="15" customHeight="1" x14ac:dyDescent="0.25">
      <c r="A8" s="88"/>
      <c r="B8" s="88"/>
      <c r="C8" s="72">
        <v>171</v>
      </c>
      <c r="D8" s="73" t="s">
        <v>59</v>
      </c>
      <c r="E8" s="33" t="s">
        <v>149</v>
      </c>
      <c r="F8" s="33" t="s">
        <v>159</v>
      </c>
      <c r="G8" s="33" t="s">
        <v>163</v>
      </c>
      <c r="H8" s="43" t="s">
        <v>31</v>
      </c>
      <c r="I8" s="42">
        <v>20</v>
      </c>
      <c r="J8" s="42">
        <v>30</v>
      </c>
      <c r="K8" s="47">
        <v>20.079999999999998</v>
      </c>
      <c r="L8" s="34">
        <v>30</v>
      </c>
      <c r="M8" s="60">
        <f t="shared" si="0"/>
        <v>15</v>
      </c>
      <c r="N8" s="40" t="str">
        <f t="shared" si="1"/>
        <v>OK</v>
      </c>
      <c r="O8" s="61"/>
      <c r="P8" s="61"/>
      <c r="Q8" s="63">
        <v>15</v>
      </c>
      <c r="R8" s="81"/>
      <c r="S8" s="78"/>
      <c r="T8" s="61"/>
      <c r="U8" s="61"/>
      <c r="V8" s="61"/>
      <c r="W8" s="61"/>
      <c r="X8" s="61"/>
      <c r="Y8" s="61"/>
      <c r="Z8" s="61"/>
      <c r="AA8" s="61"/>
      <c r="AB8" s="61"/>
    </row>
    <row r="9" spans="1:28" ht="15" customHeight="1" x14ac:dyDescent="0.25">
      <c r="A9" s="88"/>
      <c r="B9" s="88"/>
      <c r="C9" s="72">
        <v>172</v>
      </c>
      <c r="D9" s="73" t="s">
        <v>60</v>
      </c>
      <c r="E9" s="33" t="s">
        <v>149</v>
      </c>
      <c r="F9" s="33" t="s">
        <v>159</v>
      </c>
      <c r="G9" s="33" t="s">
        <v>164</v>
      </c>
      <c r="H9" s="43" t="s">
        <v>31</v>
      </c>
      <c r="I9" s="42">
        <v>20</v>
      </c>
      <c r="J9" s="42">
        <v>30</v>
      </c>
      <c r="K9" s="47">
        <v>11.32</v>
      </c>
      <c r="L9" s="34">
        <v>30</v>
      </c>
      <c r="M9" s="60">
        <f t="shared" si="0"/>
        <v>15</v>
      </c>
      <c r="N9" s="40" t="str">
        <f t="shared" si="1"/>
        <v>OK</v>
      </c>
      <c r="O9" s="61"/>
      <c r="P9" s="61"/>
      <c r="Q9" s="63">
        <v>15</v>
      </c>
      <c r="R9" s="81"/>
      <c r="S9" s="78"/>
      <c r="T9" s="61"/>
      <c r="U9" s="61"/>
      <c r="V9" s="61"/>
      <c r="W9" s="61"/>
      <c r="X9" s="61"/>
      <c r="Y9" s="61"/>
      <c r="Z9" s="61"/>
      <c r="AA9" s="61"/>
      <c r="AB9" s="61"/>
    </row>
    <row r="10" spans="1:28" ht="15" customHeight="1" x14ac:dyDescent="0.25">
      <c r="A10" s="89"/>
      <c r="B10" s="89"/>
      <c r="C10" s="72">
        <v>173</v>
      </c>
      <c r="D10" s="73" t="s">
        <v>61</v>
      </c>
      <c r="E10" s="33" t="s">
        <v>148</v>
      </c>
      <c r="F10" s="33" t="s">
        <v>159</v>
      </c>
      <c r="G10" s="33" t="s">
        <v>165</v>
      </c>
      <c r="H10" s="43" t="s">
        <v>31</v>
      </c>
      <c r="I10" s="42">
        <v>20</v>
      </c>
      <c r="J10" s="42">
        <v>30</v>
      </c>
      <c r="K10" s="47">
        <v>32.56</v>
      </c>
      <c r="L10" s="34">
        <v>52</v>
      </c>
      <c r="M10" s="60">
        <f t="shared" si="0"/>
        <v>52</v>
      </c>
      <c r="N10" s="40" t="str">
        <f t="shared" si="1"/>
        <v>OK</v>
      </c>
      <c r="O10" s="61"/>
      <c r="P10" s="61"/>
      <c r="Q10" s="63"/>
      <c r="R10" s="78"/>
      <c r="S10" s="78"/>
      <c r="T10" s="61"/>
      <c r="U10" s="61"/>
      <c r="V10" s="61"/>
      <c r="W10" s="61"/>
      <c r="X10" s="61"/>
      <c r="Y10" s="61"/>
      <c r="Z10" s="61"/>
      <c r="AA10" s="61"/>
      <c r="AB10" s="61"/>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v>10</v>
      </c>
      <c r="M11" s="60">
        <f t="shared" si="0"/>
        <v>10</v>
      </c>
      <c r="N11" s="40" t="str">
        <f t="shared" si="1"/>
        <v>OK</v>
      </c>
      <c r="O11" s="61"/>
      <c r="P11" s="61"/>
      <c r="Q11" s="79"/>
      <c r="R11" s="63"/>
      <c r="S11" s="78"/>
      <c r="T11" s="61"/>
      <c r="U11" s="61"/>
      <c r="V11" s="61"/>
      <c r="W11" s="61"/>
      <c r="X11" s="61"/>
      <c r="Y11" s="61"/>
      <c r="Z11" s="61"/>
      <c r="AA11" s="61"/>
      <c r="AB11" s="61"/>
    </row>
    <row r="12" spans="1:28" ht="15" customHeight="1" x14ac:dyDescent="0.25">
      <c r="A12" s="84"/>
      <c r="B12" s="84"/>
      <c r="C12" s="69">
        <v>175</v>
      </c>
      <c r="D12" s="70" t="s">
        <v>64</v>
      </c>
      <c r="E12" s="41" t="s">
        <v>32</v>
      </c>
      <c r="F12" s="41" t="s">
        <v>168</v>
      </c>
      <c r="G12" s="32" t="s">
        <v>169</v>
      </c>
      <c r="H12" s="41" t="s">
        <v>31</v>
      </c>
      <c r="I12" s="41">
        <v>20</v>
      </c>
      <c r="J12" s="41">
        <v>30</v>
      </c>
      <c r="K12" s="46">
        <v>22</v>
      </c>
      <c r="L12" s="34">
        <v>44</v>
      </c>
      <c r="M12" s="60">
        <f t="shared" si="0"/>
        <v>41</v>
      </c>
      <c r="N12" s="40" t="str">
        <f t="shared" si="1"/>
        <v>OK</v>
      </c>
      <c r="O12" s="61"/>
      <c r="P12" s="61"/>
      <c r="Q12" s="80"/>
      <c r="R12" s="77">
        <v>3</v>
      </c>
      <c r="S12" s="81"/>
      <c r="T12" s="61"/>
      <c r="U12" s="61"/>
      <c r="V12" s="61"/>
      <c r="W12" s="61"/>
      <c r="X12" s="61"/>
      <c r="Y12" s="61"/>
      <c r="Z12" s="61"/>
      <c r="AA12" s="61"/>
      <c r="AB12" s="61"/>
    </row>
    <row r="13" spans="1:28" ht="15" customHeight="1" x14ac:dyDescent="0.25">
      <c r="A13" s="84"/>
      <c r="B13" s="84"/>
      <c r="C13" s="69">
        <v>176</v>
      </c>
      <c r="D13" s="70" t="s">
        <v>65</v>
      </c>
      <c r="E13" s="41" t="s">
        <v>33</v>
      </c>
      <c r="F13" s="41" t="s">
        <v>170</v>
      </c>
      <c r="G13" s="32" t="s">
        <v>171</v>
      </c>
      <c r="H13" s="41" t="s">
        <v>31</v>
      </c>
      <c r="I13" s="41">
        <v>20</v>
      </c>
      <c r="J13" s="41">
        <v>30</v>
      </c>
      <c r="K13" s="46">
        <v>42</v>
      </c>
      <c r="L13" s="34">
        <v>34</v>
      </c>
      <c r="M13" s="60">
        <f t="shared" si="0"/>
        <v>34</v>
      </c>
      <c r="N13" s="40" t="str">
        <f t="shared" si="1"/>
        <v>OK</v>
      </c>
      <c r="O13" s="61"/>
      <c r="P13" s="61"/>
      <c r="Q13" s="79"/>
      <c r="R13" s="63"/>
      <c r="S13" s="81"/>
      <c r="T13" s="61"/>
      <c r="U13" s="61"/>
      <c r="V13" s="61"/>
      <c r="W13" s="61"/>
      <c r="X13" s="61"/>
      <c r="Y13" s="61"/>
      <c r="Z13" s="61"/>
      <c r="AA13" s="61"/>
      <c r="AB13" s="61"/>
    </row>
    <row r="14" spans="1:28" ht="15" customHeight="1" x14ac:dyDescent="0.25">
      <c r="A14" s="84"/>
      <c r="B14" s="84"/>
      <c r="C14" s="69">
        <v>177</v>
      </c>
      <c r="D14" s="70" t="s">
        <v>66</v>
      </c>
      <c r="E14" s="41" t="s">
        <v>33</v>
      </c>
      <c r="F14" s="41" t="s">
        <v>172</v>
      </c>
      <c r="G14" s="32" t="s">
        <v>173</v>
      </c>
      <c r="H14" s="41" t="s">
        <v>34</v>
      </c>
      <c r="I14" s="41">
        <v>20</v>
      </c>
      <c r="J14" s="41">
        <v>30</v>
      </c>
      <c r="K14" s="46">
        <v>45</v>
      </c>
      <c r="L14" s="34">
        <v>44</v>
      </c>
      <c r="M14" s="60">
        <f t="shared" si="0"/>
        <v>38</v>
      </c>
      <c r="N14" s="40" t="str">
        <f t="shared" si="1"/>
        <v>OK</v>
      </c>
      <c r="O14" s="61"/>
      <c r="P14" s="61"/>
      <c r="Q14" s="79"/>
      <c r="R14" s="63">
        <v>6</v>
      </c>
      <c r="S14" s="81"/>
      <c r="T14" s="61"/>
      <c r="U14" s="61"/>
      <c r="V14" s="61"/>
      <c r="W14" s="61"/>
      <c r="X14" s="61"/>
      <c r="Y14" s="61"/>
      <c r="Z14" s="61"/>
      <c r="AA14" s="61"/>
      <c r="AB14" s="61"/>
    </row>
    <row r="15" spans="1:28" ht="15" customHeight="1" x14ac:dyDescent="0.25">
      <c r="A15" s="84"/>
      <c r="B15" s="84"/>
      <c r="C15" s="69">
        <v>178</v>
      </c>
      <c r="D15" s="70" t="s">
        <v>67</v>
      </c>
      <c r="E15" s="32" t="s">
        <v>33</v>
      </c>
      <c r="F15" s="32" t="s">
        <v>174</v>
      </c>
      <c r="G15" s="32" t="s">
        <v>175</v>
      </c>
      <c r="H15" s="32" t="s">
        <v>31</v>
      </c>
      <c r="I15" s="41">
        <v>20</v>
      </c>
      <c r="J15" s="41">
        <v>30</v>
      </c>
      <c r="K15" s="46">
        <v>43</v>
      </c>
      <c r="L15" s="34">
        <v>8</v>
      </c>
      <c r="M15" s="60">
        <f t="shared" si="0"/>
        <v>5</v>
      </c>
      <c r="N15" s="40" t="str">
        <f t="shared" si="1"/>
        <v>OK</v>
      </c>
      <c r="O15" s="61"/>
      <c r="P15" s="61"/>
      <c r="Q15" s="79"/>
      <c r="R15" s="63">
        <v>3</v>
      </c>
      <c r="S15" s="81"/>
      <c r="T15" s="61"/>
      <c r="U15" s="61"/>
      <c r="V15" s="61"/>
      <c r="W15" s="61"/>
      <c r="X15" s="61"/>
      <c r="Y15" s="61"/>
      <c r="Z15" s="61"/>
      <c r="AA15" s="61"/>
      <c r="AB15" s="61"/>
    </row>
    <row r="16" spans="1:28" ht="15" customHeight="1" x14ac:dyDescent="0.25">
      <c r="A16" s="84"/>
      <c r="B16" s="84"/>
      <c r="C16" s="69">
        <v>179</v>
      </c>
      <c r="D16" s="70" t="s">
        <v>68</v>
      </c>
      <c r="E16" s="32" t="s">
        <v>33</v>
      </c>
      <c r="F16" s="32" t="s">
        <v>176</v>
      </c>
      <c r="G16" s="32" t="s">
        <v>177</v>
      </c>
      <c r="H16" s="32" t="s">
        <v>34</v>
      </c>
      <c r="I16" s="41">
        <v>20</v>
      </c>
      <c r="J16" s="41">
        <v>30</v>
      </c>
      <c r="K16" s="46">
        <v>78</v>
      </c>
      <c r="L16" s="34">
        <v>11</v>
      </c>
      <c r="M16" s="60">
        <f t="shared" si="0"/>
        <v>11</v>
      </c>
      <c r="N16" s="40" t="str">
        <f t="shared" si="1"/>
        <v>OK</v>
      </c>
      <c r="O16" s="61"/>
      <c r="P16" s="61"/>
      <c r="Q16" s="79"/>
      <c r="R16" s="63"/>
      <c r="S16" s="81"/>
      <c r="T16" s="61"/>
      <c r="U16" s="61"/>
      <c r="V16" s="61"/>
      <c r="W16" s="61"/>
      <c r="X16" s="61"/>
      <c r="Y16" s="61"/>
      <c r="Z16" s="61"/>
      <c r="AA16" s="61"/>
      <c r="AB16" s="61"/>
    </row>
    <row r="17" spans="1:28" ht="15" customHeight="1" x14ac:dyDescent="0.25">
      <c r="A17" s="84"/>
      <c r="B17" s="84"/>
      <c r="C17" s="69">
        <v>180</v>
      </c>
      <c r="D17" s="70" t="s">
        <v>69</v>
      </c>
      <c r="E17" s="32" t="s">
        <v>32</v>
      </c>
      <c r="F17" s="32" t="s">
        <v>178</v>
      </c>
      <c r="G17" s="32" t="s">
        <v>179</v>
      </c>
      <c r="H17" s="32" t="s">
        <v>30</v>
      </c>
      <c r="I17" s="41">
        <v>20</v>
      </c>
      <c r="J17" s="41">
        <v>30</v>
      </c>
      <c r="K17" s="46">
        <v>10.8</v>
      </c>
      <c r="L17" s="34">
        <v>330</v>
      </c>
      <c r="M17" s="60">
        <f t="shared" si="0"/>
        <v>320</v>
      </c>
      <c r="N17" s="40" t="str">
        <f t="shared" si="1"/>
        <v>OK</v>
      </c>
      <c r="O17" s="61"/>
      <c r="P17" s="61"/>
      <c r="Q17" s="79"/>
      <c r="R17" s="63">
        <v>10</v>
      </c>
      <c r="S17" s="81"/>
      <c r="T17" s="61"/>
      <c r="U17" s="61"/>
      <c r="V17" s="61"/>
      <c r="W17" s="61"/>
      <c r="X17" s="61"/>
      <c r="Y17" s="61"/>
      <c r="Z17" s="61"/>
      <c r="AA17" s="61"/>
      <c r="AB17" s="61"/>
    </row>
    <row r="18" spans="1:28" ht="15" customHeight="1" x14ac:dyDescent="0.25">
      <c r="A18" s="84"/>
      <c r="B18" s="84"/>
      <c r="C18" s="69">
        <v>181</v>
      </c>
      <c r="D18" s="70" t="s">
        <v>70</v>
      </c>
      <c r="E18" s="32" t="s">
        <v>32</v>
      </c>
      <c r="F18" s="32" t="s">
        <v>178</v>
      </c>
      <c r="G18" s="32" t="s">
        <v>179</v>
      </c>
      <c r="H18" s="32" t="s">
        <v>30</v>
      </c>
      <c r="I18" s="41">
        <v>20</v>
      </c>
      <c r="J18" s="41">
        <v>30</v>
      </c>
      <c r="K18" s="46">
        <v>10.8</v>
      </c>
      <c r="L18" s="34">
        <v>240</v>
      </c>
      <c r="M18" s="60">
        <f t="shared" si="0"/>
        <v>220</v>
      </c>
      <c r="N18" s="40" t="str">
        <f t="shared" si="1"/>
        <v>OK</v>
      </c>
      <c r="O18" s="61"/>
      <c r="P18" s="61"/>
      <c r="Q18" s="79"/>
      <c r="R18" s="63">
        <v>20</v>
      </c>
      <c r="S18" s="81"/>
      <c r="T18" s="61"/>
      <c r="U18" s="61"/>
      <c r="V18" s="61"/>
      <c r="W18" s="61"/>
      <c r="X18" s="61"/>
      <c r="Y18" s="61"/>
      <c r="Z18" s="61"/>
      <c r="AA18" s="61"/>
      <c r="AB18" s="61"/>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v>210</v>
      </c>
      <c r="M19" s="60">
        <f t="shared" si="0"/>
        <v>200</v>
      </c>
      <c r="N19" s="40" t="str">
        <f t="shared" si="1"/>
        <v>OK</v>
      </c>
      <c r="O19" s="61"/>
      <c r="P19" s="61"/>
      <c r="Q19" s="79"/>
      <c r="R19" s="63">
        <v>10</v>
      </c>
      <c r="S19" s="81"/>
      <c r="T19" s="61"/>
      <c r="U19" s="61"/>
      <c r="V19" s="61"/>
      <c r="W19" s="61"/>
      <c r="X19" s="61"/>
      <c r="Y19" s="61"/>
      <c r="Z19" s="61"/>
      <c r="AA19" s="61"/>
      <c r="AB19" s="61"/>
    </row>
    <row r="20" spans="1:28" ht="15" customHeight="1" x14ac:dyDescent="0.25">
      <c r="A20" s="84"/>
      <c r="B20" s="84"/>
      <c r="C20" s="69">
        <v>183</v>
      </c>
      <c r="D20" s="70" t="s">
        <v>72</v>
      </c>
      <c r="E20" s="32" t="s">
        <v>32</v>
      </c>
      <c r="F20" s="32" t="s">
        <v>178</v>
      </c>
      <c r="G20" s="32" t="s">
        <v>179</v>
      </c>
      <c r="H20" s="32" t="s">
        <v>35</v>
      </c>
      <c r="I20" s="41">
        <v>20</v>
      </c>
      <c r="J20" s="41">
        <v>30</v>
      </c>
      <c r="K20" s="46">
        <v>6.82</v>
      </c>
      <c r="L20" s="34">
        <v>550</v>
      </c>
      <c r="M20" s="60">
        <f t="shared" si="0"/>
        <v>550</v>
      </c>
      <c r="N20" s="40" t="str">
        <f t="shared" si="1"/>
        <v>OK</v>
      </c>
      <c r="O20" s="61"/>
      <c r="P20" s="61"/>
      <c r="Q20" s="79"/>
      <c r="R20" s="63"/>
      <c r="S20" s="81"/>
      <c r="T20" s="61"/>
      <c r="U20" s="61"/>
      <c r="V20" s="61"/>
      <c r="W20" s="61"/>
      <c r="X20" s="61"/>
      <c r="Y20" s="61"/>
      <c r="Z20" s="61"/>
      <c r="AA20" s="61"/>
      <c r="AB20" s="61"/>
    </row>
    <row r="21" spans="1:28" ht="15" customHeight="1" x14ac:dyDescent="0.25">
      <c r="A21" s="84"/>
      <c r="B21" s="84"/>
      <c r="C21" s="69">
        <v>184</v>
      </c>
      <c r="D21" s="70" t="s">
        <v>73</v>
      </c>
      <c r="E21" s="32" t="s">
        <v>32</v>
      </c>
      <c r="F21" s="32" t="s">
        <v>178</v>
      </c>
      <c r="G21" s="44" t="s">
        <v>179</v>
      </c>
      <c r="H21" s="41" t="s">
        <v>35</v>
      </c>
      <c r="I21" s="41">
        <v>20</v>
      </c>
      <c r="J21" s="41">
        <v>30</v>
      </c>
      <c r="K21" s="46">
        <v>7.75</v>
      </c>
      <c r="L21" s="34">
        <v>40</v>
      </c>
      <c r="M21" s="60">
        <f t="shared" si="0"/>
        <v>40</v>
      </c>
      <c r="N21" s="40" t="str">
        <f t="shared" si="1"/>
        <v>OK</v>
      </c>
      <c r="O21" s="61"/>
      <c r="P21" s="61"/>
      <c r="Q21" s="79"/>
      <c r="R21" s="63"/>
      <c r="S21" s="81"/>
      <c r="T21" s="61"/>
      <c r="U21" s="61"/>
      <c r="V21" s="61"/>
      <c r="W21" s="61"/>
      <c r="X21" s="61"/>
      <c r="Y21" s="61"/>
      <c r="Z21" s="61"/>
      <c r="AA21" s="61"/>
      <c r="AB21" s="61"/>
    </row>
    <row r="22" spans="1:28" ht="15" customHeight="1" x14ac:dyDescent="0.25">
      <c r="A22" s="84"/>
      <c r="B22" s="84"/>
      <c r="C22" s="69">
        <v>185</v>
      </c>
      <c r="D22" s="70" t="s">
        <v>74</v>
      </c>
      <c r="E22" s="32" t="s">
        <v>32</v>
      </c>
      <c r="F22" s="32" t="s">
        <v>178</v>
      </c>
      <c r="G22" s="44" t="s">
        <v>179</v>
      </c>
      <c r="H22" s="32" t="s">
        <v>35</v>
      </c>
      <c r="I22" s="41">
        <v>20</v>
      </c>
      <c r="J22" s="41">
        <v>30</v>
      </c>
      <c r="K22" s="46">
        <v>15.95</v>
      </c>
      <c r="L22" s="34">
        <v>230</v>
      </c>
      <c r="M22" s="60">
        <f t="shared" si="0"/>
        <v>230</v>
      </c>
      <c r="N22" s="40" t="str">
        <f t="shared" si="1"/>
        <v>OK</v>
      </c>
      <c r="O22" s="61"/>
      <c r="P22" s="61"/>
      <c r="Q22" s="79"/>
      <c r="R22" s="63"/>
      <c r="S22" s="81"/>
      <c r="T22" s="61"/>
      <c r="U22" s="61"/>
      <c r="V22" s="61"/>
      <c r="W22" s="61"/>
      <c r="X22" s="61"/>
      <c r="Y22" s="61"/>
      <c r="Z22" s="61"/>
      <c r="AA22" s="61"/>
      <c r="AB22" s="61"/>
    </row>
    <row r="23" spans="1:28" ht="15" customHeight="1" x14ac:dyDescent="0.25">
      <c r="A23" s="84"/>
      <c r="B23" s="84"/>
      <c r="C23" s="69">
        <v>186</v>
      </c>
      <c r="D23" s="70" t="s">
        <v>75</v>
      </c>
      <c r="E23" s="32" t="s">
        <v>32</v>
      </c>
      <c r="F23" s="32" t="s">
        <v>182</v>
      </c>
      <c r="G23" s="44" t="s">
        <v>183</v>
      </c>
      <c r="H23" s="32" t="s">
        <v>35</v>
      </c>
      <c r="I23" s="41">
        <v>20</v>
      </c>
      <c r="J23" s="41">
        <v>30</v>
      </c>
      <c r="K23" s="46">
        <v>2.1</v>
      </c>
      <c r="L23" s="34">
        <v>200</v>
      </c>
      <c r="M23" s="60">
        <f t="shared" si="0"/>
        <v>100</v>
      </c>
      <c r="N23" s="40" t="str">
        <f t="shared" si="1"/>
        <v>OK</v>
      </c>
      <c r="O23" s="61"/>
      <c r="P23" s="61"/>
      <c r="Q23" s="79"/>
      <c r="R23" s="63">
        <v>100</v>
      </c>
      <c r="S23" s="81"/>
      <c r="T23" s="61"/>
      <c r="U23" s="61"/>
      <c r="V23" s="61"/>
      <c r="W23" s="61"/>
      <c r="X23" s="61"/>
      <c r="Y23" s="61"/>
      <c r="Z23" s="61"/>
      <c r="AA23" s="61"/>
      <c r="AB23" s="61"/>
    </row>
    <row r="24" spans="1:28" ht="15" customHeight="1" x14ac:dyDescent="0.25">
      <c r="A24" s="84"/>
      <c r="B24" s="84"/>
      <c r="C24" s="69">
        <v>187</v>
      </c>
      <c r="D24" s="70" t="s">
        <v>76</v>
      </c>
      <c r="E24" s="32" t="s">
        <v>32</v>
      </c>
      <c r="F24" s="32" t="s">
        <v>182</v>
      </c>
      <c r="G24" s="44" t="s">
        <v>183</v>
      </c>
      <c r="H24" s="32" t="s">
        <v>35</v>
      </c>
      <c r="I24" s="41">
        <v>20</v>
      </c>
      <c r="J24" s="41">
        <v>30</v>
      </c>
      <c r="K24" s="46">
        <v>2.1</v>
      </c>
      <c r="L24" s="34">
        <v>200</v>
      </c>
      <c r="M24" s="60">
        <f t="shared" si="0"/>
        <v>100</v>
      </c>
      <c r="N24" s="40" t="str">
        <f t="shared" si="1"/>
        <v>OK</v>
      </c>
      <c r="O24" s="61"/>
      <c r="P24" s="61"/>
      <c r="Q24" s="79"/>
      <c r="R24" s="63">
        <v>100</v>
      </c>
      <c r="S24" s="81"/>
      <c r="T24" s="61"/>
      <c r="U24" s="61"/>
      <c r="V24" s="61"/>
      <c r="W24" s="61"/>
      <c r="X24" s="61"/>
      <c r="Y24" s="61"/>
      <c r="Z24" s="61"/>
      <c r="AA24" s="61"/>
      <c r="AB24" s="61"/>
    </row>
    <row r="25" spans="1:28" ht="15" customHeight="1" x14ac:dyDescent="0.25">
      <c r="A25" s="84"/>
      <c r="B25" s="84"/>
      <c r="C25" s="69">
        <v>188</v>
      </c>
      <c r="D25" s="70" t="s">
        <v>77</v>
      </c>
      <c r="E25" s="32" t="s">
        <v>32</v>
      </c>
      <c r="F25" s="32" t="s">
        <v>182</v>
      </c>
      <c r="G25" s="44" t="s">
        <v>183</v>
      </c>
      <c r="H25" s="32" t="s">
        <v>35</v>
      </c>
      <c r="I25" s="41">
        <v>20</v>
      </c>
      <c r="J25" s="41">
        <v>30</v>
      </c>
      <c r="K25" s="46">
        <v>2.1</v>
      </c>
      <c r="L25" s="34">
        <v>200</v>
      </c>
      <c r="M25" s="60">
        <f t="shared" si="0"/>
        <v>200</v>
      </c>
      <c r="N25" s="40" t="str">
        <f t="shared" si="1"/>
        <v>OK</v>
      </c>
      <c r="O25" s="61"/>
      <c r="P25" s="61"/>
      <c r="Q25" s="79"/>
      <c r="R25" s="63"/>
      <c r="S25" s="81"/>
      <c r="T25" s="61"/>
      <c r="U25" s="61"/>
      <c r="V25" s="61"/>
      <c r="W25" s="61"/>
      <c r="X25" s="61"/>
      <c r="Y25" s="61"/>
      <c r="Z25" s="61"/>
      <c r="AA25" s="61"/>
      <c r="AB25" s="61"/>
    </row>
    <row r="26" spans="1:28" ht="15" customHeight="1" x14ac:dyDescent="0.25">
      <c r="A26" s="84"/>
      <c r="B26" s="84"/>
      <c r="C26" s="69">
        <v>189</v>
      </c>
      <c r="D26" s="70" t="s">
        <v>78</v>
      </c>
      <c r="E26" s="32" t="s">
        <v>32</v>
      </c>
      <c r="F26" s="32" t="s">
        <v>182</v>
      </c>
      <c r="G26" s="44" t="s">
        <v>183</v>
      </c>
      <c r="H26" s="41" t="s">
        <v>35</v>
      </c>
      <c r="I26" s="41">
        <v>20</v>
      </c>
      <c r="J26" s="41">
        <v>30</v>
      </c>
      <c r="K26" s="46">
        <v>2.1</v>
      </c>
      <c r="L26" s="34">
        <v>210</v>
      </c>
      <c r="M26" s="60">
        <f t="shared" si="0"/>
        <v>110</v>
      </c>
      <c r="N26" s="40" t="str">
        <f t="shared" si="1"/>
        <v>OK</v>
      </c>
      <c r="O26" s="61"/>
      <c r="P26" s="61"/>
      <c r="Q26" s="79"/>
      <c r="R26" s="63">
        <v>100</v>
      </c>
      <c r="S26" s="81"/>
      <c r="T26" s="61"/>
      <c r="U26" s="61"/>
      <c r="V26" s="61"/>
      <c r="W26" s="61"/>
      <c r="X26" s="61"/>
      <c r="Y26" s="61"/>
      <c r="Z26" s="61"/>
      <c r="AA26" s="61"/>
      <c r="AB26" s="61"/>
    </row>
    <row r="27" spans="1:28" ht="15" customHeight="1" x14ac:dyDescent="0.25">
      <c r="A27" s="84"/>
      <c r="B27" s="84"/>
      <c r="C27" s="69">
        <v>190</v>
      </c>
      <c r="D27" s="70" t="s">
        <v>79</v>
      </c>
      <c r="E27" s="32" t="s">
        <v>33</v>
      </c>
      <c r="F27" s="32" t="s">
        <v>184</v>
      </c>
      <c r="G27" s="44" t="s">
        <v>185</v>
      </c>
      <c r="H27" s="32" t="s">
        <v>35</v>
      </c>
      <c r="I27" s="41">
        <v>20</v>
      </c>
      <c r="J27" s="41">
        <v>30</v>
      </c>
      <c r="K27" s="46">
        <v>11.96</v>
      </c>
      <c r="L27" s="34">
        <v>20</v>
      </c>
      <c r="M27" s="60">
        <f t="shared" si="0"/>
        <v>10</v>
      </c>
      <c r="N27" s="40" t="str">
        <f t="shared" si="1"/>
        <v>OK</v>
      </c>
      <c r="O27" s="61"/>
      <c r="P27" s="61"/>
      <c r="Q27" s="79"/>
      <c r="R27" s="63">
        <v>10</v>
      </c>
      <c r="S27" s="81"/>
      <c r="T27" s="61"/>
      <c r="U27" s="61"/>
      <c r="V27" s="61"/>
      <c r="W27" s="61"/>
      <c r="X27" s="61"/>
      <c r="Y27" s="61"/>
      <c r="Z27" s="61"/>
      <c r="AA27" s="61"/>
      <c r="AB27" s="61"/>
    </row>
    <row r="28" spans="1:28" ht="15" customHeight="1" x14ac:dyDescent="0.25">
      <c r="A28" s="84"/>
      <c r="B28" s="84"/>
      <c r="C28" s="69">
        <v>191</v>
      </c>
      <c r="D28" s="70" t="s">
        <v>80</v>
      </c>
      <c r="E28" s="32" t="s">
        <v>32</v>
      </c>
      <c r="F28" s="32" t="s">
        <v>178</v>
      </c>
      <c r="G28" s="44" t="s">
        <v>179</v>
      </c>
      <c r="H28" s="32" t="s">
        <v>35</v>
      </c>
      <c r="I28" s="41">
        <v>20</v>
      </c>
      <c r="J28" s="41">
        <v>30</v>
      </c>
      <c r="K28" s="46">
        <v>10.95</v>
      </c>
      <c r="L28" s="34">
        <v>115</v>
      </c>
      <c r="M28" s="60">
        <f t="shared" si="0"/>
        <v>115</v>
      </c>
      <c r="N28" s="40" t="str">
        <f t="shared" si="1"/>
        <v>OK</v>
      </c>
      <c r="O28" s="61"/>
      <c r="P28" s="61"/>
      <c r="Q28" s="79"/>
      <c r="R28" s="63"/>
      <c r="S28" s="81"/>
      <c r="T28" s="61"/>
      <c r="U28" s="61"/>
      <c r="V28" s="61"/>
      <c r="W28" s="61"/>
      <c r="X28" s="61"/>
      <c r="Y28" s="61"/>
      <c r="Z28" s="61"/>
      <c r="AA28" s="61"/>
      <c r="AB28" s="61"/>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v>190</v>
      </c>
      <c r="M29" s="60">
        <f t="shared" si="0"/>
        <v>190</v>
      </c>
      <c r="N29" s="40" t="str">
        <f t="shared" si="1"/>
        <v>OK</v>
      </c>
      <c r="O29" s="61"/>
      <c r="P29" s="61"/>
      <c r="Q29" s="79"/>
      <c r="R29" s="63"/>
      <c r="S29" s="81"/>
      <c r="T29" s="61"/>
      <c r="U29" s="61"/>
      <c r="V29" s="61"/>
      <c r="W29" s="61"/>
      <c r="X29" s="61"/>
      <c r="Y29" s="61"/>
      <c r="Z29" s="61"/>
      <c r="AA29" s="61"/>
      <c r="AB29" s="61"/>
    </row>
    <row r="30" spans="1:28" ht="15" customHeight="1" x14ac:dyDescent="0.25">
      <c r="A30" s="84"/>
      <c r="B30" s="84"/>
      <c r="C30" s="69">
        <v>193</v>
      </c>
      <c r="D30" s="70" t="s">
        <v>82</v>
      </c>
      <c r="E30" s="32" t="s">
        <v>32</v>
      </c>
      <c r="F30" s="32" t="s">
        <v>186</v>
      </c>
      <c r="G30" s="32" t="s">
        <v>187</v>
      </c>
      <c r="H30" s="41" t="s">
        <v>31</v>
      </c>
      <c r="I30" s="41">
        <v>20</v>
      </c>
      <c r="J30" s="41">
        <v>30</v>
      </c>
      <c r="K30" s="46">
        <v>12</v>
      </c>
      <c r="L30" s="34">
        <v>2</v>
      </c>
      <c r="M30" s="60">
        <f t="shared" si="0"/>
        <v>2</v>
      </c>
      <c r="N30" s="40" t="str">
        <f t="shared" si="1"/>
        <v>OK</v>
      </c>
      <c r="O30" s="61"/>
      <c r="P30" s="61"/>
      <c r="Q30" s="79"/>
      <c r="R30" s="63"/>
      <c r="S30" s="81"/>
      <c r="T30" s="61"/>
      <c r="U30" s="61"/>
      <c r="V30" s="61"/>
      <c r="W30" s="61"/>
      <c r="X30" s="61"/>
      <c r="Y30" s="61"/>
      <c r="Z30" s="61"/>
      <c r="AA30" s="61"/>
      <c r="AB30" s="61"/>
    </row>
    <row r="31" spans="1:28" ht="15" customHeight="1" x14ac:dyDescent="0.25">
      <c r="A31" s="84"/>
      <c r="B31" s="84"/>
      <c r="C31" s="69">
        <v>194</v>
      </c>
      <c r="D31" s="70" t="s">
        <v>83</v>
      </c>
      <c r="E31" s="32" t="s">
        <v>32</v>
      </c>
      <c r="F31" s="32" t="s">
        <v>188</v>
      </c>
      <c r="G31" s="32" t="s">
        <v>189</v>
      </c>
      <c r="H31" s="41" t="s">
        <v>31</v>
      </c>
      <c r="I31" s="41">
        <v>20</v>
      </c>
      <c r="J31" s="41">
        <v>30</v>
      </c>
      <c r="K31" s="46">
        <v>12</v>
      </c>
      <c r="L31" s="34">
        <v>2</v>
      </c>
      <c r="M31" s="60">
        <f t="shared" si="0"/>
        <v>2</v>
      </c>
      <c r="N31" s="40" t="str">
        <f t="shared" si="1"/>
        <v>OK</v>
      </c>
      <c r="O31" s="61"/>
      <c r="P31" s="61"/>
      <c r="Q31" s="79"/>
      <c r="R31" s="63"/>
      <c r="S31" s="81"/>
      <c r="T31" s="61"/>
      <c r="U31" s="61"/>
      <c r="V31" s="61"/>
      <c r="W31" s="61"/>
      <c r="X31" s="61"/>
      <c r="Y31" s="61"/>
      <c r="Z31" s="61"/>
      <c r="AA31" s="61"/>
      <c r="AB31" s="61"/>
    </row>
    <row r="32" spans="1:28" ht="15" customHeight="1" x14ac:dyDescent="0.25">
      <c r="A32" s="84"/>
      <c r="B32" s="84"/>
      <c r="C32" s="69">
        <v>195</v>
      </c>
      <c r="D32" s="70" t="s">
        <v>84</v>
      </c>
      <c r="E32" s="32" t="s">
        <v>32</v>
      </c>
      <c r="F32" s="32" t="s">
        <v>180</v>
      </c>
      <c r="G32" s="32" t="s">
        <v>181</v>
      </c>
      <c r="H32" s="41" t="s">
        <v>155</v>
      </c>
      <c r="I32" s="41">
        <v>20</v>
      </c>
      <c r="J32" s="41">
        <v>30</v>
      </c>
      <c r="K32" s="46">
        <v>169.9</v>
      </c>
      <c r="L32" s="34">
        <v>31</v>
      </c>
      <c r="M32" s="60">
        <f t="shared" si="0"/>
        <v>22</v>
      </c>
      <c r="N32" s="40" t="str">
        <f t="shared" si="1"/>
        <v>OK</v>
      </c>
      <c r="O32" s="61">
        <v>6</v>
      </c>
      <c r="P32" s="61"/>
      <c r="Q32" s="79"/>
      <c r="R32" s="63">
        <v>3</v>
      </c>
      <c r="S32" s="81"/>
      <c r="T32" s="61"/>
      <c r="U32" s="61"/>
      <c r="V32" s="61"/>
      <c r="W32" s="61"/>
      <c r="X32" s="61"/>
      <c r="Y32" s="61"/>
      <c r="Z32" s="61"/>
      <c r="AA32" s="61"/>
      <c r="AB32" s="61"/>
    </row>
    <row r="33" spans="1:28" ht="15" customHeight="1" x14ac:dyDescent="0.25">
      <c r="A33" s="84"/>
      <c r="B33" s="84"/>
      <c r="C33" s="69">
        <v>196</v>
      </c>
      <c r="D33" s="70" t="s">
        <v>85</v>
      </c>
      <c r="E33" s="32" t="s">
        <v>32</v>
      </c>
      <c r="F33" s="32" t="s">
        <v>188</v>
      </c>
      <c r="G33" s="32" t="s">
        <v>190</v>
      </c>
      <c r="H33" s="32" t="s">
        <v>31</v>
      </c>
      <c r="I33" s="41">
        <v>20</v>
      </c>
      <c r="J33" s="41">
        <v>30</v>
      </c>
      <c r="K33" s="46">
        <v>30</v>
      </c>
      <c r="L33" s="34">
        <v>5</v>
      </c>
      <c r="M33" s="60">
        <f t="shared" si="0"/>
        <v>5</v>
      </c>
      <c r="N33" s="40" t="str">
        <f t="shared" si="1"/>
        <v>OK</v>
      </c>
      <c r="O33" s="61"/>
      <c r="P33" s="61"/>
      <c r="Q33" s="79"/>
      <c r="R33" s="63"/>
      <c r="S33" s="81"/>
      <c r="T33" s="61"/>
      <c r="U33" s="61"/>
      <c r="V33" s="61"/>
      <c r="W33" s="61"/>
      <c r="X33" s="61"/>
      <c r="Y33" s="61"/>
      <c r="Z33" s="61"/>
      <c r="AA33" s="61"/>
      <c r="AB33" s="61"/>
    </row>
    <row r="34" spans="1:28" ht="15" customHeight="1" x14ac:dyDescent="0.25">
      <c r="A34" s="84"/>
      <c r="B34" s="84"/>
      <c r="C34" s="69">
        <v>197</v>
      </c>
      <c r="D34" s="70" t="s">
        <v>86</v>
      </c>
      <c r="E34" s="32" t="s">
        <v>32</v>
      </c>
      <c r="F34" s="32" t="s">
        <v>180</v>
      </c>
      <c r="G34" s="32" t="s">
        <v>191</v>
      </c>
      <c r="H34" s="32" t="s">
        <v>30</v>
      </c>
      <c r="I34" s="41">
        <v>20</v>
      </c>
      <c r="J34" s="41">
        <v>30</v>
      </c>
      <c r="K34" s="46">
        <v>3</v>
      </c>
      <c r="L34" s="34">
        <v>200</v>
      </c>
      <c r="M34" s="60">
        <f t="shared" si="0"/>
        <v>100</v>
      </c>
      <c r="N34" s="40" t="str">
        <f t="shared" si="1"/>
        <v>OK</v>
      </c>
      <c r="O34" s="61">
        <v>100</v>
      </c>
      <c r="P34" s="61"/>
      <c r="Q34" s="79"/>
      <c r="R34" s="63"/>
      <c r="S34" s="81"/>
      <c r="T34" s="61"/>
      <c r="U34" s="61"/>
      <c r="V34" s="61"/>
      <c r="W34" s="61"/>
      <c r="X34" s="61"/>
      <c r="Y34" s="61"/>
      <c r="Z34" s="61"/>
      <c r="AA34" s="61"/>
      <c r="AB34" s="61"/>
    </row>
    <row r="35" spans="1:28" ht="15" customHeight="1" x14ac:dyDescent="0.25">
      <c r="A35" s="84"/>
      <c r="B35" s="84"/>
      <c r="C35" s="69">
        <v>198</v>
      </c>
      <c r="D35" s="70" t="s">
        <v>87</v>
      </c>
      <c r="E35" s="32" t="s">
        <v>32</v>
      </c>
      <c r="F35" s="32" t="s">
        <v>180</v>
      </c>
      <c r="G35" s="32" t="s">
        <v>181</v>
      </c>
      <c r="H35" s="41" t="s">
        <v>155</v>
      </c>
      <c r="I35" s="41">
        <v>20</v>
      </c>
      <c r="J35" s="41">
        <v>30</v>
      </c>
      <c r="K35" s="46">
        <v>499.9</v>
      </c>
      <c r="L35" s="34">
        <v>12</v>
      </c>
      <c r="M35" s="60">
        <f t="shared" si="0"/>
        <v>6</v>
      </c>
      <c r="N35" s="40" t="str">
        <f t="shared" si="1"/>
        <v>OK</v>
      </c>
      <c r="O35" s="61">
        <v>3</v>
      </c>
      <c r="P35" s="61"/>
      <c r="Q35" s="79"/>
      <c r="R35" s="63"/>
      <c r="S35" s="81"/>
      <c r="T35" s="61">
        <v>3</v>
      </c>
      <c r="U35" s="61"/>
      <c r="V35" s="61"/>
      <c r="W35" s="61"/>
      <c r="X35" s="61"/>
      <c r="Y35" s="61"/>
      <c r="Z35" s="61"/>
      <c r="AA35" s="61"/>
      <c r="AB35" s="61"/>
    </row>
    <row r="36" spans="1:28" ht="15" customHeight="1" x14ac:dyDescent="0.25">
      <c r="A36" s="84"/>
      <c r="B36" s="84"/>
      <c r="C36" s="69">
        <v>199</v>
      </c>
      <c r="D36" s="70" t="s">
        <v>88</v>
      </c>
      <c r="E36" s="32" t="s">
        <v>32</v>
      </c>
      <c r="F36" s="32" t="s">
        <v>180</v>
      </c>
      <c r="G36" s="32" t="s">
        <v>181</v>
      </c>
      <c r="H36" s="41" t="s">
        <v>155</v>
      </c>
      <c r="I36" s="41">
        <v>20</v>
      </c>
      <c r="J36" s="41">
        <v>30</v>
      </c>
      <c r="K36" s="46">
        <v>499.9</v>
      </c>
      <c r="L36" s="34">
        <v>8</v>
      </c>
      <c r="M36" s="60">
        <f t="shared" ref="M36:M67" si="2">L36-(SUM(O36:AB36))</f>
        <v>6</v>
      </c>
      <c r="N36" s="40" t="str">
        <f t="shared" si="1"/>
        <v>OK</v>
      </c>
      <c r="O36" s="61">
        <v>2</v>
      </c>
      <c r="P36" s="61"/>
      <c r="Q36" s="79"/>
      <c r="R36" s="63"/>
      <c r="S36" s="81"/>
      <c r="T36" s="61"/>
      <c r="U36" s="61"/>
      <c r="V36" s="61"/>
      <c r="W36" s="61"/>
      <c r="X36" s="61"/>
      <c r="Y36" s="61"/>
      <c r="Z36" s="61"/>
      <c r="AA36" s="61"/>
      <c r="AB36" s="61"/>
    </row>
    <row r="37" spans="1:28" ht="15" customHeight="1" x14ac:dyDescent="0.25">
      <c r="A37" s="84"/>
      <c r="B37" s="84"/>
      <c r="C37" s="69">
        <v>200</v>
      </c>
      <c r="D37" s="70" t="s">
        <v>89</v>
      </c>
      <c r="E37" s="32" t="s">
        <v>32</v>
      </c>
      <c r="F37" s="32" t="s">
        <v>180</v>
      </c>
      <c r="G37" s="32" t="s">
        <v>181</v>
      </c>
      <c r="H37" s="41" t="s">
        <v>155</v>
      </c>
      <c r="I37" s="41">
        <v>20</v>
      </c>
      <c r="J37" s="41">
        <v>30</v>
      </c>
      <c r="K37" s="46">
        <v>499.9</v>
      </c>
      <c r="L37" s="34">
        <v>12</v>
      </c>
      <c r="M37" s="60">
        <f t="shared" si="2"/>
        <v>7</v>
      </c>
      <c r="N37" s="40" t="str">
        <f t="shared" si="1"/>
        <v>OK</v>
      </c>
      <c r="O37" s="61">
        <v>2</v>
      </c>
      <c r="P37" s="61"/>
      <c r="Q37" s="79"/>
      <c r="R37" s="63"/>
      <c r="S37" s="81"/>
      <c r="T37" s="61">
        <v>3</v>
      </c>
      <c r="U37" s="61"/>
      <c r="V37" s="61"/>
      <c r="W37" s="61"/>
      <c r="X37" s="61"/>
      <c r="Y37" s="61"/>
      <c r="Z37" s="61"/>
      <c r="AA37" s="61"/>
      <c r="AB37" s="61"/>
    </row>
    <row r="38" spans="1:28" ht="15" customHeight="1" x14ac:dyDescent="0.25">
      <c r="A38" s="84"/>
      <c r="B38" s="84"/>
      <c r="C38" s="69">
        <v>201</v>
      </c>
      <c r="D38" s="70" t="s">
        <v>90</v>
      </c>
      <c r="E38" s="32" t="s">
        <v>32</v>
      </c>
      <c r="F38" s="32" t="s">
        <v>180</v>
      </c>
      <c r="G38" s="32" t="s">
        <v>181</v>
      </c>
      <c r="H38" s="32" t="s">
        <v>155</v>
      </c>
      <c r="I38" s="41">
        <v>20</v>
      </c>
      <c r="J38" s="41">
        <v>30</v>
      </c>
      <c r="K38" s="46">
        <v>169.9</v>
      </c>
      <c r="L38" s="34">
        <v>31</v>
      </c>
      <c r="M38" s="60">
        <f t="shared" si="2"/>
        <v>23</v>
      </c>
      <c r="N38" s="40" t="str">
        <f t="shared" si="1"/>
        <v>OK</v>
      </c>
      <c r="O38" s="61">
        <v>5</v>
      </c>
      <c r="P38" s="61"/>
      <c r="Q38" s="79"/>
      <c r="R38" s="63">
        <v>3</v>
      </c>
      <c r="S38" s="81"/>
      <c r="T38" s="61"/>
      <c r="U38" s="61"/>
      <c r="V38" s="61"/>
      <c r="W38" s="61"/>
      <c r="X38" s="61"/>
      <c r="Y38" s="61"/>
      <c r="Z38" s="61"/>
      <c r="AA38" s="61"/>
      <c r="AB38" s="61"/>
    </row>
    <row r="39" spans="1:28" ht="15" customHeight="1" x14ac:dyDescent="0.25">
      <c r="A39" s="84"/>
      <c r="B39" s="84"/>
      <c r="C39" s="69">
        <v>202</v>
      </c>
      <c r="D39" s="70" t="s">
        <v>91</v>
      </c>
      <c r="E39" s="32" t="s">
        <v>32</v>
      </c>
      <c r="F39" s="32" t="s">
        <v>180</v>
      </c>
      <c r="G39" s="32" t="s">
        <v>181</v>
      </c>
      <c r="H39" s="41" t="s">
        <v>155</v>
      </c>
      <c r="I39" s="41">
        <v>20</v>
      </c>
      <c r="J39" s="41">
        <v>30</v>
      </c>
      <c r="K39" s="46">
        <v>169.9</v>
      </c>
      <c r="L39" s="34">
        <v>31</v>
      </c>
      <c r="M39" s="60">
        <f t="shared" si="2"/>
        <v>22</v>
      </c>
      <c r="N39" s="40" t="str">
        <f t="shared" si="1"/>
        <v>OK</v>
      </c>
      <c r="O39" s="61">
        <v>6</v>
      </c>
      <c r="P39" s="61"/>
      <c r="Q39" s="79"/>
      <c r="R39" s="63">
        <v>3</v>
      </c>
      <c r="S39" s="81"/>
      <c r="T39" s="61"/>
      <c r="U39" s="61"/>
      <c r="V39" s="61"/>
      <c r="W39" s="61"/>
      <c r="X39" s="61"/>
      <c r="Y39" s="61"/>
      <c r="Z39" s="61"/>
      <c r="AA39" s="61"/>
      <c r="AB39" s="61"/>
    </row>
    <row r="40" spans="1:28" ht="15" customHeight="1" x14ac:dyDescent="0.25">
      <c r="A40" s="84"/>
      <c r="B40" s="84"/>
      <c r="C40" s="69">
        <v>203</v>
      </c>
      <c r="D40" s="70" t="s">
        <v>92</v>
      </c>
      <c r="E40" s="32" t="s">
        <v>32</v>
      </c>
      <c r="F40" s="32" t="s">
        <v>180</v>
      </c>
      <c r="G40" s="32" t="s">
        <v>181</v>
      </c>
      <c r="H40" s="32" t="s">
        <v>155</v>
      </c>
      <c r="I40" s="41">
        <v>20</v>
      </c>
      <c r="J40" s="41">
        <v>30</v>
      </c>
      <c r="K40" s="46">
        <v>355</v>
      </c>
      <c r="L40" s="34">
        <v>14</v>
      </c>
      <c r="M40" s="60">
        <f t="shared" si="2"/>
        <v>11</v>
      </c>
      <c r="N40" s="40" t="str">
        <f t="shared" si="1"/>
        <v>OK</v>
      </c>
      <c r="O40" s="61">
        <v>3</v>
      </c>
      <c r="P40" s="61"/>
      <c r="Q40" s="79"/>
      <c r="R40" s="63"/>
      <c r="S40" s="81"/>
      <c r="T40" s="61"/>
      <c r="U40" s="61"/>
      <c r="V40" s="61"/>
      <c r="W40" s="61"/>
      <c r="X40" s="61"/>
      <c r="Y40" s="61"/>
      <c r="Z40" s="61"/>
      <c r="AA40" s="61"/>
      <c r="AB40" s="61"/>
    </row>
    <row r="41" spans="1:28" ht="15" customHeight="1" x14ac:dyDescent="0.25">
      <c r="A41" s="84"/>
      <c r="B41" s="84"/>
      <c r="C41" s="69">
        <v>204</v>
      </c>
      <c r="D41" s="70" t="s">
        <v>93</v>
      </c>
      <c r="E41" s="32" t="s">
        <v>32</v>
      </c>
      <c r="F41" s="32" t="s">
        <v>180</v>
      </c>
      <c r="G41" s="32" t="s">
        <v>181</v>
      </c>
      <c r="H41" s="32" t="s">
        <v>155</v>
      </c>
      <c r="I41" s="41">
        <v>20</v>
      </c>
      <c r="J41" s="41">
        <v>30</v>
      </c>
      <c r="K41" s="46">
        <v>355</v>
      </c>
      <c r="L41" s="34">
        <v>5</v>
      </c>
      <c r="M41" s="60">
        <f t="shared" si="2"/>
        <v>5</v>
      </c>
      <c r="N41" s="40" t="str">
        <f t="shared" si="1"/>
        <v>OK</v>
      </c>
      <c r="O41" s="61"/>
      <c r="P41" s="61"/>
      <c r="Q41" s="79"/>
      <c r="R41" s="63"/>
      <c r="S41" s="81"/>
      <c r="T41" s="61"/>
      <c r="U41" s="61"/>
      <c r="V41" s="61"/>
      <c r="W41" s="61"/>
      <c r="X41" s="61"/>
      <c r="Y41" s="61"/>
      <c r="Z41" s="61"/>
      <c r="AA41" s="61"/>
      <c r="AB41" s="61"/>
    </row>
    <row r="42" spans="1:28" ht="15" customHeight="1" x14ac:dyDescent="0.25">
      <c r="A42" s="84"/>
      <c r="B42" s="84"/>
      <c r="C42" s="69">
        <v>205</v>
      </c>
      <c r="D42" s="70" t="s">
        <v>94</v>
      </c>
      <c r="E42" s="32" t="s">
        <v>32</v>
      </c>
      <c r="F42" s="32" t="s">
        <v>180</v>
      </c>
      <c r="G42" s="32" t="s">
        <v>181</v>
      </c>
      <c r="H42" s="45" t="s">
        <v>155</v>
      </c>
      <c r="I42" s="41">
        <v>20</v>
      </c>
      <c r="J42" s="41">
        <v>30</v>
      </c>
      <c r="K42" s="46">
        <v>355</v>
      </c>
      <c r="L42" s="34">
        <v>14</v>
      </c>
      <c r="M42" s="60">
        <f t="shared" si="2"/>
        <v>10</v>
      </c>
      <c r="N42" s="40" t="str">
        <f t="shared" si="1"/>
        <v>OK</v>
      </c>
      <c r="O42" s="61">
        <v>4</v>
      </c>
      <c r="P42" s="61"/>
      <c r="Q42" s="79"/>
      <c r="R42" s="63"/>
      <c r="S42" s="81"/>
      <c r="T42" s="61"/>
      <c r="U42" s="61"/>
      <c r="V42" s="61"/>
      <c r="W42" s="61"/>
      <c r="X42" s="61"/>
      <c r="Y42" s="61"/>
      <c r="Z42" s="61"/>
      <c r="AA42" s="61"/>
      <c r="AB42" s="61"/>
    </row>
    <row r="43" spans="1:28" ht="15" customHeight="1" x14ac:dyDescent="0.25">
      <c r="A43" s="84"/>
      <c r="B43" s="84"/>
      <c r="C43" s="69">
        <v>206</v>
      </c>
      <c r="D43" s="70" t="s">
        <v>95</v>
      </c>
      <c r="E43" s="32" t="s">
        <v>32</v>
      </c>
      <c r="F43" s="32" t="s">
        <v>180</v>
      </c>
      <c r="G43" s="32" t="s">
        <v>181</v>
      </c>
      <c r="H43" s="32" t="s">
        <v>155</v>
      </c>
      <c r="I43" s="41">
        <v>20</v>
      </c>
      <c r="J43" s="41">
        <v>30</v>
      </c>
      <c r="K43" s="46">
        <v>355</v>
      </c>
      <c r="L43" s="34">
        <v>12</v>
      </c>
      <c r="M43" s="60">
        <f t="shared" si="2"/>
        <v>8</v>
      </c>
      <c r="N43" s="40" t="str">
        <f t="shared" si="1"/>
        <v>OK</v>
      </c>
      <c r="O43" s="61">
        <v>4</v>
      </c>
      <c r="P43" s="61"/>
      <c r="Q43" s="79"/>
      <c r="R43" s="63"/>
      <c r="S43" s="81"/>
      <c r="T43" s="61"/>
      <c r="U43" s="61"/>
      <c r="V43" s="61"/>
      <c r="W43" s="61"/>
      <c r="X43" s="61"/>
      <c r="Y43" s="61"/>
      <c r="Z43" s="61"/>
      <c r="AA43" s="61"/>
      <c r="AB43" s="61"/>
    </row>
    <row r="44" spans="1:28" ht="15" customHeight="1" x14ac:dyDescent="0.25">
      <c r="A44" s="84"/>
      <c r="B44" s="84"/>
      <c r="C44" s="69">
        <v>207</v>
      </c>
      <c r="D44" s="70" t="s">
        <v>96</v>
      </c>
      <c r="E44" s="32" t="s">
        <v>32</v>
      </c>
      <c r="F44" s="32" t="s">
        <v>180</v>
      </c>
      <c r="G44" s="32" t="s">
        <v>181</v>
      </c>
      <c r="H44" s="32" t="s">
        <v>155</v>
      </c>
      <c r="I44" s="41">
        <v>20</v>
      </c>
      <c r="J44" s="41">
        <v>30</v>
      </c>
      <c r="K44" s="46">
        <v>86.9</v>
      </c>
      <c r="L44" s="34">
        <v>5</v>
      </c>
      <c r="M44" s="60">
        <f t="shared" si="2"/>
        <v>4</v>
      </c>
      <c r="N44" s="40" t="str">
        <f t="shared" si="1"/>
        <v>OK</v>
      </c>
      <c r="O44" s="61"/>
      <c r="P44" s="61"/>
      <c r="Q44" s="79"/>
      <c r="R44" s="63">
        <v>1</v>
      </c>
      <c r="S44" s="81"/>
      <c r="T44" s="61"/>
      <c r="U44" s="61"/>
      <c r="V44" s="61"/>
      <c r="W44" s="61"/>
      <c r="X44" s="61"/>
      <c r="Y44" s="61"/>
      <c r="Z44" s="61"/>
      <c r="AA44" s="61"/>
      <c r="AB44" s="61"/>
    </row>
    <row r="45" spans="1:28" ht="15" customHeight="1" x14ac:dyDescent="0.25">
      <c r="A45" s="84"/>
      <c r="B45" s="84"/>
      <c r="C45" s="69">
        <v>208</v>
      </c>
      <c r="D45" s="70" t="s">
        <v>97</v>
      </c>
      <c r="E45" s="32" t="s">
        <v>32</v>
      </c>
      <c r="F45" s="32" t="s">
        <v>180</v>
      </c>
      <c r="G45" s="32" t="s">
        <v>181</v>
      </c>
      <c r="H45" s="41" t="s">
        <v>155</v>
      </c>
      <c r="I45" s="41">
        <v>20</v>
      </c>
      <c r="J45" s="41">
        <v>30</v>
      </c>
      <c r="K45" s="46">
        <v>86.9</v>
      </c>
      <c r="L45" s="34">
        <v>29</v>
      </c>
      <c r="M45" s="60">
        <f t="shared" si="2"/>
        <v>26</v>
      </c>
      <c r="N45" s="40" t="str">
        <f t="shared" si="1"/>
        <v>OK</v>
      </c>
      <c r="O45" s="61">
        <v>2</v>
      </c>
      <c r="P45" s="61"/>
      <c r="Q45" s="79"/>
      <c r="R45" s="63">
        <v>1</v>
      </c>
      <c r="S45" s="81"/>
      <c r="T45" s="61"/>
      <c r="U45" s="61"/>
      <c r="V45" s="61"/>
      <c r="W45" s="61"/>
      <c r="X45" s="61"/>
      <c r="Y45" s="61"/>
      <c r="Z45" s="61"/>
      <c r="AA45" s="61"/>
      <c r="AB45" s="61"/>
    </row>
    <row r="46" spans="1:28" ht="15" customHeight="1" x14ac:dyDescent="0.25">
      <c r="A46" s="84"/>
      <c r="B46" s="84"/>
      <c r="C46" s="69">
        <v>209</v>
      </c>
      <c r="D46" s="70" t="s">
        <v>98</v>
      </c>
      <c r="E46" s="32" t="s">
        <v>32</v>
      </c>
      <c r="F46" s="32" t="s">
        <v>180</v>
      </c>
      <c r="G46" s="32" t="s">
        <v>181</v>
      </c>
      <c r="H46" s="41" t="s">
        <v>155</v>
      </c>
      <c r="I46" s="41">
        <v>20</v>
      </c>
      <c r="J46" s="41">
        <v>30</v>
      </c>
      <c r="K46" s="46">
        <v>86.9</v>
      </c>
      <c r="L46" s="34">
        <v>7</v>
      </c>
      <c r="M46" s="60">
        <f t="shared" si="2"/>
        <v>4</v>
      </c>
      <c r="N46" s="40" t="str">
        <f t="shared" si="1"/>
        <v>OK</v>
      </c>
      <c r="O46" s="61"/>
      <c r="P46" s="61"/>
      <c r="Q46" s="79"/>
      <c r="R46" s="63">
        <v>3</v>
      </c>
      <c r="S46" s="81"/>
      <c r="T46" s="61"/>
      <c r="U46" s="61"/>
      <c r="V46" s="61"/>
      <c r="W46" s="61"/>
      <c r="X46" s="61"/>
      <c r="Y46" s="61"/>
      <c r="Z46" s="61"/>
      <c r="AA46" s="61"/>
      <c r="AB46" s="61"/>
    </row>
    <row r="47" spans="1:28" ht="15" customHeight="1" x14ac:dyDescent="0.25">
      <c r="A47" s="84"/>
      <c r="B47" s="84"/>
      <c r="C47" s="69">
        <v>210</v>
      </c>
      <c r="D47" s="70" t="s">
        <v>99</v>
      </c>
      <c r="E47" s="32" t="s">
        <v>32</v>
      </c>
      <c r="F47" s="32" t="s">
        <v>180</v>
      </c>
      <c r="G47" s="32" t="s">
        <v>181</v>
      </c>
      <c r="H47" s="41" t="s">
        <v>155</v>
      </c>
      <c r="I47" s="41">
        <v>20</v>
      </c>
      <c r="J47" s="41">
        <v>30</v>
      </c>
      <c r="K47" s="46">
        <v>86.9</v>
      </c>
      <c r="L47" s="34">
        <v>5</v>
      </c>
      <c r="M47" s="60">
        <f t="shared" si="2"/>
        <v>4</v>
      </c>
      <c r="N47" s="40" t="str">
        <f t="shared" si="1"/>
        <v>OK</v>
      </c>
      <c r="O47" s="61"/>
      <c r="P47" s="61"/>
      <c r="Q47" s="79"/>
      <c r="R47" s="63">
        <v>1</v>
      </c>
      <c r="S47" s="81"/>
      <c r="T47" s="61"/>
      <c r="U47" s="61"/>
      <c r="V47" s="61"/>
      <c r="W47" s="61"/>
      <c r="X47" s="61"/>
      <c r="Y47" s="61"/>
      <c r="Z47" s="61"/>
      <c r="AA47" s="61"/>
      <c r="AB47" s="61"/>
    </row>
    <row r="48" spans="1:28" ht="15" customHeight="1" x14ac:dyDescent="0.25">
      <c r="A48" s="84"/>
      <c r="B48" s="84"/>
      <c r="C48" s="69">
        <v>211</v>
      </c>
      <c r="D48" s="70" t="s">
        <v>100</v>
      </c>
      <c r="E48" s="41" t="s">
        <v>32</v>
      </c>
      <c r="F48" s="41" t="s">
        <v>180</v>
      </c>
      <c r="G48" s="32" t="s">
        <v>181</v>
      </c>
      <c r="H48" s="45" t="s">
        <v>155</v>
      </c>
      <c r="I48" s="41">
        <v>20</v>
      </c>
      <c r="J48" s="41">
        <v>30</v>
      </c>
      <c r="K48" s="46">
        <v>86.9</v>
      </c>
      <c r="L48" s="34">
        <v>33</v>
      </c>
      <c r="M48" s="60">
        <f t="shared" si="2"/>
        <v>30</v>
      </c>
      <c r="N48" s="40" t="str">
        <f t="shared" si="1"/>
        <v>OK</v>
      </c>
      <c r="O48" s="61">
        <v>2</v>
      </c>
      <c r="P48" s="61"/>
      <c r="Q48" s="78"/>
      <c r="R48" s="67">
        <v>1</v>
      </c>
      <c r="S48" s="81"/>
      <c r="T48" s="61"/>
      <c r="U48" s="61"/>
      <c r="V48" s="61"/>
      <c r="W48" s="61"/>
      <c r="X48" s="61"/>
      <c r="Y48" s="61"/>
      <c r="Z48" s="61"/>
      <c r="AA48" s="61"/>
      <c r="AB48" s="61"/>
    </row>
    <row r="49" spans="1:28" ht="15" customHeight="1" x14ac:dyDescent="0.25">
      <c r="A49" s="84"/>
      <c r="B49" s="84"/>
      <c r="C49" s="69">
        <v>212</v>
      </c>
      <c r="D49" s="70" t="s">
        <v>101</v>
      </c>
      <c r="E49" s="32" t="s">
        <v>32</v>
      </c>
      <c r="F49" s="32" t="s">
        <v>180</v>
      </c>
      <c r="G49" s="32" t="s">
        <v>181</v>
      </c>
      <c r="H49" s="32" t="s">
        <v>155</v>
      </c>
      <c r="I49" s="41">
        <v>20</v>
      </c>
      <c r="J49" s="41">
        <v>30</v>
      </c>
      <c r="K49" s="46">
        <v>86.9</v>
      </c>
      <c r="L49" s="34">
        <v>33</v>
      </c>
      <c r="M49" s="60">
        <f t="shared" si="2"/>
        <v>28</v>
      </c>
      <c r="N49" s="40" t="str">
        <f t="shared" si="1"/>
        <v>OK</v>
      </c>
      <c r="O49" s="61">
        <v>4</v>
      </c>
      <c r="P49" s="61"/>
      <c r="Q49" s="78"/>
      <c r="R49" s="67">
        <v>1</v>
      </c>
      <c r="S49" s="81"/>
      <c r="T49" s="61"/>
      <c r="U49" s="61"/>
      <c r="V49" s="61"/>
      <c r="W49" s="61"/>
      <c r="X49" s="61"/>
      <c r="Y49" s="61"/>
      <c r="Z49" s="61"/>
      <c r="AA49" s="61"/>
      <c r="AB49" s="61"/>
    </row>
    <row r="50" spans="1:28" ht="15" customHeight="1" x14ac:dyDescent="0.25">
      <c r="A50" s="84"/>
      <c r="B50" s="84"/>
      <c r="C50" s="69">
        <v>213</v>
      </c>
      <c r="D50" s="70" t="s">
        <v>102</v>
      </c>
      <c r="E50" s="32" t="s">
        <v>32</v>
      </c>
      <c r="F50" s="32" t="s">
        <v>180</v>
      </c>
      <c r="G50" s="32" t="s">
        <v>181</v>
      </c>
      <c r="H50" s="32" t="s">
        <v>155</v>
      </c>
      <c r="I50" s="41">
        <v>20</v>
      </c>
      <c r="J50" s="41">
        <v>30</v>
      </c>
      <c r="K50" s="46">
        <v>798</v>
      </c>
      <c r="L50" s="34">
        <v>2</v>
      </c>
      <c r="M50" s="60">
        <f t="shared" si="2"/>
        <v>2</v>
      </c>
      <c r="N50" s="40" t="str">
        <f t="shared" si="1"/>
        <v>OK</v>
      </c>
      <c r="O50" s="61"/>
      <c r="P50" s="61"/>
      <c r="Q50" s="78"/>
      <c r="R50" s="67"/>
      <c r="S50" s="81"/>
      <c r="T50" s="61"/>
      <c r="U50" s="61"/>
      <c r="V50" s="61"/>
      <c r="W50" s="61"/>
      <c r="X50" s="61"/>
      <c r="Y50" s="61"/>
      <c r="Z50" s="61"/>
      <c r="AA50" s="61"/>
      <c r="AB50" s="61"/>
    </row>
    <row r="51" spans="1:28" ht="15" customHeight="1" x14ac:dyDescent="0.25">
      <c r="A51" s="84"/>
      <c r="B51" s="84"/>
      <c r="C51" s="69">
        <v>214</v>
      </c>
      <c r="D51" s="70" t="s">
        <v>103</v>
      </c>
      <c r="E51" s="32" t="s">
        <v>32</v>
      </c>
      <c r="F51" s="32" t="s">
        <v>180</v>
      </c>
      <c r="G51" s="32" t="s">
        <v>181</v>
      </c>
      <c r="H51" s="32" t="s">
        <v>155</v>
      </c>
      <c r="I51" s="41">
        <v>20</v>
      </c>
      <c r="J51" s="41">
        <v>30</v>
      </c>
      <c r="K51" s="46">
        <v>798</v>
      </c>
      <c r="L51" s="34">
        <v>2</v>
      </c>
      <c r="M51" s="60">
        <f t="shared" si="2"/>
        <v>2</v>
      </c>
      <c r="N51" s="40" t="str">
        <f t="shared" si="1"/>
        <v>OK</v>
      </c>
      <c r="O51" s="61"/>
      <c r="P51" s="61"/>
      <c r="Q51" s="78"/>
      <c r="R51" s="67"/>
      <c r="S51" s="81"/>
      <c r="T51" s="61"/>
      <c r="U51" s="61"/>
      <c r="V51" s="61"/>
      <c r="W51" s="61"/>
      <c r="X51" s="61"/>
      <c r="Y51" s="61"/>
      <c r="Z51" s="61"/>
      <c r="AA51" s="61"/>
      <c r="AB51" s="61"/>
    </row>
    <row r="52" spans="1:28" ht="15" customHeight="1" x14ac:dyDescent="0.25">
      <c r="A52" s="84"/>
      <c r="B52" s="84"/>
      <c r="C52" s="69">
        <v>215</v>
      </c>
      <c r="D52" s="70" t="s">
        <v>104</v>
      </c>
      <c r="E52" s="32" t="s">
        <v>32</v>
      </c>
      <c r="F52" s="32" t="s">
        <v>180</v>
      </c>
      <c r="G52" s="32" t="s">
        <v>181</v>
      </c>
      <c r="H52" s="32" t="s">
        <v>155</v>
      </c>
      <c r="I52" s="41">
        <v>20</v>
      </c>
      <c r="J52" s="41">
        <v>30</v>
      </c>
      <c r="K52" s="46">
        <v>1350</v>
      </c>
      <c r="L52" s="34">
        <v>1</v>
      </c>
      <c r="M52" s="60">
        <f t="shared" si="2"/>
        <v>1</v>
      </c>
      <c r="N52" s="40" t="str">
        <f t="shared" si="1"/>
        <v>OK</v>
      </c>
      <c r="O52" s="61"/>
      <c r="P52" s="61"/>
      <c r="Q52" s="78"/>
      <c r="R52" s="67"/>
      <c r="S52" s="81"/>
      <c r="T52" s="61"/>
      <c r="U52" s="61"/>
      <c r="V52" s="61"/>
      <c r="W52" s="61"/>
      <c r="X52" s="61"/>
      <c r="Y52" s="61"/>
      <c r="Z52" s="61"/>
      <c r="AA52" s="61"/>
      <c r="AB52" s="61"/>
    </row>
    <row r="53" spans="1:28" ht="15" customHeight="1" x14ac:dyDescent="0.25">
      <c r="A53" s="84"/>
      <c r="B53" s="84"/>
      <c r="C53" s="69">
        <v>216</v>
      </c>
      <c r="D53" s="70" t="s">
        <v>105</v>
      </c>
      <c r="E53" s="32" t="s">
        <v>32</v>
      </c>
      <c r="F53" s="32" t="s">
        <v>180</v>
      </c>
      <c r="G53" s="32" t="s">
        <v>181</v>
      </c>
      <c r="H53" s="32" t="s">
        <v>155</v>
      </c>
      <c r="I53" s="41">
        <v>20</v>
      </c>
      <c r="J53" s="41">
        <v>30</v>
      </c>
      <c r="K53" s="46">
        <v>245</v>
      </c>
      <c r="L53" s="34">
        <v>18</v>
      </c>
      <c r="M53" s="60">
        <f t="shared" si="2"/>
        <v>13</v>
      </c>
      <c r="N53" s="40" t="str">
        <f t="shared" si="1"/>
        <v>OK</v>
      </c>
      <c r="O53" s="61">
        <v>5</v>
      </c>
      <c r="P53" s="61"/>
      <c r="Q53" s="78"/>
      <c r="R53" s="67"/>
      <c r="S53" s="81"/>
      <c r="T53" s="61"/>
      <c r="U53" s="61"/>
      <c r="V53" s="61"/>
      <c r="W53" s="61"/>
      <c r="X53" s="61"/>
      <c r="Y53" s="61"/>
      <c r="Z53" s="61"/>
      <c r="AA53" s="61"/>
      <c r="AB53" s="61"/>
    </row>
    <row r="54" spans="1:28" ht="15" customHeight="1" x14ac:dyDescent="0.25">
      <c r="A54" s="84"/>
      <c r="B54" s="84"/>
      <c r="C54" s="69">
        <v>217</v>
      </c>
      <c r="D54" s="70" t="s">
        <v>106</v>
      </c>
      <c r="E54" s="32" t="s">
        <v>32</v>
      </c>
      <c r="F54" s="32" t="s">
        <v>180</v>
      </c>
      <c r="G54" s="32" t="s">
        <v>181</v>
      </c>
      <c r="H54" s="32" t="s">
        <v>155</v>
      </c>
      <c r="I54" s="41">
        <v>20</v>
      </c>
      <c r="J54" s="41">
        <v>30</v>
      </c>
      <c r="K54" s="46">
        <v>245</v>
      </c>
      <c r="L54" s="34">
        <v>2</v>
      </c>
      <c r="M54" s="60">
        <f t="shared" si="2"/>
        <v>2</v>
      </c>
      <c r="N54" s="40" t="str">
        <f t="shared" si="1"/>
        <v>OK</v>
      </c>
      <c r="O54" s="61"/>
      <c r="P54" s="61"/>
      <c r="Q54" s="78"/>
      <c r="R54" s="67"/>
      <c r="S54" s="81"/>
      <c r="T54" s="61"/>
      <c r="U54" s="61"/>
      <c r="V54" s="61"/>
      <c r="W54" s="61"/>
      <c r="X54" s="61"/>
      <c r="Y54" s="61"/>
      <c r="Z54" s="61"/>
      <c r="AA54" s="61"/>
      <c r="AB54" s="61"/>
    </row>
    <row r="55" spans="1:28" ht="15" customHeight="1" x14ac:dyDescent="0.25">
      <c r="A55" s="84"/>
      <c r="B55" s="84"/>
      <c r="C55" s="69">
        <v>218</v>
      </c>
      <c r="D55" s="70" t="s">
        <v>107</v>
      </c>
      <c r="E55" s="41" t="s">
        <v>32</v>
      </c>
      <c r="F55" s="41" t="s">
        <v>180</v>
      </c>
      <c r="G55" s="32" t="s">
        <v>181</v>
      </c>
      <c r="H55" s="45" t="s">
        <v>155</v>
      </c>
      <c r="I55" s="41">
        <v>20</v>
      </c>
      <c r="J55" s="41">
        <v>30</v>
      </c>
      <c r="K55" s="46">
        <v>245</v>
      </c>
      <c r="L55" s="34">
        <v>20</v>
      </c>
      <c r="M55" s="60">
        <f t="shared" si="2"/>
        <v>13</v>
      </c>
      <c r="N55" s="40" t="str">
        <f t="shared" si="1"/>
        <v>OK</v>
      </c>
      <c r="O55" s="61">
        <v>6</v>
      </c>
      <c r="P55" s="61"/>
      <c r="Q55" s="78"/>
      <c r="R55" s="67">
        <v>1</v>
      </c>
      <c r="S55" s="81"/>
      <c r="T55" s="61"/>
      <c r="U55" s="61"/>
      <c r="V55" s="61"/>
      <c r="W55" s="61"/>
      <c r="X55" s="61"/>
      <c r="Y55" s="61"/>
      <c r="Z55" s="61"/>
      <c r="AA55" s="61"/>
      <c r="AB55" s="61"/>
    </row>
    <row r="56" spans="1:28" ht="15" customHeight="1" x14ac:dyDescent="0.25">
      <c r="A56" s="84"/>
      <c r="B56" s="84"/>
      <c r="C56" s="69">
        <v>219</v>
      </c>
      <c r="D56" s="70" t="s">
        <v>108</v>
      </c>
      <c r="E56" s="32" t="s">
        <v>32</v>
      </c>
      <c r="F56" s="32" t="s">
        <v>180</v>
      </c>
      <c r="G56" s="32" t="s">
        <v>181</v>
      </c>
      <c r="H56" s="32" t="s">
        <v>155</v>
      </c>
      <c r="I56" s="41">
        <v>20</v>
      </c>
      <c r="J56" s="41">
        <v>30</v>
      </c>
      <c r="K56" s="46">
        <v>245</v>
      </c>
      <c r="L56" s="34">
        <v>18</v>
      </c>
      <c r="M56" s="60">
        <f t="shared" si="2"/>
        <v>12</v>
      </c>
      <c r="N56" s="40" t="str">
        <f t="shared" si="1"/>
        <v>OK</v>
      </c>
      <c r="O56" s="61">
        <v>6</v>
      </c>
      <c r="P56" s="61"/>
      <c r="Q56" s="78"/>
      <c r="R56" s="67"/>
      <c r="S56" s="81"/>
      <c r="T56" s="61"/>
      <c r="U56" s="61"/>
      <c r="V56" s="61"/>
      <c r="W56" s="61"/>
      <c r="X56" s="61"/>
      <c r="Y56" s="61"/>
      <c r="Z56" s="61"/>
      <c r="AA56" s="61"/>
      <c r="AB56" s="61"/>
    </row>
    <row r="57" spans="1:28" ht="15" customHeight="1" x14ac:dyDescent="0.25">
      <c r="A57" s="84"/>
      <c r="B57" s="84"/>
      <c r="C57" s="69">
        <v>220</v>
      </c>
      <c r="D57" s="70" t="s">
        <v>109</v>
      </c>
      <c r="E57" s="32" t="s">
        <v>32</v>
      </c>
      <c r="F57" s="32" t="s">
        <v>180</v>
      </c>
      <c r="G57" s="32" t="s">
        <v>181</v>
      </c>
      <c r="H57" s="32" t="s">
        <v>155</v>
      </c>
      <c r="I57" s="41">
        <v>20</v>
      </c>
      <c r="J57" s="41">
        <v>30</v>
      </c>
      <c r="K57" s="46">
        <v>499.9</v>
      </c>
      <c r="L57" s="34">
        <v>2</v>
      </c>
      <c r="M57" s="60">
        <f t="shared" si="2"/>
        <v>2</v>
      </c>
      <c r="N57" s="40" t="str">
        <f t="shared" si="1"/>
        <v>OK</v>
      </c>
      <c r="O57" s="61"/>
      <c r="P57" s="61"/>
      <c r="Q57" s="78"/>
      <c r="R57" s="67"/>
      <c r="S57" s="81"/>
      <c r="T57" s="61"/>
      <c r="U57" s="61"/>
      <c r="V57" s="61"/>
      <c r="W57" s="61"/>
      <c r="X57" s="61"/>
      <c r="Y57" s="61"/>
      <c r="Z57" s="61"/>
      <c r="AA57" s="61"/>
      <c r="AB57" s="61"/>
    </row>
    <row r="58" spans="1:28" ht="15" customHeight="1" x14ac:dyDescent="0.25">
      <c r="A58" s="84"/>
      <c r="B58" s="84"/>
      <c r="C58" s="69">
        <v>221</v>
      </c>
      <c r="D58" s="70" t="s">
        <v>110</v>
      </c>
      <c r="E58" s="32" t="s">
        <v>32</v>
      </c>
      <c r="F58" s="32" t="s">
        <v>180</v>
      </c>
      <c r="G58" s="32" t="s">
        <v>181</v>
      </c>
      <c r="H58" s="32" t="s">
        <v>155</v>
      </c>
      <c r="I58" s="41">
        <v>20</v>
      </c>
      <c r="J58" s="41">
        <v>30</v>
      </c>
      <c r="K58" s="46">
        <v>499.9</v>
      </c>
      <c r="L58" s="34">
        <v>2</v>
      </c>
      <c r="M58" s="60">
        <f t="shared" si="2"/>
        <v>2</v>
      </c>
      <c r="N58" s="40" t="str">
        <f t="shared" si="1"/>
        <v>OK</v>
      </c>
      <c r="O58" s="61"/>
      <c r="P58" s="61"/>
      <c r="Q58" s="78"/>
      <c r="R58" s="67"/>
      <c r="S58" s="81"/>
      <c r="T58" s="61"/>
      <c r="U58" s="61"/>
      <c r="V58" s="61"/>
      <c r="W58" s="61"/>
      <c r="X58" s="61"/>
      <c r="Y58" s="61"/>
      <c r="Z58" s="61"/>
      <c r="AA58" s="61"/>
      <c r="AB58" s="61"/>
    </row>
    <row r="59" spans="1:28" ht="15" customHeight="1" x14ac:dyDescent="0.25">
      <c r="A59" s="84"/>
      <c r="B59" s="84"/>
      <c r="C59" s="69">
        <v>222</v>
      </c>
      <c r="D59" s="70" t="s">
        <v>111</v>
      </c>
      <c r="E59" s="41" t="s">
        <v>32</v>
      </c>
      <c r="F59" s="41" t="s">
        <v>180</v>
      </c>
      <c r="G59" s="32" t="s">
        <v>181</v>
      </c>
      <c r="H59" s="45" t="s">
        <v>155</v>
      </c>
      <c r="I59" s="41">
        <v>20</v>
      </c>
      <c r="J59" s="41">
        <v>30</v>
      </c>
      <c r="K59" s="46">
        <v>169.9</v>
      </c>
      <c r="L59" s="34">
        <v>2</v>
      </c>
      <c r="M59" s="60">
        <f t="shared" si="2"/>
        <v>2</v>
      </c>
      <c r="N59" s="40" t="str">
        <f t="shared" si="1"/>
        <v>OK</v>
      </c>
      <c r="O59" s="61"/>
      <c r="P59" s="61"/>
      <c r="Q59" s="78"/>
      <c r="R59" s="67"/>
      <c r="S59" s="81"/>
      <c r="T59" s="61"/>
      <c r="U59" s="61"/>
      <c r="V59" s="61"/>
      <c r="W59" s="61"/>
      <c r="X59" s="61"/>
      <c r="Y59" s="61"/>
      <c r="Z59" s="61"/>
      <c r="AA59" s="61"/>
      <c r="AB59" s="61"/>
    </row>
    <row r="60" spans="1:28" ht="15" customHeight="1" x14ac:dyDescent="0.25">
      <c r="A60" s="84"/>
      <c r="B60" s="84"/>
      <c r="C60" s="69">
        <v>223</v>
      </c>
      <c r="D60" s="70" t="s">
        <v>112</v>
      </c>
      <c r="E60" s="41" t="s">
        <v>32</v>
      </c>
      <c r="F60" s="41" t="s">
        <v>180</v>
      </c>
      <c r="G60" s="32" t="s">
        <v>181</v>
      </c>
      <c r="H60" s="41" t="s">
        <v>155</v>
      </c>
      <c r="I60" s="41">
        <v>20</v>
      </c>
      <c r="J60" s="41">
        <v>30</v>
      </c>
      <c r="K60" s="46">
        <v>355</v>
      </c>
      <c r="L60" s="34">
        <v>2</v>
      </c>
      <c r="M60" s="60">
        <f t="shared" si="2"/>
        <v>2</v>
      </c>
      <c r="N60" s="40" t="str">
        <f t="shared" si="1"/>
        <v>OK</v>
      </c>
      <c r="O60" s="61"/>
      <c r="P60" s="61"/>
      <c r="Q60" s="78"/>
      <c r="R60" s="67"/>
      <c r="S60" s="81"/>
      <c r="T60" s="61"/>
      <c r="U60" s="61"/>
      <c r="V60" s="61"/>
      <c r="W60" s="61"/>
      <c r="X60" s="61"/>
      <c r="Y60" s="61"/>
      <c r="Z60" s="61"/>
      <c r="AA60" s="61"/>
      <c r="AB60" s="61"/>
    </row>
    <row r="61" spans="1:28" ht="15" customHeight="1" x14ac:dyDescent="0.25">
      <c r="A61" s="84"/>
      <c r="B61" s="84"/>
      <c r="C61" s="69">
        <v>224</v>
      </c>
      <c r="D61" s="70" t="s">
        <v>113</v>
      </c>
      <c r="E61" s="32" t="s">
        <v>32</v>
      </c>
      <c r="F61" s="32" t="s">
        <v>180</v>
      </c>
      <c r="G61" s="32" t="s">
        <v>181</v>
      </c>
      <c r="H61" s="45" t="s">
        <v>155</v>
      </c>
      <c r="I61" s="41">
        <v>20</v>
      </c>
      <c r="J61" s="41">
        <v>30</v>
      </c>
      <c r="K61" s="46">
        <v>245</v>
      </c>
      <c r="L61" s="34">
        <v>2</v>
      </c>
      <c r="M61" s="60">
        <f t="shared" si="2"/>
        <v>2</v>
      </c>
      <c r="N61" s="40" t="str">
        <f t="shared" si="1"/>
        <v>OK</v>
      </c>
      <c r="O61" s="61"/>
      <c r="P61" s="61"/>
      <c r="Q61" s="78"/>
      <c r="R61" s="67"/>
      <c r="S61" s="81"/>
      <c r="T61" s="61"/>
      <c r="U61" s="61"/>
      <c r="V61" s="61"/>
      <c r="W61" s="61"/>
      <c r="X61" s="61"/>
      <c r="Y61" s="61"/>
      <c r="Z61" s="61"/>
      <c r="AA61" s="61"/>
      <c r="AB61" s="61"/>
    </row>
    <row r="62" spans="1:28" ht="15" customHeight="1" x14ac:dyDescent="0.25">
      <c r="A62" s="84"/>
      <c r="B62" s="84"/>
      <c r="C62" s="69">
        <v>225</v>
      </c>
      <c r="D62" s="70" t="s">
        <v>99</v>
      </c>
      <c r="E62" s="41" t="s">
        <v>32</v>
      </c>
      <c r="F62" s="41" t="s">
        <v>180</v>
      </c>
      <c r="G62" s="32" t="s">
        <v>181</v>
      </c>
      <c r="H62" s="41" t="s">
        <v>155</v>
      </c>
      <c r="I62" s="41">
        <v>20</v>
      </c>
      <c r="J62" s="41">
        <v>30</v>
      </c>
      <c r="K62" s="46">
        <v>86.9</v>
      </c>
      <c r="L62" s="34">
        <v>2</v>
      </c>
      <c r="M62" s="60">
        <f t="shared" si="2"/>
        <v>2</v>
      </c>
      <c r="N62" s="40" t="str">
        <f t="shared" si="1"/>
        <v>OK</v>
      </c>
      <c r="O62" s="61"/>
      <c r="P62" s="61"/>
      <c r="Q62" s="78"/>
      <c r="R62" s="67"/>
      <c r="S62" s="81"/>
      <c r="T62" s="61"/>
      <c r="U62" s="61"/>
      <c r="V62" s="61"/>
      <c r="W62" s="61"/>
      <c r="X62" s="61"/>
      <c r="Y62" s="61"/>
      <c r="Z62" s="61"/>
      <c r="AA62" s="61"/>
      <c r="AB62" s="61"/>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5</v>
      </c>
      <c r="M63" s="60">
        <f t="shared" si="2"/>
        <v>5</v>
      </c>
      <c r="N63" s="40" t="str">
        <f t="shared" si="1"/>
        <v>OK</v>
      </c>
      <c r="O63" s="61"/>
      <c r="P63" s="61"/>
      <c r="Q63" s="78"/>
      <c r="R63" s="67"/>
      <c r="S63" s="81"/>
      <c r="T63" s="61"/>
      <c r="U63" s="61"/>
      <c r="V63" s="61"/>
      <c r="W63" s="61"/>
      <c r="X63" s="61"/>
      <c r="Y63" s="61"/>
      <c r="Z63" s="61"/>
      <c r="AA63" s="61"/>
      <c r="AB63" s="61"/>
    </row>
    <row r="64" spans="1:28" ht="15" customHeight="1" x14ac:dyDescent="0.25">
      <c r="A64" s="84"/>
      <c r="B64" s="84"/>
      <c r="C64" s="69">
        <v>227</v>
      </c>
      <c r="D64" s="70" t="s">
        <v>115</v>
      </c>
      <c r="E64" s="32" t="s">
        <v>32</v>
      </c>
      <c r="F64" s="32" t="s">
        <v>194</v>
      </c>
      <c r="G64" s="32" t="s">
        <v>195</v>
      </c>
      <c r="H64" s="41" t="s">
        <v>31</v>
      </c>
      <c r="I64" s="41">
        <v>20</v>
      </c>
      <c r="J64" s="41">
        <v>30</v>
      </c>
      <c r="K64" s="46">
        <v>25</v>
      </c>
      <c r="L64" s="34">
        <v>13</v>
      </c>
      <c r="M64" s="60">
        <f t="shared" si="2"/>
        <v>8</v>
      </c>
      <c r="N64" s="40" t="str">
        <f t="shared" si="1"/>
        <v>OK</v>
      </c>
      <c r="O64" s="61"/>
      <c r="P64" s="61"/>
      <c r="Q64" s="78"/>
      <c r="R64" s="67">
        <v>5</v>
      </c>
      <c r="S64" s="81"/>
      <c r="T64" s="61"/>
      <c r="U64" s="61"/>
      <c r="V64" s="61"/>
      <c r="W64" s="61"/>
      <c r="X64" s="61"/>
      <c r="Y64" s="61"/>
      <c r="Z64" s="61"/>
      <c r="AA64" s="61"/>
      <c r="AB64" s="61"/>
    </row>
    <row r="65" spans="1:28" ht="15" customHeight="1" x14ac:dyDescent="0.25">
      <c r="A65" s="84"/>
      <c r="B65" s="84"/>
      <c r="C65" s="69">
        <v>228</v>
      </c>
      <c r="D65" s="70" t="s">
        <v>116</v>
      </c>
      <c r="E65" s="32" t="s">
        <v>32</v>
      </c>
      <c r="F65" s="32" t="s">
        <v>194</v>
      </c>
      <c r="G65" s="32" t="s">
        <v>196</v>
      </c>
      <c r="H65" s="32" t="s">
        <v>31</v>
      </c>
      <c r="I65" s="41">
        <v>20</v>
      </c>
      <c r="J65" s="41">
        <v>30</v>
      </c>
      <c r="K65" s="46">
        <v>30</v>
      </c>
      <c r="L65" s="34">
        <v>12</v>
      </c>
      <c r="M65" s="60">
        <f t="shared" si="2"/>
        <v>12</v>
      </c>
      <c r="N65" s="40" t="str">
        <f t="shared" si="1"/>
        <v>OK</v>
      </c>
      <c r="O65" s="61"/>
      <c r="P65" s="61"/>
      <c r="Q65" s="78"/>
      <c r="R65" s="67"/>
      <c r="S65" s="81"/>
      <c r="T65" s="61"/>
      <c r="U65" s="61"/>
      <c r="V65" s="61"/>
      <c r="W65" s="61"/>
      <c r="X65" s="61"/>
      <c r="Y65" s="61"/>
      <c r="Z65" s="61"/>
      <c r="AA65" s="61"/>
      <c r="AB65" s="61"/>
    </row>
    <row r="66" spans="1:28" ht="15" customHeight="1" x14ac:dyDescent="0.25">
      <c r="A66" s="84"/>
      <c r="B66" s="84"/>
      <c r="C66" s="69">
        <v>229</v>
      </c>
      <c r="D66" s="70" t="s">
        <v>117</v>
      </c>
      <c r="E66" s="32" t="s">
        <v>33</v>
      </c>
      <c r="F66" s="32" t="s">
        <v>197</v>
      </c>
      <c r="G66" s="32" t="s">
        <v>198</v>
      </c>
      <c r="H66" s="32" t="s">
        <v>34</v>
      </c>
      <c r="I66" s="41">
        <v>20</v>
      </c>
      <c r="J66" s="41">
        <v>30</v>
      </c>
      <c r="K66" s="46">
        <v>57</v>
      </c>
      <c r="L66" s="34">
        <v>20</v>
      </c>
      <c r="M66" s="60">
        <f t="shared" si="2"/>
        <v>20</v>
      </c>
      <c r="N66" s="40" t="str">
        <f t="shared" si="1"/>
        <v>OK</v>
      </c>
      <c r="O66" s="61"/>
      <c r="P66" s="61"/>
      <c r="Q66" s="78"/>
      <c r="R66" s="67"/>
      <c r="S66" s="81"/>
      <c r="T66" s="61"/>
      <c r="U66" s="61"/>
      <c r="V66" s="61"/>
      <c r="W66" s="61"/>
      <c r="X66" s="61"/>
      <c r="Y66" s="61"/>
      <c r="Z66" s="61"/>
      <c r="AA66" s="61"/>
      <c r="AB66" s="61"/>
    </row>
    <row r="67" spans="1:28" ht="15" customHeight="1" x14ac:dyDescent="0.25">
      <c r="A67" s="84"/>
      <c r="B67" s="84"/>
      <c r="C67" s="69">
        <v>230</v>
      </c>
      <c r="D67" s="70" t="s">
        <v>118</v>
      </c>
      <c r="E67" s="32" t="s">
        <v>32</v>
      </c>
      <c r="F67" s="32" t="s">
        <v>199</v>
      </c>
      <c r="G67" s="68" t="s">
        <v>200</v>
      </c>
      <c r="H67" s="41" t="s">
        <v>35</v>
      </c>
      <c r="I67" s="41">
        <v>20</v>
      </c>
      <c r="J67" s="41">
        <v>30</v>
      </c>
      <c r="K67" s="46">
        <v>57.6</v>
      </c>
      <c r="L67" s="34">
        <v>10</v>
      </c>
      <c r="M67" s="60">
        <f t="shared" si="2"/>
        <v>10</v>
      </c>
      <c r="N67" s="40" t="str">
        <f t="shared" si="1"/>
        <v>OK</v>
      </c>
      <c r="O67" s="61"/>
      <c r="P67" s="61"/>
      <c r="Q67" s="78"/>
      <c r="R67" s="67"/>
      <c r="S67" s="81"/>
      <c r="T67" s="61"/>
      <c r="U67" s="61"/>
      <c r="V67" s="61"/>
      <c r="W67" s="61"/>
      <c r="X67" s="61"/>
      <c r="Y67" s="61"/>
      <c r="Z67" s="61"/>
      <c r="AA67" s="61"/>
      <c r="AB67" s="61"/>
    </row>
    <row r="68" spans="1:28" ht="15" customHeight="1" x14ac:dyDescent="0.25">
      <c r="A68" s="84"/>
      <c r="B68" s="84"/>
      <c r="C68" s="69">
        <v>231</v>
      </c>
      <c r="D68" s="70" t="s">
        <v>119</v>
      </c>
      <c r="E68" s="32" t="s">
        <v>32</v>
      </c>
      <c r="F68" s="32" t="s">
        <v>182</v>
      </c>
      <c r="G68" s="32" t="s">
        <v>179</v>
      </c>
      <c r="H68" s="45" t="s">
        <v>35</v>
      </c>
      <c r="I68" s="41">
        <v>20</v>
      </c>
      <c r="J68" s="41">
        <v>30</v>
      </c>
      <c r="K68" s="46">
        <v>36</v>
      </c>
      <c r="L68" s="34">
        <v>15</v>
      </c>
      <c r="M68" s="60">
        <f t="shared" ref="M68:M94" si="3">L68-(SUM(O68:AB68))</f>
        <v>15</v>
      </c>
      <c r="N68" s="40" t="str">
        <f t="shared" si="1"/>
        <v>OK</v>
      </c>
      <c r="O68" s="61"/>
      <c r="P68" s="61"/>
      <c r="Q68" s="78"/>
      <c r="R68" s="67"/>
      <c r="S68" s="81"/>
      <c r="T68" s="61"/>
      <c r="U68" s="61"/>
      <c r="V68" s="61"/>
      <c r="W68" s="61"/>
      <c r="X68" s="61"/>
      <c r="Y68" s="61"/>
      <c r="Z68" s="61"/>
      <c r="AA68" s="61"/>
      <c r="AB68" s="61"/>
    </row>
    <row r="69" spans="1:28" ht="15" customHeight="1" x14ac:dyDescent="0.25">
      <c r="A69" s="84"/>
      <c r="B69" s="84"/>
      <c r="C69" s="69">
        <v>232</v>
      </c>
      <c r="D69" s="70" t="s">
        <v>120</v>
      </c>
      <c r="E69" s="32" t="s">
        <v>32</v>
      </c>
      <c r="F69" s="32" t="s">
        <v>201</v>
      </c>
      <c r="G69" s="32" t="s">
        <v>202</v>
      </c>
      <c r="H69" s="32" t="s">
        <v>34</v>
      </c>
      <c r="I69" s="41">
        <v>20</v>
      </c>
      <c r="J69" s="41">
        <v>30</v>
      </c>
      <c r="K69" s="46">
        <v>35</v>
      </c>
      <c r="L69" s="34">
        <v>5</v>
      </c>
      <c r="M69" s="60">
        <f t="shared" si="3"/>
        <v>2</v>
      </c>
      <c r="N69" s="40" t="str">
        <f t="shared" ref="N69:N94" si="4">IF(M69&lt;0,"ATENÇÃO","OK")</f>
        <v>OK</v>
      </c>
      <c r="O69" s="61"/>
      <c r="P69" s="61"/>
      <c r="Q69" s="78"/>
      <c r="R69" s="67">
        <v>3</v>
      </c>
      <c r="S69" s="81"/>
      <c r="T69" s="61"/>
      <c r="U69" s="61"/>
      <c r="V69" s="61"/>
      <c r="W69" s="61"/>
      <c r="X69" s="61"/>
      <c r="Y69" s="61"/>
      <c r="Z69" s="61"/>
      <c r="AA69" s="61"/>
      <c r="AB69" s="61"/>
    </row>
    <row r="70" spans="1:28" ht="15" customHeight="1" x14ac:dyDescent="0.25">
      <c r="A70" s="84"/>
      <c r="B70" s="84"/>
      <c r="C70" s="69">
        <v>233</v>
      </c>
      <c r="D70" s="70" t="s">
        <v>121</v>
      </c>
      <c r="E70" s="32" t="s">
        <v>32</v>
      </c>
      <c r="F70" s="32" t="s">
        <v>203</v>
      </c>
      <c r="G70" s="32" t="s">
        <v>204</v>
      </c>
      <c r="H70" s="32" t="s">
        <v>34</v>
      </c>
      <c r="I70" s="41">
        <v>20</v>
      </c>
      <c r="J70" s="41">
        <v>30</v>
      </c>
      <c r="K70" s="46">
        <v>16.5</v>
      </c>
      <c r="L70" s="34">
        <v>10</v>
      </c>
      <c r="M70" s="60">
        <f t="shared" si="3"/>
        <v>10</v>
      </c>
      <c r="N70" s="40" t="str">
        <f t="shared" si="4"/>
        <v>OK</v>
      </c>
      <c r="O70" s="61"/>
      <c r="P70" s="61"/>
      <c r="Q70" s="78"/>
      <c r="R70" s="67"/>
      <c r="S70" s="81"/>
      <c r="T70" s="61"/>
      <c r="U70" s="61"/>
      <c r="V70" s="61"/>
      <c r="W70" s="61"/>
      <c r="X70" s="61"/>
      <c r="Y70" s="61"/>
      <c r="Z70" s="61"/>
      <c r="AA70" s="61"/>
      <c r="AB70" s="61"/>
    </row>
    <row r="71" spans="1:28" ht="15" customHeight="1" x14ac:dyDescent="0.25">
      <c r="A71" s="84"/>
      <c r="B71" s="84"/>
      <c r="C71" s="69">
        <v>234</v>
      </c>
      <c r="D71" s="70" t="s">
        <v>122</v>
      </c>
      <c r="E71" s="32" t="s">
        <v>150</v>
      </c>
      <c r="F71" s="32" t="s">
        <v>205</v>
      </c>
      <c r="G71" s="32" t="s">
        <v>206</v>
      </c>
      <c r="H71" s="32" t="s">
        <v>34</v>
      </c>
      <c r="I71" s="41">
        <v>20</v>
      </c>
      <c r="J71" s="41">
        <v>30</v>
      </c>
      <c r="K71" s="46">
        <v>10</v>
      </c>
      <c r="L71" s="34">
        <v>3</v>
      </c>
      <c r="M71" s="60">
        <f t="shared" si="3"/>
        <v>0</v>
      </c>
      <c r="N71" s="40" t="str">
        <f t="shared" si="4"/>
        <v>OK</v>
      </c>
      <c r="O71" s="61"/>
      <c r="P71" s="61"/>
      <c r="Q71" s="78"/>
      <c r="R71" s="67">
        <v>3</v>
      </c>
      <c r="S71" s="81"/>
      <c r="T71" s="61"/>
      <c r="U71" s="61"/>
      <c r="V71" s="61"/>
      <c r="W71" s="61"/>
      <c r="X71" s="61"/>
      <c r="Y71" s="61"/>
      <c r="Z71" s="61"/>
      <c r="AA71" s="61"/>
      <c r="AB71" s="61"/>
    </row>
    <row r="72" spans="1:28" ht="15" customHeight="1" x14ac:dyDescent="0.25">
      <c r="A72" s="84"/>
      <c r="B72" s="84"/>
      <c r="C72" s="69">
        <v>235</v>
      </c>
      <c r="D72" s="70" t="s">
        <v>123</v>
      </c>
      <c r="E72" s="32" t="s">
        <v>33</v>
      </c>
      <c r="F72" s="32" t="s">
        <v>207</v>
      </c>
      <c r="G72" s="32" t="s">
        <v>208</v>
      </c>
      <c r="H72" s="32" t="s">
        <v>34</v>
      </c>
      <c r="I72" s="41">
        <v>20</v>
      </c>
      <c r="J72" s="41">
        <v>30</v>
      </c>
      <c r="K72" s="46">
        <v>75</v>
      </c>
      <c r="L72" s="34">
        <v>10</v>
      </c>
      <c r="M72" s="60">
        <f t="shared" si="3"/>
        <v>10</v>
      </c>
      <c r="N72" s="40" t="str">
        <f t="shared" si="4"/>
        <v>OK</v>
      </c>
      <c r="O72" s="61"/>
      <c r="P72" s="61"/>
      <c r="Q72" s="78"/>
      <c r="R72" s="67"/>
      <c r="S72" s="81"/>
      <c r="T72" s="61"/>
      <c r="U72" s="61"/>
      <c r="V72" s="61"/>
      <c r="W72" s="61"/>
      <c r="X72" s="61"/>
      <c r="Y72" s="61"/>
      <c r="Z72" s="61"/>
      <c r="AA72" s="61"/>
      <c r="AB72" s="61"/>
    </row>
    <row r="73" spans="1:28" ht="15" customHeight="1" x14ac:dyDescent="0.25">
      <c r="A73" s="84"/>
      <c r="B73" s="84"/>
      <c r="C73" s="69">
        <v>236</v>
      </c>
      <c r="D73" s="70" t="s">
        <v>124</v>
      </c>
      <c r="E73" s="32" t="s">
        <v>33</v>
      </c>
      <c r="F73" s="32" t="s">
        <v>207</v>
      </c>
      <c r="G73" s="32" t="s">
        <v>209</v>
      </c>
      <c r="H73" s="32" t="s">
        <v>34</v>
      </c>
      <c r="I73" s="41">
        <v>20</v>
      </c>
      <c r="J73" s="41">
        <v>30</v>
      </c>
      <c r="K73" s="46">
        <v>110</v>
      </c>
      <c r="L73" s="34">
        <v>10</v>
      </c>
      <c r="M73" s="60">
        <f t="shared" si="3"/>
        <v>10</v>
      </c>
      <c r="N73" s="40" t="str">
        <f t="shared" si="4"/>
        <v>OK</v>
      </c>
      <c r="O73" s="61"/>
      <c r="P73" s="61"/>
      <c r="Q73" s="78"/>
      <c r="R73" s="67"/>
      <c r="S73" s="81"/>
      <c r="T73" s="61"/>
      <c r="U73" s="61"/>
      <c r="V73" s="61"/>
      <c r="W73" s="61"/>
      <c r="X73" s="61"/>
      <c r="Y73" s="61"/>
      <c r="Z73" s="61"/>
      <c r="AA73" s="61"/>
      <c r="AB73" s="61"/>
    </row>
    <row r="74" spans="1:28" ht="15" customHeight="1" x14ac:dyDescent="0.25">
      <c r="A74" s="84"/>
      <c r="B74" s="84"/>
      <c r="C74" s="69">
        <v>237</v>
      </c>
      <c r="D74" s="70" t="s">
        <v>125</v>
      </c>
      <c r="E74" s="32" t="s">
        <v>33</v>
      </c>
      <c r="F74" s="32" t="s">
        <v>207</v>
      </c>
      <c r="G74" s="32" t="s">
        <v>210</v>
      </c>
      <c r="H74" s="32" t="s">
        <v>34</v>
      </c>
      <c r="I74" s="41">
        <v>20</v>
      </c>
      <c r="J74" s="41">
        <v>30</v>
      </c>
      <c r="K74" s="46">
        <v>180</v>
      </c>
      <c r="L74" s="34">
        <v>10</v>
      </c>
      <c r="M74" s="60">
        <f t="shared" si="3"/>
        <v>10</v>
      </c>
      <c r="N74" s="40" t="str">
        <f t="shared" si="4"/>
        <v>OK</v>
      </c>
      <c r="O74" s="61"/>
      <c r="P74" s="61"/>
      <c r="Q74" s="78"/>
      <c r="R74" s="67"/>
      <c r="S74" s="81"/>
      <c r="T74" s="61"/>
      <c r="U74" s="61"/>
      <c r="V74" s="61"/>
      <c r="W74" s="61"/>
      <c r="X74" s="61"/>
      <c r="Y74" s="61"/>
      <c r="Z74" s="61"/>
      <c r="AA74" s="61"/>
      <c r="AB74" s="61"/>
    </row>
    <row r="75" spans="1:28" ht="15" customHeight="1" x14ac:dyDescent="0.25">
      <c r="A75" s="84"/>
      <c r="B75" s="84"/>
      <c r="C75" s="69">
        <v>238</v>
      </c>
      <c r="D75" s="70" t="s">
        <v>126</v>
      </c>
      <c r="E75" s="32" t="s">
        <v>32</v>
      </c>
      <c r="F75" s="32" t="s">
        <v>180</v>
      </c>
      <c r="G75" s="32" t="s">
        <v>181</v>
      </c>
      <c r="H75" s="32" t="s">
        <v>155</v>
      </c>
      <c r="I75" s="41">
        <v>20</v>
      </c>
      <c r="J75" s="41">
        <v>30</v>
      </c>
      <c r="K75" s="46">
        <v>169.9</v>
      </c>
      <c r="L75" s="34">
        <v>3</v>
      </c>
      <c r="M75" s="60">
        <f t="shared" si="3"/>
        <v>0</v>
      </c>
      <c r="N75" s="40" t="str">
        <f t="shared" si="4"/>
        <v>OK</v>
      </c>
      <c r="O75" s="61"/>
      <c r="P75" s="61"/>
      <c r="Q75" s="78"/>
      <c r="R75" s="67">
        <v>3</v>
      </c>
      <c r="S75" s="81"/>
      <c r="T75" s="61"/>
      <c r="U75" s="61"/>
      <c r="V75" s="61"/>
      <c r="W75" s="61"/>
      <c r="X75" s="61"/>
      <c r="Y75" s="61"/>
      <c r="Z75" s="61"/>
      <c r="AA75" s="61"/>
      <c r="AB75" s="61"/>
    </row>
    <row r="76" spans="1:28" ht="15" customHeight="1" x14ac:dyDescent="0.25">
      <c r="A76" s="84"/>
      <c r="B76" s="84"/>
      <c r="C76" s="69">
        <v>239</v>
      </c>
      <c r="D76" s="70" t="s">
        <v>127</v>
      </c>
      <c r="E76" s="32" t="s">
        <v>32</v>
      </c>
      <c r="F76" s="32" t="s">
        <v>211</v>
      </c>
      <c r="G76" s="32" t="s">
        <v>212</v>
      </c>
      <c r="H76" s="32" t="s">
        <v>30</v>
      </c>
      <c r="I76" s="41">
        <v>20</v>
      </c>
      <c r="J76" s="41">
        <v>30</v>
      </c>
      <c r="K76" s="46">
        <v>4.75</v>
      </c>
      <c r="L76" s="34">
        <v>30</v>
      </c>
      <c r="M76" s="60">
        <f t="shared" si="3"/>
        <v>30</v>
      </c>
      <c r="N76" s="40" t="str">
        <f t="shared" si="4"/>
        <v>OK</v>
      </c>
      <c r="O76" s="61"/>
      <c r="P76" s="61"/>
      <c r="Q76" s="78"/>
      <c r="R76" s="67"/>
      <c r="S76" s="81"/>
      <c r="T76" s="61"/>
      <c r="U76" s="61"/>
      <c r="V76" s="61"/>
      <c r="W76" s="61"/>
      <c r="X76" s="61"/>
      <c r="Y76" s="61"/>
      <c r="Z76" s="61"/>
      <c r="AA76" s="61"/>
      <c r="AB76" s="61"/>
    </row>
    <row r="77" spans="1:28" ht="15" customHeight="1" x14ac:dyDescent="0.25">
      <c r="A77" s="84"/>
      <c r="B77" s="84"/>
      <c r="C77" s="69">
        <v>240</v>
      </c>
      <c r="D77" s="70" t="s">
        <v>128</v>
      </c>
      <c r="E77" s="32" t="s">
        <v>32</v>
      </c>
      <c r="F77" s="32" t="s">
        <v>211</v>
      </c>
      <c r="G77" s="32" t="s">
        <v>212</v>
      </c>
      <c r="H77" s="32" t="s">
        <v>34</v>
      </c>
      <c r="I77" s="41">
        <v>20</v>
      </c>
      <c r="J77" s="41">
        <v>30</v>
      </c>
      <c r="K77" s="46">
        <v>475.01</v>
      </c>
      <c r="L77" s="34">
        <v>1</v>
      </c>
      <c r="M77" s="60">
        <f t="shared" si="3"/>
        <v>1</v>
      </c>
      <c r="N77" s="40" t="str">
        <f t="shared" si="4"/>
        <v>OK</v>
      </c>
      <c r="O77" s="61"/>
      <c r="P77" s="61"/>
      <c r="Q77" s="78"/>
      <c r="R77" s="67"/>
      <c r="S77" s="81"/>
      <c r="T77" s="61"/>
      <c r="U77" s="61"/>
      <c r="V77" s="61"/>
      <c r="W77" s="61"/>
      <c r="X77" s="61"/>
      <c r="Y77" s="61"/>
      <c r="Z77" s="61"/>
      <c r="AA77" s="61"/>
      <c r="AB77" s="61"/>
    </row>
    <row r="78" spans="1:28" ht="15" customHeight="1" x14ac:dyDescent="0.25">
      <c r="A78" s="84"/>
      <c r="B78" s="84"/>
      <c r="C78" s="69">
        <v>241</v>
      </c>
      <c r="D78" s="70" t="s">
        <v>129</v>
      </c>
      <c r="E78" s="32" t="s">
        <v>32</v>
      </c>
      <c r="F78" s="32" t="s">
        <v>180</v>
      </c>
      <c r="G78" s="32" t="s">
        <v>181</v>
      </c>
      <c r="H78" s="32" t="s">
        <v>155</v>
      </c>
      <c r="I78" s="41">
        <v>20</v>
      </c>
      <c r="J78" s="41">
        <v>30</v>
      </c>
      <c r="K78" s="46">
        <v>379</v>
      </c>
      <c r="L78" s="34">
        <v>5</v>
      </c>
      <c r="M78" s="60">
        <f t="shared" si="3"/>
        <v>5</v>
      </c>
      <c r="N78" s="40" t="str">
        <f t="shared" si="4"/>
        <v>OK</v>
      </c>
      <c r="O78" s="61"/>
      <c r="P78" s="61"/>
      <c r="Q78" s="78"/>
      <c r="R78" s="67"/>
      <c r="S78" s="81"/>
      <c r="T78" s="61"/>
      <c r="U78" s="61"/>
      <c r="V78" s="61"/>
      <c r="W78" s="61"/>
      <c r="X78" s="61"/>
      <c r="Y78" s="61"/>
      <c r="Z78" s="61"/>
      <c r="AA78" s="61"/>
      <c r="AB78" s="61"/>
    </row>
    <row r="79" spans="1:28" ht="15" customHeight="1" x14ac:dyDescent="0.25">
      <c r="A79" s="84"/>
      <c r="B79" s="84"/>
      <c r="C79" s="69">
        <v>242</v>
      </c>
      <c r="D79" s="70" t="s">
        <v>130</v>
      </c>
      <c r="E79" s="32" t="s">
        <v>32</v>
      </c>
      <c r="F79" s="32" t="s">
        <v>180</v>
      </c>
      <c r="G79" s="32" t="s">
        <v>213</v>
      </c>
      <c r="H79" s="32" t="s">
        <v>34</v>
      </c>
      <c r="I79" s="41">
        <v>20</v>
      </c>
      <c r="J79" s="41">
        <v>30</v>
      </c>
      <c r="K79" s="46">
        <v>648.78</v>
      </c>
      <c r="L79" s="34">
        <v>1</v>
      </c>
      <c r="M79" s="60">
        <f t="shared" si="3"/>
        <v>1</v>
      </c>
      <c r="N79" s="40" t="str">
        <f t="shared" si="4"/>
        <v>OK</v>
      </c>
      <c r="O79" s="61"/>
      <c r="P79" s="61"/>
      <c r="Q79" s="78"/>
      <c r="R79" s="67"/>
      <c r="S79" s="81"/>
      <c r="T79" s="61"/>
      <c r="U79" s="61"/>
      <c r="V79" s="61"/>
      <c r="W79" s="61"/>
      <c r="X79" s="61"/>
      <c r="Y79" s="61"/>
      <c r="Z79" s="61"/>
      <c r="AA79" s="61"/>
      <c r="AB79" s="61"/>
    </row>
    <row r="80" spans="1:28" ht="15" customHeight="1" x14ac:dyDescent="0.25">
      <c r="A80" s="84"/>
      <c r="B80" s="84"/>
      <c r="C80" s="69">
        <v>243</v>
      </c>
      <c r="D80" s="70" t="s">
        <v>131</v>
      </c>
      <c r="E80" s="32" t="s">
        <v>32</v>
      </c>
      <c r="F80" s="32" t="s">
        <v>180</v>
      </c>
      <c r="G80" s="32" t="s">
        <v>181</v>
      </c>
      <c r="H80" s="32" t="s">
        <v>155</v>
      </c>
      <c r="I80" s="41">
        <v>20</v>
      </c>
      <c r="J80" s="41">
        <v>30</v>
      </c>
      <c r="K80" s="46">
        <v>259.02</v>
      </c>
      <c r="L80" s="34">
        <v>5</v>
      </c>
      <c r="M80" s="60">
        <f t="shared" si="3"/>
        <v>5</v>
      </c>
      <c r="N80" s="40" t="str">
        <f t="shared" si="4"/>
        <v>OK</v>
      </c>
      <c r="O80" s="61"/>
      <c r="P80" s="61"/>
      <c r="Q80" s="78"/>
      <c r="R80" s="67"/>
      <c r="S80" s="81"/>
      <c r="T80" s="61"/>
      <c r="U80" s="61"/>
      <c r="V80" s="61"/>
      <c r="W80" s="61"/>
      <c r="X80" s="61"/>
      <c r="Y80" s="61"/>
      <c r="Z80" s="61"/>
      <c r="AA80" s="61"/>
      <c r="AB80" s="61"/>
    </row>
    <row r="81" spans="1:28" ht="15" customHeight="1" x14ac:dyDescent="0.25">
      <c r="A81" s="84"/>
      <c r="B81" s="84"/>
      <c r="C81" s="69">
        <v>244</v>
      </c>
      <c r="D81" s="70" t="s">
        <v>132</v>
      </c>
      <c r="E81" s="32" t="s">
        <v>32</v>
      </c>
      <c r="F81" s="32" t="s">
        <v>182</v>
      </c>
      <c r="G81" s="32" t="s">
        <v>183</v>
      </c>
      <c r="H81" s="45" t="s">
        <v>30</v>
      </c>
      <c r="I81" s="41">
        <v>20</v>
      </c>
      <c r="J81" s="41">
        <v>30</v>
      </c>
      <c r="K81" s="46">
        <v>4.5</v>
      </c>
      <c r="L81" s="34">
        <v>300</v>
      </c>
      <c r="M81" s="60">
        <f t="shared" si="3"/>
        <v>300</v>
      </c>
      <c r="N81" s="40" t="str">
        <f t="shared" si="4"/>
        <v>OK</v>
      </c>
      <c r="O81" s="61"/>
      <c r="P81" s="61"/>
      <c r="Q81" s="78"/>
      <c r="R81" s="67"/>
      <c r="S81" s="81"/>
      <c r="T81" s="61"/>
      <c r="U81" s="61"/>
      <c r="V81" s="61"/>
      <c r="W81" s="61"/>
      <c r="X81" s="61"/>
      <c r="Y81" s="61"/>
      <c r="Z81" s="61"/>
      <c r="AA81" s="61"/>
      <c r="AB81" s="61"/>
    </row>
    <row r="82" spans="1:28" ht="15" customHeight="1" x14ac:dyDescent="0.25">
      <c r="A82" s="84"/>
      <c r="B82" s="84"/>
      <c r="C82" s="69">
        <v>245</v>
      </c>
      <c r="D82" s="70" t="s">
        <v>133</v>
      </c>
      <c r="E82" s="32" t="s">
        <v>32</v>
      </c>
      <c r="F82" s="32" t="s">
        <v>182</v>
      </c>
      <c r="G82" s="44" t="s">
        <v>183</v>
      </c>
      <c r="H82" s="45" t="s">
        <v>30</v>
      </c>
      <c r="I82" s="41">
        <v>20</v>
      </c>
      <c r="J82" s="41">
        <v>30</v>
      </c>
      <c r="K82" s="46">
        <v>4.5</v>
      </c>
      <c r="L82" s="34">
        <v>300</v>
      </c>
      <c r="M82" s="60">
        <f t="shared" si="3"/>
        <v>300</v>
      </c>
      <c r="N82" s="40" t="str">
        <f t="shared" si="4"/>
        <v>OK</v>
      </c>
      <c r="O82" s="61"/>
      <c r="P82" s="61"/>
      <c r="Q82" s="78"/>
      <c r="R82" s="67"/>
      <c r="S82" s="82"/>
      <c r="T82" s="61"/>
      <c r="U82" s="61"/>
      <c r="V82" s="61"/>
      <c r="W82" s="61"/>
      <c r="X82" s="61"/>
      <c r="Y82" s="61"/>
      <c r="Z82" s="61"/>
      <c r="AA82" s="61"/>
      <c r="AB82" s="61"/>
    </row>
    <row r="83" spans="1:28" ht="15" customHeight="1" x14ac:dyDescent="0.25">
      <c r="A83" s="85"/>
      <c r="B83" s="85"/>
      <c r="C83" s="69">
        <v>246</v>
      </c>
      <c r="D83" s="70" t="s">
        <v>134</v>
      </c>
      <c r="E83" s="32" t="s">
        <v>32</v>
      </c>
      <c r="F83" s="32" t="s">
        <v>182</v>
      </c>
      <c r="G83" s="44" t="s">
        <v>183</v>
      </c>
      <c r="H83" s="32" t="s">
        <v>30</v>
      </c>
      <c r="I83" s="41">
        <v>20</v>
      </c>
      <c r="J83" s="41">
        <v>30</v>
      </c>
      <c r="K83" s="46">
        <v>4.5</v>
      </c>
      <c r="L83" s="34">
        <v>300</v>
      </c>
      <c r="M83" s="60">
        <f t="shared" si="3"/>
        <v>300</v>
      </c>
      <c r="N83" s="40" t="str">
        <f t="shared" si="4"/>
        <v>OK</v>
      </c>
      <c r="O83" s="61"/>
      <c r="P83" s="61"/>
      <c r="Q83" s="62"/>
      <c r="R83" s="67"/>
      <c r="S83" s="82"/>
      <c r="T83" s="61"/>
      <c r="U83" s="61"/>
      <c r="V83" s="61"/>
      <c r="W83" s="61"/>
      <c r="X83" s="61"/>
      <c r="Y83" s="61"/>
      <c r="Z83" s="61"/>
      <c r="AA83" s="61"/>
      <c r="AB83" s="61"/>
    </row>
    <row r="84" spans="1:28" ht="150" x14ac:dyDescent="0.25">
      <c r="A84" s="74" t="s">
        <v>135</v>
      </c>
      <c r="B84" s="74">
        <v>6</v>
      </c>
      <c r="C84" s="72">
        <v>247</v>
      </c>
      <c r="D84" s="73" t="s">
        <v>136</v>
      </c>
      <c r="E84" s="33" t="s">
        <v>151</v>
      </c>
      <c r="F84" s="33" t="s">
        <v>214</v>
      </c>
      <c r="G84" s="33" t="s">
        <v>215</v>
      </c>
      <c r="H84" s="33" t="s">
        <v>31</v>
      </c>
      <c r="I84" s="42">
        <v>20</v>
      </c>
      <c r="J84" s="42">
        <v>30</v>
      </c>
      <c r="K84" s="47">
        <v>77</v>
      </c>
      <c r="L84" s="34">
        <v>10</v>
      </c>
      <c r="M84" s="60">
        <f t="shared" si="3"/>
        <v>10</v>
      </c>
      <c r="N84" s="40" t="str">
        <f t="shared" si="4"/>
        <v>OK</v>
      </c>
      <c r="O84" s="61"/>
      <c r="P84" s="61"/>
      <c r="Q84" s="62"/>
      <c r="R84" s="78"/>
      <c r="S84" s="61"/>
      <c r="T84" s="61"/>
      <c r="U84" s="61"/>
      <c r="V84" s="61"/>
      <c r="W84" s="61"/>
      <c r="X84" s="61"/>
      <c r="Y84" s="61"/>
      <c r="Z84" s="61"/>
      <c r="AA84" s="61"/>
      <c r="AB84" s="61"/>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v>7</v>
      </c>
      <c r="M85" s="60">
        <f t="shared" si="3"/>
        <v>5</v>
      </c>
      <c r="N85" s="40" t="str">
        <f t="shared" si="4"/>
        <v>OK</v>
      </c>
      <c r="O85" s="61"/>
      <c r="P85" s="61"/>
      <c r="Q85" s="78"/>
      <c r="R85" s="78"/>
      <c r="S85" s="67">
        <v>2</v>
      </c>
      <c r="T85" s="81"/>
      <c r="U85" s="61"/>
      <c r="V85" s="61"/>
      <c r="W85" s="61"/>
      <c r="X85" s="61"/>
      <c r="Y85" s="61"/>
      <c r="Z85" s="61"/>
      <c r="AA85" s="61"/>
      <c r="AB85" s="61"/>
    </row>
    <row r="86" spans="1:28" ht="15" customHeight="1" x14ac:dyDescent="0.25">
      <c r="A86" s="84"/>
      <c r="B86" s="84"/>
      <c r="C86" s="69">
        <v>249</v>
      </c>
      <c r="D86" s="70" t="s">
        <v>138</v>
      </c>
      <c r="E86" s="32" t="s">
        <v>32</v>
      </c>
      <c r="F86" s="32" t="s">
        <v>214</v>
      </c>
      <c r="G86" s="32" t="s">
        <v>217</v>
      </c>
      <c r="H86" s="32" t="s">
        <v>156</v>
      </c>
      <c r="I86" s="41">
        <v>20</v>
      </c>
      <c r="J86" s="41">
        <v>30</v>
      </c>
      <c r="K86" s="46">
        <v>140</v>
      </c>
      <c r="L86" s="34">
        <v>8</v>
      </c>
      <c r="M86" s="60">
        <f t="shared" si="3"/>
        <v>5</v>
      </c>
      <c r="N86" s="40" t="str">
        <f t="shared" si="4"/>
        <v>OK</v>
      </c>
      <c r="O86" s="61"/>
      <c r="P86" s="61"/>
      <c r="Q86" s="78"/>
      <c r="R86" s="78"/>
      <c r="S86" s="67">
        <v>3</v>
      </c>
      <c r="T86" s="81"/>
      <c r="U86" s="61"/>
      <c r="V86" s="61"/>
      <c r="W86" s="61"/>
      <c r="X86" s="61"/>
      <c r="Y86" s="61"/>
      <c r="Z86" s="61"/>
      <c r="AA86" s="61"/>
      <c r="AB86" s="61"/>
    </row>
    <row r="87" spans="1:28" ht="15" customHeight="1" x14ac:dyDescent="0.25">
      <c r="A87" s="84"/>
      <c r="B87" s="84"/>
      <c r="C87" s="69">
        <v>250</v>
      </c>
      <c r="D87" s="70" t="s">
        <v>139</v>
      </c>
      <c r="E87" s="41" t="s">
        <v>152</v>
      </c>
      <c r="F87" s="41" t="s">
        <v>214</v>
      </c>
      <c r="G87" s="68" t="s">
        <v>216</v>
      </c>
      <c r="H87" s="41" t="s">
        <v>156</v>
      </c>
      <c r="I87" s="41">
        <v>20</v>
      </c>
      <c r="J87" s="41">
        <v>30</v>
      </c>
      <c r="K87" s="46">
        <v>226</v>
      </c>
      <c r="L87" s="34">
        <v>17</v>
      </c>
      <c r="M87" s="60">
        <f t="shared" si="3"/>
        <v>14</v>
      </c>
      <c r="N87" s="40" t="str">
        <f t="shared" si="4"/>
        <v>OK</v>
      </c>
      <c r="O87" s="61"/>
      <c r="P87" s="61"/>
      <c r="Q87" s="78"/>
      <c r="R87" s="78"/>
      <c r="S87" s="67">
        <v>3</v>
      </c>
      <c r="T87" s="81"/>
      <c r="U87" s="61"/>
      <c r="V87" s="61"/>
      <c r="W87" s="61"/>
      <c r="X87" s="61"/>
      <c r="Y87" s="61"/>
      <c r="Z87" s="61"/>
      <c r="AA87" s="61"/>
      <c r="AB87" s="61"/>
    </row>
    <row r="88" spans="1:28" ht="15" customHeight="1" x14ac:dyDescent="0.25">
      <c r="A88" s="84"/>
      <c r="B88" s="84"/>
      <c r="C88" s="69">
        <v>251</v>
      </c>
      <c r="D88" s="70" t="s">
        <v>140</v>
      </c>
      <c r="E88" s="32" t="s">
        <v>32</v>
      </c>
      <c r="F88" s="32" t="s">
        <v>214</v>
      </c>
      <c r="G88" s="32" t="s">
        <v>218</v>
      </c>
      <c r="H88" s="45" t="s">
        <v>156</v>
      </c>
      <c r="I88" s="41">
        <v>20</v>
      </c>
      <c r="J88" s="41">
        <v>30</v>
      </c>
      <c r="K88" s="46">
        <v>219</v>
      </c>
      <c r="L88" s="34">
        <v>8</v>
      </c>
      <c r="M88" s="60">
        <f t="shared" si="3"/>
        <v>5</v>
      </c>
      <c r="N88" s="40" t="str">
        <f t="shared" si="4"/>
        <v>OK</v>
      </c>
      <c r="O88" s="61"/>
      <c r="P88" s="61"/>
      <c r="Q88" s="78"/>
      <c r="R88" s="78"/>
      <c r="S88" s="67">
        <v>3</v>
      </c>
      <c r="T88" s="81"/>
      <c r="U88" s="61"/>
      <c r="V88" s="61"/>
      <c r="W88" s="61"/>
      <c r="X88" s="61"/>
      <c r="Y88" s="61"/>
      <c r="Z88" s="61"/>
      <c r="AA88" s="61"/>
      <c r="AB88" s="61"/>
    </row>
    <row r="89" spans="1:28" ht="15" customHeight="1" x14ac:dyDescent="0.25">
      <c r="A89" s="84"/>
      <c r="B89" s="84"/>
      <c r="C89" s="69">
        <v>252</v>
      </c>
      <c r="D89" s="70" t="s">
        <v>141</v>
      </c>
      <c r="E89" s="41" t="s">
        <v>32</v>
      </c>
      <c r="F89" s="41" t="s">
        <v>214</v>
      </c>
      <c r="G89" s="32" t="s">
        <v>218</v>
      </c>
      <c r="H89" s="41" t="s">
        <v>156</v>
      </c>
      <c r="I89" s="41">
        <v>20</v>
      </c>
      <c r="J89" s="41">
        <v>30</v>
      </c>
      <c r="K89" s="46">
        <v>201</v>
      </c>
      <c r="L89" s="34">
        <v>8</v>
      </c>
      <c r="M89" s="60">
        <f t="shared" si="3"/>
        <v>5</v>
      </c>
      <c r="N89" s="40" t="str">
        <f t="shared" si="4"/>
        <v>OK</v>
      </c>
      <c r="O89" s="61"/>
      <c r="P89" s="61"/>
      <c r="Q89" s="78"/>
      <c r="R89" s="78"/>
      <c r="S89" s="67">
        <v>3</v>
      </c>
      <c r="T89" s="81"/>
      <c r="U89" s="61"/>
      <c r="V89" s="61"/>
      <c r="W89" s="61"/>
      <c r="X89" s="61"/>
      <c r="Y89" s="61"/>
      <c r="Z89" s="61"/>
      <c r="AA89" s="61"/>
      <c r="AB89" s="61"/>
    </row>
    <row r="90" spans="1:28" ht="15" customHeight="1" x14ac:dyDescent="0.25">
      <c r="A90" s="84"/>
      <c r="B90" s="84"/>
      <c r="C90" s="69">
        <v>253</v>
      </c>
      <c r="D90" s="70" t="s">
        <v>142</v>
      </c>
      <c r="E90" s="32" t="s">
        <v>32</v>
      </c>
      <c r="F90" s="32" t="s">
        <v>214</v>
      </c>
      <c r="G90" s="32" t="s">
        <v>218</v>
      </c>
      <c r="H90" s="32" t="s">
        <v>156</v>
      </c>
      <c r="I90" s="41">
        <v>20</v>
      </c>
      <c r="J90" s="41">
        <v>30</v>
      </c>
      <c r="K90" s="46">
        <v>136</v>
      </c>
      <c r="L90" s="34">
        <v>7</v>
      </c>
      <c r="M90" s="60">
        <f t="shared" si="3"/>
        <v>5</v>
      </c>
      <c r="N90" s="40" t="str">
        <f t="shared" si="4"/>
        <v>OK</v>
      </c>
      <c r="O90" s="61"/>
      <c r="P90" s="61"/>
      <c r="Q90" s="78"/>
      <c r="R90" s="78"/>
      <c r="S90" s="67">
        <v>2</v>
      </c>
      <c r="T90" s="81"/>
      <c r="U90" s="61"/>
      <c r="V90" s="61"/>
      <c r="W90" s="61"/>
      <c r="X90" s="61"/>
      <c r="Y90" s="61"/>
      <c r="Z90" s="61"/>
      <c r="AA90" s="61"/>
      <c r="AB90" s="61"/>
    </row>
    <row r="91" spans="1:28" ht="15" customHeight="1" x14ac:dyDescent="0.25">
      <c r="A91" s="84"/>
      <c r="B91" s="84"/>
      <c r="C91" s="69">
        <v>254</v>
      </c>
      <c r="D91" s="70" t="s">
        <v>143</v>
      </c>
      <c r="E91" s="32" t="s">
        <v>32</v>
      </c>
      <c r="F91" s="32" t="s">
        <v>219</v>
      </c>
      <c r="G91" s="32" t="s">
        <v>219</v>
      </c>
      <c r="H91" s="32" t="s">
        <v>34</v>
      </c>
      <c r="I91" s="41">
        <v>20</v>
      </c>
      <c r="J91" s="41">
        <v>30</v>
      </c>
      <c r="K91" s="46">
        <v>173</v>
      </c>
      <c r="L91" s="34">
        <v>15</v>
      </c>
      <c r="M91" s="60">
        <f t="shared" si="3"/>
        <v>4</v>
      </c>
      <c r="N91" s="40" t="str">
        <f t="shared" si="4"/>
        <v>OK</v>
      </c>
      <c r="O91" s="61"/>
      <c r="P91" s="61">
        <v>1</v>
      </c>
      <c r="Q91" s="78"/>
      <c r="R91" s="78"/>
      <c r="S91" s="67">
        <v>10</v>
      </c>
      <c r="T91" s="81"/>
      <c r="U91" s="61"/>
      <c r="V91" s="61"/>
      <c r="W91" s="61"/>
      <c r="X91" s="61"/>
      <c r="Y91" s="61"/>
      <c r="Z91" s="61"/>
      <c r="AA91" s="61"/>
      <c r="AB91" s="61"/>
    </row>
    <row r="92" spans="1:28" ht="15" customHeight="1" x14ac:dyDescent="0.25">
      <c r="A92" s="85"/>
      <c r="B92" s="85"/>
      <c r="C92" s="69">
        <v>255</v>
      </c>
      <c r="D92" s="70" t="s">
        <v>144</v>
      </c>
      <c r="E92" s="32" t="s">
        <v>32</v>
      </c>
      <c r="F92" s="32" t="s">
        <v>214</v>
      </c>
      <c r="G92" s="32" t="s">
        <v>220</v>
      </c>
      <c r="H92" s="45" t="s">
        <v>34</v>
      </c>
      <c r="I92" s="41">
        <v>20</v>
      </c>
      <c r="J92" s="41">
        <v>30</v>
      </c>
      <c r="K92" s="46">
        <v>140</v>
      </c>
      <c r="L92" s="34">
        <v>7</v>
      </c>
      <c r="M92" s="60">
        <f t="shared" si="3"/>
        <v>5</v>
      </c>
      <c r="N92" s="40" t="str">
        <f t="shared" si="4"/>
        <v>OK</v>
      </c>
      <c r="O92" s="61"/>
      <c r="P92" s="61"/>
      <c r="Q92" s="78"/>
      <c r="R92" s="61"/>
      <c r="S92" s="67">
        <v>2</v>
      </c>
      <c r="T92" s="81"/>
      <c r="U92" s="61"/>
      <c r="V92" s="61"/>
      <c r="W92" s="61"/>
      <c r="X92" s="61"/>
      <c r="Y92" s="61"/>
      <c r="Z92" s="61"/>
      <c r="AA92" s="61"/>
      <c r="AB92" s="61"/>
    </row>
    <row r="93" spans="1:28" ht="105" x14ac:dyDescent="0.25">
      <c r="A93" s="74" t="s">
        <v>145</v>
      </c>
      <c r="B93" s="74">
        <v>8</v>
      </c>
      <c r="C93" s="72">
        <v>256</v>
      </c>
      <c r="D93" s="73" t="s">
        <v>146</v>
      </c>
      <c r="E93" s="33" t="s">
        <v>153</v>
      </c>
      <c r="F93" s="33" t="s">
        <v>221</v>
      </c>
      <c r="G93" s="33" t="s">
        <v>222</v>
      </c>
      <c r="H93" s="43" t="s">
        <v>34</v>
      </c>
      <c r="I93" s="42">
        <v>20</v>
      </c>
      <c r="J93" s="42">
        <v>30</v>
      </c>
      <c r="K93" s="47">
        <v>221</v>
      </c>
      <c r="L93" s="34">
        <v>6</v>
      </c>
      <c r="M93" s="60">
        <f t="shared" si="3"/>
        <v>6</v>
      </c>
      <c r="N93" s="40" t="str">
        <f t="shared" si="4"/>
        <v>OK</v>
      </c>
      <c r="O93" s="61"/>
      <c r="P93" s="61"/>
      <c r="Q93" s="78"/>
      <c r="R93" s="61"/>
      <c r="S93" s="61"/>
      <c r="T93" s="61"/>
      <c r="U93" s="61"/>
      <c r="V93" s="61"/>
      <c r="W93" s="61"/>
      <c r="X93" s="61"/>
      <c r="Y93" s="61"/>
      <c r="Z93" s="61"/>
      <c r="AA93" s="61"/>
      <c r="AB93" s="61"/>
    </row>
    <row r="94" spans="1:28" ht="270" x14ac:dyDescent="0.25">
      <c r="A94" s="71" t="s">
        <v>135</v>
      </c>
      <c r="B94" s="71">
        <v>9</v>
      </c>
      <c r="C94" s="69">
        <v>257</v>
      </c>
      <c r="D94" s="70" t="s">
        <v>147</v>
      </c>
      <c r="E94" s="32" t="s">
        <v>148</v>
      </c>
      <c r="F94" s="32" t="s">
        <v>223</v>
      </c>
      <c r="G94" s="32" t="s">
        <v>224</v>
      </c>
      <c r="H94" s="32" t="s">
        <v>154</v>
      </c>
      <c r="I94" s="41">
        <v>20</v>
      </c>
      <c r="J94" s="41">
        <v>30</v>
      </c>
      <c r="K94" s="46">
        <v>189</v>
      </c>
      <c r="L94" s="34">
        <v>35</v>
      </c>
      <c r="M94" s="60">
        <f t="shared" si="3"/>
        <v>35</v>
      </c>
      <c r="N94" s="40" t="str">
        <f t="shared" si="4"/>
        <v>OK</v>
      </c>
      <c r="O94" s="61"/>
      <c r="P94" s="61"/>
      <c r="Q94" s="62"/>
      <c r="R94" s="61"/>
      <c r="S94" s="61"/>
      <c r="T94" s="61"/>
      <c r="U94" s="61"/>
      <c r="V94" s="61"/>
      <c r="W94" s="61"/>
      <c r="X94" s="61"/>
      <c r="Y94" s="61"/>
      <c r="Z94" s="61"/>
      <c r="AA94" s="61"/>
      <c r="AB94" s="61"/>
    </row>
    <row r="95" spans="1:28" x14ac:dyDescent="0.25">
      <c r="Q95" s="76"/>
    </row>
  </sheetData>
  <mergeCells count="24">
    <mergeCell ref="T1:T2"/>
    <mergeCell ref="U1:U2"/>
    <mergeCell ref="A2:N2"/>
    <mergeCell ref="AB1:AB2"/>
    <mergeCell ref="V1:V2"/>
    <mergeCell ref="W1:W2"/>
    <mergeCell ref="X1:X2"/>
    <mergeCell ref="Y1:Y2"/>
    <mergeCell ref="Z1:Z2"/>
    <mergeCell ref="AA1:AA2"/>
    <mergeCell ref="O1:O2"/>
    <mergeCell ref="P1:P2"/>
    <mergeCell ref="S1:S2"/>
    <mergeCell ref="A1:C1"/>
    <mergeCell ref="D1:K1"/>
    <mergeCell ref="L1:N1"/>
    <mergeCell ref="A85:A92"/>
    <mergeCell ref="B85:B92"/>
    <mergeCell ref="Q1:Q2"/>
    <mergeCell ref="R1:R2"/>
    <mergeCell ref="A4:A10"/>
    <mergeCell ref="B4:B10"/>
    <mergeCell ref="A11:A83"/>
    <mergeCell ref="B11:B83"/>
  </mergeCells>
  <conditionalFormatting sqref="R4:AB4 O4:Q94 R5:R9 R10:AB94">
    <cfRule type="cellIs" dxfId="138" priority="57" stopIfTrue="1" operator="greaterThan">
      <formula>0</formula>
    </cfRule>
    <cfRule type="cellIs" dxfId="137" priority="58" stopIfTrue="1" operator="greaterThan">
      <formula>0</formula>
    </cfRule>
    <cfRule type="cellIs" dxfId="136" priority="59" stopIfTrue="1" operator="greaterThan">
      <formula>0</formula>
    </cfRule>
  </conditionalFormatting>
  <conditionalFormatting sqref="R5:AB9">
    <cfRule type="cellIs" dxfId="135" priority="54" stopIfTrue="1" operator="greaterThan">
      <formula>0</formula>
    </cfRule>
    <cfRule type="cellIs" dxfId="134" priority="55" stopIfTrue="1" operator="greaterThan">
      <formula>0</formula>
    </cfRule>
    <cfRule type="cellIs" dxfId="133" priority="56" stopIfTrue="1" operator="greaterThan">
      <formula>0</formula>
    </cfRule>
  </conditionalFormatting>
  <conditionalFormatting sqref="O4:AB94">
    <cfRule type="cellIs" dxfId="132" priority="5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94"/>
  <sheetViews>
    <sheetView zoomScale="70" zoomScaleNormal="70" workbookViewId="0">
      <selection activeCell="P94" sqref="P94"/>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241</v>
      </c>
      <c r="P1" s="90" t="s">
        <v>242</v>
      </c>
      <c r="Q1" s="90" t="s">
        <v>243</v>
      </c>
      <c r="R1" s="90" t="s">
        <v>244</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v>44736</v>
      </c>
      <c r="P3" s="65">
        <v>44736</v>
      </c>
      <c r="Q3" s="65">
        <v>44745</v>
      </c>
      <c r="R3" s="65">
        <v>44742</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v>15</v>
      </c>
      <c r="M4" s="60">
        <f t="shared" ref="M4:M35" si="0">L4-(SUM(O4:AB4))</f>
        <v>0</v>
      </c>
      <c r="N4" s="40" t="str">
        <f>IF(M4&lt;0,"ATENÇÃO","OK")</f>
        <v>OK</v>
      </c>
      <c r="O4" s="66"/>
      <c r="P4" s="63"/>
      <c r="Q4" s="66">
        <v>15</v>
      </c>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3"/>
      <c r="Q5" s="66"/>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3"/>
      <c r="Q6" s="66"/>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3"/>
      <c r="Q7" s="66"/>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3"/>
      <c r="Q8" s="66"/>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3"/>
      <c r="Q9" s="66"/>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v>15</v>
      </c>
      <c r="M10" s="60">
        <f t="shared" si="0"/>
        <v>0</v>
      </c>
      <c r="N10" s="40" t="str">
        <f t="shared" si="1"/>
        <v>OK</v>
      </c>
      <c r="O10" s="66"/>
      <c r="P10" s="63"/>
      <c r="Q10" s="66">
        <v>15</v>
      </c>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v>5</v>
      </c>
      <c r="M11" s="60">
        <f t="shared" si="0"/>
        <v>0</v>
      </c>
      <c r="N11" s="40" t="str">
        <f t="shared" si="1"/>
        <v>OK</v>
      </c>
      <c r="O11" s="66">
        <v>5</v>
      </c>
      <c r="P11" s="63"/>
      <c r="Q11" s="66"/>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v>3</v>
      </c>
      <c r="M12" s="60">
        <f t="shared" si="0"/>
        <v>0</v>
      </c>
      <c r="N12" s="40" t="str">
        <f t="shared" si="1"/>
        <v>OK</v>
      </c>
      <c r="O12" s="66">
        <v>3</v>
      </c>
      <c r="P12" s="63"/>
      <c r="Q12" s="66"/>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v>2</v>
      </c>
      <c r="M13" s="60">
        <f t="shared" si="0"/>
        <v>0</v>
      </c>
      <c r="N13" s="40" t="str">
        <f t="shared" si="1"/>
        <v>OK</v>
      </c>
      <c r="O13" s="66">
        <v>2</v>
      </c>
      <c r="P13" s="63"/>
      <c r="Q13" s="66"/>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v>2</v>
      </c>
      <c r="M14" s="60">
        <f t="shared" si="0"/>
        <v>2</v>
      </c>
      <c r="N14" s="40" t="str">
        <f t="shared" si="1"/>
        <v>OK</v>
      </c>
      <c r="O14" s="66"/>
      <c r="P14" s="63"/>
      <c r="Q14" s="66"/>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v>20</v>
      </c>
      <c r="M15" s="60">
        <f t="shared" si="0"/>
        <v>20</v>
      </c>
      <c r="N15" s="40" t="str">
        <f t="shared" si="1"/>
        <v>OK</v>
      </c>
      <c r="O15" s="66"/>
      <c r="P15" s="63"/>
      <c r="Q15" s="66"/>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v>10</v>
      </c>
      <c r="M16" s="60">
        <f t="shared" si="0"/>
        <v>10</v>
      </c>
      <c r="N16" s="40" t="str">
        <f t="shared" si="1"/>
        <v>OK</v>
      </c>
      <c r="O16" s="66"/>
      <c r="P16" s="63"/>
      <c r="Q16" s="66"/>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63"/>
      <c r="Q17" s="66"/>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63"/>
      <c r="Q18" s="66"/>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3"/>
      <c r="Q19" s="66"/>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v>100</v>
      </c>
      <c r="M20" s="60">
        <f t="shared" si="0"/>
        <v>0</v>
      </c>
      <c r="N20" s="40" t="str">
        <f t="shared" si="1"/>
        <v>OK</v>
      </c>
      <c r="O20" s="66"/>
      <c r="P20" s="114"/>
      <c r="Q20" s="66"/>
      <c r="R20" s="66">
        <v>100</v>
      </c>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v>100</v>
      </c>
      <c r="M21" s="60">
        <f t="shared" si="0"/>
        <v>100</v>
      </c>
      <c r="N21" s="40" t="str">
        <f t="shared" si="1"/>
        <v>OK</v>
      </c>
      <c r="O21" s="66"/>
      <c r="P21" s="63"/>
      <c r="Q21" s="66"/>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v>100</v>
      </c>
      <c r="M22" s="60">
        <f t="shared" si="0"/>
        <v>100</v>
      </c>
      <c r="N22" s="40" t="str">
        <f t="shared" si="1"/>
        <v>OK</v>
      </c>
      <c r="O22" s="66"/>
      <c r="P22" s="63"/>
      <c r="Q22" s="66"/>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c r="M23" s="60">
        <f t="shared" si="0"/>
        <v>0</v>
      </c>
      <c r="N23" s="40" t="str">
        <f t="shared" si="1"/>
        <v>OK</v>
      </c>
      <c r="O23" s="66"/>
      <c r="P23" s="63"/>
      <c r="Q23" s="66"/>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3"/>
      <c r="Q24" s="66"/>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c r="M25" s="60">
        <f t="shared" si="0"/>
        <v>0</v>
      </c>
      <c r="N25" s="40" t="str">
        <f t="shared" si="1"/>
        <v>OK</v>
      </c>
      <c r="O25" s="66"/>
      <c r="P25" s="63"/>
      <c r="Q25" s="66"/>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c r="M26" s="60">
        <f t="shared" si="0"/>
        <v>0</v>
      </c>
      <c r="N26" s="40" t="str">
        <f t="shared" si="1"/>
        <v>OK</v>
      </c>
      <c r="O26" s="66"/>
      <c r="P26" s="63"/>
      <c r="Q26" s="66"/>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3"/>
      <c r="Q27" s="66"/>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v>100</v>
      </c>
      <c r="M28" s="60">
        <f t="shared" si="0"/>
        <v>100</v>
      </c>
      <c r="N28" s="40" t="str">
        <f t="shared" si="1"/>
        <v>OK</v>
      </c>
      <c r="O28" s="66"/>
      <c r="P28" s="63"/>
      <c r="Q28" s="66"/>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v>100</v>
      </c>
      <c r="M29" s="60">
        <f t="shared" si="0"/>
        <v>100</v>
      </c>
      <c r="N29" s="40" t="str">
        <f t="shared" si="1"/>
        <v>OK</v>
      </c>
      <c r="O29" s="66"/>
      <c r="P29" s="63"/>
      <c r="Q29" s="66"/>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v>5</v>
      </c>
      <c r="M30" s="60">
        <f t="shared" si="0"/>
        <v>5</v>
      </c>
      <c r="N30" s="40" t="str">
        <f t="shared" si="1"/>
        <v>OK</v>
      </c>
      <c r="O30" s="66"/>
      <c r="P30" s="63"/>
      <c r="Q30" s="66"/>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v>5</v>
      </c>
      <c r="M31" s="60">
        <f t="shared" si="0"/>
        <v>5</v>
      </c>
      <c r="N31" s="40" t="str">
        <f t="shared" si="1"/>
        <v>OK</v>
      </c>
      <c r="O31" s="66"/>
      <c r="P31" s="63"/>
      <c r="Q31" s="66"/>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c r="M32" s="60">
        <f t="shared" si="0"/>
        <v>0</v>
      </c>
      <c r="N32" s="40" t="str">
        <f t="shared" si="1"/>
        <v>OK</v>
      </c>
      <c r="O32" s="66"/>
      <c r="P32" s="63"/>
      <c r="Q32" s="66"/>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3"/>
      <c r="Q33" s="66"/>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c r="M34" s="60">
        <f t="shared" si="0"/>
        <v>0</v>
      </c>
      <c r="N34" s="40" t="str">
        <f t="shared" si="1"/>
        <v>OK</v>
      </c>
      <c r="O34" s="66"/>
      <c r="P34" s="63"/>
      <c r="Q34" s="66"/>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v>5</v>
      </c>
      <c r="M35" s="60">
        <f t="shared" si="0"/>
        <v>5</v>
      </c>
      <c r="N35" s="40" t="str">
        <f t="shared" si="1"/>
        <v>OK</v>
      </c>
      <c r="O35" s="66"/>
      <c r="P35" s="63"/>
      <c r="Q35" s="66"/>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v>5</v>
      </c>
      <c r="M36" s="60">
        <f t="shared" ref="M36:M67" si="2">L36-(SUM(O36:AB36))</f>
        <v>5</v>
      </c>
      <c r="N36" s="40" t="str">
        <f t="shared" si="1"/>
        <v>OK</v>
      </c>
      <c r="O36" s="66"/>
      <c r="P36" s="63"/>
      <c r="Q36" s="66"/>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v>5</v>
      </c>
      <c r="M37" s="60">
        <f t="shared" si="2"/>
        <v>5</v>
      </c>
      <c r="N37" s="40" t="str">
        <f t="shared" si="1"/>
        <v>OK</v>
      </c>
      <c r="O37" s="66"/>
      <c r="P37" s="63"/>
      <c r="Q37" s="66"/>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v>5</v>
      </c>
      <c r="M38" s="60">
        <f t="shared" si="2"/>
        <v>5</v>
      </c>
      <c r="N38" s="40" t="str">
        <f t="shared" si="1"/>
        <v>OK</v>
      </c>
      <c r="O38" s="66"/>
      <c r="P38" s="63"/>
      <c r="Q38" s="66"/>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v>5</v>
      </c>
      <c r="M39" s="60">
        <f t="shared" si="2"/>
        <v>5</v>
      </c>
      <c r="N39" s="40" t="str">
        <f t="shared" si="1"/>
        <v>OK</v>
      </c>
      <c r="O39" s="66"/>
      <c r="P39" s="63"/>
      <c r="Q39" s="66"/>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5</v>
      </c>
      <c r="M40" s="60">
        <f t="shared" si="2"/>
        <v>5</v>
      </c>
      <c r="N40" s="40" t="str">
        <f t="shared" si="1"/>
        <v>OK</v>
      </c>
      <c r="O40" s="66"/>
      <c r="P40" s="63"/>
      <c r="Q40" s="66"/>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v>5</v>
      </c>
      <c r="M41" s="60">
        <f t="shared" si="2"/>
        <v>5</v>
      </c>
      <c r="N41" s="40" t="str">
        <f t="shared" si="1"/>
        <v>OK</v>
      </c>
      <c r="O41" s="66"/>
      <c r="P41" s="63"/>
      <c r="Q41" s="66"/>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5</v>
      </c>
      <c r="M42" s="60">
        <f t="shared" si="2"/>
        <v>5</v>
      </c>
      <c r="N42" s="40" t="str">
        <f t="shared" si="1"/>
        <v>OK</v>
      </c>
      <c r="O42" s="66"/>
      <c r="P42" s="63"/>
      <c r="Q42" s="66"/>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5</v>
      </c>
      <c r="M43" s="60">
        <f t="shared" si="2"/>
        <v>5</v>
      </c>
      <c r="N43" s="40" t="str">
        <f t="shared" si="1"/>
        <v>OK</v>
      </c>
      <c r="O43" s="66"/>
      <c r="P43" s="63"/>
      <c r="Q43" s="66"/>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v>5</v>
      </c>
      <c r="M44" s="60">
        <f t="shared" si="2"/>
        <v>5</v>
      </c>
      <c r="N44" s="40" t="str">
        <f t="shared" si="1"/>
        <v>OK</v>
      </c>
      <c r="O44" s="66"/>
      <c r="P44" s="63"/>
      <c r="Q44" s="66"/>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v>5</v>
      </c>
      <c r="M45" s="60">
        <f t="shared" si="2"/>
        <v>5</v>
      </c>
      <c r="N45" s="40" t="str">
        <f t="shared" si="1"/>
        <v>OK</v>
      </c>
      <c r="O45" s="66"/>
      <c r="P45" s="63"/>
      <c r="Q45" s="66"/>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v>5</v>
      </c>
      <c r="M46" s="60">
        <f t="shared" si="2"/>
        <v>5</v>
      </c>
      <c r="N46" s="40" t="str">
        <f t="shared" si="1"/>
        <v>OK</v>
      </c>
      <c r="O46" s="66"/>
      <c r="P46" s="63"/>
      <c r="Q46" s="66"/>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v>5</v>
      </c>
      <c r="M47" s="60">
        <f t="shared" si="2"/>
        <v>4</v>
      </c>
      <c r="N47" s="40" t="str">
        <f t="shared" si="1"/>
        <v>OK</v>
      </c>
      <c r="O47" s="66"/>
      <c r="P47" s="114"/>
      <c r="Q47" s="66"/>
      <c r="R47" s="66">
        <v>1</v>
      </c>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v>5</v>
      </c>
      <c r="M48" s="60">
        <f t="shared" si="2"/>
        <v>4</v>
      </c>
      <c r="N48" s="40" t="str">
        <f t="shared" si="1"/>
        <v>OK</v>
      </c>
      <c r="O48" s="66"/>
      <c r="P48" s="67"/>
      <c r="Q48" s="66"/>
      <c r="R48" s="66">
        <v>1</v>
      </c>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v>5</v>
      </c>
      <c r="M49" s="60">
        <f t="shared" si="2"/>
        <v>4</v>
      </c>
      <c r="N49" s="40" t="str">
        <f t="shared" si="1"/>
        <v>OK</v>
      </c>
      <c r="O49" s="66"/>
      <c r="P49" s="67"/>
      <c r="Q49" s="66"/>
      <c r="R49" s="66">
        <v>1</v>
      </c>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v>5</v>
      </c>
      <c r="M50" s="60">
        <f t="shared" si="2"/>
        <v>5</v>
      </c>
      <c r="N50" s="40" t="str">
        <f t="shared" si="1"/>
        <v>OK</v>
      </c>
      <c r="O50" s="66"/>
      <c r="P50" s="67"/>
      <c r="Q50" s="66"/>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v>5</v>
      </c>
      <c r="M51" s="60">
        <f t="shared" si="2"/>
        <v>5</v>
      </c>
      <c r="N51" s="40" t="str">
        <f t="shared" si="1"/>
        <v>OK</v>
      </c>
      <c r="O51" s="66"/>
      <c r="P51" s="67"/>
      <c r="Q51" s="66"/>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v>5</v>
      </c>
      <c r="M52" s="60">
        <f t="shared" si="2"/>
        <v>5</v>
      </c>
      <c r="N52" s="40" t="str">
        <f t="shared" si="1"/>
        <v>OK</v>
      </c>
      <c r="O52" s="66"/>
      <c r="P52" s="67"/>
      <c r="Q52" s="66"/>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5</v>
      </c>
      <c r="M53" s="60">
        <f t="shared" si="2"/>
        <v>4</v>
      </c>
      <c r="N53" s="40" t="str">
        <f t="shared" si="1"/>
        <v>OK</v>
      </c>
      <c r="O53" s="66"/>
      <c r="P53" s="67"/>
      <c r="Q53" s="66"/>
      <c r="R53" s="66">
        <v>1</v>
      </c>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v>5</v>
      </c>
      <c r="M54" s="60">
        <f t="shared" si="2"/>
        <v>5</v>
      </c>
      <c r="N54" s="40" t="str">
        <f t="shared" si="1"/>
        <v>OK</v>
      </c>
      <c r="O54" s="66"/>
      <c r="P54" s="67"/>
      <c r="Q54" s="66"/>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v>5</v>
      </c>
      <c r="M55" s="60">
        <f t="shared" si="2"/>
        <v>4</v>
      </c>
      <c r="N55" s="40" t="str">
        <f t="shared" si="1"/>
        <v>OK</v>
      </c>
      <c r="O55" s="66"/>
      <c r="P55" s="67"/>
      <c r="Q55" s="66"/>
      <c r="R55" s="66">
        <v>1</v>
      </c>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5</v>
      </c>
      <c r="M56" s="60">
        <f t="shared" si="2"/>
        <v>4</v>
      </c>
      <c r="N56" s="40" t="str">
        <f t="shared" si="1"/>
        <v>OK</v>
      </c>
      <c r="O56" s="66"/>
      <c r="P56" s="67"/>
      <c r="Q56" s="66"/>
      <c r="R56" s="66">
        <v>1</v>
      </c>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v>5</v>
      </c>
      <c r="M57" s="60">
        <f t="shared" si="2"/>
        <v>5</v>
      </c>
      <c r="N57" s="40" t="str">
        <f t="shared" si="1"/>
        <v>OK</v>
      </c>
      <c r="O57" s="66"/>
      <c r="P57" s="67"/>
      <c r="Q57" s="66"/>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v>5</v>
      </c>
      <c r="M58" s="60">
        <f t="shared" si="2"/>
        <v>5</v>
      </c>
      <c r="N58" s="40" t="str">
        <f t="shared" si="1"/>
        <v>OK</v>
      </c>
      <c r="O58" s="66"/>
      <c r="P58" s="67"/>
      <c r="Q58" s="66"/>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v>5</v>
      </c>
      <c r="M59" s="60">
        <f t="shared" si="2"/>
        <v>5</v>
      </c>
      <c r="N59" s="40" t="str">
        <f t="shared" si="1"/>
        <v>OK</v>
      </c>
      <c r="O59" s="66"/>
      <c r="P59" s="67"/>
      <c r="Q59" s="66"/>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v>5</v>
      </c>
      <c r="M60" s="60">
        <f t="shared" si="2"/>
        <v>5</v>
      </c>
      <c r="N60" s="40" t="str">
        <f t="shared" si="1"/>
        <v>OK</v>
      </c>
      <c r="O60" s="66"/>
      <c r="P60" s="67"/>
      <c r="Q60" s="66"/>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v>5</v>
      </c>
      <c r="M61" s="60">
        <f t="shared" si="2"/>
        <v>5</v>
      </c>
      <c r="N61" s="40" t="str">
        <f t="shared" si="1"/>
        <v>OK</v>
      </c>
      <c r="O61" s="66"/>
      <c r="P61" s="67"/>
      <c r="Q61" s="66"/>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v>5</v>
      </c>
      <c r="M62" s="60">
        <f t="shared" si="2"/>
        <v>5</v>
      </c>
      <c r="N62" s="40" t="str">
        <f t="shared" si="1"/>
        <v>OK</v>
      </c>
      <c r="O62" s="66"/>
      <c r="P62" s="67"/>
      <c r="Q62" s="66"/>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20</v>
      </c>
      <c r="M63" s="60">
        <f t="shared" si="2"/>
        <v>20</v>
      </c>
      <c r="N63" s="40" t="str">
        <f t="shared" si="1"/>
        <v>OK</v>
      </c>
      <c r="O63" s="66"/>
      <c r="P63" s="67"/>
      <c r="Q63" s="66"/>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67"/>
      <c r="Q64" s="66"/>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v>5</v>
      </c>
      <c r="M65" s="60">
        <f t="shared" si="2"/>
        <v>5</v>
      </c>
      <c r="N65" s="40" t="str">
        <f t="shared" si="1"/>
        <v>OK</v>
      </c>
      <c r="O65" s="66"/>
      <c r="P65" s="67"/>
      <c r="Q65" s="66"/>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7"/>
      <c r="Q66" s="66"/>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v>100</v>
      </c>
      <c r="M67" s="60">
        <f t="shared" si="2"/>
        <v>100</v>
      </c>
      <c r="N67" s="40" t="str">
        <f t="shared" si="1"/>
        <v>OK</v>
      </c>
      <c r="O67" s="66"/>
      <c r="P67" s="67"/>
      <c r="Q67" s="66"/>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v>100</v>
      </c>
      <c r="M68" s="60">
        <f t="shared" ref="M68:M94" si="3">L68-(SUM(O68:AB68))</f>
        <v>100</v>
      </c>
      <c r="N68" s="40" t="str">
        <f t="shared" si="1"/>
        <v>OK</v>
      </c>
      <c r="O68" s="66"/>
      <c r="P68" s="67"/>
      <c r="Q68" s="66"/>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v>5</v>
      </c>
      <c r="M69" s="60">
        <f t="shared" si="3"/>
        <v>5</v>
      </c>
      <c r="N69" s="40" t="str">
        <f t="shared" ref="N69:N94" si="4">IF(M69&lt;0,"ATENÇÃO","OK")</f>
        <v>OK</v>
      </c>
      <c r="O69" s="66"/>
      <c r="P69" s="67"/>
      <c r="Q69" s="66"/>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7"/>
      <c r="Q70" s="66"/>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v>15</v>
      </c>
      <c r="M71" s="60">
        <f t="shared" si="3"/>
        <v>15</v>
      </c>
      <c r="N71" s="40" t="str">
        <f t="shared" si="4"/>
        <v>OK</v>
      </c>
      <c r="O71" s="66"/>
      <c r="P71" s="67"/>
      <c r="Q71" s="66"/>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7"/>
      <c r="Q72" s="66"/>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7"/>
      <c r="Q73" s="66"/>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7"/>
      <c r="Q74" s="66"/>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v>5</v>
      </c>
      <c r="M75" s="60">
        <f t="shared" si="3"/>
        <v>5</v>
      </c>
      <c r="N75" s="40" t="str">
        <f t="shared" si="4"/>
        <v>OK</v>
      </c>
      <c r="O75" s="66"/>
      <c r="P75" s="67"/>
      <c r="Q75" s="66"/>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7"/>
      <c r="Q76" s="66"/>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7"/>
      <c r="Q77" s="66"/>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67"/>
      <c r="Q78" s="66"/>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0</v>
      </c>
      <c r="N79" s="40" t="str">
        <f t="shared" si="4"/>
        <v>OK</v>
      </c>
      <c r="O79" s="66"/>
      <c r="P79" s="67"/>
      <c r="Q79" s="66"/>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67"/>
      <c r="Q80" s="66"/>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v>500</v>
      </c>
      <c r="M81" s="60">
        <f t="shared" si="3"/>
        <v>200</v>
      </c>
      <c r="N81" s="40" t="str">
        <f t="shared" si="4"/>
        <v>OK</v>
      </c>
      <c r="O81" s="66"/>
      <c r="P81" s="67"/>
      <c r="Q81" s="66"/>
      <c r="R81" s="66">
        <v>300</v>
      </c>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v>500</v>
      </c>
      <c r="M82" s="60">
        <f t="shared" si="3"/>
        <v>200</v>
      </c>
      <c r="N82" s="40" t="str">
        <f t="shared" si="4"/>
        <v>OK</v>
      </c>
      <c r="O82" s="66"/>
      <c r="P82" s="67"/>
      <c r="Q82" s="66"/>
      <c r="R82" s="66">
        <v>300</v>
      </c>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v>500</v>
      </c>
      <c r="M83" s="60">
        <f t="shared" si="3"/>
        <v>200</v>
      </c>
      <c r="N83" s="40" t="str">
        <f t="shared" si="4"/>
        <v>OK</v>
      </c>
      <c r="O83" s="66"/>
      <c r="P83" s="67"/>
      <c r="Q83" s="66"/>
      <c r="R83" s="66">
        <v>300</v>
      </c>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v>10</v>
      </c>
      <c r="M84" s="60">
        <f t="shared" si="3"/>
        <v>10</v>
      </c>
      <c r="N84" s="40" t="str">
        <f t="shared" si="4"/>
        <v>OK</v>
      </c>
      <c r="O84" s="66"/>
      <c r="P84" s="67"/>
      <c r="Q84" s="66"/>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7"/>
      <c r="Q85" s="66"/>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7"/>
      <c r="Q86" s="66"/>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7"/>
      <c r="Q87" s="66"/>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7"/>
      <c r="Q88" s="66"/>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7"/>
      <c r="Q89" s="66"/>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7"/>
      <c r="Q90" s="66"/>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v>11</v>
      </c>
      <c r="M91" s="60">
        <f t="shared" si="3"/>
        <v>7</v>
      </c>
      <c r="N91" s="40" t="str">
        <f t="shared" si="4"/>
        <v>OK</v>
      </c>
      <c r="O91" s="66"/>
      <c r="P91" s="67">
        <v>4</v>
      </c>
      <c r="Q91" s="66"/>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7"/>
      <c r="Q92" s="66"/>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7"/>
      <c r="Q93" s="66"/>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7"/>
      <c r="Q94" s="66"/>
      <c r="R94" s="66"/>
      <c r="S94" s="66"/>
      <c r="T94" s="66"/>
      <c r="U94" s="66"/>
      <c r="V94" s="66"/>
      <c r="W94" s="66"/>
      <c r="X94" s="66"/>
      <c r="Y94" s="66"/>
      <c r="Z94" s="66"/>
      <c r="AA94" s="66"/>
      <c r="AB94" s="66"/>
    </row>
  </sheetData>
  <mergeCells count="24">
    <mergeCell ref="A85:A92"/>
    <mergeCell ref="B85:B92"/>
    <mergeCell ref="AA1:AA2"/>
    <mergeCell ref="AB1:AB2"/>
    <mergeCell ref="L1:N1"/>
    <mergeCell ref="O1:O2"/>
    <mergeCell ref="P1:P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s>
  <conditionalFormatting sqref="S10:AB94 S4:AB4">
    <cfRule type="cellIs" dxfId="75" priority="16" stopIfTrue="1" operator="greaterThan">
      <formula>0</formula>
    </cfRule>
    <cfRule type="cellIs" dxfId="74" priority="17" stopIfTrue="1" operator="greaterThan">
      <formula>0</formula>
    </cfRule>
    <cfRule type="cellIs" dxfId="73" priority="18" stopIfTrue="1" operator="greaterThan">
      <formula>0</formula>
    </cfRule>
  </conditionalFormatting>
  <conditionalFormatting sqref="S5:AB9">
    <cfRule type="cellIs" dxfId="72" priority="13" stopIfTrue="1" operator="greaterThan">
      <formula>0</formula>
    </cfRule>
    <cfRule type="cellIs" dxfId="71" priority="14" stopIfTrue="1" operator="greaterThan">
      <formula>0</formula>
    </cfRule>
    <cfRule type="cellIs" dxfId="70" priority="15" stopIfTrue="1" operator="greaterThan">
      <formula>0</formula>
    </cfRule>
  </conditionalFormatting>
  <conditionalFormatting sqref="S4:AB94">
    <cfRule type="cellIs" dxfId="69" priority="12" operator="greaterThan">
      <formula>0</formula>
    </cfRule>
  </conditionalFormatting>
  <conditionalFormatting sqref="R10:R94 R4 P4:Q94">
    <cfRule type="cellIs" dxfId="21" priority="9" stopIfTrue="1" operator="greaterThan">
      <formula>0</formula>
    </cfRule>
    <cfRule type="cellIs" dxfId="20" priority="10" stopIfTrue="1" operator="greaterThan">
      <formula>0</formula>
    </cfRule>
    <cfRule type="cellIs" dxfId="19" priority="11" stopIfTrue="1" operator="greaterThan">
      <formula>0</formula>
    </cfRule>
  </conditionalFormatting>
  <conditionalFormatting sqref="R5:R9">
    <cfRule type="cellIs" dxfId="18" priority="6" stopIfTrue="1" operator="greaterThan">
      <formula>0</formula>
    </cfRule>
    <cfRule type="cellIs" dxfId="17" priority="7" stopIfTrue="1" operator="greaterThan">
      <formula>0</formula>
    </cfRule>
    <cfRule type="cellIs" dxfId="16" priority="8" stopIfTrue="1" operator="greaterThan">
      <formula>0</formula>
    </cfRule>
  </conditionalFormatting>
  <conditionalFormatting sqref="P4:R94">
    <cfRule type="cellIs" dxfId="15" priority="5" operator="greaterThan">
      <formula>0</formula>
    </cfRule>
  </conditionalFormatting>
  <conditionalFormatting sqref="O4:P94">
    <cfRule type="cellIs" dxfId="14" priority="2" stopIfTrue="1" operator="greaterThan">
      <formula>0</formula>
    </cfRule>
    <cfRule type="cellIs" dxfId="13" priority="3" stopIfTrue="1" operator="greaterThan">
      <formula>0</formula>
    </cfRule>
    <cfRule type="cellIs" dxfId="12" priority="4" stopIfTrue="1" operator="greaterThan">
      <formula>0</formula>
    </cfRule>
  </conditionalFormatting>
  <conditionalFormatting sqref="O4:P94">
    <cfRule type="cellIs" dxfId="11" priority="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94"/>
  <sheetViews>
    <sheetView zoomScale="60" zoomScaleNormal="60" workbookViewId="0">
      <selection activeCell="R95" sqref="R95"/>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245</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v>44735</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c r="M12" s="60">
        <f t="shared" si="0"/>
        <v>0</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v>75</v>
      </c>
      <c r="M13" s="60">
        <f t="shared" si="0"/>
        <v>65</v>
      </c>
      <c r="N13" s="40" t="str">
        <f t="shared" si="1"/>
        <v>OK</v>
      </c>
      <c r="O13" s="66">
        <v>10</v>
      </c>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v>75</v>
      </c>
      <c r="M14" s="60">
        <f t="shared" si="0"/>
        <v>65</v>
      </c>
      <c r="N14" s="40" t="str">
        <f t="shared" si="1"/>
        <v>OK</v>
      </c>
      <c r="O14" s="66">
        <v>10</v>
      </c>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v>75</v>
      </c>
      <c r="M15" s="60">
        <f t="shared" si="0"/>
        <v>65</v>
      </c>
      <c r="N15" s="40" t="str">
        <f t="shared" si="1"/>
        <v>OK</v>
      </c>
      <c r="O15" s="66">
        <v>10</v>
      </c>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v>75</v>
      </c>
      <c r="M16" s="60">
        <f t="shared" si="0"/>
        <v>65</v>
      </c>
      <c r="N16" s="40" t="str">
        <f t="shared" si="1"/>
        <v>OK</v>
      </c>
      <c r="O16" s="66">
        <v>10</v>
      </c>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v>100</v>
      </c>
      <c r="M17" s="60">
        <f t="shared" si="0"/>
        <v>90</v>
      </c>
      <c r="N17" s="40" t="str">
        <f t="shared" si="1"/>
        <v>OK</v>
      </c>
      <c r="O17" s="66">
        <v>10</v>
      </c>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v>100</v>
      </c>
      <c r="M18" s="60">
        <f t="shared" si="0"/>
        <v>90</v>
      </c>
      <c r="N18" s="40" t="str">
        <f t="shared" si="1"/>
        <v>OK</v>
      </c>
      <c r="O18" s="66">
        <v>10</v>
      </c>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v>100</v>
      </c>
      <c r="M20" s="60">
        <f t="shared" si="0"/>
        <v>100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v>100</v>
      </c>
      <c r="M23" s="60">
        <f t="shared" si="0"/>
        <v>100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v>100</v>
      </c>
      <c r="M25" s="60">
        <f t="shared" si="0"/>
        <v>100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v>100</v>
      </c>
      <c r="M26" s="60">
        <f t="shared" si="0"/>
        <v>100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v>100</v>
      </c>
      <c r="M28" s="60">
        <f t="shared" si="0"/>
        <v>100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v>10</v>
      </c>
      <c r="M30" s="60">
        <f t="shared" si="0"/>
        <v>10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v>60</v>
      </c>
      <c r="M32" s="60">
        <f t="shared" si="0"/>
        <v>50</v>
      </c>
      <c r="N32" s="40" t="str">
        <f t="shared" si="1"/>
        <v>OK</v>
      </c>
      <c r="O32" s="66">
        <v>10</v>
      </c>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v>100</v>
      </c>
      <c r="M34" s="60">
        <f t="shared" si="0"/>
        <v>100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v>10</v>
      </c>
      <c r="M35" s="60">
        <f t="shared" si="0"/>
        <v>10</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v>10</v>
      </c>
      <c r="M36" s="60">
        <f t="shared" ref="M36:M67" si="2">L36-(SUM(O36:AB36))</f>
        <v>10</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v>10</v>
      </c>
      <c r="M37" s="60">
        <f t="shared" si="2"/>
        <v>10</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c r="M38" s="60">
        <f t="shared" si="2"/>
        <v>0</v>
      </c>
      <c r="N38" s="40" t="str">
        <f t="shared" si="1"/>
        <v>OK</v>
      </c>
      <c r="O38" s="66"/>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c r="M39" s="60">
        <f t="shared" si="2"/>
        <v>0</v>
      </c>
      <c r="N39" s="40" t="str">
        <f t="shared" si="1"/>
        <v>OK</v>
      </c>
      <c r="O39" s="66"/>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10</v>
      </c>
      <c r="M40" s="60">
        <f t="shared" si="2"/>
        <v>6</v>
      </c>
      <c r="N40" s="40" t="str">
        <f t="shared" si="1"/>
        <v>OK</v>
      </c>
      <c r="O40" s="66">
        <v>4</v>
      </c>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v>10</v>
      </c>
      <c r="M41" s="60">
        <f t="shared" si="2"/>
        <v>6</v>
      </c>
      <c r="N41" s="40" t="str">
        <f t="shared" si="1"/>
        <v>OK</v>
      </c>
      <c r="O41" s="66">
        <v>4</v>
      </c>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18</v>
      </c>
      <c r="M42" s="60">
        <f t="shared" si="2"/>
        <v>14</v>
      </c>
      <c r="N42" s="40" t="str">
        <f t="shared" si="1"/>
        <v>OK</v>
      </c>
      <c r="O42" s="66">
        <v>4</v>
      </c>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10</v>
      </c>
      <c r="M43" s="60">
        <f t="shared" si="2"/>
        <v>6</v>
      </c>
      <c r="N43" s="40" t="str">
        <f t="shared" si="1"/>
        <v>OK</v>
      </c>
      <c r="O43" s="66">
        <v>4</v>
      </c>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v>2</v>
      </c>
      <c r="M44" s="60">
        <f t="shared" si="2"/>
        <v>2</v>
      </c>
      <c r="N44" s="40" t="str">
        <f t="shared" si="1"/>
        <v>OK</v>
      </c>
      <c r="O44" s="66"/>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v>2</v>
      </c>
      <c r="M45" s="60">
        <f t="shared" si="2"/>
        <v>2</v>
      </c>
      <c r="N45" s="40" t="str">
        <f t="shared" si="1"/>
        <v>OK</v>
      </c>
      <c r="O45" s="66"/>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v>2</v>
      </c>
      <c r="M46" s="60">
        <f t="shared" si="2"/>
        <v>2</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v>12</v>
      </c>
      <c r="M47" s="60">
        <f t="shared" si="2"/>
        <v>12</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v>12</v>
      </c>
      <c r="M48" s="60">
        <f t="shared" si="2"/>
        <v>12</v>
      </c>
      <c r="N48" s="40" t="str">
        <f t="shared" si="1"/>
        <v>OK</v>
      </c>
      <c r="O48" s="66"/>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v>12</v>
      </c>
      <c r="M49" s="60">
        <f t="shared" si="2"/>
        <v>12</v>
      </c>
      <c r="N49" s="40" t="str">
        <f t="shared" si="1"/>
        <v>OK</v>
      </c>
      <c r="O49" s="66"/>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c r="M52" s="60">
        <f t="shared" si="2"/>
        <v>0</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12</v>
      </c>
      <c r="M53" s="60">
        <f t="shared" si="2"/>
        <v>12</v>
      </c>
      <c r="N53" s="40" t="str">
        <f t="shared" si="1"/>
        <v>OK</v>
      </c>
      <c r="O53" s="66"/>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v>12</v>
      </c>
      <c r="M54" s="60">
        <f t="shared" si="2"/>
        <v>12</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v>12</v>
      </c>
      <c r="M55" s="60">
        <f t="shared" si="2"/>
        <v>12</v>
      </c>
      <c r="N55" s="40" t="str">
        <f t="shared" si="1"/>
        <v>OK</v>
      </c>
      <c r="O55" s="66"/>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12</v>
      </c>
      <c r="M56" s="60">
        <f t="shared" si="2"/>
        <v>12</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c r="M57" s="60">
        <f t="shared" si="2"/>
        <v>0</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c r="M60" s="60">
        <f t="shared" si="2"/>
        <v>0</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v>8</v>
      </c>
      <c r="M61" s="60">
        <f t="shared" si="2"/>
        <v>8</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v>8</v>
      </c>
      <c r="M62" s="60">
        <f t="shared" si="2"/>
        <v>4</v>
      </c>
      <c r="N62" s="40" t="str">
        <f t="shared" si="1"/>
        <v>OK</v>
      </c>
      <c r="O62" s="66">
        <v>4</v>
      </c>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75</v>
      </c>
      <c r="M63" s="60">
        <f t="shared" si="2"/>
        <v>70</v>
      </c>
      <c r="N63" s="40" t="str">
        <f t="shared" si="1"/>
        <v>OK</v>
      </c>
      <c r="O63" s="66">
        <v>5</v>
      </c>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v>10</v>
      </c>
      <c r="M65" s="60">
        <f t="shared" si="2"/>
        <v>5</v>
      </c>
      <c r="N65" s="40" t="str">
        <f t="shared" si="1"/>
        <v>OK</v>
      </c>
      <c r="O65" s="66">
        <v>5</v>
      </c>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v>100</v>
      </c>
      <c r="M68" s="60">
        <f t="shared" ref="M68:M94" si="3">L68-(SUM(O68:AB68))</f>
        <v>100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v>2</v>
      </c>
      <c r="M69" s="60">
        <f t="shared" si="3"/>
        <v>0</v>
      </c>
      <c r="N69" s="40" t="str">
        <f t="shared" ref="N69:N94" si="4">IF(M69&lt;0,"ATENÇÃO","OK")</f>
        <v>OK</v>
      </c>
      <c r="O69" s="66">
        <v>2</v>
      </c>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v>25</v>
      </c>
      <c r="M70" s="60">
        <f t="shared" si="3"/>
        <v>20</v>
      </c>
      <c r="N70" s="40" t="str">
        <f t="shared" si="4"/>
        <v>OK</v>
      </c>
      <c r="O70" s="66">
        <v>5</v>
      </c>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v>25</v>
      </c>
      <c r="M71" s="60">
        <f t="shared" si="3"/>
        <v>20</v>
      </c>
      <c r="N71" s="40" t="str">
        <f t="shared" si="4"/>
        <v>OK</v>
      </c>
      <c r="O71" s="66">
        <v>5</v>
      </c>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0</v>
      </c>
      <c r="N79" s="40" t="str">
        <f t="shared" si="4"/>
        <v>OK</v>
      </c>
      <c r="O79" s="66"/>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85:A92"/>
    <mergeCell ref="B85:B92"/>
    <mergeCell ref="AA1:AA2"/>
    <mergeCell ref="AB1:AB2"/>
    <mergeCell ref="L1:N1"/>
    <mergeCell ref="O1:O2"/>
    <mergeCell ref="P1:P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s>
  <conditionalFormatting sqref="R10:AB94 P4:AB4 P5:Q94">
    <cfRule type="cellIs" dxfId="68" priority="9" stopIfTrue="1" operator="greaterThan">
      <formula>0</formula>
    </cfRule>
    <cfRule type="cellIs" dxfId="67" priority="10" stopIfTrue="1" operator="greaterThan">
      <formula>0</formula>
    </cfRule>
    <cfRule type="cellIs" dxfId="66" priority="11" stopIfTrue="1" operator="greaterThan">
      <formula>0</formula>
    </cfRule>
  </conditionalFormatting>
  <conditionalFormatting sqref="R5:AB9">
    <cfRule type="cellIs" dxfId="65" priority="6" stopIfTrue="1" operator="greaterThan">
      <formula>0</formula>
    </cfRule>
    <cfRule type="cellIs" dxfId="64" priority="7" stopIfTrue="1" operator="greaterThan">
      <formula>0</formula>
    </cfRule>
    <cfRule type="cellIs" dxfId="63" priority="8" stopIfTrue="1" operator="greaterThan">
      <formula>0</formula>
    </cfRule>
  </conditionalFormatting>
  <conditionalFormatting sqref="P4:AB94">
    <cfRule type="cellIs" dxfId="62" priority="5" operator="greaterThan">
      <formula>0</formula>
    </cfRule>
  </conditionalFormatting>
  <conditionalFormatting sqref="O4:O94">
    <cfRule type="cellIs" dxfId="10" priority="2" stopIfTrue="1" operator="greaterThan">
      <formula>0</formula>
    </cfRule>
    <cfRule type="cellIs" dxfId="9" priority="3" stopIfTrue="1" operator="greaterThan">
      <formula>0</formula>
    </cfRule>
    <cfRule type="cellIs" dxfId="8" priority="4" stopIfTrue="1" operator="greaterThan">
      <formula>0</formula>
    </cfRule>
  </conditionalFormatting>
  <conditionalFormatting sqref="O4:O94">
    <cfRule type="cellIs" dxfId="7" priority="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94"/>
  <sheetViews>
    <sheetView zoomScale="60" zoomScaleNormal="60" workbookViewId="0">
      <selection activeCell="L1" sqref="L1:N1"/>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51</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t="s">
        <v>225</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v>2</v>
      </c>
      <c r="M12" s="60">
        <f t="shared" si="0"/>
        <v>2</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c r="M13" s="60">
        <f t="shared" si="0"/>
        <v>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c r="M14" s="60">
        <f t="shared" si="0"/>
        <v>0</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v>2</v>
      </c>
      <c r="M15" s="60">
        <f t="shared" si="0"/>
        <v>2</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v>2</v>
      </c>
      <c r="M16" s="60">
        <f t="shared" si="0"/>
        <v>2</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c r="M20" s="60">
        <f t="shared" si="0"/>
        <v>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c r="M23" s="60">
        <f t="shared" si="0"/>
        <v>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v>2</v>
      </c>
      <c r="M25" s="60">
        <f t="shared" si="0"/>
        <v>2</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v>2</v>
      </c>
      <c r="M26" s="60">
        <f t="shared" si="0"/>
        <v>2</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v>2</v>
      </c>
      <c r="M28" s="60">
        <f t="shared" si="0"/>
        <v>2</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c r="M30" s="60">
        <f t="shared" si="0"/>
        <v>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v>1</v>
      </c>
      <c r="M32" s="60">
        <f t="shared" si="0"/>
        <v>1</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v>1</v>
      </c>
      <c r="M33" s="60">
        <f t="shared" si="0"/>
        <v>1</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v>1</v>
      </c>
      <c r="M34" s="60">
        <f t="shared" si="0"/>
        <v>1</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v>1</v>
      </c>
      <c r="M35" s="60">
        <f t="shared" si="0"/>
        <v>1</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c r="M36" s="60">
        <f t="shared" ref="M36:M67" si="2">L36-(SUM(O36:AB36))</f>
        <v>0</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c r="M37" s="60">
        <f t="shared" si="2"/>
        <v>0</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v>2</v>
      </c>
      <c r="M38" s="60">
        <f t="shared" si="2"/>
        <v>2</v>
      </c>
      <c r="N38" s="40" t="str">
        <f t="shared" si="1"/>
        <v>OK</v>
      </c>
      <c r="O38" s="66"/>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v>2</v>
      </c>
      <c r="M39" s="60">
        <f t="shared" si="2"/>
        <v>2</v>
      </c>
      <c r="N39" s="40" t="str">
        <f t="shared" si="1"/>
        <v>OK</v>
      </c>
      <c r="O39" s="66"/>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1</v>
      </c>
      <c r="M40" s="60">
        <f t="shared" si="2"/>
        <v>1</v>
      </c>
      <c r="N40" s="40" t="str">
        <f t="shared" si="1"/>
        <v>OK</v>
      </c>
      <c r="O40" s="66"/>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v>1</v>
      </c>
      <c r="M41" s="60">
        <f t="shared" si="2"/>
        <v>1</v>
      </c>
      <c r="N41" s="40" t="str">
        <f t="shared" si="1"/>
        <v>OK</v>
      </c>
      <c r="O41" s="66"/>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c r="M42" s="60">
        <f t="shared" si="2"/>
        <v>0</v>
      </c>
      <c r="N42" s="40" t="str">
        <f t="shared" si="1"/>
        <v>OK</v>
      </c>
      <c r="O42" s="66"/>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c r="M43" s="60">
        <f t="shared" si="2"/>
        <v>0</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c r="M44" s="60">
        <f t="shared" si="2"/>
        <v>0</v>
      </c>
      <c r="N44" s="40" t="str">
        <f t="shared" si="1"/>
        <v>OK</v>
      </c>
      <c r="O44" s="66"/>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c r="M45" s="60">
        <f t="shared" si="2"/>
        <v>0</v>
      </c>
      <c r="N45" s="40" t="str">
        <f t="shared" si="1"/>
        <v>OK</v>
      </c>
      <c r="O45" s="66"/>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c r="M46" s="60">
        <f t="shared" si="2"/>
        <v>0</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c r="M47" s="60">
        <f t="shared" si="2"/>
        <v>0</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c r="M48" s="60">
        <f t="shared" si="2"/>
        <v>0</v>
      </c>
      <c r="N48" s="40" t="str">
        <f t="shared" si="1"/>
        <v>OK</v>
      </c>
      <c r="O48" s="66"/>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c r="M49" s="60">
        <f t="shared" si="2"/>
        <v>0</v>
      </c>
      <c r="N49" s="40" t="str">
        <f t="shared" si="1"/>
        <v>OK</v>
      </c>
      <c r="O49" s="66"/>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c r="M52" s="60">
        <f t="shared" si="2"/>
        <v>0</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2</v>
      </c>
      <c r="M53" s="60">
        <f t="shared" si="2"/>
        <v>2</v>
      </c>
      <c r="N53" s="40" t="str">
        <f t="shared" si="1"/>
        <v>OK</v>
      </c>
      <c r="O53" s="66"/>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c r="M54" s="60">
        <f t="shared" si="2"/>
        <v>0</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c r="M55" s="60">
        <f t="shared" si="2"/>
        <v>0</v>
      </c>
      <c r="N55" s="40" t="str">
        <f t="shared" si="1"/>
        <v>OK</v>
      </c>
      <c r="O55" s="66"/>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1</v>
      </c>
      <c r="M56" s="60">
        <f t="shared" si="2"/>
        <v>1</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v>1</v>
      </c>
      <c r="M57" s="60">
        <f t="shared" si="2"/>
        <v>1</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c r="M60" s="60">
        <f t="shared" si="2"/>
        <v>0</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c r="M61" s="60">
        <f t="shared" si="2"/>
        <v>0</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c r="M62" s="60">
        <f t="shared" si="2"/>
        <v>0</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2</v>
      </c>
      <c r="M63" s="60">
        <f t="shared" si="2"/>
        <v>2</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c r="M65" s="60">
        <f t="shared" si="2"/>
        <v>0</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c r="M68" s="60">
        <f t="shared" ref="M68:M94" si="3">L68-(SUM(O68:AB68))</f>
        <v>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c r="M69" s="60">
        <f t="shared" si="3"/>
        <v>0</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0</v>
      </c>
      <c r="N79" s="40" t="str">
        <f t="shared" si="4"/>
        <v>OK</v>
      </c>
      <c r="O79" s="66"/>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A1:AA2"/>
    <mergeCell ref="AB1:AB2"/>
    <mergeCell ref="X1:X2"/>
    <mergeCell ref="A4:A10"/>
    <mergeCell ref="B4:B10"/>
    <mergeCell ref="P1:P2"/>
    <mergeCell ref="Y1:Y2"/>
    <mergeCell ref="Z1:Z2"/>
    <mergeCell ref="T1:T2"/>
    <mergeCell ref="U1:U2"/>
    <mergeCell ref="V1:V2"/>
    <mergeCell ref="W1:W2"/>
    <mergeCell ref="S1:S2"/>
    <mergeCell ref="Q1:Q2"/>
    <mergeCell ref="R1:R2"/>
    <mergeCell ref="O1:O2"/>
    <mergeCell ref="A11:A83"/>
    <mergeCell ref="B11:B83"/>
    <mergeCell ref="A85:A92"/>
    <mergeCell ref="B85:B92"/>
    <mergeCell ref="L1:N1"/>
    <mergeCell ref="A2:N2"/>
    <mergeCell ref="A1:C1"/>
    <mergeCell ref="D1:K1"/>
  </mergeCells>
  <conditionalFormatting sqref="R10:AB94 O4:AB4 O5:Q94">
    <cfRule type="cellIs" dxfId="61" priority="5" stopIfTrue="1" operator="greaterThan">
      <formula>0</formula>
    </cfRule>
    <cfRule type="cellIs" dxfId="60" priority="6" stopIfTrue="1" operator="greaterThan">
      <formula>0</formula>
    </cfRule>
    <cfRule type="cellIs" dxfId="59" priority="7" stopIfTrue="1" operator="greaterThan">
      <formula>0</formula>
    </cfRule>
  </conditionalFormatting>
  <conditionalFormatting sqref="R5:AB9">
    <cfRule type="cellIs" dxfId="58" priority="2" stopIfTrue="1" operator="greaterThan">
      <formula>0</formula>
    </cfRule>
    <cfRule type="cellIs" dxfId="57" priority="3" stopIfTrue="1" operator="greaterThan">
      <formula>0</formula>
    </cfRule>
    <cfRule type="cellIs" dxfId="56" priority="4" stopIfTrue="1" operator="greaterThan">
      <formula>0</formula>
    </cfRule>
  </conditionalFormatting>
  <conditionalFormatting sqref="O4:AB94">
    <cfRule type="cellIs" dxfId="55" priority="1" operator="greaterThan">
      <formula>0</formula>
    </cfRule>
  </conditionalFormatting>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94"/>
  <sheetViews>
    <sheetView zoomScale="60" zoomScaleNormal="60" workbookViewId="0">
      <selection activeCell="L1" sqref="L1:N1"/>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51</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t="s">
        <v>225</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v>2</v>
      </c>
      <c r="M12" s="60">
        <f t="shared" si="0"/>
        <v>2</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c r="M13" s="60">
        <f t="shared" si="0"/>
        <v>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c r="M14" s="60">
        <f t="shared" si="0"/>
        <v>0</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c r="M15" s="60">
        <f t="shared" si="0"/>
        <v>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c r="M16" s="60">
        <f t="shared" si="0"/>
        <v>0</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c r="M20" s="60">
        <f t="shared" si="0"/>
        <v>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c r="M23" s="60">
        <f t="shared" si="0"/>
        <v>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c r="M25" s="60">
        <f t="shared" si="0"/>
        <v>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c r="M26" s="60">
        <f t="shared" si="0"/>
        <v>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c r="M28" s="60">
        <f t="shared" si="0"/>
        <v>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c r="M30" s="60">
        <f t="shared" si="0"/>
        <v>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c r="M32" s="60">
        <f t="shared" si="0"/>
        <v>0</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c r="M34" s="60">
        <f t="shared" si="0"/>
        <v>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c r="M35" s="60">
        <f t="shared" si="0"/>
        <v>0</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c r="M36" s="60">
        <f t="shared" ref="M36:M67" si="2">L36-(SUM(O36:AB36))</f>
        <v>0</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c r="M37" s="60">
        <f t="shared" si="2"/>
        <v>0</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c r="M38" s="60">
        <f t="shared" si="2"/>
        <v>0</v>
      </c>
      <c r="N38" s="40" t="str">
        <f t="shared" si="1"/>
        <v>OK</v>
      </c>
      <c r="O38" s="66"/>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c r="M39" s="60">
        <f t="shared" si="2"/>
        <v>0</v>
      </c>
      <c r="N39" s="40" t="str">
        <f t="shared" si="1"/>
        <v>OK</v>
      </c>
      <c r="O39" s="66"/>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c r="M40" s="60">
        <f t="shared" si="2"/>
        <v>0</v>
      </c>
      <c r="N40" s="40" t="str">
        <f t="shared" si="1"/>
        <v>OK</v>
      </c>
      <c r="O40" s="66"/>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c r="M41" s="60">
        <f t="shared" si="2"/>
        <v>0</v>
      </c>
      <c r="N41" s="40" t="str">
        <f t="shared" si="1"/>
        <v>OK</v>
      </c>
      <c r="O41" s="66"/>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c r="M42" s="60">
        <f t="shared" si="2"/>
        <v>0</v>
      </c>
      <c r="N42" s="40" t="str">
        <f t="shared" si="1"/>
        <v>OK</v>
      </c>
      <c r="O42" s="66"/>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c r="M43" s="60">
        <f t="shared" si="2"/>
        <v>0</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c r="M44" s="60">
        <f t="shared" si="2"/>
        <v>0</v>
      </c>
      <c r="N44" s="40" t="str">
        <f t="shared" si="1"/>
        <v>OK</v>
      </c>
      <c r="O44" s="66"/>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c r="M45" s="60">
        <f t="shared" si="2"/>
        <v>0</v>
      </c>
      <c r="N45" s="40" t="str">
        <f t="shared" si="1"/>
        <v>OK</v>
      </c>
      <c r="O45" s="66"/>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c r="M46" s="60">
        <f t="shared" si="2"/>
        <v>0</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c r="M47" s="60">
        <f t="shared" si="2"/>
        <v>0</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c r="M48" s="60">
        <f t="shared" si="2"/>
        <v>0</v>
      </c>
      <c r="N48" s="40" t="str">
        <f t="shared" si="1"/>
        <v>OK</v>
      </c>
      <c r="O48" s="66"/>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c r="M49" s="60">
        <f t="shared" si="2"/>
        <v>0</v>
      </c>
      <c r="N49" s="40" t="str">
        <f t="shared" si="1"/>
        <v>OK</v>
      </c>
      <c r="O49" s="66"/>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c r="M52" s="60">
        <f t="shared" si="2"/>
        <v>0</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c r="M53" s="60">
        <f t="shared" si="2"/>
        <v>0</v>
      </c>
      <c r="N53" s="40" t="str">
        <f t="shared" si="1"/>
        <v>OK</v>
      </c>
      <c r="O53" s="66"/>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c r="M54" s="60">
        <f t="shared" si="2"/>
        <v>0</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c r="M55" s="60">
        <f t="shared" si="2"/>
        <v>0</v>
      </c>
      <c r="N55" s="40" t="str">
        <f t="shared" si="1"/>
        <v>OK</v>
      </c>
      <c r="O55" s="66"/>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c r="M56" s="60">
        <f t="shared" si="2"/>
        <v>0</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c r="M57" s="60">
        <f t="shared" si="2"/>
        <v>0</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c r="M60" s="60">
        <f t="shared" si="2"/>
        <v>0</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c r="M61" s="60">
        <f t="shared" si="2"/>
        <v>0</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c r="M62" s="60">
        <f t="shared" si="2"/>
        <v>0</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2</v>
      </c>
      <c r="M63" s="60">
        <f t="shared" si="2"/>
        <v>2</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v>2</v>
      </c>
      <c r="M64" s="60">
        <f t="shared" si="2"/>
        <v>2</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v>2</v>
      </c>
      <c r="M65" s="60">
        <f t="shared" si="2"/>
        <v>2</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c r="M68" s="60">
        <f t="shared" ref="M68:M94" si="3">L68-(SUM(O68:AB68))</f>
        <v>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c r="M69" s="60">
        <f t="shared" si="3"/>
        <v>0</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0</v>
      </c>
      <c r="N79" s="40" t="str">
        <f t="shared" si="4"/>
        <v>OK</v>
      </c>
      <c r="O79" s="66"/>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4:A10"/>
    <mergeCell ref="B4:B10"/>
    <mergeCell ref="A11:A83"/>
    <mergeCell ref="B11:B83"/>
    <mergeCell ref="A85:A92"/>
    <mergeCell ref="B85:B92"/>
    <mergeCell ref="A1:C1"/>
    <mergeCell ref="D1:K1"/>
    <mergeCell ref="L1:N1"/>
    <mergeCell ref="X1:X2"/>
    <mergeCell ref="R1:R2"/>
    <mergeCell ref="P1:P2"/>
    <mergeCell ref="O1:O2"/>
    <mergeCell ref="Q1:Q2"/>
    <mergeCell ref="A2:N2"/>
    <mergeCell ref="T1:T2"/>
    <mergeCell ref="U1:U2"/>
    <mergeCell ref="V1:V2"/>
    <mergeCell ref="W1:W2"/>
    <mergeCell ref="AA1:AA2"/>
    <mergeCell ref="AB1:AB2"/>
    <mergeCell ref="S1:S2"/>
    <mergeCell ref="Y1:Y2"/>
    <mergeCell ref="Z1:Z2"/>
  </mergeCells>
  <conditionalFormatting sqref="R10:AB94 O4:AB4 O5:Q94">
    <cfRule type="cellIs" dxfId="54" priority="5" stopIfTrue="1" operator="greaterThan">
      <formula>0</formula>
    </cfRule>
    <cfRule type="cellIs" dxfId="53" priority="6" stopIfTrue="1" operator="greaterThan">
      <formula>0</formula>
    </cfRule>
    <cfRule type="cellIs" dxfId="52" priority="7" stopIfTrue="1" operator="greaterThan">
      <formula>0</formula>
    </cfRule>
  </conditionalFormatting>
  <conditionalFormatting sqref="R5:AB9">
    <cfRule type="cellIs" dxfId="51" priority="2" stopIfTrue="1" operator="greaterThan">
      <formula>0</formula>
    </cfRule>
    <cfRule type="cellIs" dxfId="50" priority="3" stopIfTrue="1" operator="greaterThan">
      <formula>0</formula>
    </cfRule>
    <cfRule type="cellIs" dxfId="49" priority="4" stopIfTrue="1" operator="greaterThan">
      <formula>0</formula>
    </cfRule>
  </conditionalFormatting>
  <conditionalFormatting sqref="O4:AB94">
    <cfRule type="cellIs" dxfId="48" priority="1" operator="greaterThan">
      <formula>0</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94"/>
  <sheetViews>
    <sheetView zoomScale="60" zoomScaleNormal="60" workbookViewId="0">
      <selection activeCell="G29" sqref="G29"/>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232</v>
      </c>
      <c r="P1" s="90" t="s">
        <v>250</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v>44872</v>
      </c>
      <c r="P3" s="115">
        <v>44820</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11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11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11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11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11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11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11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11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c r="M12" s="60">
        <f t="shared" si="0"/>
        <v>0</v>
      </c>
      <c r="N12" s="40" t="str">
        <f t="shared" si="1"/>
        <v>OK</v>
      </c>
      <c r="O12" s="66"/>
      <c r="P12" s="11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c r="M13" s="60">
        <f t="shared" si="0"/>
        <v>0</v>
      </c>
      <c r="N13" s="40" t="str">
        <f t="shared" si="1"/>
        <v>OK</v>
      </c>
      <c r="O13" s="66"/>
      <c r="P13" s="11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c r="M14" s="60">
        <f t="shared" si="0"/>
        <v>0</v>
      </c>
      <c r="N14" s="40" t="str">
        <f t="shared" si="1"/>
        <v>OK</v>
      </c>
      <c r="O14" s="66"/>
      <c r="P14" s="11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c r="M15" s="60">
        <f t="shared" si="0"/>
        <v>0</v>
      </c>
      <c r="N15" s="40" t="str">
        <f t="shared" si="1"/>
        <v>OK</v>
      </c>
      <c r="O15" s="66"/>
      <c r="P15" s="11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c r="M16" s="60">
        <f t="shared" si="0"/>
        <v>0</v>
      </c>
      <c r="N16" s="40" t="str">
        <f t="shared" si="1"/>
        <v>OK</v>
      </c>
      <c r="O16" s="66"/>
      <c r="P16" s="11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11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11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11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v>300</v>
      </c>
      <c r="M20" s="60">
        <f t="shared" si="0"/>
        <v>0</v>
      </c>
      <c r="N20" s="40" t="str">
        <f t="shared" si="1"/>
        <v>OK</v>
      </c>
      <c r="O20" s="66"/>
      <c r="P20" s="116">
        <v>300</v>
      </c>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11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11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c r="M23" s="60">
        <f t="shared" si="0"/>
        <v>0</v>
      </c>
      <c r="N23" s="40" t="str">
        <f t="shared" si="1"/>
        <v>OK</v>
      </c>
      <c r="O23" s="66"/>
      <c r="P23" s="11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11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c r="M25" s="60">
        <f t="shared" si="0"/>
        <v>0</v>
      </c>
      <c r="N25" s="40" t="str">
        <f t="shared" si="1"/>
        <v>OK</v>
      </c>
      <c r="O25" s="66"/>
      <c r="P25" s="11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c r="M26" s="60">
        <f t="shared" si="0"/>
        <v>0</v>
      </c>
      <c r="N26" s="40" t="str">
        <f t="shared" si="1"/>
        <v>OK</v>
      </c>
      <c r="O26" s="66"/>
      <c r="P26" s="11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11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c r="M28" s="60">
        <f t="shared" si="0"/>
        <v>0</v>
      </c>
      <c r="N28" s="40" t="str">
        <f t="shared" si="1"/>
        <v>OK</v>
      </c>
      <c r="O28" s="66"/>
      <c r="P28" s="11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11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c r="M30" s="60">
        <f t="shared" si="0"/>
        <v>0</v>
      </c>
      <c r="N30" s="40" t="str">
        <f t="shared" si="1"/>
        <v>OK</v>
      </c>
      <c r="O30" s="66"/>
      <c r="P30" s="11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11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v>30</v>
      </c>
      <c r="M32" s="60">
        <f t="shared" si="0"/>
        <v>0</v>
      </c>
      <c r="N32" s="40" t="str">
        <f t="shared" si="1"/>
        <v>OK</v>
      </c>
      <c r="O32" s="66"/>
      <c r="P32" s="116">
        <v>30</v>
      </c>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11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c r="M34" s="60">
        <f t="shared" si="0"/>
        <v>0</v>
      </c>
      <c r="N34" s="40" t="str">
        <f t="shared" si="1"/>
        <v>OK</v>
      </c>
      <c r="O34" s="66"/>
      <c r="P34" s="11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v>10</v>
      </c>
      <c r="M35" s="60">
        <f t="shared" si="0"/>
        <v>8</v>
      </c>
      <c r="N35" s="40" t="str">
        <f t="shared" si="1"/>
        <v>OK</v>
      </c>
      <c r="O35" s="66"/>
      <c r="P35" s="116">
        <v>2</v>
      </c>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v>10</v>
      </c>
      <c r="M36" s="60">
        <f t="shared" ref="M36:M67" si="2">L36-(SUM(O36:AB36))</f>
        <v>7</v>
      </c>
      <c r="N36" s="40" t="str">
        <f t="shared" si="1"/>
        <v>OK</v>
      </c>
      <c r="O36" s="66">
        <v>3</v>
      </c>
      <c r="P36" s="11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v>10</v>
      </c>
      <c r="M37" s="60">
        <f t="shared" si="2"/>
        <v>10</v>
      </c>
      <c r="N37" s="40" t="str">
        <f t="shared" si="1"/>
        <v>OK</v>
      </c>
      <c r="O37" s="66"/>
      <c r="P37" s="11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c r="M38" s="60">
        <f t="shared" si="2"/>
        <v>0</v>
      </c>
      <c r="N38" s="40" t="str">
        <f t="shared" si="1"/>
        <v>OK</v>
      </c>
      <c r="O38" s="66"/>
      <c r="P38" s="11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c r="M39" s="60">
        <f t="shared" si="2"/>
        <v>0</v>
      </c>
      <c r="N39" s="40" t="str">
        <f t="shared" si="1"/>
        <v>OK</v>
      </c>
      <c r="O39" s="66"/>
      <c r="P39" s="11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10</v>
      </c>
      <c r="M40" s="60">
        <f t="shared" si="2"/>
        <v>5</v>
      </c>
      <c r="N40" s="40" t="str">
        <f t="shared" si="1"/>
        <v>OK</v>
      </c>
      <c r="O40" s="66"/>
      <c r="P40" s="116">
        <v>5</v>
      </c>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v>10</v>
      </c>
      <c r="M41" s="60">
        <f t="shared" si="2"/>
        <v>5</v>
      </c>
      <c r="N41" s="40" t="str">
        <f t="shared" si="1"/>
        <v>OK</v>
      </c>
      <c r="O41" s="66"/>
      <c r="P41" s="116">
        <v>5</v>
      </c>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10</v>
      </c>
      <c r="M42" s="60">
        <f t="shared" si="2"/>
        <v>5</v>
      </c>
      <c r="N42" s="40" t="str">
        <f t="shared" si="1"/>
        <v>OK</v>
      </c>
      <c r="O42" s="66"/>
      <c r="P42" s="116">
        <v>5</v>
      </c>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10</v>
      </c>
      <c r="M43" s="60">
        <f t="shared" si="2"/>
        <v>10</v>
      </c>
      <c r="N43" s="40" t="str">
        <f t="shared" si="1"/>
        <v>OK</v>
      </c>
      <c r="O43" s="66"/>
      <c r="P43" s="11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v>3</v>
      </c>
      <c r="M44" s="60">
        <f t="shared" si="2"/>
        <v>1</v>
      </c>
      <c r="N44" s="40" t="str">
        <f t="shared" si="1"/>
        <v>OK</v>
      </c>
      <c r="O44" s="66"/>
      <c r="P44" s="116">
        <v>2</v>
      </c>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v>3</v>
      </c>
      <c r="M45" s="60">
        <f t="shared" si="2"/>
        <v>1</v>
      </c>
      <c r="N45" s="40" t="str">
        <f t="shared" si="1"/>
        <v>OK</v>
      </c>
      <c r="O45" s="66"/>
      <c r="P45" s="116">
        <v>2</v>
      </c>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v>3</v>
      </c>
      <c r="M46" s="60">
        <f t="shared" si="2"/>
        <v>3</v>
      </c>
      <c r="N46" s="40" t="str">
        <f t="shared" si="1"/>
        <v>OK</v>
      </c>
      <c r="O46" s="66"/>
      <c r="P46" s="11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v>3</v>
      </c>
      <c r="M47" s="60">
        <f t="shared" si="2"/>
        <v>3</v>
      </c>
      <c r="N47" s="40" t="str">
        <f t="shared" si="1"/>
        <v>OK</v>
      </c>
      <c r="O47" s="66"/>
      <c r="P47" s="11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v>3</v>
      </c>
      <c r="M48" s="60">
        <f t="shared" si="2"/>
        <v>1</v>
      </c>
      <c r="N48" s="40" t="str">
        <f t="shared" si="1"/>
        <v>OK</v>
      </c>
      <c r="O48" s="66"/>
      <c r="P48" s="116">
        <v>2</v>
      </c>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v>3</v>
      </c>
      <c r="M49" s="60">
        <f t="shared" si="2"/>
        <v>1</v>
      </c>
      <c r="N49" s="40" t="str">
        <f t="shared" si="1"/>
        <v>OK</v>
      </c>
      <c r="O49" s="66"/>
      <c r="P49" s="116">
        <v>2</v>
      </c>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11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11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c r="M52" s="60">
        <f t="shared" si="2"/>
        <v>0</v>
      </c>
      <c r="N52" s="40" t="str">
        <f t="shared" si="1"/>
        <v>OK</v>
      </c>
      <c r="O52" s="66"/>
      <c r="P52" s="11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10</v>
      </c>
      <c r="M53" s="60">
        <f t="shared" si="2"/>
        <v>5</v>
      </c>
      <c r="N53" s="40" t="str">
        <f t="shared" si="1"/>
        <v>OK</v>
      </c>
      <c r="O53" s="66"/>
      <c r="P53" s="116">
        <v>5</v>
      </c>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c r="M54" s="60">
        <f t="shared" si="2"/>
        <v>0</v>
      </c>
      <c r="N54" s="40" t="str">
        <f t="shared" si="1"/>
        <v>OK</v>
      </c>
      <c r="O54" s="66"/>
      <c r="P54" s="11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v>10</v>
      </c>
      <c r="M55" s="60">
        <f t="shared" si="2"/>
        <v>5</v>
      </c>
      <c r="N55" s="40" t="str">
        <f t="shared" si="1"/>
        <v>OK</v>
      </c>
      <c r="O55" s="66"/>
      <c r="P55" s="116">
        <v>5</v>
      </c>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10</v>
      </c>
      <c r="M56" s="60">
        <f t="shared" si="2"/>
        <v>5</v>
      </c>
      <c r="N56" s="40" t="str">
        <f t="shared" si="1"/>
        <v>OK</v>
      </c>
      <c r="O56" s="66"/>
      <c r="P56" s="116">
        <v>5</v>
      </c>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c r="M57" s="60">
        <f t="shared" si="2"/>
        <v>0</v>
      </c>
      <c r="N57" s="40" t="str">
        <f t="shared" si="1"/>
        <v>OK</v>
      </c>
      <c r="O57" s="66"/>
      <c r="P57" s="11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11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11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c r="M60" s="60">
        <f t="shared" si="2"/>
        <v>0</v>
      </c>
      <c r="N60" s="40" t="str">
        <f t="shared" si="1"/>
        <v>OK</v>
      </c>
      <c r="O60" s="66"/>
      <c r="P60" s="11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c r="M61" s="60">
        <f t="shared" si="2"/>
        <v>0</v>
      </c>
      <c r="N61" s="40" t="str">
        <f t="shared" si="1"/>
        <v>OK</v>
      </c>
      <c r="O61" s="66"/>
      <c r="P61" s="11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c r="M62" s="60">
        <f t="shared" si="2"/>
        <v>0</v>
      </c>
      <c r="N62" s="40" t="str">
        <f t="shared" si="1"/>
        <v>OK</v>
      </c>
      <c r="O62" s="66"/>
      <c r="P62" s="11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c r="M63" s="60">
        <f t="shared" si="2"/>
        <v>0</v>
      </c>
      <c r="N63" s="40" t="str">
        <f t="shared" si="1"/>
        <v>OK</v>
      </c>
      <c r="O63" s="66"/>
      <c r="P63" s="11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11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c r="M65" s="60">
        <f t="shared" si="2"/>
        <v>0</v>
      </c>
      <c r="N65" s="40" t="str">
        <f t="shared" si="1"/>
        <v>OK</v>
      </c>
      <c r="O65" s="66"/>
      <c r="P65" s="11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11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11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v>100</v>
      </c>
      <c r="M68" s="60">
        <f t="shared" ref="M68:M94" si="3">L68-(SUM(O68:AB68))</f>
        <v>0</v>
      </c>
      <c r="N68" s="40" t="str">
        <f t="shared" si="1"/>
        <v>OK</v>
      </c>
      <c r="O68" s="66"/>
      <c r="P68" s="117">
        <v>100</v>
      </c>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c r="M69" s="60">
        <f t="shared" si="3"/>
        <v>0</v>
      </c>
      <c r="N69" s="40" t="str">
        <f t="shared" ref="N69:N94" si="4">IF(M69&lt;0,"ATENÇÃO","OK")</f>
        <v>OK</v>
      </c>
      <c r="O69" s="66"/>
      <c r="P69" s="11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11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11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11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11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11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11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11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11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11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0</v>
      </c>
      <c r="N79" s="40" t="str">
        <f t="shared" si="4"/>
        <v>OK</v>
      </c>
      <c r="O79" s="66"/>
      <c r="P79" s="11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11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11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11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11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11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11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11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11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11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11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11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11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11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11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116"/>
      <c r="Q94" s="67"/>
      <c r="R94" s="66"/>
      <c r="S94" s="66"/>
      <c r="T94" s="66"/>
      <c r="U94" s="66"/>
      <c r="V94" s="66"/>
      <c r="W94" s="66"/>
      <c r="X94" s="66"/>
      <c r="Y94" s="66"/>
      <c r="Z94" s="66"/>
      <c r="AA94" s="66"/>
      <c r="AB94" s="66"/>
    </row>
  </sheetData>
  <mergeCells count="24">
    <mergeCell ref="A85:A92"/>
    <mergeCell ref="B85:B92"/>
    <mergeCell ref="AA1:AA2"/>
    <mergeCell ref="AB1:AB2"/>
    <mergeCell ref="L1:N1"/>
    <mergeCell ref="O1:O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 ref="P1:P2"/>
  </mergeCells>
  <conditionalFormatting sqref="R10:AB94 O4:AB4 O5:Q94">
    <cfRule type="cellIs" dxfId="47" priority="5" stopIfTrue="1" operator="greaterThan">
      <formula>0</formula>
    </cfRule>
    <cfRule type="cellIs" dxfId="46" priority="6" stopIfTrue="1" operator="greaterThan">
      <formula>0</formula>
    </cfRule>
    <cfRule type="cellIs" dxfId="45" priority="7" stopIfTrue="1" operator="greaterThan">
      <formula>0</formula>
    </cfRule>
  </conditionalFormatting>
  <conditionalFormatting sqref="R5:AB9">
    <cfRule type="cellIs" dxfId="44" priority="2" stopIfTrue="1" operator="greaterThan">
      <formula>0</formula>
    </cfRule>
    <cfRule type="cellIs" dxfId="43" priority="3" stopIfTrue="1" operator="greaterThan">
      <formula>0</formula>
    </cfRule>
    <cfRule type="cellIs" dxfId="42" priority="4" stopIfTrue="1" operator="greaterThan">
      <formula>0</formula>
    </cfRule>
  </conditionalFormatting>
  <conditionalFormatting sqref="O4:AB94">
    <cfRule type="cellIs" dxfId="41" priority="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04"/>
  <sheetViews>
    <sheetView tabSelected="1" zoomScale="85" zoomScaleNormal="85" workbookViewId="0">
      <pane xSplit="2" ySplit="3" topLeftCell="F4" activePane="bottomRight" state="frozen"/>
      <selection pane="topRight" activeCell="C1" sqref="C1"/>
      <selection pane="bottomLeft" activeCell="A4" sqref="A4"/>
      <selection pane="bottomRight" activeCell="K13" sqref="K13"/>
    </sheetView>
  </sheetViews>
  <sheetFormatPr defaultColWidth="9.7109375" defaultRowHeight="15" x14ac:dyDescent="0.2"/>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16.7109375" style="56" customWidth="1"/>
    <col min="13" max="13" width="16.7109375" style="9" customWidth="1"/>
    <col min="14" max="14" width="16.7109375" style="57" customWidth="1"/>
    <col min="15" max="16" width="18.7109375" style="48" customWidth="1"/>
    <col min="17" max="16384" width="9.7109375" style="48"/>
  </cols>
  <sheetData>
    <row r="1" spans="1:16" ht="27.75" customHeight="1" x14ac:dyDescent="0.2">
      <c r="A1" s="98" t="s">
        <v>52</v>
      </c>
      <c r="B1" s="98"/>
      <c r="C1" s="98"/>
      <c r="D1" s="98" t="s">
        <v>53</v>
      </c>
      <c r="E1" s="98"/>
      <c r="F1" s="98"/>
      <c r="G1" s="98"/>
      <c r="H1" s="98"/>
      <c r="I1" s="98"/>
      <c r="J1" s="98"/>
      <c r="K1" s="98"/>
      <c r="L1" s="98" t="s">
        <v>226</v>
      </c>
      <c r="M1" s="98"/>
      <c r="N1" s="98"/>
      <c r="O1" s="98"/>
      <c r="P1" s="98"/>
    </row>
    <row r="2" spans="1:16" ht="30.75" customHeight="1" x14ac:dyDescent="0.2">
      <c r="A2" s="98" t="s">
        <v>29</v>
      </c>
      <c r="B2" s="98"/>
      <c r="C2" s="98"/>
      <c r="D2" s="98"/>
      <c r="E2" s="98"/>
      <c r="F2" s="98"/>
      <c r="G2" s="98"/>
      <c r="H2" s="98"/>
      <c r="I2" s="98"/>
      <c r="J2" s="98"/>
      <c r="K2" s="98"/>
      <c r="L2" s="98"/>
      <c r="M2" s="98"/>
      <c r="N2" s="98"/>
      <c r="O2" s="98"/>
      <c r="P2" s="98"/>
    </row>
    <row r="3" spans="1:16" s="39" customFormat="1" ht="30" x14ac:dyDescent="0.2">
      <c r="A3" s="28" t="s">
        <v>2</v>
      </c>
      <c r="B3" s="26" t="s">
        <v>1</v>
      </c>
      <c r="C3" s="27" t="s">
        <v>4</v>
      </c>
      <c r="D3" s="27" t="s">
        <v>6</v>
      </c>
      <c r="E3" s="27" t="s">
        <v>28</v>
      </c>
      <c r="F3" s="27" t="s">
        <v>36</v>
      </c>
      <c r="G3" s="27" t="s">
        <v>37</v>
      </c>
      <c r="H3" s="27" t="s">
        <v>7</v>
      </c>
      <c r="I3" s="28" t="s">
        <v>3</v>
      </c>
      <c r="J3" s="29" t="s">
        <v>12</v>
      </c>
      <c r="K3" s="58" t="s">
        <v>5</v>
      </c>
      <c r="L3" s="30" t="s">
        <v>42</v>
      </c>
      <c r="M3" s="31" t="s">
        <v>43</v>
      </c>
      <c r="N3" s="28" t="s">
        <v>44</v>
      </c>
      <c r="O3" s="35" t="s">
        <v>45</v>
      </c>
      <c r="P3" s="35" t="s">
        <v>46</v>
      </c>
    </row>
    <row r="4" spans="1:16" ht="225" x14ac:dyDescent="0.2">
      <c r="A4" s="87" t="s">
        <v>54</v>
      </c>
      <c r="B4" s="87">
        <v>4</v>
      </c>
      <c r="C4" s="72">
        <v>167</v>
      </c>
      <c r="D4" s="73" t="s">
        <v>55</v>
      </c>
      <c r="E4" s="33" t="s">
        <v>148</v>
      </c>
      <c r="F4" s="33" t="s">
        <v>157</v>
      </c>
      <c r="G4" s="33" t="s">
        <v>158</v>
      </c>
      <c r="H4" s="33" t="s">
        <v>154</v>
      </c>
      <c r="I4" s="42">
        <v>20</v>
      </c>
      <c r="J4" s="42">
        <v>30</v>
      </c>
      <c r="K4" s="47">
        <v>85.81</v>
      </c>
      <c r="L4" s="37">
        <f>SUM(CCT!L4,CAV!L4,CEAD!L4,CEART!L4,CEAVI!L4,CEFID!L4,CEO!L4,CEPLAN!L4,CERES!L4,CESFI!L4,ESAG!L4,FAED!L4,MESC!L4,REITORIA!L4)</f>
        <v>57</v>
      </c>
      <c r="M4" s="75">
        <f>SUM(CCT!O4:AB4,CAV!O4:AB4,CEAD!O4:AB4,CEART!O4:AB4,CEAVI!O4:AB4,CEFID!O4:AB4,CEO!O4:AB4,CEPLAN!O4:AB4,CERES!O4:AB4,CESFI!O4:AB4,ESAG!O4:AB4,FAED!O4:AB4,MESC!O4:AB4,REITORIA!O4:AB4)</f>
        <v>30</v>
      </c>
      <c r="N4" s="36">
        <f t="shared" ref="N4:N67" si="0">SUM(L4-M4)</f>
        <v>27</v>
      </c>
      <c r="O4" s="49">
        <f>L4*K4</f>
        <v>4891.17</v>
      </c>
      <c r="P4" s="49">
        <f t="shared" ref="P4:P67" si="1">M4*K4</f>
        <v>2574.3000000000002</v>
      </c>
    </row>
    <row r="5" spans="1:16" ht="15" customHeight="1" x14ac:dyDescent="0.2">
      <c r="A5" s="88"/>
      <c r="B5" s="88"/>
      <c r="C5" s="72">
        <v>168</v>
      </c>
      <c r="D5" s="73" t="s">
        <v>56</v>
      </c>
      <c r="E5" s="33" t="s">
        <v>149</v>
      </c>
      <c r="F5" s="33" t="s">
        <v>159</v>
      </c>
      <c r="G5" s="33" t="s">
        <v>160</v>
      </c>
      <c r="H5" s="33" t="s">
        <v>31</v>
      </c>
      <c r="I5" s="42">
        <v>20</v>
      </c>
      <c r="J5" s="42">
        <v>30</v>
      </c>
      <c r="K5" s="47">
        <v>11.07</v>
      </c>
      <c r="L5" s="37">
        <f>SUM(CCT!L5,CAV!L5,CEAD!L5,CEART!L5,CEAVI!L5,CEFID!L5,CEO!L5,CEPLAN!L5,CERES!L5,CESFI!L5,ESAG!L5,FAED!L5,MESC!L5,REITORIA!L5)</f>
        <v>20</v>
      </c>
      <c r="M5" s="75">
        <f>SUM(CCT!O5:AB5,CAV!O5:AB5,CEAD!O5:AB5,CEART!O5:AB5,CEAVI!O5:AB5,CEFID!O5:AB5,CEO!O5:AB5,CEPLAN!O5:AB5,CERES!O5:AB5,CESFI!O5:AB5,ESAG!O5:AB5,FAED!O5:AB5,MESC!O5:AB5,REITORIA!O5:AB5)</f>
        <v>10</v>
      </c>
      <c r="N5" s="36">
        <f t="shared" si="0"/>
        <v>10</v>
      </c>
      <c r="O5" s="49">
        <f t="shared" ref="O5:O68" si="2">L5*K5</f>
        <v>221.4</v>
      </c>
      <c r="P5" s="49">
        <f t="shared" si="1"/>
        <v>110.7</v>
      </c>
    </row>
    <row r="6" spans="1:16" ht="15" customHeight="1" x14ac:dyDescent="0.2">
      <c r="A6" s="88"/>
      <c r="B6" s="88"/>
      <c r="C6" s="72">
        <v>169</v>
      </c>
      <c r="D6" s="73" t="s">
        <v>57</v>
      </c>
      <c r="E6" s="33" t="s">
        <v>149</v>
      </c>
      <c r="F6" s="33" t="s">
        <v>159</v>
      </c>
      <c r="G6" s="33" t="s">
        <v>161</v>
      </c>
      <c r="H6" s="42" t="s">
        <v>31</v>
      </c>
      <c r="I6" s="42">
        <v>20</v>
      </c>
      <c r="J6" s="42">
        <v>30</v>
      </c>
      <c r="K6" s="47">
        <v>11.07</v>
      </c>
      <c r="L6" s="37">
        <f>SUM(CCT!L6,CAV!L6,CEAD!L6,CEART!L6,CEAVI!L6,CEFID!L6,CEO!L6,CEPLAN!L6,CERES!L6,CESFI!L6,ESAG!L6,FAED!L6,MESC!L6,REITORIA!L6)</f>
        <v>20</v>
      </c>
      <c r="M6" s="75">
        <f>SUM(CCT!O6:AB6,CAV!O6:AB6,CEAD!O6:AB6,CEART!O6:AB6,CEAVI!O6:AB6,CEFID!O6:AB6,CEO!O6:AB6,CEPLAN!O6:AB6,CERES!O6:AB6,CESFI!O6:AB6,ESAG!O6:AB6,FAED!O6:AB6,MESC!O6:AB6,REITORIA!O6:AB6)</f>
        <v>10</v>
      </c>
      <c r="N6" s="36">
        <f t="shared" si="0"/>
        <v>10</v>
      </c>
      <c r="O6" s="49">
        <f t="shared" si="2"/>
        <v>221.4</v>
      </c>
      <c r="P6" s="49">
        <f t="shared" si="1"/>
        <v>110.7</v>
      </c>
    </row>
    <row r="7" spans="1:16" ht="15" customHeight="1" x14ac:dyDescent="0.2">
      <c r="A7" s="88"/>
      <c r="B7" s="88"/>
      <c r="C7" s="72">
        <v>170</v>
      </c>
      <c r="D7" s="73" t="s">
        <v>58</v>
      </c>
      <c r="E7" s="33" t="s">
        <v>149</v>
      </c>
      <c r="F7" s="33" t="s">
        <v>159</v>
      </c>
      <c r="G7" s="33" t="s">
        <v>162</v>
      </c>
      <c r="H7" s="33" t="s">
        <v>31</v>
      </c>
      <c r="I7" s="42">
        <v>20</v>
      </c>
      <c r="J7" s="42">
        <v>30</v>
      </c>
      <c r="K7" s="47">
        <v>11.07</v>
      </c>
      <c r="L7" s="37">
        <f>SUM(CCT!L7,CAV!L7,CEAD!L7,CEART!L7,CEAVI!L7,CEFID!L7,CEO!L7,CEPLAN!L7,CERES!L7,CESFI!L7,ESAG!L7,FAED!L7,MESC!L7,REITORIA!L7)</f>
        <v>20</v>
      </c>
      <c r="M7" s="75">
        <f>SUM(CCT!O7:AB7,CAV!O7:AB7,CEAD!O7:AB7,CEART!O7:AB7,CEAVI!O7:AB7,CEFID!O7:AB7,CEO!O7:AB7,CEPLAN!O7:AB7,CERES!O7:AB7,CESFI!O7:AB7,ESAG!O7:AB7,FAED!O7:AB7,MESC!O7:AB7,REITORIA!O7:AB7)</f>
        <v>10</v>
      </c>
      <c r="N7" s="36">
        <f t="shared" si="0"/>
        <v>10</v>
      </c>
      <c r="O7" s="49">
        <f t="shared" si="2"/>
        <v>221.4</v>
      </c>
      <c r="P7" s="49">
        <f t="shared" si="1"/>
        <v>110.7</v>
      </c>
    </row>
    <row r="8" spans="1:16" ht="15" customHeight="1" x14ac:dyDescent="0.2">
      <c r="A8" s="88"/>
      <c r="B8" s="88"/>
      <c r="C8" s="72">
        <v>171</v>
      </c>
      <c r="D8" s="73" t="s">
        <v>59</v>
      </c>
      <c r="E8" s="33" t="s">
        <v>149</v>
      </c>
      <c r="F8" s="33" t="s">
        <v>159</v>
      </c>
      <c r="G8" s="33" t="s">
        <v>163</v>
      </c>
      <c r="H8" s="43" t="s">
        <v>31</v>
      </c>
      <c r="I8" s="42">
        <v>20</v>
      </c>
      <c r="J8" s="42">
        <v>30</v>
      </c>
      <c r="K8" s="47">
        <v>20.079999999999998</v>
      </c>
      <c r="L8" s="37">
        <f>SUM(CCT!L8,CAV!L8,CEAD!L8,CEART!L8,CEAVI!L8,CEFID!L8,CEO!L8,CEPLAN!L8,CERES!L8,CESFI!L8,ESAG!L8,FAED!L8,MESC!L8,REITORIA!L8)</f>
        <v>30</v>
      </c>
      <c r="M8" s="75">
        <f>SUM(CCT!O8:AB8,CAV!O8:AB8,CEAD!O8:AB8,CEART!O8:AB8,CEAVI!O8:AB8,CEFID!O8:AB8,CEO!O8:AB8,CEPLAN!O8:AB8,CERES!O8:AB8,CESFI!O8:AB8,ESAG!O8:AB8,FAED!O8:AB8,MESC!O8:AB8,REITORIA!O8:AB8)</f>
        <v>15</v>
      </c>
      <c r="N8" s="36">
        <f t="shared" si="0"/>
        <v>15</v>
      </c>
      <c r="O8" s="49">
        <f t="shared" si="2"/>
        <v>602.4</v>
      </c>
      <c r="P8" s="49">
        <f t="shared" si="1"/>
        <v>301.2</v>
      </c>
    </row>
    <row r="9" spans="1:16" ht="15" customHeight="1" x14ac:dyDescent="0.2">
      <c r="A9" s="88"/>
      <c r="B9" s="88"/>
      <c r="C9" s="72">
        <v>172</v>
      </c>
      <c r="D9" s="73" t="s">
        <v>60</v>
      </c>
      <c r="E9" s="33" t="s">
        <v>149</v>
      </c>
      <c r="F9" s="33" t="s">
        <v>159</v>
      </c>
      <c r="G9" s="33" t="s">
        <v>164</v>
      </c>
      <c r="H9" s="43" t="s">
        <v>31</v>
      </c>
      <c r="I9" s="42">
        <v>20</v>
      </c>
      <c r="J9" s="42">
        <v>30</v>
      </c>
      <c r="K9" s="47">
        <v>11.32</v>
      </c>
      <c r="L9" s="37">
        <f>SUM(CCT!L9,CAV!L9,CEAD!L9,CEART!L9,CEAVI!L9,CEFID!L9,CEO!L9,CEPLAN!L9,CERES!L9,CESFI!L9,ESAG!L9,FAED!L9,MESC!L9,REITORIA!L9)</f>
        <v>30</v>
      </c>
      <c r="M9" s="75">
        <f>SUM(CCT!O9:AB9,CAV!O9:AB9,CEAD!O9:AB9,CEART!O9:AB9,CEAVI!O9:AB9,CEFID!O9:AB9,CEO!O9:AB9,CEPLAN!O9:AB9,CERES!O9:AB9,CESFI!O9:AB9,ESAG!O9:AB9,FAED!O9:AB9,MESC!O9:AB9,REITORIA!O9:AB9)</f>
        <v>15</v>
      </c>
      <c r="N9" s="36">
        <f t="shared" si="0"/>
        <v>15</v>
      </c>
      <c r="O9" s="49">
        <f t="shared" si="2"/>
        <v>339.6</v>
      </c>
      <c r="P9" s="49">
        <f t="shared" si="1"/>
        <v>169.8</v>
      </c>
    </row>
    <row r="10" spans="1:16" ht="90" x14ac:dyDescent="0.2">
      <c r="A10" s="89"/>
      <c r="B10" s="89"/>
      <c r="C10" s="72">
        <v>173</v>
      </c>
      <c r="D10" s="73" t="s">
        <v>61</v>
      </c>
      <c r="E10" s="33" t="s">
        <v>148</v>
      </c>
      <c r="F10" s="33" t="s">
        <v>159</v>
      </c>
      <c r="G10" s="33" t="s">
        <v>165</v>
      </c>
      <c r="H10" s="43" t="s">
        <v>31</v>
      </c>
      <c r="I10" s="42">
        <v>20</v>
      </c>
      <c r="J10" s="42">
        <v>30</v>
      </c>
      <c r="K10" s="47">
        <v>32.56</v>
      </c>
      <c r="L10" s="37">
        <f>SUM(CCT!L10,CAV!L10,CEAD!L10,CEART!L10,CEAVI!L10,CEFID!L10,CEO!L10,CEPLAN!L10,CERES!L10,CESFI!L10,ESAG!L10,FAED!L10,MESC!L10,REITORIA!L10)</f>
        <v>67</v>
      </c>
      <c r="M10" s="75">
        <f>SUM(CCT!O10:AB10,CAV!O10:AB10,CEAD!O10:AB10,CEART!O10:AB10,CEAVI!O10:AB10,CEFID!O10:AB10,CEO!O10:AB10,CEPLAN!O10:AB10,CERES!O10:AB10,CESFI!O10:AB10,ESAG!O10:AB10,FAED!O10:AB10,MESC!O10:AB10,REITORIA!O10:AB10)</f>
        <v>15</v>
      </c>
      <c r="N10" s="36">
        <f t="shared" si="0"/>
        <v>52</v>
      </c>
      <c r="O10" s="49">
        <f t="shared" si="2"/>
        <v>2181.52</v>
      </c>
      <c r="P10" s="49">
        <f t="shared" si="1"/>
        <v>488.40000000000003</v>
      </c>
    </row>
    <row r="11" spans="1:16" ht="15" customHeight="1" x14ac:dyDescent="0.2">
      <c r="A11" s="83" t="s">
        <v>62</v>
      </c>
      <c r="B11" s="83">
        <v>5</v>
      </c>
      <c r="C11" s="69">
        <v>174</v>
      </c>
      <c r="D11" s="70" t="s">
        <v>63</v>
      </c>
      <c r="E11" s="41" t="s">
        <v>33</v>
      </c>
      <c r="F11" s="41" t="s">
        <v>166</v>
      </c>
      <c r="G11" s="32" t="s">
        <v>167</v>
      </c>
      <c r="H11" s="41" t="s">
        <v>31</v>
      </c>
      <c r="I11" s="41">
        <v>20</v>
      </c>
      <c r="J11" s="41">
        <v>30</v>
      </c>
      <c r="K11" s="46">
        <v>15</v>
      </c>
      <c r="L11" s="37">
        <f>SUM(CCT!L11,CAV!L11,CEAD!L11,CEART!L11,CEAVI!L11,CEFID!L11,CEO!L11,CEPLAN!L11,CERES!L11,CESFI!L11,ESAG!L11,FAED!L11,MESC!L11,REITORIA!L11)</f>
        <v>29</v>
      </c>
      <c r="M11" s="75">
        <f>SUM(CCT!O11:AB11,CAV!O11:AB11,CEAD!O11:AB11,CEART!O11:AB11,CEAVI!O11:AB11,CEFID!O11:AB11,CEO!O11:AB11,CEPLAN!O11:AB11,CERES!O11:AB11,CESFI!O11:AB11,ESAG!O11:AB11,FAED!O11:AB11,MESC!O11:AB11,REITORIA!O11:AB11)</f>
        <v>5</v>
      </c>
      <c r="N11" s="36">
        <f t="shared" si="0"/>
        <v>24</v>
      </c>
      <c r="O11" s="49">
        <f t="shared" si="2"/>
        <v>435</v>
      </c>
      <c r="P11" s="49">
        <f t="shared" si="1"/>
        <v>75</v>
      </c>
    </row>
    <row r="12" spans="1:16" ht="15" customHeight="1" x14ac:dyDescent="0.2">
      <c r="A12" s="84"/>
      <c r="B12" s="84"/>
      <c r="C12" s="69">
        <v>175</v>
      </c>
      <c r="D12" s="70" t="s">
        <v>64</v>
      </c>
      <c r="E12" s="41" t="s">
        <v>32</v>
      </c>
      <c r="F12" s="41" t="s">
        <v>168</v>
      </c>
      <c r="G12" s="32" t="s">
        <v>169</v>
      </c>
      <c r="H12" s="41" t="s">
        <v>31</v>
      </c>
      <c r="I12" s="41">
        <v>20</v>
      </c>
      <c r="J12" s="41">
        <v>30</v>
      </c>
      <c r="K12" s="46">
        <v>22</v>
      </c>
      <c r="L12" s="37">
        <f>SUM(CCT!L12,CAV!L12,CEAD!L12,CEART!L12,CEAVI!L12,CEFID!L12,CEO!L12,CEPLAN!L12,CERES!L12,CESFI!L12,ESAG!L12,FAED!L12,MESC!L12,REITORIA!L12)</f>
        <v>86</v>
      </c>
      <c r="M12" s="75">
        <f>SUM(CCT!O12:AB12,CAV!O12:AB12,CEAD!O12:AB12,CEART!O12:AB12,CEAVI!O12:AB12,CEFID!O12:AB12,CEO!O12:AB12,CEPLAN!O12:AB12,CERES!O12:AB12,CESFI!O12:AB12,ESAG!O12:AB12,FAED!O12:AB12,MESC!O12:AB12,REITORIA!O12:AB12)</f>
        <v>6</v>
      </c>
      <c r="N12" s="36">
        <f t="shared" si="0"/>
        <v>80</v>
      </c>
      <c r="O12" s="49">
        <f t="shared" si="2"/>
        <v>1892</v>
      </c>
      <c r="P12" s="49">
        <f t="shared" si="1"/>
        <v>132</v>
      </c>
    </row>
    <row r="13" spans="1:16" ht="15" customHeight="1" x14ac:dyDescent="0.2">
      <c r="A13" s="84"/>
      <c r="B13" s="84"/>
      <c r="C13" s="69">
        <v>176</v>
      </c>
      <c r="D13" s="70" t="s">
        <v>65</v>
      </c>
      <c r="E13" s="41" t="s">
        <v>33</v>
      </c>
      <c r="F13" s="41" t="s">
        <v>170</v>
      </c>
      <c r="G13" s="32" t="s">
        <v>171</v>
      </c>
      <c r="H13" s="41" t="s">
        <v>31</v>
      </c>
      <c r="I13" s="41">
        <v>20</v>
      </c>
      <c r="J13" s="41">
        <v>30</v>
      </c>
      <c r="K13" s="46">
        <v>42</v>
      </c>
      <c r="L13" s="37">
        <f>SUM(CCT!L13,CAV!L13,CEAD!L13,CEART!L13,CEAVI!L13,CEFID!L13,CEO!L13,CEPLAN!L13,CERES!L13,CESFI!L13,ESAG!L13,FAED!L13,MESC!L13,REITORIA!L13)</f>
        <v>146</v>
      </c>
      <c r="M13" s="75">
        <f>SUM(CCT!O13:AB13,CAV!O13:AB13,CEAD!O13:AB13,CEART!O13:AB13,CEAVI!O13:AB13,CEFID!O13:AB13,CEO!O13:AB13,CEPLAN!O13:AB13,CERES!O13:AB13,CESFI!O13:AB13,ESAG!O13:AB13,FAED!O13:AB13,MESC!O13:AB13,REITORIA!O13:AB13)</f>
        <v>12</v>
      </c>
      <c r="N13" s="36">
        <f t="shared" si="0"/>
        <v>134</v>
      </c>
      <c r="O13" s="49">
        <f t="shared" si="2"/>
        <v>6132</v>
      </c>
      <c r="P13" s="49">
        <f t="shared" si="1"/>
        <v>504</v>
      </c>
    </row>
    <row r="14" spans="1:16" ht="15" customHeight="1" x14ac:dyDescent="0.2">
      <c r="A14" s="84"/>
      <c r="B14" s="84"/>
      <c r="C14" s="69">
        <v>177</v>
      </c>
      <c r="D14" s="70" t="s">
        <v>66</v>
      </c>
      <c r="E14" s="41" t="s">
        <v>33</v>
      </c>
      <c r="F14" s="41" t="s">
        <v>172</v>
      </c>
      <c r="G14" s="32" t="s">
        <v>173</v>
      </c>
      <c r="H14" s="41" t="s">
        <v>34</v>
      </c>
      <c r="I14" s="41">
        <v>20</v>
      </c>
      <c r="J14" s="41">
        <v>30</v>
      </c>
      <c r="K14" s="46">
        <v>45</v>
      </c>
      <c r="L14" s="37">
        <f>SUM(CCT!L14,CAV!L14,CEAD!L14,CEART!L14,CEAVI!L14,CEFID!L14,CEO!L14,CEPLAN!L14,CERES!L14,CESFI!L14,ESAG!L14,FAED!L14,MESC!L14,REITORIA!L14)</f>
        <v>178</v>
      </c>
      <c r="M14" s="75">
        <f>SUM(CCT!O14:AB14,CAV!O14:AB14,CEAD!O14:AB14,CEART!O14:AB14,CEAVI!O14:AB14,CEFID!O14:AB14,CEO!O14:AB14,CEPLAN!O14:AB14,CERES!O14:AB14,CESFI!O14:AB14,ESAG!O14:AB14,FAED!O14:AB14,MESC!O14:AB14,REITORIA!O14:AB14)</f>
        <v>16</v>
      </c>
      <c r="N14" s="36">
        <f t="shared" si="0"/>
        <v>162</v>
      </c>
      <c r="O14" s="49">
        <f t="shared" si="2"/>
        <v>8010</v>
      </c>
      <c r="P14" s="49">
        <f t="shared" si="1"/>
        <v>720</v>
      </c>
    </row>
    <row r="15" spans="1:16" ht="15" customHeight="1" x14ac:dyDescent="0.2">
      <c r="A15" s="84"/>
      <c r="B15" s="84"/>
      <c r="C15" s="69">
        <v>178</v>
      </c>
      <c r="D15" s="70" t="s">
        <v>67</v>
      </c>
      <c r="E15" s="32" t="s">
        <v>33</v>
      </c>
      <c r="F15" s="32" t="s">
        <v>174</v>
      </c>
      <c r="G15" s="32" t="s">
        <v>175</v>
      </c>
      <c r="H15" s="32" t="s">
        <v>31</v>
      </c>
      <c r="I15" s="41">
        <v>20</v>
      </c>
      <c r="J15" s="41">
        <v>30</v>
      </c>
      <c r="K15" s="46">
        <v>43</v>
      </c>
      <c r="L15" s="37">
        <f>SUM(CCT!L15,CAV!L15,CEAD!L15,CEART!L15,CEAVI!L15,CEFID!L15,CEO!L15,CEPLAN!L15,CERES!L15,CESFI!L15,ESAG!L15,FAED!L15,MESC!L15,REITORIA!L15)</f>
        <v>135</v>
      </c>
      <c r="M15" s="75">
        <f>SUM(CCT!O15:AB15,CAV!O15:AB15,CEAD!O15:AB15,CEART!O15:AB15,CEAVI!O15:AB15,CEFID!O15:AB15,CEO!O15:AB15,CEPLAN!O15:AB15,CERES!O15:AB15,CESFI!O15:AB15,ESAG!O15:AB15,FAED!O15:AB15,MESC!O15:AB15,REITORIA!O15:AB15)</f>
        <v>13</v>
      </c>
      <c r="N15" s="36">
        <f t="shared" si="0"/>
        <v>122</v>
      </c>
      <c r="O15" s="49">
        <f t="shared" si="2"/>
        <v>5805</v>
      </c>
      <c r="P15" s="49">
        <f t="shared" si="1"/>
        <v>559</v>
      </c>
    </row>
    <row r="16" spans="1:16" ht="15" customHeight="1" x14ac:dyDescent="0.2">
      <c r="A16" s="84"/>
      <c r="B16" s="84"/>
      <c r="C16" s="69">
        <v>179</v>
      </c>
      <c r="D16" s="70" t="s">
        <v>68</v>
      </c>
      <c r="E16" s="32" t="s">
        <v>33</v>
      </c>
      <c r="F16" s="32" t="s">
        <v>176</v>
      </c>
      <c r="G16" s="32" t="s">
        <v>177</v>
      </c>
      <c r="H16" s="32" t="s">
        <v>34</v>
      </c>
      <c r="I16" s="41">
        <v>20</v>
      </c>
      <c r="J16" s="41">
        <v>30</v>
      </c>
      <c r="K16" s="46">
        <v>78</v>
      </c>
      <c r="L16" s="37">
        <f>SUM(CCT!L16,CAV!L16,CEAD!L16,CEART!L16,CEAVI!L16,CEFID!L16,CEO!L16,CEPLAN!L16,CERES!L16,CESFI!L16,ESAG!L16,FAED!L16,MESC!L16,REITORIA!L16)</f>
        <v>147</v>
      </c>
      <c r="M16" s="75">
        <f>SUM(CCT!O16:AB16,CAV!O16:AB16,CEAD!O16:AB16,CEART!O16:AB16,CEAVI!O16:AB16,CEFID!O16:AB16,CEO!O16:AB16,CEPLAN!O16:AB16,CERES!O16:AB16,CESFI!O16:AB16,ESAG!O16:AB16,FAED!O16:AB16,MESC!O16:AB16,REITORIA!O16:AB16)</f>
        <v>10</v>
      </c>
      <c r="N16" s="36">
        <f t="shared" si="0"/>
        <v>137</v>
      </c>
      <c r="O16" s="49">
        <f t="shared" si="2"/>
        <v>11466</v>
      </c>
      <c r="P16" s="49">
        <f t="shared" si="1"/>
        <v>780</v>
      </c>
    </row>
    <row r="17" spans="1:16" ht="15" customHeight="1" x14ac:dyDescent="0.2">
      <c r="A17" s="84"/>
      <c r="B17" s="84"/>
      <c r="C17" s="69">
        <v>180</v>
      </c>
      <c r="D17" s="70" t="s">
        <v>69</v>
      </c>
      <c r="E17" s="32" t="s">
        <v>32</v>
      </c>
      <c r="F17" s="32" t="s">
        <v>178</v>
      </c>
      <c r="G17" s="32" t="s">
        <v>179</v>
      </c>
      <c r="H17" s="32" t="s">
        <v>30</v>
      </c>
      <c r="I17" s="41">
        <v>20</v>
      </c>
      <c r="J17" s="41">
        <v>30</v>
      </c>
      <c r="K17" s="46">
        <v>10.8</v>
      </c>
      <c r="L17" s="37">
        <f>SUM(CCT!L17,CAV!L17,CEAD!L17,CEART!L17,CEAVI!L17,CEFID!L17,CEO!L17,CEPLAN!L17,CERES!L17,CESFI!L17,ESAG!L17,FAED!L17,MESC!L17,REITORIA!L17)</f>
        <v>1680</v>
      </c>
      <c r="M17" s="75">
        <f>SUM(CCT!O17:AB17,CAV!O17:AB17,CEAD!O17:AB17,CEART!O17:AB17,CEAVI!O17:AB17,CEFID!O17:AB17,CEO!O17:AB17,CEPLAN!O17:AB17,CERES!O17:AB17,CESFI!O17:AB17,ESAG!O17:AB17,FAED!O17:AB17,MESC!O17:AB17,REITORIA!O17:AB17)</f>
        <v>20</v>
      </c>
      <c r="N17" s="36">
        <f t="shared" si="0"/>
        <v>1660</v>
      </c>
      <c r="O17" s="49">
        <f t="shared" si="2"/>
        <v>18144</v>
      </c>
      <c r="P17" s="49">
        <f t="shared" si="1"/>
        <v>216</v>
      </c>
    </row>
    <row r="18" spans="1:16" ht="15" customHeight="1" x14ac:dyDescent="0.2">
      <c r="A18" s="84"/>
      <c r="B18" s="84"/>
      <c r="C18" s="69">
        <v>181</v>
      </c>
      <c r="D18" s="70" t="s">
        <v>70</v>
      </c>
      <c r="E18" s="32" t="s">
        <v>32</v>
      </c>
      <c r="F18" s="32" t="s">
        <v>178</v>
      </c>
      <c r="G18" s="32" t="s">
        <v>179</v>
      </c>
      <c r="H18" s="32" t="s">
        <v>30</v>
      </c>
      <c r="I18" s="41">
        <v>20</v>
      </c>
      <c r="J18" s="41">
        <v>30</v>
      </c>
      <c r="K18" s="46">
        <v>10.8</v>
      </c>
      <c r="L18" s="37">
        <f>SUM(CCT!L18,CAV!L18,CEAD!L18,CEART!L18,CEAVI!L18,CEFID!L18,CEO!L18,CEPLAN!L18,CERES!L18,CESFI!L18,ESAG!L18,FAED!L18,MESC!L18,REITORIA!L18)</f>
        <v>1590</v>
      </c>
      <c r="M18" s="75">
        <f>SUM(CCT!O18:AB18,CAV!O18:AB18,CEAD!O18:AB18,CEART!O18:AB18,CEAVI!O18:AB18,CEFID!O18:AB18,CEO!O18:AB18,CEPLAN!O18:AB18,CERES!O18:AB18,CESFI!O18:AB18,ESAG!O18:AB18,FAED!O18:AB18,MESC!O18:AB18,REITORIA!O18:AB18)</f>
        <v>30</v>
      </c>
      <c r="N18" s="36">
        <f t="shared" si="0"/>
        <v>1560</v>
      </c>
      <c r="O18" s="49">
        <f t="shared" si="2"/>
        <v>17172</v>
      </c>
      <c r="P18" s="49">
        <f t="shared" si="1"/>
        <v>324</v>
      </c>
    </row>
    <row r="19" spans="1:16" ht="15" customHeight="1" x14ac:dyDescent="0.2">
      <c r="A19" s="84"/>
      <c r="B19" s="84"/>
      <c r="C19" s="69">
        <v>182</v>
      </c>
      <c r="D19" s="70" t="s">
        <v>71</v>
      </c>
      <c r="E19" s="32" t="s">
        <v>32</v>
      </c>
      <c r="F19" s="32" t="s">
        <v>180</v>
      </c>
      <c r="G19" s="32" t="s">
        <v>181</v>
      </c>
      <c r="H19" s="32" t="s">
        <v>30</v>
      </c>
      <c r="I19" s="41">
        <v>20</v>
      </c>
      <c r="J19" s="41">
        <v>30</v>
      </c>
      <c r="K19" s="46">
        <v>8.3000000000000007</v>
      </c>
      <c r="L19" s="37">
        <f>SUM(CCT!L19,CAV!L19,CEAD!L19,CEART!L19,CEAVI!L19,CEFID!L19,CEO!L19,CEPLAN!L19,CERES!L19,CESFI!L19,ESAG!L19,FAED!L19,MESC!L19,REITORIA!L19)</f>
        <v>1460</v>
      </c>
      <c r="M19" s="75">
        <f>SUM(CCT!O19:AB19,CAV!O19:AB19,CEAD!O19:AB19,CEART!O19:AB19,CEAVI!O19:AB19,CEFID!O19:AB19,CEO!O19:AB19,CEPLAN!O19:AB19,CERES!O19:AB19,CESFI!O19:AB19,ESAG!O19:AB19,FAED!O19:AB19,MESC!O19:AB19,REITORIA!O19:AB19)</f>
        <v>10</v>
      </c>
      <c r="N19" s="36">
        <f t="shared" si="0"/>
        <v>1450</v>
      </c>
      <c r="O19" s="49">
        <f t="shared" si="2"/>
        <v>12118.000000000002</v>
      </c>
      <c r="P19" s="49">
        <f t="shared" si="1"/>
        <v>83</v>
      </c>
    </row>
    <row r="20" spans="1:16" ht="15" customHeight="1" x14ac:dyDescent="0.2">
      <c r="A20" s="84"/>
      <c r="B20" s="84"/>
      <c r="C20" s="69">
        <v>183</v>
      </c>
      <c r="D20" s="70" t="s">
        <v>72</v>
      </c>
      <c r="E20" s="32" t="s">
        <v>32</v>
      </c>
      <c r="F20" s="32" t="s">
        <v>178</v>
      </c>
      <c r="G20" s="32" t="s">
        <v>179</v>
      </c>
      <c r="H20" s="32" t="s">
        <v>35</v>
      </c>
      <c r="I20" s="41">
        <v>20</v>
      </c>
      <c r="J20" s="41">
        <v>30</v>
      </c>
      <c r="K20" s="46">
        <v>6.82</v>
      </c>
      <c r="L20" s="37">
        <f>SUM(CCT!L20,CAV!L20,CEAD!L20,CEART!L20,CEAVI!L20,CEFID!L20,CEO!L20,CEPLAN!L20,CERES!L20,CESFI!L20,ESAG!L20,FAED!L20,MESC!L20,REITORIA!L20)</f>
        <v>2750</v>
      </c>
      <c r="M20" s="75">
        <f>SUM(CCT!O20:AB20,CAV!O20:AB20,CEAD!O20:AB20,CEART!O20:AB20,CEAVI!O20:AB20,CEFID!O20:AB20,CEO!O20:AB20,CEPLAN!O20:AB20,CERES!O20:AB20,CESFI!O20:AB20,ESAG!O20:AB20,FAED!O20:AB20,MESC!O20:AB20,REITORIA!O20:AB20)</f>
        <v>400</v>
      </c>
      <c r="N20" s="36">
        <f t="shared" si="0"/>
        <v>2350</v>
      </c>
      <c r="O20" s="49">
        <f t="shared" si="2"/>
        <v>18755</v>
      </c>
      <c r="P20" s="49">
        <f t="shared" si="1"/>
        <v>2728</v>
      </c>
    </row>
    <row r="21" spans="1:16" ht="15" customHeight="1" x14ac:dyDescent="0.2">
      <c r="A21" s="84"/>
      <c r="B21" s="84"/>
      <c r="C21" s="69">
        <v>184</v>
      </c>
      <c r="D21" s="70" t="s">
        <v>73</v>
      </c>
      <c r="E21" s="32" t="s">
        <v>32</v>
      </c>
      <c r="F21" s="32" t="s">
        <v>178</v>
      </c>
      <c r="G21" s="44" t="s">
        <v>179</v>
      </c>
      <c r="H21" s="41" t="s">
        <v>35</v>
      </c>
      <c r="I21" s="41">
        <v>20</v>
      </c>
      <c r="J21" s="41">
        <v>30</v>
      </c>
      <c r="K21" s="46">
        <v>7.75</v>
      </c>
      <c r="L21" s="37">
        <f>SUM(CCT!L21,CAV!L21,CEAD!L21,CEART!L21,CEAVI!L21,CEFID!L21,CEO!L21,CEPLAN!L21,CERES!L21,CESFI!L21,ESAG!L21,FAED!L21,MESC!L21,REITORIA!L21)</f>
        <v>1240</v>
      </c>
      <c r="M21" s="75">
        <f>SUM(CCT!O21:AB21,CAV!O21:AB21,CEAD!O21:AB21,CEART!O21:AB21,CEAVI!O21:AB21,CEFID!O21:AB21,CEO!O21:AB21,CEPLAN!O21:AB21,CERES!O21:AB21,CESFI!O21:AB21,ESAG!O21:AB21,FAED!O21:AB21,MESC!O21:AB21,REITORIA!O21:AB21)</f>
        <v>0</v>
      </c>
      <c r="N21" s="36">
        <f t="shared" si="0"/>
        <v>1240</v>
      </c>
      <c r="O21" s="49">
        <f t="shared" si="2"/>
        <v>9610</v>
      </c>
      <c r="P21" s="49">
        <f t="shared" si="1"/>
        <v>0</v>
      </c>
    </row>
    <row r="22" spans="1:16" ht="15" customHeight="1" x14ac:dyDescent="0.2">
      <c r="A22" s="84"/>
      <c r="B22" s="84"/>
      <c r="C22" s="69">
        <v>185</v>
      </c>
      <c r="D22" s="70" t="s">
        <v>74</v>
      </c>
      <c r="E22" s="32" t="s">
        <v>32</v>
      </c>
      <c r="F22" s="32" t="s">
        <v>178</v>
      </c>
      <c r="G22" s="44" t="s">
        <v>179</v>
      </c>
      <c r="H22" s="32" t="s">
        <v>35</v>
      </c>
      <c r="I22" s="41">
        <v>20</v>
      </c>
      <c r="J22" s="41">
        <v>30</v>
      </c>
      <c r="K22" s="46">
        <v>15.95</v>
      </c>
      <c r="L22" s="37">
        <f>SUM(CCT!L22,CAV!L22,CEAD!L22,CEART!L22,CEAVI!L22,CEFID!L22,CEO!L22,CEPLAN!L22,CERES!L22,CESFI!L22,ESAG!L22,FAED!L22,MESC!L22,REITORIA!L22)</f>
        <v>3930</v>
      </c>
      <c r="M22" s="75">
        <f>SUM(CCT!O22:AB22,CAV!O22:AB22,CEAD!O22:AB22,CEART!O22:AB22,CEAVI!O22:AB22,CEFID!O22:AB22,CEO!O22:AB22,CEPLAN!O22:AB22,CERES!O22:AB22,CESFI!O22:AB22,ESAG!O22:AB22,FAED!O22:AB22,MESC!O22:AB22,REITORIA!O22:AB22)</f>
        <v>0</v>
      </c>
      <c r="N22" s="36">
        <f t="shared" si="0"/>
        <v>3930</v>
      </c>
      <c r="O22" s="49">
        <f t="shared" si="2"/>
        <v>62683.5</v>
      </c>
      <c r="P22" s="49">
        <f t="shared" si="1"/>
        <v>0</v>
      </c>
    </row>
    <row r="23" spans="1:16" ht="15" customHeight="1" x14ac:dyDescent="0.2">
      <c r="A23" s="84"/>
      <c r="B23" s="84"/>
      <c r="C23" s="69">
        <v>186</v>
      </c>
      <c r="D23" s="70" t="s">
        <v>75</v>
      </c>
      <c r="E23" s="32" t="s">
        <v>32</v>
      </c>
      <c r="F23" s="32" t="s">
        <v>182</v>
      </c>
      <c r="G23" s="44" t="s">
        <v>183</v>
      </c>
      <c r="H23" s="32" t="s">
        <v>35</v>
      </c>
      <c r="I23" s="41">
        <v>20</v>
      </c>
      <c r="J23" s="41">
        <v>30</v>
      </c>
      <c r="K23" s="46">
        <v>2.1</v>
      </c>
      <c r="L23" s="37">
        <f>SUM(CCT!L23,CAV!L23,CEAD!L23,CEART!L23,CEAVI!L23,CEFID!L23,CEO!L23,CEPLAN!L23,CERES!L23,CESFI!L23,ESAG!L23,FAED!L23,MESC!L23,REITORIA!L23)</f>
        <v>2500</v>
      </c>
      <c r="M23" s="75">
        <f>SUM(CCT!O23:AB23,CAV!O23:AB23,CEAD!O23:AB23,CEART!O23:AB23,CEAVI!O23:AB23,CEFID!O23:AB23,CEO!O23:AB23,CEPLAN!O23:AB23,CERES!O23:AB23,CESFI!O23:AB23,ESAG!O23:AB23,FAED!O23:AB23,MESC!O23:AB23,REITORIA!O23:AB23)</f>
        <v>450</v>
      </c>
      <c r="N23" s="36">
        <f t="shared" si="0"/>
        <v>2050</v>
      </c>
      <c r="O23" s="49">
        <f t="shared" si="2"/>
        <v>5250</v>
      </c>
      <c r="P23" s="49">
        <f t="shared" si="1"/>
        <v>945</v>
      </c>
    </row>
    <row r="24" spans="1:16" ht="15" customHeight="1" x14ac:dyDescent="0.2">
      <c r="A24" s="84"/>
      <c r="B24" s="84"/>
      <c r="C24" s="69">
        <v>187</v>
      </c>
      <c r="D24" s="70" t="s">
        <v>76</v>
      </c>
      <c r="E24" s="32" t="s">
        <v>32</v>
      </c>
      <c r="F24" s="32" t="s">
        <v>182</v>
      </c>
      <c r="G24" s="44" t="s">
        <v>183</v>
      </c>
      <c r="H24" s="32" t="s">
        <v>35</v>
      </c>
      <c r="I24" s="41">
        <v>20</v>
      </c>
      <c r="J24" s="41">
        <v>30</v>
      </c>
      <c r="K24" s="46">
        <v>2.1</v>
      </c>
      <c r="L24" s="37">
        <f>SUM(CCT!L24,CAV!L24,CEAD!L24,CEART!L24,CEAVI!L24,CEFID!L24,CEO!L24,CEPLAN!L24,CERES!L24,CESFI!L24,ESAG!L24,FAED!L24,MESC!L24,REITORIA!L24)</f>
        <v>200</v>
      </c>
      <c r="M24" s="75">
        <f>SUM(CCT!O24:AB24,CAV!O24:AB24,CEAD!O24:AB24,CEART!O24:AB24,CEAVI!O24:AB24,CEFID!O24:AB24,CEO!O24:AB24,CEPLAN!O24:AB24,CERES!O24:AB24,CESFI!O24:AB24,ESAG!O24:AB24,FAED!O24:AB24,MESC!O24:AB24,REITORIA!O24:AB24)</f>
        <v>100</v>
      </c>
      <c r="N24" s="36">
        <f t="shared" si="0"/>
        <v>100</v>
      </c>
      <c r="O24" s="49">
        <f t="shared" si="2"/>
        <v>420</v>
      </c>
      <c r="P24" s="49">
        <f t="shared" si="1"/>
        <v>210</v>
      </c>
    </row>
    <row r="25" spans="1:16" ht="15" customHeight="1" x14ac:dyDescent="0.2">
      <c r="A25" s="84"/>
      <c r="B25" s="84"/>
      <c r="C25" s="69">
        <v>188</v>
      </c>
      <c r="D25" s="70" t="s">
        <v>77</v>
      </c>
      <c r="E25" s="32" t="s">
        <v>32</v>
      </c>
      <c r="F25" s="32" t="s">
        <v>182</v>
      </c>
      <c r="G25" s="44" t="s">
        <v>183</v>
      </c>
      <c r="H25" s="32" t="s">
        <v>35</v>
      </c>
      <c r="I25" s="41">
        <v>20</v>
      </c>
      <c r="J25" s="41">
        <v>30</v>
      </c>
      <c r="K25" s="46">
        <v>2.1</v>
      </c>
      <c r="L25" s="37">
        <f>SUM(CCT!L25,CAV!L25,CEAD!L25,CEART!L25,CEAVI!L25,CEFID!L25,CEO!L25,CEPLAN!L25,CERES!L25,CESFI!L25,ESAG!L25,FAED!L25,MESC!L25,REITORIA!L25)</f>
        <v>2502</v>
      </c>
      <c r="M25" s="75">
        <f>SUM(CCT!O25:AB25,CAV!O25:AB25,CEAD!O25:AB25,CEART!O25:AB25,CEAVI!O25:AB25,CEFID!O25:AB25,CEO!O25:AB25,CEPLAN!O25:AB25,CERES!O25:AB25,CESFI!O25:AB25,ESAG!O25:AB25,FAED!O25:AB25,MESC!O25:AB25,REITORIA!O25:AB25)</f>
        <v>350</v>
      </c>
      <c r="N25" s="36">
        <f t="shared" si="0"/>
        <v>2152</v>
      </c>
      <c r="O25" s="49">
        <f t="shared" si="2"/>
        <v>5254.2</v>
      </c>
      <c r="P25" s="49">
        <f t="shared" si="1"/>
        <v>735</v>
      </c>
    </row>
    <row r="26" spans="1:16" ht="15" customHeight="1" x14ac:dyDescent="0.2">
      <c r="A26" s="84"/>
      <c r="B26" s="84"/>
      <c r="C26" s="69">
        <v>189</v>
      </c>
      <c r="D26" s="70" t="s">
        <v>78</v>
      </c>
      <c r="E26" s="32" t="s">
        <v>32</v>
      </c>
      <c r="F26" s="32" t="s">
        <v>182</v>
      </c>
      <c r="G26" s="44" t="s">
        <v>183</v>
      </c>
      <c r="H26" s="41" t="s">
        <v>35</v>
      </c>
      <c r="I26" s="41">
        <v>20</v>
      </c>
      <c r="J26" s="41">
        <v>30</v>
      </c>
      <c r="K26" s="46">
        <v>2.1</v>
      </c>
      <c r="L26" s="37">
        <f>SUM(CCT!L26,CAV!L26,CEAD!L26,CEART!L26,CEAVI!L26,CEFID!L26,CEO!L26,CEPLAN!L26,CERES!L26,CESFI!L26,ESAG!L26,FAED!L26,MESC!L26,REITORIA!L26)</f>
        <v>2512</v>
      </c>
      <c r="M26" s="75">
        <f>SUM(CCT!O26:AB26,CAV!O26:AB26,CEAD!O26:AB26,CEART!O26:AB26,CEAVI!O26:AB26,CEFID!O26:AB26,CEO!O26:AB26,CEPLAN!O26:AB26,CERES!O26:AB26,CESFI!O26:AB26,ESAG!O26:AB26,FAED!O26:AB26,MESC!O26:AB26,REITORIA!O26:AB26)</f>
        <v>150</v>
      </c>
      <c r="N26" s="36">
        <f t="shared" si="0"/>
        <v>2362</v>
      </c>
      <c r="O26" s="49">
        <f t="shared" si="2"/>
        <v>5275.2</v>
      </c>
      <c r="P26" s="49">
        <f t="shared" si="1"/>
        <v>315</v>
      </c>
    </row>
    <row r="27" spans="1:16" ht="15" customHeight="1" x14ac:dyDescent="0.2">
      <c r="A27" s="84"/>
      <c r="B27" s="84"/>
      <c r="C27" s="69">
        <v>190</v>
      </c>
      <c r="D27" s="70" t="s">
        <v>79</v>
      </c>
      <c r="E27" s="32" t="s">
        <v>33</v>
      </c>
      <c r="F27" s="32" t="s">
        <v>184</v>
      </c>
      <c r="G27" s="44" t="s">
        <v>185</v>
      </c>
      <c r="H27" s="32" t="s">
        <v>35</v>
      </c>
      <c r="I27" s="41">
        <v>20</v>
      </c>
      <c r="J27" s="41">
        <v>30</v>
      </c>
      <c r="K27" s="46">
        <v>11.96</v>
      </c>
      <c r="L27" s="37">
        <f>SUM(CCT!L27,CAV!L27,CEAD!L27,CEART!L27,CEAVI!L27,CEFID!L27,CEO!L27,CEPLAN!L27,CERES!L27,CESFI!L27,ESAG!L27,FAED!L27,MESC!L27,REITORIA!L27)</f>
        <v>20</v>
      </c>
      <c r="M27" s="75">
        <f>SUM(CCT!O27:AB27,CAV!O27:AB27,CEAD!O27:AB27,CEART!O27:AB27,CEAVI!O27:AB27,CEFID!O27:AB27,CEO!O27:AB27,CEPLAN!O27:AB27,CERES!O27:AB27,CESFI!O27:AB27,ESAG!O27:AB27,FAED!O27:AB27,MESC!O27:AB27,REITORIA!O27:AB27)</f>
        <v>10</v>
      </c>
      <c r="N27" s="36">
        <f t="shared" si="0"/>
        <v>10</v>
      </c>
      <c r="O27" s="49">
        <f t="shared" si="2"/>
        <v>239.20000000000002</v>
      </c>
      <c r="P27" s="49">
        <f t="shared" si="1"/>
        <v>119.60000000000001</v>
      </c>
    </row>
    <row r="28" spans="1:16" ht="15" customHeight="1" x14ac:dyDescent="0.2">
      <c r="A28" s="84"/>
      <c r="B28" s="84"/>
      <c r="C28" s="69">
        <v>191</v>
      </c>
      <c r="D28" s="70" t="s">
        <v>80</v>
      </c>
      <c r="E28" s="32" t="s">
        <v>32</v>
      </c>
      <c r="F28" s="32" t="s">
        <v>178</v>
      </c>
      <c r="G28" s="44" t="s">
        <v>179</v>
      </c>
      <c r="H28" s="32" t="s">
        <v>35</v>
      </c>
      <c r="I28" s="41">
        <v>20</v>
      </c>
      <c r="J28" s="41">
        <v>30</v>
      </c>
      <c r="K28" s="46">
        <v>10.95</v>
      </c>
      <c r="L28" s="37">
        <f>SUM(CCT!L28,CAV!L28,CEAD!L28,CEART!L28,CEAVI!L28,CEFID!L28,CEO!L28,CEPLAN!L28,CERES!L28,CESFI!L28,ESAG!L28,FAED!L28,MESC!L28,REITORIA!L28)</f>
        <v>1017</v>
      </c>
      <c r="M28" s="75">
        <f>SUM(CCT!O28:AB28,CAV!O28:AB28,CEAD!O28:AB28,CEART!O28:AB28,CEAVI!O28:AB28,CEFID!O28:AB28,CEO!O28:AB28,CEPLAN!O28:AB28,CERES!O28:AB28,CESFI!O28:AB28,ESAG!O28:AB28,FAED!O28:AB28,MESC!O28:AB28,REITORIA!O28:AB28)</f>
        <v>0</v>
      </c>
      <c r="N28" s="36">
        <f t="shared" si="0"/>
        <v>1017</v>
      </c>
      <c r="O28" s="49">
        <f t="shared" si="2"/>
        <v>11136.15</v>
      </c>
      <c r="P28" s="49">
        <f t="shared" si="1"/>
        <v>0</v>
      </c>
    </row>
    <row r="29" spans="1:16" ht="15" customHeight="1" x14ac:dyDescent="0.2">
      <c r="A29" s="84"/>
      <c r="B29" s="84"/>
      <c r="C29" s="69">
        <v>192</v>
      </c>
      <c r="D29" s="70" t="s">
        <v>81</v>
      </c>
      <c r="E29" s="32" t="s">
        <v>32</v>
      </c>
      <c r="F29" s="32" t="s">
        <v>178</v>
      </c>
      <c r="G29" s="32" t="s">
        <v>179</v>
      </c>
      <c r="H29" s="41" t="s">
        <v>35</v>
      </c>
      <c r="I29" s="41">
        <v>20</v>
      </c>
      <c r="J29" s="41">
        <v>30</v>
      </c>
      <c r="K29" s="46">
        <v>9.1999999999999993</v>
      </c>
      <c r="L29" s="37">
        <f>SUM(CCT!L29,CAV!L29,CEAD!L29,CEART!L29,CEAVI!L29,CEFID!L29,CEO!L29,CEPLAN!L29,CERES!L29,CESFI!L29,ESAG!L29,FAED!L29,MESC!L29,REITORIA!L29)</f>
        <v>3890</v>
      </c>
      <c r="M29" s="75">
        <f>SUM(CCT!O29:AB29,CAV!O29:AB29,CEAD!O29:AB29,CEART!O29:AB29,CEAVI!O29:AB29,CEFID!O29:AB29,CEO!O29:AB29,CEPLAN!O29:AB29,CERES!O29:AB29,CESFI!O29:AB29,ESAG!O29:AB29,FAED!O29:AB29,MESC!O29:AB29,REITORIA!O29:AB29)</f>
        <v>0</v>
      </c>
      <c r="N29" s="36">
        <f t="shared" si="0"/>
        <v>3890</v>
      </c>
      <c r="O29" s="49">
        <f t="shared" si="2"/>
        <v>35788</v>
      </c>
      <c r="P29" s="49">
        <f t="shared" si="1"/>
        <v>0</v>
      </c>
    </row>
    <row r="30" spans="1:16" ht="15" customHeight="1" x14ac:dyDescent="0.2">
      <c r="A30" s="84"/>
      <c r="B30" s="84"/>
      <c r="C30" s="69">
        <v>193</v>
      </c>
      <c r="D30" s="70" t="s">
        <v>82</v>
      </c>
      <c r="E30" s="32" t="s">
        <v>32</v>
      </c>
      <c r="F30" s="32" t="s">
        <v>186</v>
      </c>
      <c r="G30" s="32" t="s">
        <v>187</v>
      </c>
      <c r="H30" s="41" t="s">
        <v>31</v>
      </c>
      <c r="I30" s="41">
        <v>20</v>
      </c>
      <c r="J30" s="41">
        <v>30</v>
      </c>
      <c r="K30" s="46">
        <v>12</v>
      </c>
      <c r="L30" s="37">
        <f>SUM(CCT!L30,CAV!L30,CEAD!L30,CEART!L30,CEAVI!L30,CEFID!L30,CEO!L30,CEPLAN!L30,CERES!L30,CESFI!L30,ESAG!L30,FAED!L30,MESC!L30,REITORIA!L30)</f>
        <v>227</v>
      </c>
      <c r="M30" s="75">
        <f>SUM(CCT!O30:AB30,CAV!O30:AB30,CEAD!O30:AB30,CEART!O30:AB30,CEAVI!O30:AB30,CEFID!O30:AB30,CEO!O30:AB30,CEPLAN!O30:AB30,CERES!O30:AB30,CESFI!O30:AB30,ESAG!O30:AB30,FAED!O30:AB30,MESC!O30:AB30,REITORIA!O30:AB30)</f>
        <v>0</v>
      </c>
      <c r="N30" s="36">
        <f t="shared" si="0"/>
        <v>227</v>
      </c>
      <c r="O30" s="49">
        <f t="shared" si="2"/>
        <v>2724</v>
      </c>
      <c r="P30" s="49">
        <f t="shared" si="1"/>
        <v>0</v>
      </c>
    </row>
    <row r="31" spans="1:16" ht="15" customHeight="1" x14ac:dyDescent="0.2">
      <c r="A31" s="84"/>
      <c r="B31" s="84"/>
      <c r="C31" s="69">
        <v>194</v>
      </c>
      <c r="D31" s="70" t="s">
        <v>83</v>
      </c>
      <c r="E31" s="32" t="s">
        <v>32</v>
      </c>
      <c r="F31" s="32" t="s">
        <v>188</v>
      </c>
      <c r="G31" s="32" t="s">
        <v>189</v>
      </c>
      <c r="H31" s="41" t="s">
        <v>31</v>
      </c>
      <c r="I31" s="41">
        <v>20</v>
      </c>
      <c r="J31" s="41">
        <v>30</v>
      </c>
      <c r="K31" s="46">
        <v>12</v>
      </c>
      <c r="L31" s="37">
        <f>SUM(CCT!L31,CAV!L31,CEAD!L31,CEART!L31,CEAVI!L31,CEFID!L31,CEO!L31,CEPLAN!L31,CERES!L31,CESFI!L31,ESAG!L31,FAED!L31,MESC!L31,REITORIA!L31)</f>
        <v>212</v>
      </c>
      <c r="M31" s="75">
        <f>SUM(CCT!O31:AB31,CAV!O31:AB31,CEAD!O31:AB31,CEART!O31:AB31,CEAVI!O31:AB31,CEFID!O31:AB31,CEO!O31:AB31,CEPLAN!O31:AB31,CERES!O31:AB31,CESFI!O31:AB31,ESAG!O31:AB31,FAED!O31:AB31,MESC!O31:AB31,REITORIA!O31:AB31)</f>
        <v>0</v>
      </c>
      <c r="N31" s="36">
        <f t="shared" si="0"/>
        <v>212</v>
      </c>
      <c r="O31" s="49">
        <f t="shared" si="2"/>
        <v>2544</v>
      </c>
      <c r="P31" s="49">
        <f t="shared" si="1"/>
        <v>0</v>
      </c>
    </row>
    <row r="32" spans="1:16" ht="15" customHeight="1" x14ac:dyDescent="0.2">
      <c r="A32" s="84"/>
      <c r="B32" s="84"/>
      <c r="C32" s="69">
        <v>195</v>
      </c>
      <c r="D32" s="70" t="s">
        <v>84</v>
      </c>
      <c r="E32" s="32" t="s">
        <v>32</v>
      </c>
      <c r="F32" s="32" t="s">
        <v>180</v>
      </c>
      <c r="G32" s="32" t="s">
        <v>181</v>
      </c>
      <c r="H32" s="41" t="s">
        <v>155</v>
      </c>
      <c r="I32" s="41">
        <v>20</v>
      </c>
      <c r="J32" s="41">
        <v>30</v>
      </c>
      <c r="K32" s="46">
        <v>169.9</v>
      </c>
      <c r="L32" s="37">
        <f>SUM(CCT!L32,CAV!L32,CEAD!L32,CEART!L32,CEAVI!L32,CEFID!L32,CEO!L32,CEPLAN!L32,CERES!L32,CESFI!L32,ESAG!L32,FAED!L32,MESC!L32,REITORIA!L32)</f>
        <v>163</v>
      </c>
      <c r="M32" s="75">
        <f>SUM(CCT!O32:AB32,CAV!O32:AB32,CEAD!O32:AB32,CEART!O32:AB32,CEAVI!O32:AB32,CEFID!O32:AB32,CEO!O32:AB32,CEPLAN!O32:AB32,CERES!O32:AB32,CESFI!O32:AB32,ESAG!O32:AB32,FAED!O32:AB32,MESC!O32:AB32,REITORIA!O32:AB32)</f>
        <v>55</v>
      </c>
      <c r="N32" s="36">
        <f t="shared" si="0"/>
        <v>108</v>
      </c>
      <c r="O32" s="49">
        <f t="shared" si="2"/>
        <v>27693.7</v>
      </c>
      <c r="P32" s="49">
        <f t="shared" si="1"/>
        <v>9344.5</v>
      </c>
    </row>
    <row r="33" spans="1:16" ht="15" customHeight="1" x14ac:dyDescent="0.2">
      <c r="A33" s="84"/>
      <c r="B33" s="84"/>
      <c r="C33" s="69">
        <v>196</v>
      </c>
      <c r="D33" s="70" t="s">
        <v>85</v>
      </c>
      <c r="E33" s="32" t="s">
        <v>32</v>
      </c>
      <c r="F33" s="32" t="s">
        <v>188</v>
      </c>
      <c r="G33" s="32" t="s">
        <v>190</v>
      </c>
      <c r="H33" s="32" t="s">
        <v>31</v>
      </c>
      <c r="I33" s="41">
        <v>20</v>
      </c>
      <c r="J33" s="41">
        <v>30</v>
      </c>
      <c r="K33" s="46">
        <v>30</v>
      </c>
      <c r="L33" s="37">
        <f>SUM(CCT!L33,CAV!L33,CEAD!L33,CEART!L33,CEAVI!L33,CEFID!L33,CEO!L33,CEPLAN!L33,CERES!L33,CESFI!L33,ESAG!L33,FAED!L33,MESC!L33,REITORIA!L33)</f>
        <v>6</v>
      </c>
      <c r="M33" s="75">
        <f>SUM(CCT!O33:AB33,CAV!O33:AB33,CEAD!O33:AB33,CEART!O33:AB33,CEAVI!O33:AB33,CEFID!O33:AB33,CEO!O33:AB33,CEPLAN!O33:AB33,CERES!O33:AB33,CESFI!O33:AB33,ESAG!O33:AB33,FAED!O33:AB33,MESC!O33:AB33,REITORIA!O33:AB33)</f>
        <v>0</v>
      </c>
      <c r="N33" s="36">
        <f t="shared" si="0"/>
        <v>6</v>
      </c>
      <c r="O33" s="49">
        <f t="shared" si="2"/>
        <v>180</v>
      </c>
      <c r="P33" s="49">
        <f t="shared" si="1"/>
        <v>0</v>
      </c>
    </row>
    <row r="34" spans="1:16" ht="15" customHeight="1" x14ac:dyDescent="0.2">
      <c r="A34" s="84"/>
      <c r="B34" s="84"/>
      <c r="C34" s="69">
        <v>197</v>
      </c>
      <c r="D34" s="70" t="s">
        <v>86</v>
      </c>
      <c r="E34" s="32" t="s">
        <v>32</v>
      </c>
      <c r="F34" s="32" t="s">
        <v>180</v>
      </c>
      <c r="G34" s="32" t="s">
        <v>191</v>
      </c>
      <c r="H34" s="32" t="s">
        <v>30</v>
      </c>
      <c r="I34" s="41">
        <v>20</v>
      </c>
      <c r="J34" s="41">
        <v>30</v>
      </c>
      <c r="K34" s="46">
        <v>3</v>
      </c>
      <c r="L34" s="37">
        <f>SUM(CCT!L34,CAV!L34,CEAD!L34,CEART!L34,CEAVI!L34,CEFID!L34,CEO!L34,CEPLAN!L34,CERES!L34,CESFI!L34,ESAG!L34,FAED!L34,MESC!L34,REITORIA!L34)</f>
        <v>901</v>
      </c>
      <c r="M34" s="75">
        <f>SUM(CCT!O34:AB34,CAV!O34:AB34,CEAD!O34:AB34,CEART!O34:AB34,CEAVI!O34:AB34,CEFID!O34:AB34,CEO!O34:AB34,CEPLAN!O34:AB34,CERES!O34:AB34,CESFI!O34:AB34,ESAG!O34:AB34,FAED!O34:AB34,MESC!O34:AB34,REITORIA!O34:AB34)</f>
        <v>300</v>
      </c>
      <c r="N34" s="36">
        <f t="shared" si="0"/>
        <v>601</v>
      </c>
      <c r="O34" s="49">
        <f t="shared" si="2"/>
        <v>2703</v>
      </c>
      <c r="P34" s="49">
        <f t="shared" si="1"/>
        <v>900</v>
      </c>
    </row>
    <row r="35" spans="1:16" ht="15" customHeight="1" x14ac:dyDescent="0.2">
      <c r="A35" s="84"/>
      <c r="B35" s="84"/>
      <c r="C35" s="69">
        <v>198</v>
      </c>
      <c r="D35" s="70" t="s">
        <v>87</v>
      </c>
      <c r="E35" s="32" t="s">
        <v>32</v>
      </c>
      <c r="F35" s="32" t="s">
        <v>180</v>
      </c>
      <c r="G35" s="32" t="s">
        <v>181</v>
      </c>
      <c r="H35" s="41" t="s">
        <v>155</v>
      </c>
      <c r="I35" s="41">
        <v>20</v>
      </c>
      <c r="J35" s="41">
        <v>30</v>
      </c>
      <c r="K35" s="46">
        <v>499.9</v>
      </c>
      <c r="L35" s="37">
        <f>SUM(CCT!L35,CAV!L35,CEAD!L35,CEART!L35,CEAVI!L35,CEFID!L35,CEO!L35,CEPLAN!L35,CERES!L35,CESFI!L35,ESAG!L35,FAED!L35,MESC!L35,REITORIA!L35)</f>
        <v>66</v>
      </c>
      <c r="M35" s="75">
        <f>SUM(CCT!O35:AB35,CAV!O35:AB35,CEAD!O35:AB35,CEART!O35:AB35,CEAVI!O35:AB35,CEFID!O35:AB35,CEO!O35:AB35,CEPLAN!O35:AB35,CERES!O35:AB35,CESFI!O35:AB35,ESAG!O35:AB35,FAED!O35:AB35,MESC!O35:AB35,REITORIA!O35:AB35)</f>
        <v>14</v>
      </c>
      <c r="N35" s="36">
        <f t="shared" si="0"/>
        <v>52</v>
      </c>
      <c r="O35" s="49">
        <f t="shared" si="2"/>
        <v>32993.4</v>
      </c>
      <c r="P35" s="49">
        <f t="shared" si="1"/>
        <v>6998.5999999999995</v>
      </c>
    </row>
    <row r="36" spans="1:16" ht="15" customHeight="1" x14ac:dyDescent="0.2">
      <c r="A36" s="84"/>
      <c r="B36" s="84"/>
      <c r="C36" s="69">
        <v>199</v>
      </c>
      <c r="D36" s="70" t="s">
        <v>88</v>
      </c>
      <c r="E36" s="32" t="s">
        <v>32</v>
      </c>
      <c r="F36" s="32" t="s">
        <v>180</v>
      </c>
      <c r="G36" s="32" t="s">
        <v>181</v>
      </c>
      <c r="H36" s="41" t="s">
        <v>155</v>
      </c>
      <c r="I36" s="41">
        <v>20</v>
      </c>
      <c r="J36" s="41">
        <v>30</v>
      </c>
      <c r="K36" s="46">
        <v>499.9</v>
      </c>
      <c r="L36" s="37">
        <f>SUM(CCT!L36,CAV!L36,CEAD!L36,CEART!L36,CEAVI!L36,CEFID!L36,CEO!L36,CEPLAN!L36,CERES!L36,CESFI!L36,ESAG!L36,FAED!L36,MESC!L36,REITORIA!L36)</f>
        <v>61</v>
      </c>
      <c r="M36" s="75">
        <f>SUM(CCT!O36:AB36,CAV!O36:AB36,CEAD!O36:AB36,CEART!O36:AB36,CEAVI!O36:AB36,CEFID!O36:AB36,CEO!O36:AB36,CEPLAN!O36:AB36,CERES!O36:AB36,CESFI!O36:AB36,ESAG!O36:AB36,FAED!O36:AB36,MESC!O36:AB36,REITORIA!O36:AB36)</f>
        <v>10</v>
      </c>
      <c r="N36" s="36">
        <f t="shared" si="0"/>
        <v>51</v>
      </c>
      <c r="O36" s="49">
        <f t="shared" si="2"/>
        <v>30493.899999999998</v>
      </c>
      <c r="P36" s="49">
        <f t="shared" si="1"/>
        <v>4999</v>
      </c>
    </row>
    <row r="37" spans="1:16" ht="15" customHeight="1" x14ac:dyDescent="0.2">
      <c r="A37" s="84"/>
      <c r="B37" s="84"/>
      <c r="C37" s="69">
        <v>200</v>
      </c>
      <c r="D37" s="70" t="s">
        <v>89</v>
      </c>
      <c r="E37" s="32" t="s">
        <v>32</v>
      </c>
      <c r="F37" s="32" t="s">
        <v>180</v>
      </c>
      <c r="G37" s="32" t="s">
        <v>181</v>
      </c>
      <c r="H37" s="41" t="s">
        <v>155</v>
      </c>
      <c r="I37" s="41">
        <v>20</v>
      </c>
      <c r="J37" s="41">
        <v>30</v>
      </c>
      <c r="K37" s="46">
        <v>499.9</v>
      </c>
      <c r="L37" s="37">
        <f>SUM(CCT!L37,CAV!L37,CEAD!L37,CEART!L37,CEAVI!L37,CEFID!L37,CEO!L37,CEPLAN!L37,CERES!L37,CESFI!L37,ESAG!L37,FAED!L37,MESC!L37,REITORIA!L37)</f>
        <v>65</v>
      </c>
      <c r="M37" s="75">
        <f>SUM(CCT!O37:AB37,CAV!O37:AB37,CEAD!O37:AB37,CEART!O37:AB37,CEAVI!O37:AB37,CEFID!O37:AB37,CEO!O37:AB37,CEPLAN!O37:AB37,CERES!O37:AB37,CESFI!O37:AB37,ESAG!O37:AB37,FAED!O37:AB37,MESC!O37:AB37,REITORIA!O37:AB37)</f>
        <v>10</v>
      </c>
      <c r="N37" s="36">
        <f t="shared" si="0"/>
        <v>55</v>
      </c>
      <c r="O37" s="49">
        <f t="shared" si="2"/>
        <v>32493.5</v>
      </c>
      <c r="P37" s="49">
        <f t="shared" si="1"/>
        <v>4999</v>
      </c>
    </row>
    <row r="38" spans="1:16" ht="15" customHeight="1" x14ac:dyDescent="0.2">
      <c r="A38" s="84"/>
      <c r="B38" s="84"/>
      <c r="C38" s="69">
        <v>201</v>
      </c>
      <c r="D38" s="70" t="s">
        <v>90</v>
      </c>
      <c r="E38" s="32" t="s">
        <v>32</v>
      </c>
      <c r="F38" s="32" t="s">
        <v>180</v>
      </c>
      <c r="G38" s="32" t="s">
        <v>181</v>
      </c>
      <c r="H38" s="32" t="s">
        <v>155</v>
      </c>
      <c r="I38" s="41">
        <v>20</v>
      </c>
      <c r="J38" s="41">
        <v>30</v>
      </c>
      <c r="K38" s="46">
        <v>169.9</v>
      </c>
      <c r="L38" s="37">
        <f>SUM(CCT!L38,CAV!L38,CEAD!L38,CEART!L38,CEAVI!L38,CEFID!L38,CEO!L38,CEPLAN!L38,CERES!L38,CESFI!L38,ESAG!L38,FAED!L38,MESC!L38,REITORIA!L38)</f>
        <v>88</v>
      </c>
      <c r="M38" s="75">
        <f>SUM(CCT!O38:AB38,CAV!O38:AB38,CEAD!O38:AB38,CEART!O38:AB38,CEAVI!O38:AB38,CEFID!O38:AB38,CEO!O38:AB38,CEPLAN!O38:AB38,CERES!O38:AB38,CESFI!O38:AB38,ESAG!O38:AB38,FAED!O38:AB38,MESC!O38:AB38,REITORIA!O38:AB38)</f>
        <v>29</v>
      </c>
      <c r="N38" s="36">
        <f t="shared" si="0"/>
        <v>59</v>
      </c>
      <c r="O38" s="49">
        <f t="shared" si="2"/>
        <v>14951.2</v>
      </c>
      <c r="P38" s="49">
        <f t="shared" si="1"/>
        <v>4927.1000000000004</v>
      </c>
    </row>
    <row r="39" spans="1:16" ht="15" customHeight="1" x14ac:dyDescent="0.2">
      <c r="A39" s="84"/>
      <c r="B39" s="84"/>
      <c r="C39" s="69">
        <v>202</v>
      </c>
      <c r="D39" s="70" t="s">
        <v>91</v>
      </c>
      <c r="E39" s="32" t="s">
        <v>32</v>
      </c>
      <c r="F39" s="32" t="s">
        <v>180</v>
      </c>
      <c r="G39" s="32" t="s">
        <v>181</v>
      </c>
      <c r="H39" s="41" t="s">
        <v>155</v>
      </c>
      <c r="I39" s="41">
        <v>20</v>
      </c>
      <c r="J39" s="41">
        <v>30</v>
      </c>
      <c r="K39" s="46">
        <v>169.9</v>
      </c>
      <c r="L39" s="37">
        <f>SUM(CCT!L39,CAV!L39,CEAD!L39,CEART!L39,CEAVI!L39,CEFID!L39,CEO!L39,CEPLAN!L39,CERES!L39,CESFI!L39,ESAG!L39,FAED!L39,MESC!L39,REITORIA!L39)</f>
        <v>96</v>
      </c>
      <c r="M39" s="75">
        <f>SUM(CCT!O39:AB39,CAV!O39:AB39,CEAD!O39:AB39,CEART!O39:AB39,CEAVI!O39:AB39,CEFID!O39:AB39,CEO!O39:AB39,CEPLAN!O39:AB39,CERES!O39:AB39,CESFI!O39:AB39,ESAG!O39:AB39,FAED!O39:AB39,MESC!O39:AB39,REITORIA!O39:AB39)</f>
        <v>23</v>
      </c>
      <c r="N39" s="36">
        <f t="shared" si="0"/>
        <v>73</v>
      </c>
      <c r="O39" s="49">
        <f t="shared" si="2"/>
        <v>16310.400000000001</v>
      </c>
      <c r="P39" s="49">
        <f t="shared" si="1"/>
        <v>3907.7000000000003</v>
      </c>
    </row>
    <row r="40" spans="1:16" ht="15" customHeight="1" x14ac:dyDescent="0.2">
      <c r="A40" s="84"/>
      <c r="B40" s="84"/>
      <c r="C40" s="69">
        <v>203</v>
      </c>
      <c r="D40" s="70" t="s">
        <v>92</v>
      </c>
      <c r="E40" s="32" t="s">
        <v>32</v>
      </c>
      <c r="F40" s="32" t="s">
        <v>180</v>
      </c>
      <c r="G40" s="32" t="s">
        <v>181</v>
      </c>
      <c r="H40" s="32" t="s">
        <v>155</v>
      </c>
      <c r="I40" s="41">
        <v>20</v>
      </c>
      <c r="J40" s="41">
        <v>30</v>
      </c>
      <c r="K40" s="46">
        <v>355</v>
      </c>
      <c r="L40" s="37">
        <f>SUM(CCT!L40,CAV!L40,CEAD!L40,CEART!L40,CEAVI!L40,CEFID!L40,CEO!L40,CEPLAN!L40,CERES!L40,CESFI!L40,ESAG!L40,FAED!L40,MESC!L40,REITORIA!L40)</f>
        <v>82</v>
      </c>
      <c r="M40" s="75">
        <f>SUM(CCT!O40:AB40,CAV!O40:AB40,CEAD!O40:AB40,CEART!O40:AB40,CEAVI!O40:AB40,CEFID!O40:AB40,CEO!O40:AB40,CEPLAN!O40:AB40,CERES!O40:AB40,CESFI!O40:AB40,ESAG!O40:AB40,FAED!O40:AB40,MESC!O40:AB40,REITORIA!O40:AB40)</f>
        <v>24</v>
      </c>
      <c r="N40" s="36">
        <f t="shared" si="0"/>
        <v>58</v>
      </c>
      <c r="O40" s="49">
        <f t="shared" si="2"/>
        <v>29110</v>
      </c>
      <c r="P40" s="49">
        <f t="shared" si="1"/>
        <v>8520</v>
      </c>
    </row>
    <row r="41" spans="1:16" ht="15" customHeight="1" x14ac:dyDescent="0.2">
      <c r="A41" s="84"/>
      <c r="B41" s="84"/>
      <c r="C41" s="69">
        <v>204</v>
      </c>
      <c r="D41" s="70" t="s">
        <v>93</v>
      </c>
      <c r="E41" s="32" t="s">
        <v>32</v>
      </c>
      <c r="F41" s="32" t="s">
        <v>180</v>
      </c>
      <c r="G41" s="32" t="s">
        <v>181</v>
      </c>
      <c r="H41" s="32" t="s">
        <v>155</v>
      </c>
      <c r="I41" s="41">
        <v>20</v>
      </c>
      <c r="J41" s="41">
        <v>30</v>
      </c>
      <c r="K41" s="46">
        <v>355</v>
      </c>
      <c r="L41" s="37">
        <f>SUM(CCT!L41,CAV!L41,CEAD!L41,CEART!L41,CEAVI!L41,CEFID!L41,CEO!L41,CEPLAN!L41,CERES!L41,CESFI!L41,ESAG!L41,FAED!L41,MESC!L41,REITORIA!L41)</f>
        <v>66</v>
      </c>
      <c r="M41" s="75">
        <f>SUM(CCT!O41:AB41,CAV!O41:AB41,CEAD!O41:AB41,CEART!O41:AB41,CEAVI!O41:AB41,CEFID!O41:AB41,CEO!O41:AB41,CEPLAN!O41:AB41,CERES!O41:AB41,CESFI!O41:AB41,ESAG!O41:AB41,FAED!O41:AB41,MESC!O41:AB41,REITORIA!O41:AB41)</f>
        <v>14</v>
      </c>
      <c r="N41" s="36">
        <f t="shared" si="0"/>
        <v>52</v>
      </c>
      <c r="O41" s="49">
        <f t="shared" si="2"/>
        <v>23430</v>
      </c>
      <c r="P41" s="49">
        <f t="shared" si="1"/>
        <v>4970</v>
      </c>
    </row>
    <row r="42" spans="1:16" ht="15" customHeight="1" x14ac:dyDescent="0.2">
      <c r="A42" s="84"/>
      <c r="B42" s="84"/>
      <c r="C42" s="69">
        <v>205</v>
      </c>
      <c r="D42" s="70" t="s">
        <v>94</v>
      </c>
      <c r="E42" s="32" t="s">
        <v>32</v>
      </c>
      <c r="F42" s="32" t="s">
        <v>180</v>
      </c>
      <c r="G42" s="32" t="s">
        <v>181</v>
      </c>
      <c r="H42" s="45" t="s">
        <v>155</v>
      </c>
      <c r="I42" s="41">
        <v>20</v>
      </c>
      <c r="J42" s="41">
        <v>30</v>
      </c>
      <c r="K42" s="46">
        <v>355</v>
      </c>
      <c r="L42" s="37">
        <f>SUM(CCT!L42,CAV!L42,CEAD!L42,CEART!L42,CEAVI!L42,CEFID!L42,CEO!L42,CEPLAN!L42,CERES!L42,CESFI!L42,ESAG!L42,FAED!L42,MESC!L42,REITORIA!L42)</f>
        <v>89</v>
      </c>
      <c r="M42" s="75">
        <f>SUM(CCT!O42:AB42,CAV!O42:AB42,CEAD!O42:AB42,CEART!O42:AB42,CEAVI!O42:AB42,CEFID!O42:AB42,CEO!O42:AB42,CEPLAN!O42:AB42,CERES!O42:AB42,CESFI!O42:AB42,ESAG!O42:AB42,FAED!O42:AB42,MESC!O42:AB42,REITORIA!O42:AB42)</f>
        <v>21</v>
      </c>
      <c r="N42" s="36">
        <f t="shared" si="0"/>
        <v>68</v>
      </c>
      <c r="O42" s="49">
        <f t="shared" si="2"/>
        <v>31595</v>
      </c>
      <c r="P42" s="49">
        <f t="shared" si="1"/>
        <v>7455</v>
      </c>
    </row>
    <row r="43" spans="1:16" ht="15" customHeight="1" x14ac:dyDescent="0.2">
      <c r="A43" s="84"/>
      <c r="B43" s="84"/>
      <c r="C43" s="69">
        <v>206</v>
      </c>
      <c r="D43" s="70" t="s">
        <v>95</v>
      </c>
      <c r="E43" s="32" t="s">
        <v>32</v>
      </c>
      <c r="F43" s="32" t="s">
        <v>180</v>
      </c>
      <c r="G43" s="32" t="s">
        <v>181</v>
      </c>
      <c r="H43" s="32" t="s">
        <v>155</v>
      </c>
      <c r="I43" s="41">
        <v>20</v>
      </c>
      <c r="J43" s="41">
        <v>30</v>
      </c>
      <c r="K43" s="46">
        <v>355</v>
      </c>
      <c r="L43" s="37">
        <f>SUM(CCT!L43,CAV!L43,CEAD!L43,CEART!L43,CEAVI!L43,CEFID!L43,CEO!L43,CEPLAN!L43,CERES!L43,CESFI!L43,ESAG!L43,FAED!L43,MESC!L43,REITORIA!L43)</f>
        <v>79</v>
      </c>
      <c r="M43" s="75">
        <f>SUM(CCT!O43:AB43,CAV!O43:AB43,CEAD!O43:AB43,CEART!O43:AB43,CEAVI!O43:AB43,CEFID!O43:AB43,CEO!O43:AB43,CEPLAN!O43:AB43,CERES!O43:AB43,CESFI!O43:AB43,ESAG!O43:AB43,FAED!O43:AB43,MESC!O43:AB43,REITORIA!O43:AB43)</f>
        <v>12</v>
      </c>
      <c r="N43" s="36">
        <f t="shared" si="0"/>
        <v>67</v>
      </c>
      <c r="O43" s="49">
        <f t="shared" si="2"/>
        <v>28045</v>
      </c>
      <c r="P43" s="49">
        <f t="shared" si="1"/>
        <v>4260</v>
      </c>
    </row>
    <row r="44" spans="1:16" ht="15" customHeight="1" x14ac:dyDescent="0.2">
      <c r="A44" s="84"/>
      <c r="B44" s="84"/>
      <c r="C44" s="69">
        <v>207</v>
      </c>
      <c r="D44" s="70" t="s">
        <v>96</v>
      </c>
      <c r="E44" s="32" t="s">
        <v>32</v>
      </c>
      <c r="F44" s="32" t="s">
        <v>180</v>
      </c>
      <c r="G44" s="32" t="s">
        <v>181</v>
      </c>
      <c r="H44" s="32" t="s">
        <v>155</v>
      </c>
      <c r="I44" s="41">
        <v>20</v>
      </c>
      <c r="J44" s="41">
        <v>30</v>
      </c>
      <c r="K44" s="46">
        <v>86.9</v>
      </c>
      <c r="L44" s="37">
        <f>SUM(CCT!L44,CAV!L44,CEAD!L44,CEART!L44,CEAVI!L44,CEFID!L44,CEO!L44,CEPLAN!L44,CERES!L44,CESFI!L44,ESAG!L44,FAED!L44,MESC!L44,REITORIA!L44)</f>
        <v>38</v>
      </c>
      <c r="M44" s="75">
        <f>SUM(CCT!O44:AB44,CAV!O44:AB44,CEAD!O44:AB44,CEART!O44:AB44,CEAVI!O44:AB44,CEFID!O44:AB44,CEO!O44:AB44,CEPLAN!O44:AB44,CERES!O44:AB44,CESFI!O44:AB44,ESAG!O44:AB44,FAED!O44:AB44,MESC!O44:AB44,REITORIA!O44:AB44)</f>
        <v>12</v>
      </c>
      <c r="N44" s="36">
        <f t="shared" si="0"/>
        <v>26</v>
      </c>
      <c r="O44" s="49">
        <f t="shared" si="2"/>
        <v>3302.2000000000003</v>
      </c>
      <c r="P44" s="49">
        <f t="shared" si="1"/>
        <v>1042.8000000000002</v>
      </c>
    </row>
    <row r="45" spans="1:16" ht="15" customHeight="1" x14ac:dyDescent="0.2">
      <c r="A45" s="84"/>
      <c r="B45" s="84"/>
      <c r="C45" s="69">
        <v>208</v>
      </c>
      <c r="D45" s="70" t="s">
        <v>97</v>
      </c>
      <c r="E45" s="32" t="s">
        <v>32</v>
      </c>
      <c r="F45" s="32" t="s">
        <v>180</v>
      </c>
      <c r="G45" s="32" t="s">
        <v>181</v>
      </c>
      <c r="H45" s="41" t="s">
        <v>155</v>
      </c>
      <c r="I45" s="41">
        <v>20</v>
      </c>
      <c r="J45" s="41">
        <v>30</v>
      </c>
      <c r="K45" s="46">
        <v>86.9</v>
      </c>
      <c r="L45" s="37">
        <f>SUM(CCT!L45,CAV!L45,CEAD!L45,CEART!L45,CEAVI!L45,CEFID!L45,CEO!L45,CEPLAN!L45,CERES!L45,CESFI!L45,ESAG!L45,FAED!L45,MESC!L45,REITORIA!L45)</f>
        <v>62</v>
      </c>
      <c r="M45" s="75">
        <f>SUM(CCT!O45:AB45,CAV!O45:AB45,CEAD!O45:AB45,CEART!O45:AB45,CEAVI!O45:AB45,CEFID!O45:AB45,CEO!O45:AB45,CEPLAN!O45:AB45,CERES!O45:AB45,CESFI!O45:AB45,ESAG!O45:AB45,FAED!O45:AB45,MESC!O45:AB45,REITORIA!O45:AB45)</f>
        <v>13</v>
      </c>
      <c r="N45" s="36">
        <f t="shared" si="0"/>
        <v>49</v>
      </c>
      <c r="O45" s="49">
        <f t="shared" si="2"/>
        <v>5387.8</v>
      </c>
      <c r="P45" s="49">
        <f t="shared" si="1"/>
        <v>1129.7</v>
      </c>
    </row>
    <row r="46" spans="1:16" ht="15" customHeight="1" x14ac:dyDescent="0.2">
      <c r="A46" s="84"/>
      <c r="B46" s="84"/>
      <c r="C46" s="69">
        <v>209</v>
      </c>
      <c r="D46" s="70" t="s">
        <v>98</v>
      </c>
      <c r="E46" s="32" t="s">
        <v>32</v>
      </c>
      <c r="F46" s="32" t="s">
        <v>180</v>
      </c>
      <c r="G46" s="32" t="s">
        <v>181</v>
      </c>
      <c r="H46" s="41" t="s">
        <v>155</v>
      </c>
      <c r="I46" s="41">
        <v>20</v>
      </c>
      <c r="J46" s="41">
        <v>30</v>
      </c>
      <c r="K46" s="46">
        <v>86.9</v>
      </c>
      <c r="L46" s="37">
        <f>SUM(CCT!L46,CAV!L46,CEAD!L46,CEART!L46,CEAVI!L46,CEFID!L46,CEO!L46,CEPLAN!L46,CERES!L46,CESFI!L46,ESAG!L46,FAED!L46,MESC!L46,REITORIA!L46)</f>
        <v>40</v>
      </c>
      <c r="M46" s="75">
        <f>SUM(CCT!O46:AB46,CAV!O46:AB46,CEAD!O46:AB46,CEART!O46:AB46,CEAVI!O46:AB46,CEFID!O46:AB46,CEO!O46:AB46,CEPLAN!O46:AB46,CERES!O46:AB46,CESFI!O46:AB46,ESAG!O46:AB46,FAED!O46:AB46,MESC!O46:AB46,REITORIA!O46:AB46)</f>
        <v>6</v>
      </c>
      <c r="N46" s="36">
        <f t="shared" si="0"/>
        <v>34</v>
      </c>
      <c r="O46" s="49">
        <f t="shared" si="2"/>
        <v>3476</v>
      </c>
      <c r="P46" s="49">
        <f t="shared" si="1"/>
        <v>521.40000000000009</v>
      </c>
    </row>
    <row r="47" spans="1:16" ht="15" customHeight="1" x14ac:dyDescent="0.2">
      <c r="A47" s="84"/>
      <c r="B47" s="84"/>
      <c r="C47" s="69">
        <v>210</v>
      </c>
      <c r="D47" s="70" t="s">
        <v>99</v>
      </c>
      <c r="E47" s="32" t="s">
        <v>32</v>
      </c>
      <c r="F47" s="32" t="s">
        <v>180</v>
      </c>
      <c r="G47" s="32" t="s">
        <v>181</v>
      </c>
      <c r="H47" s="41" t="s">
        <v>155</v>
      </c>
      <c r="I47" s="41">
        <v>20</v>
      </c>
      <c r="J47" s="41">
        <v>30</v>
      </c>
      <c r="K47" s="46">
        <v>86.9</v>
      </c>
      <c r="L47" s="37">
        <f>SUM(CCT!L47,CAV!L47,CEAD!L47,CEART!L47,CEAVI!L47,CEFID!L47,CEO!L47,CEPLAN!L47,CERES!L47,CESFI!L47,ESAG!L47,FAED!L47,MESC!L47,REITORIA!L47)</f>
        <v>50</v>
      </c>
      <c r="M47" s="75">
        <f>SUM(CCT!O47:AB47,CAV!O47:AB47,CEAD!O47:AB47,CEART!O47:AB47,CEAVI!O47:AB47,CEFID!O47:AB47,CEO!O47:AB47,CEPLAN!O47:AB47,CERES!O47:AB47,CESFI!O47:AB47,ESAG!O47:AB47,FAED!O47:AB47,MESC!O47:AB47,REITORIA!O47:AB47)</f>
        <v>4</v>
      </c>
      <c r="N47" s="36">
        <f t="shared" si="0"/>
        <v>46</v>
      </c>
      <c r="O47" s="49">
        <f t="shared" si="2"/>
        <v>4345</v>
      </c>
      <c r="P47" s="49">
        <f t="shared" si="1"/>
        <v>347.6</v>
      </c>
    </row>
    <row r="48" spans="1:16" ht="15" customHeight="1" x14ac:dyDescent="0.2">
      <c r="A48" s="84"/>
      <c r="B48" s="84"/>
      <c r="C48" s="69">
        <v>211</v>
      </c>
      <c r="D48" s="70" t="s">
        <v>100</v>
      </c>
      <c r="E48" s="41" t="s">
        <v>32</v>
      </c>
      <c r="F48" s="41" t="s">
        <v>180</v>
      </c>
      <c r="G48" s="32" t="s">
        <v>181</v>
      </c>
      <c r="H48" s="45" t="s">
        <v>155</v>
      </c>
      <c r="I48" s="41">
        <v>20</v>
      </c>
      <c r="J48" s="41">
        <v>30</v>
      </c>
      <c r="K48" s="46">
        <v>86.9</v>
      </c>
      <c r="L48" s="37">
        <f>SUM(CCT!L48,CAV!L48,CEAD!L48,CEART!L48,CEAVI!L48,CEFID!L48,CEO!L48,CEPLAN!L48,CERES!L48,CESFI!L48,ESAG!L48,FAED!L48,MESC!L48,REITORIA!L48)</f>
        <v>81</v>
      </c>
      <c r="M48" s="75">
        <f>SUM(CCT!O48:AB48,CAV!O48:AB48,CEAD!O48:AB48,CEART!O48:AB48,CEAVI!O48:AB48,CEFID!O48:AB48,CEO!O48:AB48,CEPLAN!O48:AB48,CERES!O48:AB48,CESFI!O48:AB48,ESAG!O48:AB48,FAED!O48:AB48,MESC!O48:AB48,REITORIA!O48:AB48)</f>
        <v>13</v>
      </c>
      <c r="N48" s="36">
        <f t="shared" si="0"/>
        <v>68</v>
      </c>
      <c r="O48" s="49">
        <f t="shared" si="2"/>
        <v>7038.9000000000005</v>
      </c>
      <c r="P48" s="49">
        <f t="shared" si="1"/>
        <v>1129.7</v>
      </c>
    </row>
    <row r="49" spans="1:16" ht="15" customHeight="1" x14ac:dyDescent="0.2">
      <c r="A49" s="84"/>
      <c r="B49" s="84"/>
      <c r="C49" s="69">
        <v>212</v>
      </c>
      <c r="D49" s="70" t="s">
        <v>101</v>
      </c>
      <c r="E49" s="32" t="s">
        <v>32</v>
      </c>
      <c r="F49" s="32" t="s">
        <v>180</v>
      </c>
      <c r="G49" s="32" t="s">
        <v>181</v>
      </c>
      <c r="H49" s="32" t="s">
        <v>155</v>
      </c>
      <c r="I49" s="41">
        <v>20</v>
      </c>
      <c r="J49" s="41">
        <v>30</v>
      </c>
      <c r="K49" s="46">
        <v>86.9</v>
      </c>
      <c r="L49" s="37">
        <f>SUM(CCT!L49,CAV!L49,CEAD!L49,CEART!L49,CEAVI!L49,CEFID!L49,CEO!L49,CEPLAN!L49,CERES!L49,CESFI!L49,ESAG!L49,FAED!L49,MESC!L49,REITORIA!L49)</f>
        <v>78</v>
      </c>
      <c r="M49" s="75">
        <f>SUM(CCT!O49:AB49,CAV!O49:AB49,CEAD!O49:AB49,CEART!O49:AB49,CEAVI!O49:AB49,CEFID!O49:AB49,CEO!O49:AB49,CEPLAN!O49:AB49,CERES!O49:AB49,CESFI!O49:AB49,ESAG!O49:AB49,FAED!O49:AB49,MESC!O49:AB49,REITORIA!O49:AB49)</f>
        <v>15</v>
      </c>
      <c r="N49" s="36">
        <f t="shared" si="0"/>
        <v>63</v>
      </c>
      <c r="O49" s="49">
        <f t="shared" si="2"/>
        <v>6778.2000000000007</v>
      </c>
      <c r="P49" s="49">
        <f t="shared" si="1"/>
        <v>1303.5</v>
      </c>
    </row>
    <row r="50" spans="1:16" ht="15" customHeight="1" x14ac:dyDescent="0.2">
      <c r="A50" s="84"/>
      <c r="B50" s="84"/>
      <c r="C50" s="69">
        <v>213</v>
      </c>
      <c r="D50" s="70" t="s">
        <v>102</v>
      </c>
      <c r="E50" s="32" t="s">
        <v>32</v>
      </c>
      <c r="F50" s="32" t="s">
        <v>180</v>
      </c>
      <c r="G50" s="32" t="s">
        <v>181</v>
      </c>
      <c r="H50" s="32" t="s">
        <v>155</v>
      </c>
      <c r="I50" s="41">
        <v>20</v>
      </c>
      <c r="J50" s="41">
        <v>30</v>
      </c>
      <c r="K50" s="46">
        <v>798</v>
      </c>
      <c r="L50" s="37">
        <f>SUM(CCT!L50,CAV!L50,CEAD!L50,CEART!L50,CEAVI!L50,CEFID!L50,CEO!L50,CEPLAN!L50,CERES!L50,CESFI!L50,ESAG!L50,FAED!L50,MESC!L50,REITORIA!L50)</f>
        <v>25</v>
      </c>
      <c r="M50" s="75">
        <f>SUM(CCT!O50:AB50,CAV!O50:AB50,CEAD!O50:AB50,CEART!O50:AB50,CEAVI!O50:AB50,CEFID!O50:AB50,CEO!O50:AB50,CEPLAN!O50:AB50,CERES!O50:AB50,CESFI!O50:AB50,ESAG!O50:AB50,FAED!O50:AB50,MESC!O50:AB50,REITORIA!O50:AB50)</f>
        <v>1</v>
      </c>
      <c r="N50" s="36">
        <f t="shared" si="0"/>
        <v>24</v>
      </c>
      <c r="O50" s="49">
        <f t="shared" si="2"/>
        <v>19950</v>
      </c>
      <c r="P50" s="49">
        <f t="shared" si="1"/>
        <v>798</v>
      </c>
    </row>
    <row r="51" spans="1:16" ht="15" customHeight="1" x14ac:dyDescent="0.2">
      <c r="A51" s="84"/>
      <c r="B51" s="84"/>
      <c r="C51" s="69">
        <v>214</v>
      </c>
      <c r="D51" s="70" t="s">
        <v>103</v>
      </c>
      <c r="E51" s="32" t="s">
        <v>32</v>
      </c>
      <c r="F51" s="32" t="s">
        <v>180</v>
      </c>
      <c r="G51" s="32" t="s">
        <v>181</v>
      </c>
      <c r="H51" s="32" t="s">
        <v>155</v>
      </c>
      <c r="I51" s="41">
        <v>20</v>
      </c>
      <c r="J51" s="41">
        <v>30</v>
      </c>
      <c r="K51" s="46">
        <v>798</v>
      </c>
      <c r="L51" s="37">
        <f>SUM(CCT!L51,CAV!L51,CEAD!L51,CEART!L51,CEAVI!L51,CEFID!L51,CEO!L51,CEPLAN!L51,CERES!L51,CESFI!L51,ESAG!L51,FAED!L51,MESC!L51,REITORIA!L51)</f>
        <v>25</v>
      </c>
      <c r="M51" s="75">
        <f>SUM(CCT!O51:AB51,CAV!O51:AB51,CEAD!O51:AB51,CEART!O51:AB51,CEAVI!O51:AB51,CEFID!O51:AB51,CEO!O51:AB51,CEPLAN!O51:AB51,CERES!O51:AB51,CESFI!O51:AB51,ESAG!O51:AB51,FAED!O51:AB51,MESC!O51:AB51,REITORIA!O51:AB51)</f>
        <v>0</v>
      </c>
      <c r="N51" s="36">
        <f t="shared" si="0"/>
        <v>25</v>
      </c>
      <c r="O51" s="49">
        <f t="shared" si="2"/>
        <v>19950</v>
      </c>
      <c r="P51" s="49">
        <f t="shared" si="1"/>
        <v>0</v>
      </c>
    </row>
    <row r="52" spans="1:16" ht="15" customHeight="1" x14ac:dyDescent="0.2">
      <c r="A52" s="84"/>
      <c r="B52" s="84"/>
      <c r="C52" s="69">
        <v>215</v>
      </c>
      <c r="D52" s="70" t="s">
        <v>104</v>
      </c>
      <c r="E52" s="32" t="s">
        <v>32</v>
      </c>
      <c r="F52" s="32" t="s">
        <v>180</v>
      </c>
      <c r="G52" s="32" t="s">
        <v>181</v>
      </c>
      <c r="H52" s="32" t="s">
        <v>155</v>
      </c>
      <c r="I52" s="41">
        <v>20</v>
      </c>
      <c r="J52" s="41">
        <v>30</v>
      </c>
      <c r="K52" s="46">
        <v>1350</v>
      </c>
      <c r="L52" s="37">
        <f>SUM(CCT!L52,CAV!L52,CEAD!L52,CEART!L52,CEAVI!L52,CEFID!L52,CEO!L52,CEPLAN!L52,CERES!L52,CESFI!L52,ESAG!L52,FAED!L52,MESC!L52,REITORIA!L52)</f>
        <v>28</v>
      </c>
      <c r="M52" s="75">
        <f>SUM(CCT!O52:AB52,CAV!O52:AB52,CEAD!O52:AB52,CEART!O52:AB52,CEAVI!O52:AB52,CEFID!O52:AB52,CEO!O52:AB52,CEPLAN!O52:AB52,CERES!O52:AB52,CESFI!O52:AB52,ESAG!O52:AB52,FAED!O52:AB52,MESC!O52:AB52,REITORIA!O52:AB52)</f>
        <v>1</v>
      </c>
      <c r="N52" s="36">
        <f t="shared" si="0"/>
        <v>27</v>
      </c>
      <c r="O52" s="49">
        <f t="shared" si="2"/>
        <v>37800</v>
      </c>
      <c r="P52" s="49">
        <f t="shared" si="1"/>
        <v>1350</v>
      </c>
    </row>
    <row r="53" spans="1:16" ht="15" customHeight="1" x14ac:dyDescent="0.2">
      <c r="A53" s="84"/>
      <c r="B53" s="84"/>
      <c r="C53" s="69">
        <v>216</v>
      </c>
      <c r="D53" s="70" t="s">
        <v>105</v>
      </c>
      <c r="E53" s="32" t="s">
        <v>32</v>
      </c>
      <c r="F53" s="32" t="s">
        <v>180</v>
      </c>
      <c r="G53" s="32" t="s">
        <v>181</v>
      </c>
      <c r="H53" s="32" t="s">
        <v>155</v>
      </c>
      <c r="I53" s="41">
        <v>20</v>
      </c>
      <c r="J53" s="41">
        <v>30</v>
      </c>
      <c r="K53" s="46">
        <v>245</v>
      </c>
      <c r="L53" s="37">
        <f>SUM(CCT!L53,CAV!L53,CEAD!L53,CEART!L53,CEAVI!L53,CEFID!L53,CEO!L53,CEPLAN!L53,CERES!L53,CESFI!L53,ESAG!L53,FAED!L53,MESC!L53,REITORIA!L53)</f>
        <v>85</v>
      </c>
      <c r="M53" s="75">
        <f>SUM(CCT!O53:AB53,CAV!O53:AB53,CEAD!O53:AB53,CEART!O53:AB53,CEAVI!O53:AB53,CEFID!O53:AB53,CEO!O53:AB53,CEPLAN!O53:AB53,CERES!O53:AB53,CESFI!O53:AB53,ESAG!O53:AB53,FAED!O53:AB53,MESC!O53:AB53,REITORIA!O53:AB53)</f>
        <v>33</v>
      </c>
      <c r="N53" s="36">
        <f t="shared" si="0"/>
        <v>52</v>
      </c>
      <c r="O53" s="49">
        <f t="shared" si="2"/>
        <v>20825</v>
      </c>
      <c r="P53" s="49">
        <f t="shared" si="1"/>
        <v>8085</v>
      </c>
    </row>
    <row r="54" spans="1:16" ht="15" customHeight="1" x14ac:dyDescent="0.2">
      <c r="A54" s="84"/>
      <c r="B54" s="84"/>
      <c r="C54" s="69">
        <v>217</v>
      </c>
      <c r="D54" s="70" t="s">
        <v>106</v>
      </c>
      <c r="E54" s="32" t="s">
        <v>32</v>
      </c>
      <c r="F54" s="32" t="s">
        <v>180</v>
      </c>
      <c r="G54" s="32" t="s">
        <v>181</v>
      </c>
      <c r="H54" s="32" t="s">
        <v>155</v>
      </c>
      <c r="I54" s="41">
        <v>20</v>
      </c>
      <c r="J54" s="41">
        <v>30</v>
      </c>
      <c r="K54" s="46">
        <v>245</v>
      </c>
      <c r="L54" s="37">
        <f>SUM(CCT!L54,CAV!L54,CEAD!L54,CEART!L54,CEAVI!L54,CEFID!L54,CEO!L54,CEPLAN!L54,CERES!L54,CESFI!L54,ESAG!L54,FAED!L54,MESC!L54,REITORIA!L54)</f>
        <v>44</v>
      </c>
      <c r="M54" s="75">
        <f>SUM(CCT!O54:AB54,CAV!O54:AB54,CEAD!O54:AB54,CEART!O54:AB54,CEAVI!O54:AB54,CEFID!O54:AB54,CEO!O54:AB54,CEPLAN!O54:AB54,CERES!O54:AB54,CESFI!O54:AB54,ESAG!O54:AB54,FAED!O54:AB54,MESC!O54:AB54,REITORIA!O54:AB54)</f>
        <v>6</v>
      </c>
      <c r="N54" s="36">
        <f t="shared" si="0"/>
        <v>38</v>
      </c>
      <c r="O54" s="49">
        <f t="shared" si="2"/>
        <v>10780</v>
      </c>
      <c r="P54" s="49">
        <f t="shared" si="1"/>
        <v>1470</v>
      </c>
    </row>
    <row r="55" spans="1:16" ht="15" customHeight="1" x14ac:dyDescent="0.2">
      <c r="A55" s="84"/>
      <c r="B55" s="84"/>
      <c r="C55" s="69">
        <v>218</v>
      </c>
      <c r="D55" s="70" t="s">
        <v>107</v>
      </c>
      <c r="E55" s="41" t="s">
        <v>32</v>
      </c>
      <c r="F55" s="41" t="s">
        <v>180</v>
      </c>
      <c r="G55" s="32" t="s">
        <v>181</v>
      </c>
      <c r="H55" s="45" t="s">
        <v>155</v>
      </c>
      <c r="I55" s="41">
        <v>20</v>
      </c>
      <c r="J55" s="41">
        <v>30</v>
      </c>
      <c r="K55" s="46">
        <v>245</v>
      </c>
      <c r="L55" s="37">
        <f>SUM(CCT!L55,CAV!L55,CEAD!L55,CEART!L55,CEAVI!L55,CEFID!L55,CEO!L55,CEPLAN!L55,CERES!L55,CESFI!L55,ESAG!L55,FAED!L55,MESC!L55,REITORIA!L55)</f>
        <v>85</v>
      </c>
      <c r="M55" s="75">
        <f>SUM(CCT!O55:AB55,CAV!O55:AB55,CEAD!O55:AB55,CEART!O55:AB55,CEAVI!O55:AB55,CEFID!O55:AB55,CEO!O55:AB55,CEPLAN!O55:AB55,CERES!O55:AB55,CESFI!O55:AB55,ESAG!O55:AB55,FAED!O55:AB55,MESC!O55:AB55,REITORIA!O55:AB55)</f>
        <v>25</v>
      </c>
      <c r="N55" s="36">
        <f t="shared" si="0"/>
        <v>60</v>
      </c>
      <c r="O55" s="49">
        <f t="shared" si="2"/>
        <v>20825</v>
      </c>
      <c r="P55" s="49">
        <f t="shared" si="1"/>
        <v>6125</v>
      </c>
    </row>
    <row r="56" spans="1:16" ht="15" customHeight="1" x14ac:dyDescent="0.2">
      <c r="A56" s="84"/>
      <c r="B56" s="84"/>
      <c r="C56" s="69">
        <v>219</v>
      </c>
      <c r="D56" s="70" t="s">
        <v>108</v>
      </c>
      <c r="E56" s="32" t="s">
        <v>32</v>
      </c>
      <c r="F56" s="32" t="s">
        <v>180</v>
      </c>
      <c r="G56" s="32" t="s">
        <v>181</v>
      </c>
      <c r="H56" s="32" t="s">
        <v>155</v>
      </c>
      <c r="I56" s="41">
        <v>20</v>
      </c>
      <c r="J56" s="41">
        <v>30</v>
      </c>
      <c r="K56" s="46">
        <v>245</v>
      </c>
      <c r="L56" s="37">
        <f>SUM(CCT!L56,CAV!L56,CEAD!L56,CEART!L56,CEAVI!L56,CEFID!L56,CEO!L56,CEPLAN!L56,CERES!L56,CESFI!L56,ESAG!L56,FAED!L56,MESC!L56,REITORIA!L56)</f>
        <v>84</v>
      </c>
      <c r="M56" s="75">
        <f>SUM(CCT!O56:AB56,CAV!O56:AB56,CEAD!O56:AB56,CEART!O56:AB56,CEAVI!O56:AB56,CEFID!O56:AB56,CEO!O56:AB56,CEPLAN!O56:AB56,CERES!O56:AB56,CESFI!O56:AB56,ESAG!O56:AB56,FAED!O56:AB56,MESC!O56:AB56,REITORIA!O56:AB56)</f>
        <v>20</v>
      </c>
      <c r="N56" s="36">
        <f t="shared" si="0"/>
        <v>64</v>
      </c>
      <c r="O56" s="49">
        <f t="shared" si="2"/>
        <v>20580</v>
      </c>
      <c r="P56" s="49">
        <f t="shared" si="1"/>
        <v>4900</v>
      </c>
    </row>
    <row r="57" spans="1:16" ht="15" customHeight="1" x14ac:dyDescent="0.2">
      <c r="A57" s="84"/>
      <c r="B57" s="84"/>
      <c r="C57" s="69">
        <v>220</v>
      </c>
      <c r="D57" s="70" t="s">
        <v>109</v>
      </c>
      <c r="E57" s="32" t="s">
        <v>32</v>
      </c>
      <c r="F57" s="32" t="s">
        <v>180</v>
      </c>
      <c r="G57" s="32" t="s">
        <v>181</v>
      </c>
      <c r="H57" s="32" t="s">
        <v>155</v>
      </c>
      <c r="I57" s="41">
        <v>20</v>
      </c>
      <c r="J57" s="41">
        <v>30</v>
      </c>
      <c r="K57" s="46">
        <v>499.9</v>
      </c>
      <c r="L57" s="37">
        <f>SUM(CCT!L57,CAV!L57,CEAD!L57,CEART!L57,CEAVI!L57,CEFID!L57,CEO!L57,CEPLAN!L57,CERES!L57,CESFI!L57,ESAG!L57,FAED!L57,MESC!L57,REITORIA!L57)</f>
        <v>29</v>
      </c>
      <c r="M57" s="75">
        <f>SUM(CCT!O57:AB57,CAV!O57:AB57,CEAD!O57:AB57,CEART!O57:AB57,CEAVI!O57:AB57,CEFID!O57:AB57,CEO!O57:AB57,CEPLAN!O57:AB57,CERES!O57:AB57,CESFI!O57:AB57,ESAG!O57:AB57,FAED!O57:AB57,MESC!O57:AB57,REITORIA!O57:AB57)</f>
        <v>0</v>
      </c>
      <c r="N57" s="36">
        <f t="shared" si="0"/>
        <v>29</v>
      </c>
      <c r="O57" s="49">
        <f t="shared" si="2"/>
        <v>14497.099999999999</v>
      </c>
      <c r="P57" s="49">
        <f t="shared" si="1"/>
        <v>0</v>
      </c>
    </row>
    <row r="58" spans="1:16" ht="15" customHeight="1" x14ac:dyDescent="0.2">
      <c r="A58" s="84"/>
      <c r="B58" s="84"/>
      <c r="C58" s="69">
        <v>221</v>
      </c>
      <c r="D58" s="70" t="s">
        <v>110</v>
      </c>
      <c r="E58" s="32" t="s">
        <v>32</v>
      </c>
      <c r="F58" s="32" t="s">
        <v>180</v>
      </c>
      <c r="G58" s="32" t="s">
        <v>181</v>
      </c>
      <c r="H58" s="32" t="s">
        <v>155</v>
      </c>
      <c r="I58" s="41">
        <v>20</v>
      </c>
      <c r="J58" s="41">
        <v>30</v>
      </c>
      <c r="K58" s="46">
        <v>499.9</v>
      </c>
      <c r="L58" s="37">
        <f>SUM(CCT!L58,CAV!L58,CEAD!L58,CEART!L58,CEAVI!L58,CEFID!L58,CEO!L58,CEPLAN!L58,CERES!L58,CESFI!L58,ESAG!L58,FAED!L58,MESC!L58,REITORIA!L58)</f>
        <v>28</v>
      </c>
      <c r="M58" s="75">
        <f>SUM(CCT!O58:AB58,CAV!O58:AB58,CEAD!O58:AB58,CEART!O58:AB58,CEAVI!O58:AB58,CEFID!O58:AB58,CEO!O58:AB58,CEPLAN!O58:AB58,CERES!O58:AB58,CESFI!O58:AB58,ESAG!O58:AB58,FAED!O58:AB58,MESC!O58:AB58,REITORIA!O58:AB58)</f>
        <v>9</v>
      </c>
      <c r="N58" s="36">
        <f t="shared" si="0"/>
        <v>19</v>
      </c>
      <c r="O58" s="49">
        <f t="shared" si="2"/>
        <v>13997.199999999999</v>
      </c>
      <c r="P58" s="49">
        <f t="shared" si="1"/>
        <v>4499.0999999999995</v>
      </c>
    </row>
    <row r="59" spans="1:16" ht="15" customHeight="1" x14ac:dyDescent="0.2">
      <c r="A59" s="84"/>
      <c r="B59" s="84"/>
      <c r="C59" s="69">
        <v>222</v>
      </c>
      <c r="D59" s="70" t="s">
        <v>111</v>
      </c>
      <c r="E59" s="41" t="s">
        <v>32</v>
      </c>
      <c r="F59" s="41" t="s">
        <v>180</v>
      </c>
      <c r="G59" s="32" t="s">
        <v>181</v>
      </c>
      <c r="H59" s="45" t="s">
        <v>155</v>
      </c>
      <c r="I59" s="41">
        <v>20</v>
      </c>
      <c r="J59" s="41">
        <v>30</v>
      </c>
      <c r="K59" s="46">
        <v>169.9</v>
      </c>
      <c r="L59" s="37">
        <f>SUM(CCT!L59,CAV!L59,CEAD!L59,CEART!L59,CEAVI!L59,CEFID!L59,CEO!L59,CEPLAN!L59,CERES!L59,CESFI!L59,ESAG!L59,FAED!L59,MESC!L59,REITORIA!L59)</f>
        <v>30</v>
      </c>
      <c r="M59" s="75">
        <f>SUM(CCT!O59:AB59,CAV!O59:AB59,CEAD!O59:AB59,CEART!O59:AB59,CEAVI!O59:AB59,CEFID!O59:AB59,CEO!O59:AB59,CEPLAN!O59:AB59,CERES!O59:AB59,CESFI!O59:AB59,ESAG!O59:AB59,FAED!O59:AB59,MESC!O59:AB59,REITORIA!O59:AB59)</f>
        <v>5</v>
      </c>
      <c r="N59" s="36">
        <f t="shared" si="0"/>
        <v>25</v>
      </c>
      <c r="O59" s="49">
        <f t="shared" si="2"/>
        <v>5097</v>
      </c>
      <c r="P59" s="49">
        <f t="shared" si="1"/>
        <v>849.5</v>
      </c>
    </row>
    <row r="60" spans="1:16" ht="15" customHeight="1" x14ac:dyDescent="0.2">
      <c r="A60" s="84"/>
      <c r="B60" s="84"/>
      <c r="C60" s="69">
        <v>223</v>
      </c>
      <c r="D60" s="70" t="s">
        <v>112</v>
      </c>
      <c r="E60" s="41" t="s">
        <v>32</v>
      </c>
      <c r="F60" s="41" t="s">
        <v>180</v>
      </c>
      <c r="G60" s="32" t="s">
        <v>181</v>
      </c>
      <c r="H60" s="41" t="s">
        <v>155</v>
      </c>
      <c r="I60" s="41">
        <v>20</v>
      </c>
      <c r="J60" s="41">
        <v>30</v>
      </c>
      <c r="K60" s="46">
        <v>355</v>
      </c>
      <c r="L60" s="37">
        <f>SUM(CCT!L60,CAV!L60,CEAD!L60,CEART!L60,CEAVI!L60,CEFID!L60,CEO!L60,CEPLAN!L60,CERES!L60,CESFI!L60,ESAG!L60,FAED!L60,MESC!L60,REITORIA!L60)</f>
        <v>33</v>
      </c>
      <c r="M60" s="75">
        <f>SUM(CCT!O60:AB60,CAV!O60:AB60,CEAD!O60:AB60,CEART!O60:AB60,CEAVI!O60:AB60,CEFID!O60:AB60,CEO!O60:AB60,CEPLAN!O60:AB60,CERES!O60:AB60,CESFI!O60:AB60,ESAG!O60:AB60,FAED!O60:AB60,MESC!O60:AB60,REITORIA!O60:AB60)</f>
        <v>0</v>
      </c>
      <c r="N60" s="36">
        <f t="shared" si="0"/>
        <v>33</v>
      </c>
      <c r="O60" s="49">
        <f t="shared" si="2"/>
        <v>11715</v>
      </c>
      <c r="P60" s="49">
        <f t="shared" si="1"/>
        <v>0</v>
      </c>
    </row>
    <row r="61" spans="1:16" ht="15" customHeight="1" x14ac:dyDescent="0.2">
      <c r="A61" s="84"/>
      <c r="B61" s="84"/>
      <c r="C61" s="69">
        <v>224</v>
      </c>
      <c r="D61" s="70" t="s">
        <v>113</v>
      </c>
      <c r="E61" s="32" t="s">
        <v>32</v>
      </c>
      <c r="F61" s="32" t="s">
        <v>180</v>
      </c>
      <c r="G61" s="32" t="s">
        <v>181</v>
      </c>
      <c r="H61" s="45" t="s">
        <v>155</v>
      </c>
      <c r="I61" s="41">
        <v>20</v>
      </c>
      <c r="J61" s="41">
        <v>30</v>
      </c>
      <c r="K61" s="46">
        <v>245</v>
      </c>
      <c r="L61" s="37">
        <f>SUM(CCT!L61,CAV!L61,CEAD!L61,CEART!L61,CEAVI!L61,CEFID!L61,CEO!L61,CEPLAN!L61,CERES!L61,CESFI!L61,ESAG!L61,FAED!L61,MESC!L61,REITORIA!L61)</f>
        <v>38</v>
      </c>
      <c r="M61" s="75">
        <f>SUM(CCT!O61:AB61,CAV!O61:AB61,CEAD!O61:AB61,CEART!O61:AB61,CEAVI!O61:AB61,CEFID!O61:AB61,CEO!O61:AB61,CEPLAN!O61:AB61,CERES!O61:AB61,CESFI!O61:AB61,ESAG!O61:AB61,FAED!O61:AB61,MESC!O61:AB61,REITORIA!O61:AB61)</f>
        <v>0</v>
      </c>
      <c r="N61" s="36">
        <f t="shared" si="0"/>
        <v>38</v>
      </c>
      <c r="O61" s="49">
        <f t="shared" si="2"/>
        <v>9310</v>
      </c>
      <c r="P61" s="49">
        <f t="shared" si="1"/>
        <v>0</v>
      </c>
    </row>
    <row r="62" spans="1:16" ht="15" customHeight="1" x14ac:dyDescent="0.2">
      <c r="A62" s="84"/>
      <c r="B62" s="84"/>
      <c r="C62" s="69">
        <v>225</v>
      </c>
      <c r="D62" s="70" t="s">
        <v>99</v>
      </c>
      <c r="E62" s="41" t="s">
        <v>32</v>
      </c>
      <c r="F62" s="41" t="s">
        <v>180</v>
      </c>
      <c r="G62" s="32" t="s">
        <v>181</v>
      </c>
      <c r="H62" s="41" t="s">
        <v>155</v>
      </c>
      <c r="I62" s="41">
        <v>20</v>
      </c>
      <c r="J62" s="41">
        <v>30</v>
      </c>
      <c r="K62" s="46">
        <v>86.9</v>
      </c>
      <c r="L62" s="37">
        <f>SUM(CCT!L62,CAV!L62,CEAD!L62,CEART!L62,CEAVI!L62,CEFID!L62,CEO!L62,CEPLAN!L62,CERES!L62,CESFI!L62,ESAG!L62,FAED!L62,MESC!L62,REITORIA!L62)</f>
        <v>33</v>
      </c>
      <c r="M62" s="75">
        <f>SUM(CCT!O62:AB62,CAV!O62:AB62,CEAD!O62:AB62,CEART!O62:AB62,CEAVI!O62:AB62,CEFID!O62:AB62,CEO!O62:AB62,CEPLAN!O62:AB62,CERES!O62:AB62,CESFI!O62:AB62,ESAG!O62:AB62,FAED!O62:AB62,MESC!O62:AB62,REITORIA!O62:AB62)</f>
        <v>4</v>
      </c>
      <c r="N62" s="36">
        <f t="shared" si="0"/>
        <v>29</v>
      </c>
      <c r="O62" s="49">
        <f t="shared" si="2"/>
        <v>2867.7000000000003</v>
      </c>
      <c r="P62" s="49">
        <f t="shared" si="1"/>
        <v>347.6</v>
      </c>
    </row>
    <row r="63" spans="1:16" ht="15" customHeight="1" x14ac:dyDescent="0.2">
      <c r="A63" s="84"/>
      <c r="B63" s="84"/>
      <c r="C63" s="69">
        <v>226</v>
      </c>
      <c r="D63" s="70" t="s">
        <v>114</v>
      </c>
      <c r="E63" s="32" t="s">
        <v>32</v>
      </c>
      <c r="F63" s="32" t="s">
        <v>192</v>
      </c>
      <c r="G63" s="32" t="s">
        <v>193</v>
      </c>
      <c r="H63" s="45" t="s">
        <v>34</v>
      </c>
      <c r="I63" s="41">
        <v>20</v>
      </c>
      <c r="J63" s="41">
        <v>30</v>
      </c>
      <c r="K63" s="46">
        <v>79.900000000000006</v>
      </c>
      <c r="L63" s="37">
        <f>SUM(CCT!L63,CAV!L63,CEAD!L63,CEART!L63,CEAVI!L63,CEFID!L63,CEO!L63,CEPLAN!L63,CERES!L63,CESFI!L63,ESAG!L63,FAED!L63,MESC!L63,REITORIA!L63)</f>
        <v>180</v>
      </c>
      <c r="M63" s="75">
        <f>SUM(CCT!O63:AB63,CAV!O63:AB63,CEAD!O63:AB63,CEART!O63:AB63,CEAVI!O63:AB63,CEFID!O63:AB63,CEO!O63:AB63,CEPLAN!O63:AB63,CERES!O63:AB63,CESFI!O63:AB63,ESAG!O63:AB63,FAED!O63:AB63,MESC!O63:AB63,REITORIA!O63:AB63)</f>
        <v>6</v>
      </c>
      <c r="N63" s="36">
        <f t="shared" si="0"/>
        <v>174</v>
      </c>
      <c r="O63" s="49">
        <f t="shared" si="2"/>
        <v>14382.000000000002</v>
      </c>
      <c r="P63" s="49">
        <f t="shared" si="1"/>
        <v>479.40000000000003</v>
      </c>
    </row>
    <row r="64" spans="1:16" ht="15" customHeight="1" x14ac:dyDescent="0.2">
      <c r="A64" s="84"/>
      <c r="B64" s="84"/>
      <c r="C64" s="69">
        <v>227</v>
      </c>
      <c r="D64" s="70" t="s">
        <v>115</v>
      </c>
      <c r="E64" s="32" t="s">
        <v>32</v>
      </c>
      <c r="F64" s="32" t="s">
        <v>194</v>
      </c>
      <c r="G64" s="32" t="s">
        <v>195</v>
      </c>
      <c r="H64" s="41" t="s">
        <v>31</v>
      </c>
      <c r="I64" s="41">
        <v>20</v>
      </c>
      <c r="J64" s="41">
        <v>30</v>
      </c>
      <c r="K64" s="46">
        <v>25</v>
      </c>
      <c r="L64" s="37">
        <f>SUM(CCT!L64,CAV!L64,CEAD!L64,CEART!L64,CEAVI!L64,CEFID!L64,CEO!L64,CEPLAN!L64,CERES!L64,CESFI!L64,ESAG!L64,FAED!L64,MESC!L64,REITORIA!L64)</f>
        <v>58</v>
      </c>
      <c r="M64" s="75">
        <f>SUM(CCT!O64:AB64,CAV!O64:AB64,CEAD!O64:AB64,CEART!O64:AB64,CEAVI!O64:AB64,CEFID!O64:AB64,CEO!O64:AB64,CEPLAN!O64:AB64,CERES!O64:AB64,CESFI!O64:AB64,ESAG!O64:AB64,FAED!O64:AB64,MESC!O64:AB64,REITORIA!O64:AB64)</f>
        <v>5</v>
      </c>
      <c r="N64" s="36">
        <f t="shared" si="0"/>
        <v>53</v>
      </c>
      <c r="O64" s="49">
        <f t="shared" si="2"/>
        <v>1450</v>
      </c>
      <c r="P64" s="49">
        <f t="shared" si="1"/>
        <v>125</v>
      </c>
    </row>
    <row r="65" spans="1:16" ht="15" customHeight="1" x14ac:dyDescent="0.2">
      <c r="A65" s="84"/>
      <c r="B65" s="84"/>
      <c r="C65" s="69">
        <v>228</v>
      </c>
      <c r="D65" s="70" t="s">
        <v>116</v>
      </c>
      <c r="E65" s="32" t="s">
        <v>32</v>
      </c>
      <c r="F65" s="32" t="s">
        <v>194</v>
      </c>
      <c r="G65" s="32" t="s">
        <v>196</v>
      </c>
      <c r="H65" s="32" t="s">
        <v>31</v>
      </c>
      <c r="I65" s="41">
        <v>20</v>
      </c>
      <c r="J65" s="41">
        <v>30</v>
      </c>
      <c r="K65" s="46">
        <v>30</v>
      </c>
      <c r="L65" s="37">
        <f>SUM(CCT!L65,CAV!L65,CEAD!L65,CEART!L65,CEAVI!L65,CEFID!L65,CEO!L65,CEPLAN!L65,CERES!L65,CESFI!L65,ESAG!L65,FAED!L65,MESC!L65,REITORIA!L65)</f>
        <v>92</v>
      </c>
      <c r="M65" s="75">
        <f>SUM(CCT!O65:AB65,CAV!O65:AB65,CEAD!O65:AB65,CEART!O65:AB65,CEAVI!O65:AB65,CEFID!O65:AB65,CEO!O65:AB65,CEPLAN!O65:AB65,CERES!O65:AB65,CESFI!O65:AB65,ESAG!O65:AB65,FAED!O65:AB65,MESC!O65:AB65,REITORIA!O65:AB65)</f>
        <v>5</v>
      </c>
      <c r="N65" s="36">
        <f t="shared" si="0"/>
        <v>87</v>
      </c>
      <c r="O65" s="49">
        <f t="shared" si="2"/>
        <v>2760</v>
      </c>
      <c r="P65" s="49">
        <f t="shared" si="1"/>
        <v>150</v>
      </c>
    </row>
    <row r="66" spans="1:16" ht="15" customHeight="1" x14ac:dyDescent="0.2">
      <c r="A66" s="84"/>
      <c r="B66" s="84"/>
      <c r="C66" s="69">
        <v>229</v>
      </c>
      <c r="D66" s="70" t="s">
        <v>117</v>
      </c>
      <c r="E66" s="32" t="s">
        <v>33</v>
      </c>
      <c r="F66" s="32" t="s">
        <v>197</v>
      </c>
      <c r="G66" s="32" t="s">
        <v>198</v>
      </c>
      <c r="H66" s="32" t="s">
        <v>34</v>
      </c>
      <c r="I66" s="41">
        <v>20</v>
      </c>
      <c r="J66" s="41">
        <v>30</v>
      </c>
      <c r="K66" s="46">
        <v>57</v>
      </c>
      <c r="L66" s="37">
        <f>SUM(CCT!L66,CAV!L66,CEAD!L66,CEART!L66,CEAVI!L66,CEFID!L66,CEO!L66,CEPLAN!L66,CERES!L66,CESFI!L66,ESAG!L66,FAED!L66,MESC!L66,REITORIA!L66)</f>
        <v>20</v>
      </c>
      <c r="M66" s="75">
        <f>SUM(CCT!O66:AB66,CAV!O66:AB66,CEAD!O66:AB66,CEART!O66:AB66,CEAVI!O66:AB66,CEFID!O66:AB66,CEO!O66:AB66,CEPLAN!O66:AB66,CERES!O66:AB66,CESFI!O66:AB66,ESAG!O66:AB66,FAED!O66:AB66,MESC!O66:AB66,REITORIA!O66:AB66)</f>
        <v>0</v>
      </c>
      <c r="N66" s="36">
        <f t="shared" si="0"/>
        <v>20</v>
      </c>
      <c r="O66" s="49">
        <f t="shared" si="2"/>
        <v>1140</v>
      </c>
      <c r="P66" s="49">
        <f t="shared" si="1"/>
        <v>0</v>
      </c>
    </row>
    <row r="67" spans="1:16" ht="15" customHeight="1" x14ac:dyDescent="0.2">
      <c r="A67" s="84"/>
      <c r="B67" s="84"/>
      <c r="C67" s="69">
        <v>230</v>
      </c>
      <c r="D67" s="70" t="s">
        <v>118</v>
      </c>
      <c r="E67" s="32" t="s">
        <v>32</v>
      </c>
      <c r="F67" s="32" t="s">
        <v>199</v>
      </c>
      <c r="G67" s="68" t="s">
        <v>200</v>
      </c>
      <c r="H67" s="41" t="s">
        <v>35</v>
      </c>
      <c r="I67" s="41">
        <v>20</v>
      </c>
      <c r="J67" s="41">
        <v>30</v>
      </c>
      <c r="K67" s="46">
        <v>57.6</v>
      </c>
      <c r="L67" s="37">
        <f>SUM(CCT!L67,CAV!L67,CEAD!L67,CEART!L67,CEAVI!L67,CEFID!L67,CEO!L67,CEPLAN!L67,CERES!L67,CESFI!L67,ESAG!L67,FAED!L67,MESC!L67,REITORIA!L67)</f>
        <v>910</v>
      </c>
      <c r="M67" s="75">
        <f>SUM(CCT!O67:AB67,CAV!O67:AB67,CEAD!O67:AB67,CEART!O67:AB67,CEAVI!O67:AB67,CEFID!O67:AB67,CEO!O67:AB67,CEPLAN!O67:AB67,CERES!O67:AB67,CESFI!O67:AB67,ESAG!O67:AB67,FAED!O67:AB67,MESC!O67:AB67,REITORIA!O67:AB67)</f>
        <v>0</v>
      </c>
      <c r="N67" s="36">
        <f t="shared" si="0"/>
        <v>910</v>
      </c>
      <c r="O67" s="49">
        <f t="shared" si="2"/>
        <v>52416</v>
      </c>
      <c r="P67" s="49">
        <f t="shared" si="1"/>
        <v>0</v>
      </c>
    </row>
    <row r="68" spans="1:16" ht="15" customHeight="1" x14ac:dyDescent="0.2">
      <c r="A68" s="84"/>
      <c r="B68" s="84"/>
      <c r="C68" s="69">
        <v>231</v>
      </c>
      <c r="D68" s="70" t="s">
        <v>119</v>
      </c>
      <c r="E68" s="32" t="s">
        <v>32</v>
      </c>
      <c r="F68" s="32" t="s">
        <v>182</v>
      </c>
      <c r="G68" s="32" t="s">
        <v>179</v>
      </c>
      <c r="H68" s="45" t="s">
        <v>35</v>
      </c>
      <c r="I68" s="41">
        <v>20</v>
      </c>
      <c r="J68" s="41">
        <v>30</v>
      </c>
      <c r="K68" s="46">
        <v>36</v>
      </c>
      <c r="L68" s="37">
        <f>SUM(CCT!L68,CAV!L68,CEAD!L68,CEART!L68,CEAVI!L68,CEFID!L68,CEO!L68,CEPLAN!L68,CERES!L68,CESFI!L68,ESAG!L68,FAED!L68,MESC!L68,REITORIA!L68)</f>
        <v>3415</v>
      </c>
      <c r="M68" s="75">
        <f>SUM(CCT!O68:AB68,CAV!O68:AB68,CEAD!O68:AB68,CEART!O68:AB68,CEAVI!O68:AB68,CEFID!O68:AB68,CEO!O68:AB68,CEPLAN!O68:AB68,CERES!O68:AB68,CESFI!O68:AB68,ESAG!O68:AB68,FAED!O68:AB68,MESC!O68:AB68,REITORIA!O68:AB68)</f>
        <v>100</v>
      </c>
      <c r="N68" s="36">
        <f t="shared" ref="N68:N94" si="3">SUM(L68-M68)</f>
        <v>3315</v>
      </c>
      <c r="O68" s="49">
        <f t="shared" si="2"/>
        <v>122940</v>
      </c>
      <c r="P68" s="49">
        <f t="shared" ref="P68:P94" si="4">M68*K68</f>
        <v>3600</v>
      </c>
    </row>
    <row r="69" spans="1:16" ht="15" customHeight="1" x14ac:dyDescent="0.2">
      <c r="A69" s="84"/>
      <c r="B69" s="84"/>
      <c r="C69" s="69">
        <v>232</v>
      </c>
      <c r="D69" s="70" t="s">
        <v>120</v>
      </c>
      <c r="E69" s="32" t="s">
        <v>32</v>
      </c>
      <c r="F69" s="32" t="s">
        <v>201</v>
      </c>
      <c r="G69" s="32" t="s">
        <v>202</v>
      </c>
      <c r="H69" s="32" t="s">
        <v>34</v>
      </c>
      <c r="I69" s="41">
        <v>20</v>
      </c>
      <c r="J69" s="41">
        <v>30</v>
      </c>
      <c r="K69" s="46">
        <v>35</v>
      </c>
      <c r="L69" s="37">
        <f>SUM(CCT!L69,CAV!L69,CEAD!L69,CEART!L69,CEAVI!L69,CEFID!L69,CEO!L69,CEPLAN!L69,CERES!L69,CESFI!L69,ESAG!L69,FAED!L69,MESC!L69,REITORIA!L69)</f>
        <v>24</v>
      </c>
      <c r="M69" s="75">
        <f>SUM(CCT!O69:AB69,CAV!O69:AB69,CEAD!O69:AB69,CEART!O69:AB69,CEAVI!O69:AB69,CEFID!O69:AB69,CEO!O69:AB69,CEPLAN!O69:AB69,CERES!O69:AB69,CESFI!O69:AB69,ESAG!O69:AB69,FAED!O69:AB69,MESC!O69:AB69,REITORIA!O69:AB69)</f>
        <v>5</v>
      </c>
      <c r="N69" s="36">
        <f t="shared" si="3"/>
        <v>19</v>
      </c>
      <c r="O69" s="49">
        <f t="shared" ref="O69:O94" si="5">L69*K69</f>
        <v>840</v>
      </c>
      <c r="P69" s="49">
        <f t="shared" si="4"/>
        <v>175</v>
      </c>
    </row>
    <row r="70" spans="1:16" ht="15" customHeight="1" x14ac:dyDescent="0.2">
      <c r="A70" s="84"/>
      <c r="B70" s="84"/>
      <c r="C70" s="69">
        <v>233</v>
      </c>
      <c r="D70" s="70" t="s">
        <v>121</v>
      </c>
      <c r="E70" s="32" t="s">
        <v>32</v>
      </c>
      <c r="F70" s="32" t="s">
        <v>203</v>
      </c>
      <c r="G70" s="32" t="s">
        <v>204</v>
      </c>
      <c r="H70" s="32" t="s">
        <v>34</v>
      </c>
      <c r="I70" s="41">
        <v>20</v>
      </c>
      <c r="J70" s="41">
        <v>30</v>
      </c>
      <c r="K70" s="46">
        <v>16.5</v>
      </c>
      <c r="L70" s="37">
        <f>SUM(CCT!L70,CAV!L70,CEAD!L70,CEART!L70,CEAVI!L70,CEFID!L70,CEO!L70,CEPLAN!L70,CERES!L70,CESFI!L70,ESAG!L70,FAED!L70,MESC!L70,REITORIA!L70)</f>
        <v>40</v>
      </c>
      <c r="M70" s="75">
        <f>SUM(CCT!O70:AB70,CAV!O70:AB70,CEAD!O70:AB70,CEART!O70:AB70,CEAVI!O70:AB70,CEFID!O70:AB70,CEO!O70:AB70,CEPLAN!O70:AB70,CERES!O70:AB70,CESFI!O70:AB70,ESAG!O70:AB70,FAED!O70:AB70,MESC!O70:AB70,REITORIA!O70:AB70)</f>
        <v>5</v>
      </c>
      <c r="N70" s="36">
        <f t="shared" si="3"/>
        <v>35</v>
      </c>
      <c r="O70" s="49">
        <f t="shared" si="5"/>
        <v>660</v>
      </c>
      <c r="P70" s="49">
        <f t="shared" si="4"/>
        <v>82.5</v>
      </c>
    </row>
    <row r="71" spans="1:16" ht="15" customHeight="1" x14ac:dyDescent="0.2">
      <c r="A71" s="84"/>
      <c r="B71" s="84"/>
      <c r="C71" s="69">
        <v>234</v>
      </c>
      <c r="D71" s="70" t="s">
        <v>122</v>
      </c>
      <c r="E71" s="32" t="s">
        <v>150</v>
      </c>
      <c r="F71" s="32" t="s">
        <v>205</v>
      </c>
      <c r="G71" s="32" t="s">
        <v>206</v>
      </c>
      <c r="H71" s="32" t="s">
        <v>34</v>
      </c>
      <c r="I71" s="41">
        <v>20</v>
      </c>
      <c r="J71" s="41">
        <v>30</v>
      </c>
      <c r="K71" s="46">
        <v>10</v>
      </c>
      <c r="L71" s="37">
        <f>SUM(CCT!L71,CAV!L71,CEAD!L71,CEART!L71,CEAVI!L71,CEFID!L71,CEO!L71,CEPLAN!L71,CERES!L71,CESFI!L71,ESAG!L71,FAED!L71,MESC!L71,REITORIA!L71)</f>
        <v>63</v>
      </c>
      <c r="M71" s="75">
        <f>SUM(CCT!O71:AB71,CAV!O71:AB71,CEAD!O71:AB71,CEART!O71:AB71,CEAVI!O71:AB71,CEFID!O71:AB71,CEO!O71:AB71,CEPLAN!O71:AB71,CERES!O71:AB71,CESFI!O71:AB71,ESAG!O71:AB71,FAED!O71:AB71,MESC!O71:AB71,REITORIA!O71:AB71)</f>
        <v>8</v>
      </c>
      <c r="N71" s="36">
        <f t="shared" si="3"/>
        <v>55</v>
      </c>
      <c r="O71" s="49">
        <f t="shared" si="5"/>
        <v>630</v>
      </c>
      <c r="P71" s="49">
        <f t="shared" si="4"/>
        <v>80</v>
      </c>
    </row>
    <row r="72" spans="1:16" ht="15" customHeight="1" x14ac:dyDescent="0.2">
      <c r="A72" s="84"/>
      <c r="B72" s="84"/>
      <c r="C72" s="69">
        <v>235</v>
      </c>
      <c r="D72" s="70" t="s">
        <v>123</v>
      </c>
      <c r="E72" s="32" t="s">
        <v>33</v>
      </c>
      <c r="F72" s="32" t="s">
        <v>207</v>
      </c>
      <c r="G72" s="32" t="s">
        <v>208</v>
      </c>
      <c r="H72" s="32" t="s">
        <v>34</v>
      </c>
      <c r="I72" s="41">
        <v>20</v>
      </c>
      <c r="J72" s="41">
        <v>30</v>
      </c>
      <c r="K72" s="46">
        <v>75</v>
      </c>
      <c r="L72" s="37">
        <f>SUM(CCT!L72,CAV!L72,CEAD!L72,CEART!L72,CEAVI!L72,CEFID!L72,CEO!L72,CEPLAN!L72,CERES!L72,CESFI!L72,ESAG!L72,FAED!L72,MESC!L72,REITORIA!L72)</f>
        <v>18</v>
      </c>
      <c r="M72" s="75">
        <f>SUM(CCT!O72:AB72,CAV!O72:AB72,CEAD!O72:AB72,CEART!O72:AB72,CEAVI!O72:AB72,CEFID!O72:AB72,CEO!O72:AB72,CEPLAN!O72:AB72,CERES!O72:AB72,CESFI!O72:AB72,ESAG!O72:AB72,FAED!O72:AB72,MESC!O72:AB72,REITORIA!O72:AB72)</f>
        <v>0</v>
      </c>
      <c r="N72" s="36">
        <f t="shared" si="3"/>
        <v>18</v>
      </c>
      <c r="O72" s="49">
        <f t="shared" si="5"/>
        <v>1350</v>
      </c>
      <c r="P72" s="49">
        <f t="shared" si="4"/>
        <v>0</v>
      </c>
    </row>
    <row r="73" spans="1:16" ht="15" customHeight="1" x14ac:dyDescent="0.2">
      <c r="A73" s="84"/>
      <c r="B73" s="84"/>
      <c r="C73" s="69">
        <v>236</v>
      </c>
      <c r="D73" s="70" t="s">
        <v>124</v>
      </c>
      <c r="E73" s="32" t="s">
        <v>33</v>
      </c>
      <c r="F73" s="32" t="s">
        <v>207</v>
      </c>
      <c r="G73" s="32" t="s">
        <v>209</v>
      </c>
      <c r="H73" s="32" t="s">
        <v>34</v>
      </c>
      <c r="I73" s="41">
        <v>20</v>
      </c>
      <c r="J73" s="41">
        <v>30</v>
      </c>
      <c r="K73" s="46">
        <v>110</v>
      </c>
      <c r="L73" s="37">
        <f>SUM(CCT!L73,CAV!L73,CEAD!L73,CEART!L73,CEAVI!L73,CEFID!L73,CEO!L73,CEPLAN!L73,CERES!L73,CESFI!L73,ESAG!L73,FAED!L73,MESC!L73,REITORIA!L73)</f>
        <v>18</v>
      </c>
      <c r="M73" s="75">
        <f>SUM(CCT!O73:AB73,CAV!O73:AB73,CEAD!O73:AB73,CEART!O73:AB73,CEAVI!O73:AB73,CEFID!O73:AB73,CEO!O73:AB73,CEPLAN!O73:AB73,CERES!O73:AB73,CESFI!O73:AB73,ESAG!O73:AB73,FAED!O73:AB73,MESC!O73:AB73,REITORIA!O73:AB73)</f>
        <v>0</v>
      </c>
      <c r="N73" s="36">
        <f t="shared" si="3"/>
        <v>18</v>
      </c>
      <c r="O73" s="49">
        <f t="shared" si="5"/>
        <v>1980</v>
      </c>
      <c r="P73" s="49">
        <f t="shared" si="4"/>
        <v>0</v>
      </c>
    </row>
    <row r="74" spans="1:16" ht="15" customHeight="1" x14ac:dyDescent="0.2">
      <c r="A74" s="84"/>
      <c r="B74" s="84"/>
      <c r="C74" s="69">
        <v>237</v>
      </c>
      <c r="D74" s="70" t="s">
        <v>125</v>
      </c>
      <c r="E74" s="32" t="s">
        <v>33</v>
      </c>
      <c r="F74" s="32" t="s">
        <v>207</v>
      </c>
      <c r="G74" s="32" t="s">
        <v>210</v>
      </c>
      <c r="H74" s="32" t="s">
        <v>34</v>
      </c>
      <c r="I74" s="41">
        <v>20</v>
      </c>
      <c r="J74" s="41">
        <v>30</v>
      </c>
      <c r="K74" s="46">
        <v>180</v>
      </c>
      <c r="L74" s="37">
        <f>SUM(CCT!L74,CAV!L74,CEAD!L74,CEART!L74,CEAVI!L74,CEFID!L74,CEO!L74,CEPLAN!L74,CERES!L74,CESFI!L74,ESAG!L74,FAED!L74,MESC!L74,REITORIA!L74)</f>
        <v>18</v>
      </c>
      <c r="M74" s="75">
        <f>SUM(CCT!O74:AB74,CAV!O74:AB74,CEAD!O74:AB74,CEART!O74:AB74,CEAVI!O74:AB74,CEFID!O74:AB74,CEO!O74:AB74,CEPLAN!O74:AB74,CERES!O74:AB74,CESFI!O74:AB74,ESAG!O74:AB74,FAED!O74:AB74,MESC!O74:AB74,REITORIA!O74:AB74)</f>
        <v>0</v>
      </c>
      <c r="N74" s="36">
        <f t="shared" si="3"/>
        <v>18</v>
      </c>
      <c r="O74" s="49">
        <f t="shared" si="5"/>
        <v>3240</v>
      </c>
      <c r="P74" s="49">
        <f t="shared" si="4"/>
        <v>0</v>
      </c>
    </row>
    <row r="75" spans="1:16" ht="15" customHeight="1" x14ac:dyDescent="0.2">
      <c r="A75" s="84"/>
      <c r="B75" s="84"/>
      <c r="C75" s="69">
        <v>238</v>
      </c>
      <c r="D75" s="70" t="s">
        <v>126</v>
      </c>
      <c r="E75" s="32" t="s">
        <v>32</v>
      </c>
      <c r="F75" s="32" t="s">
        <v>180</v>
      </c>
      <c r="G75" s="32" t="s">
        <v>181</v>
      </c>
      <c r="H75" s="32" t="s">
        <v>155</v>
      </c>
      <c r="I75" s="41">
        <v>20</v>
      </c>
      <c r="J75" s="41">
        <v>30</v>
      </c>
      <c r="K75" s="46">
        <v>169.9</v>
      </c>
      <c r="L75" s="37">
        <f>SUM(CCT!L75,CAV!L75,CEAD!L75,CEART!L75,CEAVI!L75,CEFID!L75,CEO!L75,CEPLAN!L75,CERES!L75,CESFI!L75,ESAG!L75,FAED!L75,MESC!L75,REITORIA!L75)</f>
        <v>32</v>
      </c>
      <c r="M75" s="75">
        <f>SUM(CCT!O75:AB75,CAV!O75:AB75,CEAD!O75:AB75,CEART!O75:AB75,CEAVI!O75:AB75,CEFID!O75:AB75,CEO!O75:AB75,CEPLAN!O75:AB75,CERES!O75:AB75,CESFI!O75:AB75,ESAG!O75:AB75,FAED!O75:AB75,MESC!O75:AB75,REITORIA!O75:AB75)</f>
        <v>3</v>
      </c>
      <c r="N75" s="36">
        <f t="shared" si="3"/>
        <v>29</v>
      </c>
      <c r="O75" s="49">
        <f t="shared" si="5"/>
        <v>5436.8</v>
      </c>
      <c r="P75" s="49">
        <f t="shared" si="4"/>
        <v>509.70000000000005</v>
      </c>
    </row>
    <row r="76" spans="1:16" ht="15" customHeight="1" x14ac:dyDescent="0.2">
      <c r="A76" s="84"/>
      <c r="B76" s="84"/>
      <c r="C76" s="69">
        <v>239</v>
      </c>
      <c r="D76" s="70" t="s">
        <v>127</v>
      </c>
      <c r="E76" s="32" t="s">
        <v>32</v>
      </c>
      <c r="F76" s="32" t="s">
        <v>211</v>
      </c>
      <c r="G76" s="32" t="s">
        <v>212</v>
      </c>
      <c r="H76" s="32" t="s">
        <v>30</v>
      </c>
      <c r="I76" s="41">
        <v>20</v>
      </c>
      <c r="J76" s="41">
        <v>30</v>
      </c>
      <c r="K76" s="46">
        <v>4.75</v>
      </c>
      <c r="L76" s="37">
        <f>SUM(CCT!L76,CAV!L76,CEAD!L76,CEART!L76,CEAVI!L76,CEFID!L76,CEO!L76,CEPLAN!L76,CERES!L76,CESFI!L76,ESAG!L76,FAED!L76,MESC!L76,REITORIA!L76)</f>
        <v>430</v>
      </c>
      <c r="M76" s="75">
        <f>SUM(CCT!O76:AB76,CAV!O76:AB76,CEAD!O76:AB76,CEART!O76:AB76,CEAVI!O76:AB76,CEFID!O76:AB76,CEO!O76:AB76,CEPLAN!O76:AB76,CERES!O76:AB76,CESFI!O76:AB76,ESAG!O76:AB76,FAED!O76:AB76,MESC!O76:AB76,REITORIA!O76:AB76)</f>
        <v>0</v>
      </c>
      <c r="N76" s="36">
        <f t="shared" si="3"/>
        <v>430</v>
      </c>
      <c r="O76" s="49">
        <f t="shared" si="5"/>
        <v>2042.5</v>
      </c>
      <c r="P76" s="49">
        <f t="shared" si="4"/>
        <v>0</v>
      </c>
    </row>
    <row r="77" spans="1:16" ht="15" customHeight="1" x14ac:dyDescent="0.2">
      <c r="A77" s="84"/>
      <c r="B77" s="84"/>
      <c r="C77" s="69">
        <v>240</v>
      </c>
      <c r="D77" s="70" t="s">
        <v>128</v>
      </c>
      <c r="E77" s="32" t="s">
        <v>32</v>
      </c>
      <c r="F77" s="32" t="s">
        <v>211</v>
      </c>
      <c r="G77" s="32" t="s">
        <v>212</v>
      </c>
      <c r="H77" s="32" t="s">
        <v>34</v>
      </c>
      <c r="I77" s="41">
        <v>20</v>
      </c>
      <c r="J77" s="41">
        <v>30</v>
      </c>
      <c r="K77" s="46">
        <v>475.01</v>
      </c>
      <c r="L77" s="37">
        <f>SUM(CCT!L77,CAV!L77,CEAD!L77,CEART!L77,CEAVI!L77,CEFID!L77,CEO!L77,CEPLAN!L77,CERES!L77,CESFI!L77,ESAG!L77,FAED!L77,MESC!L77,REITORIA!L77)</f>
        <v>3</v>
      </c>
      <c r="M77" s="75">
        <f>SUM(CCT!O77:AB77,CAV!O77:AB77,CEAD!O77:AB77,CEART!O77:AB77,CEAVI!O77:AB77,CEFID!O77:AB77,CEO!O77:AB77,CEPLAN!O77:AB77,CERES!O77:AB77,CESFI!O77:AB77,ESAG!O77:AB77,FAED!O77:AB77,MESC!O77:AB77,REITORIA!O77:AB77)</f>
        <v>0</v>
      </c>
      <c r="N77" s="36">
        <f t="shared" si="3"/>
        <v>3</v>
      </c>
      <c r="O77" s="49">
        <f t="shared" si="5"/>
        <v>1425.03</v>
      </c>
      <c r="P77" s="49">
        <f t="shared" si="4"/>
        <v>0</v>
      </c>
    </row>
    <row r="78" spans="1:16" ht="15" customHeight="1" x14ac:dyDescent="0.2">
      <c r="A78" s="84"/>
      <c r="B78" s="84"/>
      <c r="C78" s="69">
        <v>241</v>
      </c>
      <c r="D78" s="70" t="s">
        <v>129</v>
      </c>
      <c r="E78" s="32" t="s">
        <v>32</v>
      </c>
      <c r="F78" s="32" t="s">
        <v>180</v>
      </c>
      <c r="G78" s="32" t="s">
        <v>181</v>
      </c>
      <c r="H78" s="32" t="s">
        <v>155</v>
      </c>
      <c r="I78" s="41">
        <v>20</v>
      </c>
      <c r="J78" s="41">
        <v>30</v>
      </c>
      <c r="K78" s="46">
        <v>379</v>
      </c>
      <c r="L78" s="37">
        <f>SUM(CCT!L78,CAV!L78,CEAD!L78,CEART!L78,CEAVI!L78,CEFID!L78,CEO!L78,CEPLAN!L78,CERES!L78,CESFI!L78,ESAG!L78,FAED!L78,MESC!L78,REITORIA!L78)</f>
        <v>16</v>
      </c>
      <c r="M78" s="75">
        <f>SUM(CCT!O78:AB78,CAV!O78:AB78,CEAD!O78:AB78,CEART!O78:AB78,CEAVI!O78:AB78,CEFID!O78:AB78,CEO!O78:AB78,CEPLAN!O78:AB78,CERES!O78:AB78,CESFI!O78:AB78,ESAG!O78:AB78,FAED!O78:AB78,MESC!O78:AB78,REITORIA!O78:AB78)</f>
        <v>2</v>
      </c>
      <c r="N78" s="36">
        <f t="shared" si="3"/>
        <v>14</v>
      </c>
      <c r="O78" s="49">
        <f t="shared" si="5"/>
        <v>6064</v>
      </c>
      <c r="P78" s="49">
        <f t="shared" si="4"/>
        <v>758</v>
      </c>
    </row>
    <row r="79" spans="1:16" ht="15" customHeight="1" x14ac:dyDescent="0.2">
      <c r="A79" s="84"/>
      <c r="B79" s="84"/>
      <c r="C79" s="69">
        <v>242</v>
      </c>
      <c r="D79" s="70" t="s">
        <v>130</v>
      </c>
      <c r="E79" s="32" t="s">
        <v>32</v>
      </c>
      <c r="F79" s="32" t="s">
        <v>180</v>
      </c>
      <c r="G79" s="32" t="s">
        <v>213</v>
      </c>
      <c r="H79" s="32" t="s">
        <v>34</v>
      </c>
      <c r="I79" s="41">
        <v>20</v>
      </c>
      <c r="J79" s="41">
        <v>30</v>
      </c>
      <c r="K79" s="46">
        <v>648.78</v>
      </c>
      <c r="L79" s="37">
        <f>SUM(CCT!L79,CAV!L79,CEAD!L79,CEART!L79,CEAVI!L79,CEFID!L79,CEO!L79,CEPLAN!L79,CERES!L79,CESFI!L79,ESAG!L79,FAED!L79,MESC!L79,REITORIA!L79)</f>
        <v>14</v>
      </c>
      <c r="M79" s="75">
        <f>SUM(CCT!O79:AB79,CAV!O79:AB79,CEAD!O79:AB79,CEART!O79:AB79,CEAVI!O79:AB79,CEFID!O79:AB79,CEO!O79:AB79,CEPLAN!O79:AB79,CERES!O79:AB79,CESFI!O79:AB79,ESAG!O79:AB79,FAED!O79:AB79,MESC!O79:AB79,REITORIA!O79:AB79)</f>
        <v>5</v>
      </c>
      <c r="N79" s="36">
        <f t="shared" si="3"/>
        <v>9</v>
      </c>
      <c r="O79" s="49">
        <f t="shared" si="5"/>
        <v>9082.92</v>
      </c>
      <c r="P79" s="49">
        <f t="shared" si="4"/>
        <v>3243.8999999999996</v>
      </c>
    </row>
    <row r="80" spans="1:16" ht="15" customHeight="1" x14ac:dyDescent="0.2">
      <c r="A80" s="84"/>
      <c r="B80" s="84"/>
      <c r="C80" s="69">
        <v>243</v>
      </c>
      <c r="D80" s="70" t="s">
        <v>131</v>
      </c>
      <c r="E80" s="32" t="s">
        <v>32</v>
      </c>
      <c r="F80" s="32" t="s">
        <v>180</v>
      </c>
      <c r="G80" s="32" t="s">
        <v>181</v>
      </c>
      <c r="H80" s="32" t="s">
        <v>155</v>
      </c>
      <c r="I80" s="41">
        <v>20</v>
      </c>
      <c r="J80" s="41">
        <v>30</v>
      </c>
      <c r="K80" s="46">
        <v>259.02</v>
      </c>
      <c r="L80" s="37">
        <f>SUM(CCT!L80,CAV!L80,CEAD!L80,CEART!L80,CEAVI!L80,CEFID!L80,CEO!L80,CEPLAN!L80,CERES!L80,CESFI!L80,ESAG!L80,FAED!L80,MESC!L80,REITORIA!L80)</f>
        <v>15</v>
      </c>
      <c r="M80" s="75">
        <f>SUM(CCT!O80:AB80,CAV!O80:AB80,CEAD!O80:AB80,CEART!O80:AB80,CEAVI!O80:AB80,CEFID!O80:AB80,CEO!O80:AB80,CEPLAN!O80:AB80,CERES!O80:AB80,CESFI!O80:AB80,ESAG!O80:AB80,FAED!O80:AB80,MESC!O80:AB80,REITORIA!O80:AB80)</f>
        <v>0</v>
      </c>
      <c r="N80" s="36">
        <f t="shared" si="3"/>
        <v>15</v>
      </c>
      <c r="O80" s="49">
        <f t="shared" si="5"/>
        <v>3885.2999999999997</v>
      </c>
      <c r="P80" s="49">
        <f t="shared" si="4"/>
        <v>0</v>
      </c>
    </row>
    <row r="81" spans="1:16" ht="15" customHeight="1" x14ac:dyDescent="0.2">
      <c r="A81" s="84"/>
      <c r="B81" s="84"/>
      <c r="C81" s="69">
        <v>244</v>
      </c>
      <c r="D81" s="70" t="s">
        <v>132</v>
      </c>
      <c r="E81" s="32" t="s">
        <v>32</v>
      </c>
      <c r="F81" s="32" t="s">
        <v>182</v>
      </c>
      <c r="G81" s="32" t="s">
        <v>183</v>
      </c>
      <c r="H81" s="45" t="s">
        <v>30</v>
      </c>
      <c r="I81" s="41">
        <v>20</v>
      </c>
      <c r="J81" s="41">
        <v>30</v>
      </c>
      <c r="K81" s="46">
        <v>4.5</v>
      </c>
      <c r="L81" s="37">
        <f>SUM(CCT!L81,CAV!L81,CEAD!L81,CEART!L81,CEAVI!L81,CEFID!L81,CEO!L81,CEPLAN!L81,CERES!L81,CESFI!L81,ESAG!L81,FAED!L81,MESC!L81,REITORIA!L81)</f>
        <v>1400</v>
      </c>
      <c r="M81" s="75">
        <f>SUM(CCT!O81:AB81,CAV!O81:AB81,CEAD!O81:AB81,CEART!O81:AB81,CEAVI!O81:AB81,CEFID!O81:AB81,CEO!O81:AB81,CEPLAN!O81:AB81,CERES!O81:AB81,CESFI!O81:AB81,ESAG!O81:AB81,FAED!O81:AB81,MESC!O81:AB81,REITORIA!O81:AB81)</f>
        <v>300</v>
      </c>
      <c r="N81" s="36">
        <f t="shared" si="3"/>
        <v>1100</v>
      </c>
      <c r="O81" s="49">
        <f t="shared" si="5"/>
        <v>6300</v>
      </c>
      <c r="P81" s="49">
        <f t="shared" si="4"/>
        <v>1350</v>
      </c>
    </row>
    <row r="82" spans="1:16" ht="15" customHeight="1" x14ac:dyDescent="0.2">
      <c r="A82" s="84"/>
      <c r="B82" s="84"/>
      <c r="C82" s="69">
        <v>245</v>
      </c>
      <c r="D82" s="70" t="s">
        <v>133</v>
      </c>
      <c r="E82" s="32" t="s">
        <v>32</v>
      </c>
      <c r="F82" s="32" t="s">
        <v>182</v>
      </c>
      <c r="G82" s="44" t="s">
        <v>183</v>
      </c>
      <c r="H82" s="45" t="s">
        <v>30</v>
      </c>
      <c r="I82" s="41">
        <v>20</v>
      </c>
      <c r="J82" s="41">
        <v>30</v>
      </c>
      <c r="K82" s="46">
        <v>4.5</v>
      </c>
      <c r="L82" s="37">
        <f>SUM(CCT!L82,CAV!L82,CEAD!L82,CEART!L82,CEAVI!L82,CEFID!L82,CEO!L82,CEPLAN!L82,CERES!L82,CESFI!L82,ESAG!L82,FAED!L82,MESC!L82,REITORIA!L82)</f>
        <v>1400</v>
      </c>
      <c r="M82" s="75">
        <f>SUM(CCT!O82:AB82,CAV!O82:AB82,CEAD!O82:AB82,CEART!O82:AB82,CEAVI!O82:AB82,CEFID!O82:AB82,CEO!O82:AB82,CEPLAN!O82:AB82,CERES!O82:AB82,CESFI!O82:AB82,ESAG!O82:AB82,FAED!O82:AB82,MESC!O82:AB82,REITORIA!O82:AB82)</f>
        <v>300</v>
      </c>
      <c r="N82" s="36">
        <f t="shared" si="3"/>
        <v>1100</v>
      </c>
      <c r="O82" s="49">
        <f t="shared" si="5"/>
        <v>6300</v>
      </c>
      <c r="P82" s="49">
        <f t="shared" si="4"/>
        <v>1350</v>
      </c>
    </row>
    <row r="83" spans="1:16" ht="15" customHeight="1" x14ac:dyDescent="0.2">
      <c r="A83" s="85"/>
      <c r="B83" s="85"/>
      <c r="C83" s="69">
        <v>246</v>
      </c>
      <c r="D83" s="70" t="s">
        <v>134</v>
      </c>
      <c r="E83" s="32" t="s">
        <v>32</v>
      </c>
      <c r="F83" s="32" t="s">
        <v>182</v>
      </c>
      <c r="G83" s="44" t="s">
        <v>183</v>
      </c>
      <c r="H83" s="32" t="s">
        <v>30</v>
      </c>
      <c r="I83" s="41">
        <v>20</v>
      </c>
      <c r="J83" s="41">
        <v>30</v>
      </c>
      <c r="K83" s="46">
        <v>4.5</v>
      </c>
      <c r="L83" s="37">
        <f>SUM(CCT!L83,CAV!L83,CEAD!L83,CEART!L83,CEAVI!L83,CEFID!L83,CEO!L83,CEPLAN!L83,CERES!L83,CESFI!L83,ESAG!L83,FAED!L83,MESC!L83,REITORIA!L83)</f>
        <v>1400</v>
      </c>
      <c r="M83" s="75">
        <f>SUM(CCT!O83:AB83,CAV!O83:AB83,CEAD!O83:AB83,CEART!O83:AB83,CEAVI!O83:AB83,CEFID!O83:AB83,CEO!O83:AB83,CEPLAN!O83:AB83,CERES!O83:AB83,CESFI!O83:AB83,ESAG!O83:AB83,FAED!O83:AB83,MESC!O83:AB83,REITORIA!O83:AB83)</f>
        <v>300</v>
      </c>
      <c r="N83" s="36">
        <f t="shared" si="3"/>
        <v>1100</v>
      </c>
      <c r="O83" s="49">
        <f t="shared" si="5"/>
        <v>6300</v>
      </c>
      <c r="P83" s="49">
        <f t="shared" si="4"/>
        <v>1350</v>
      </c>
    </row>
    <row r="84" spans="1:16" ht="135" x14ac:dyDescent="0.2">
      <c r="A84" s="74" t="s">
        <v>135</v>
      </c>
      <c r="B84" s="74">
        <v>6</v>
      </c>
      <c r="C84" s="72">
        <v>247</v>
      </c>
      <c r="D84" s="73" t="s">
        <v>136</v>
      </c>
      <c r="E84" s="33" t="s">
        <v>151</v>
      </c>
      <c r="F84" s="33" t="s">
        <v>214</v>
      </c>
      <c r="G84" s="33" t="s">
        <v>215</v>
      </c>
      <c r="H84" s="33" t="s">
        <v>31</v>
      </c>
      <c r="I84" s="42">
        <v>20</v>
      </c>
      <c r="J84" s="42">
        <v>30</v>
      </c>
      <c r="K84" s="47">
        <v>77</v>
      </c>
      <c r="L84" s="37">
        <f>SUM(CCT!L84,CAV!L84,CEAD!L84,CEART!L84,CEAVI!L84,CEFID!L84,CEO!L84,CEPLAN!L84,CERES!L84,CESFI!L84,ESAG!L84,FAED!L84,MESC!L84,REITORIA!L84)</f>
        <v>35</v>
      </c>
      <c r="M84" s="75">
        <f>SUM(CCT!O84:AB84,CAV!O84:AB84,CEAD!O84:AB84,CEART!O84:AB84,CEAVI!O84:AB84,CEFID!O84:AB84,CEO!O84:AB84,CEPLAN!O84:AB84,CERES!O84:AB84,CESFI!O84:AB84,ESAG!O84:AB84,FAED!O84:AB84,MESC!O84:AB84,REITORIA!O84:AB84)</f>
        <v>0</v>
      </c>
      <c r="N84" s="36">
        <f t="shared" si="3"/>
        <v>35</v>
      </c>
      <c r="O84" s="49">
        <f t="shared" si="5"/>
        <v>2695</v>
      </c>
      <c r="P84" s="49">
        <f t="shared" si="4"/>
        <v>0</v>
      </c>
    </row>
    <row r="85" spans="1:16" ht="15" customHeight="1" x14ac:dyDescent="0.2">
      <c r="A85" s="83" t="s">
        <v>135</v>
      </c>
      <c r="B85" s="83">
        <v>7</v>
      </c>
      <c r="C85" s="69">
        <v>248</v>
      </c>
      <c r="D85" s="70" t="s">
        <v>137</v>
      </c>
      <c r="E85" s="32" t="s">
        <v>32</v>
      </c>
      <c r="F85" s="32" t="s">
        <v>214</v>
      </c>
      <c r="G85" s="32" t="s">
        <v>216</v>
      </c>
      <c r="H85" s="32" t="s">
        <v>156</v>
      </c>
      <c r="I85" s="41">
        <v>20</v>
      </c>
      <c r="J85" s="41">
        <v>30</v>
      </c>
      <c r="K85" s="46">
        <v>151.6</v>
      </c>
      <c r="L85" s="37">
        <f>SUM(CCT!L85,CAV!L85,CEAD!L85,CEART!L85,CEAVI!L85,CEFID!L85,CEO!L85,CEPLAN!L85,CERES!L85,CESFI!L85,ESAG!L85,FAED!L85,MESC!L85,REITORIA!L85)</f>
        <v>7</v>
      </c>
      <c r="M85" s="75">
        <f>SUM(CCT!O85:AB85,CAV!O85:AB85,CEAD!O85:AB85,CEART!O85:AB85,CEAVI!O85:AB85,CEFID!O85:AB85,CEO!O85:AB85,CEPLAN!O85:AB85,CERES!O85:AB85,CESFI!O85:AB85,ESAG!O85:AB85,FAED!O85:AB85,MESC!O85:AB85,REITORIA!O85:AB85)</f>
        <v>2</v>
      </c>
      <c r="N85" s="36">
        <f t="shared" si="3"/>
        <v>5</v>
      </c>
      <c r="O85" s="49">
        <f t="shared" si="5"/>
        <v>1061.2</v>
      </c>
      <c r="P85" s="49">
        <f t="shared" si="4"/>
        <v>303.2</v>
      </c>
    </row>
    <row r="86" spans="1:16" ht="15" customHeight="1" x14ac:dyDescent="0.2">
      <c r="A86" s="84"/>
      <c r="B86" s="84"/>
      <c r="C86" s="69">
        <v>249</v>
      </c>
      <c r="D86" s="70" t="s">
        <v>138</v>
      </c>
      <c r="E86" s="32" t="s">
        <v>32</v>
      </c>
      <c r="F86" s="32" t="s">
        <v>214</v>
      </c>
      <c r="G86" s="32" t="s">
        <v>217</v>
      </c>
      <c r="H86" s="32" t="s">
        <v>156</v>
      </c>
      <c r="I86" s="41">
        <v>20</v>
      </c>
      <c r="J86" s="41">
        <v>30</v>
      </c>
      <c r="K86" s="46">
        <v>140</v>
      </c>
      <c r="L86" s="37">
        <f>SUM(CCT!L86,CAV!L86,CEAD!L86,CEART!L86,CEAVI!L86,CEFID!L86,CEO!L86,CEPLAN!L86,CERES!L86,CESFI!L86,ESAG!L86,FAED!L86,MESC!L86,REITORIA!L86)</f>
        <v>8</v>
      </c>
      <c r="M86" s="75">
        <f>SUM(CCT!O86:AB86,CAV!O86:AB86,CEAD!O86:AB86,CEART!O86:AB86,CEAVI!O86:AB86,CEFID!O86:AB86,CEO!O86:AB86,CEPLAN!O86:AB86,CERES!O86:AB86,CESFI!O86:AB86,ESAG!O86:AB86,FAED!O86:AB86,MESC!O86:AB86,REITORIA!O86:AB86)</f>
        <v>3</v>
      </c>
      <c r="N86" s="36">
        <f t="shared" si="3"/>
        <v>5</v>
      </c>
      <c r="O86" s="49">
        <f t="shared" si="5"/>
        <v>1120</v>
      </c>
      <c r="P86" s="49">
        <f t="shared" si="4"/>
        <v>420</v>
      </c>
    </row>
    <row r="87" spans="1:16" ht="15" customHeight="1" x14ac:dyDescent="0.2">
      <c r="A87" s="84"/>
      <c r="B87" s="84"/>
      <c r="C87" s="69">
        <v>250</v>
      </c>
      <c r="D87" s="70" t="s">
        <v>139</v>
      </c>
      <c r="E87" s="41" t="s">
        <v>152</v>
      </c>
      <c r="F87" s="41" t="s">
        <v>214</v>
      </c>
      <c r="G87" s="68" t="s">
        <v>216</v>
      </c>
      <c r="H87" s="41" t="s">
        <v>156</v>
      </c>
      <c r="I87" s="41">
        <v>20</v>
      </c>
      <c r="J87" s="41">
        <v>30</v>
      </c>
      <c r="K87" s="46">
        <v>226</v>
      </c>
      <c r="L87" s="37">
        <f>SUM(CCT!L87,CAV!L87,CEAD!L87,CEART!L87,CEAVI!L87,CEFID!L87,CEO!L87,CEPLAN!L87,CERES!L87,CESFI!L87,ESAG!L87,FAED!L87,MESC!L87,REITORIA!L87)</f>
        <v>17</v>
      </c>
      <c r="M87" s="75">
        <f>SUM(CCT!O87:AB87,CAV!O87:AB87,CEAD!O87:AB87,CEART!O87:AB87,CEAVI!O87:AB87,CEFID!O87:AB87,CEO!O87:AB87,CEPLAN!O87:AB87,CERES!O87:AB87,CESFI!O87:AB87,ESAG!O87:AB87,FAED!O87:AB87,MESC!O87:AB87,REITORIA!O87:AB87)</f>
        <v>3</v>
      </c>
      <c r="N87" s="36">
        <f t="shared" si="3"/>
        <v>14</v>
      </c>
      <c r="O87" s="49">
        <f t="shared" si="5"/>
        <v>3842</v>
      </c>
      <c r="P87" s="49">
        <f t="shared" si="4"/>
        <v>678</v>
      </c>
    </row>
    <row r="88" spans="1:16" ht="15" customHeight="1" x14ac:dyDescent="0.2">
      <c r="A88" s="84"/>
      <c r="B88" s="84"/>
      <c r="C88" s="69">
        <v>251</v>
      </c>
      <c r="D88" s="70" t="s">
        <v>140</v>
      </c>
      <c r="E88" s="32" t="s">
        <v>32</v>
      </c>
      <c r="F88" s="32" t="s">
        <v>214</v>
      </c>
      <c r="G88" s="32" t="s">
        <v>218</v>
      </c>
      <c r="H88" s="45" t="s">
        <v>156</v>
      </c>
      <c r="I88" s="41">
        <v>20</v>
      </c>
      <c r="J88" s="41">
        <v>30</v>
      </c>
      <c r="K88" s="46">
        <v>219</v>
      </c>
      <c r="L88" s="37">
        <f>SUM(CCT!L88,CAV!L88,CEAD!L88,CEART!L88,CEAVI!L88,CEFID!L88,CEO!L88,CEPLAN!L88,CERES!L88,CESFI!L88,ESAG!L88,FAED!L88,MESC!L88,REITORIA!L88)</f>
        <v>8</v>
      </c>
      <c r="M88" s="75">
        <f>SUM(CCT!O88:AB88,CAV!O88:AB88,CEAD!O88:AB88,CEART!O88:AB88,CEAVI!O88:AB88,CEFID!O88:AB88,CEO!O88:AB88,CEPLAN!O88:AB88,CERES!O88:AB88,CESFI!O88:AB88,ESAG!O88:AB88,FAED!O88:AB88,MESC!O88:AB88,REITORIA!O88:AB88)</f>
        <v>3</v>
      </c>
      <c r="N88" s="36">
        <f t="shared" si="3"/>
        <v>5</v>
      </c>
      <c r="O88" s="49">
        <f t="shared" si="5"/>
        <v>1752</v>
      </c>
      <c r="P88" s="49">
        <f t="shared" si="4"/>
        <v>657</v>
      </c>
    </row>
    <row r="89" spans="1:16" ht="15" customHeight="1" x14ac:dyDescent="0.2">
      <c r="A89" s="84"/>
      <c r="B89" s="84"/>
      <c r="C89" s="69">
        <v>252</v>
      </c>
      <c r="D89" s="70" t="s">
        <v>141</v>
      </c>
      <c r="E89" s="41" t="s">
        <v>32</v>
      </c>
      <c r="F89" s="41" t="s">
        <v>214</v>
      </c>
      <c r="G89" s="32" t="s">
        <v>218</v>
      </c>
      <c r="H89" s="41" t="s">
        <v>156</v>
      </c>
      <c r="I89" s="41">
        <v>20</v>
      </c>
      <c r="J89" s="41">
        <v>30</v>
      </c>
      <c r="K89" s="46">
        <v>201</v>
      </c>
      <c r="L89" s="37">
        <f>SUM(CCT!L89,CAV!L89,CEAD!L89,CEART!L89,CEAVI!L89,CEFID!L89,CEO!L89,CEPLAN!L89,CERES!L89,CESFI!L89,ESAG!L89,FAED!L89,MESC!L89,REITORIA!L89)</f>
        <v>8</v>
      </c>
      <c r="M89" s="75">
        <f>SUM(CCT!O89:AB89,CAV!O89:AB89,CEAD!O89:AB89,CEART!O89:AB89,CEAVI!O89:AB89,CEFID!O89:AB89,CEO!O89:AB89,CEPLAN!O89:AB89,CERES!O89:AB89,CESFI!O89:AB89,ESAG!O89:AB89,FAED!O89:AB89,MESC!O89:AB89,REITORIA!O89:AB89)</f>
        <v>3</v>
      </c>
      <c r="N89" s="36">
        <f t="shared" si="3"/>
        <v>5</v>
      </c>
      <c r="O89" s="49">
        <f t="shared" si="5"/>
        <v>1608</v>
      </c>
      <c r="P89" s="49">
        <f t="shared" si="4"/>
        <v>603</v>
      </c>
    </row>
    <row r="90" spans="1:16" ht="15" customHeight="1" x14ac:dyDescent="0.2">
      <c r="A90" s="84"/>
      <c r="B90" s="84"/>
      <c r="C90" s="69">
        <v>253</v>
      </c>
      <c r="D90" s="70" t="s">
        <v>142</v>
      </c>
      <c r="E90" s="32" t="s">
        <v>32</v>
      </c>
      <c r="F90" s="32" t="s">
        <v>214</v>
      </c>
      <c r="G90" s="32" t="s">
        <v>218</v>
      </c>
      <c r="H90" s="32" t="s">
        <v>156</v>
      </c>
      <c r="I90" s="41">
        <v>20</v>
      </c>
      <c r="J90" s="41">
        <v>30</v>
      </c>
      <c r="K90" s="46">
        <v>136</v>
      </c>
      <c r="L90" s="37">
        <f>SUM(CCT!L90,CAV!L90,CEAD!L90,CEART!L90,CEAVI!L90,CEFID!L90,CEO!L90,CEPLAN!L90,CERES!L90,CESFI!L90,ESAG!L90,FAED!L90,MESC!L90,REITORIA!L90)</f>
        <v>7</v>
      </c>
      <c r="M90" s="75">
        <f>SUM(CCT!O90:AB90,CAV!O90:AB90,CEAD!O90:AB90,CEART!O90:AB90,CEAVI!O90:AB90,CEFID!O90:AB90,CEO!O90:AB90,CEPLAN!O90:AB90,CERES!O90:AB90,CESFI!O90:AB90,ESAG!O90:AB90,FAED!O90:AB90,MESC!O90:AB90,REITORIA!O90:AB90)</f>
        <v>2</v>
      </c>
      <c r="N90" s="36">
        <f t="shared" si="3"/>
        <v>5</v>
      </c>
      <c r="O90" s="49">
        <f t="shared" si="5"/>
        <v>952</v>
      </c>
      <c r="P90" s="49">
        <f t="shared" si="4"/>
        <v>272</v>
      </c>
    </row>
    <row r="91" spans="1:16" ht="15" customHeight="1" x14ac:dyDescent="0.2">
      <c r="A91" s="84"/>
      <c r="B91" s="84"/>
      <c r="C91" s="69">
        <v>254</v>
      </c>
      <c r="D91" s="70" t="s">
        <v>143</v>
      </c>
      <c r="E91" s="32" t="s">
        <v>32</v>
      </c>
      <c r="F91" s="32" t="s">
        <v>219</v>
      </c>
      <c r="G91" s="32" t="s">
        <v>219</v>
      </c>
      <c r="H91" s="32" t="s">
        <v>34</v>
      </c>
      <c r="I91" s="41">
        <v>20</v>
      </c>
      <c r="J91" s="41">
        <v>30</v>
      </c>
      <c r="K91" s="46">
        <v>173</v>
      </c>
      <c r="L91" s="37">
        <f>SUM(CCT!L91,CAV!L91,CEAD!L91,CEART!L91,CEAVI!L91,CEFID!L91,CEO!L91,CEPLAN!L91,CERES!L91,CESFI!L91,ESAG!L91,FAED!L91,MESC!L91,REITORIA!L91)</f>
        <v>31</v>
      </c>
      <c r="M91" s="75">
        <f>SUM(CCT!O91:AB91,CAV!O91:AB91,CEAD!O91:AB91,CEART!O91:AB91,CEAVI!O91:AB91,CEFID!O91:AB91,CEO!O91:AB91,CEPLAN!O91:AB91,CERES!O91:AB91,CESFI!O91:AB91,ESAG!O91:AB91,FAED!O91:AB91,MESC!O91:AB91,REITORIA!O91:AB91)</f>
        <v>17</v>
      </c>
      <c r="N91" s="36">
        <f t="shared" si="3"/>
        <v>14</v>
      </c>
      <c r="O91" s="49">
        <f t="shared" si="5"/>
        <v>5363</v>
      </c>
      <c r="P91" s="49">
        <f t="shared" si="4"/>
        <v>2941</v>
      </c>
    </row>
    <row r="92" spans="1:16" ht="15" customHeight="1" x14ac:dyDescent="0.2">
      <c r="A92" s="85"/>
      <c r="B92" s="85"/>
      <c r="C92" s="69">
        <v>255</v>
      </c>
      <c r="D92" s="70" t="s">
        <v>144</v>
      </c>
      <c r="E92" s="32" t="s">
        <v>32</v>
      </c>
      <c r="F92" s="32" t="s">
        <v>214</v>
      </c>
      <c r="G92" s="32" t="s">
        <v>220</v>
      </c>
      <c r="H92" s="45" t="s">
        <v>34</v>
      </c>
      <c r="I92" s="41">
        <v>20</v>
      </c>
      <c r="J92" s="41">
        <v>30</v>
      </c>
      <c r="K92" s="46">
        <v>140</v>
      </c>
      <c r="L92" s="37">
        <f>SUM(CCT!L92,CAV!L92,CEAD!L92,CEART!L92,CEAVI!L92,CEFID!L92,CEO!L92,CEPLAN!L92,CERES!L92,CESFI!L92,ESAG!L92,FAED!L92,MESC!L92,REITORIA!L92)</f>
        <v>7</v>
      </c>
      <c r="M92" s="75">
        <f>SUM(CCT!O92:AB92,CAV!O92:AB92,CEAD!O92:AB92,CEART!O92:AB92,CEAVI!O92:AB92,CEFID!O92:AB92,CEO!O92:AB92,CEPLAN!O92:AB92,CERES!O92:AB92,CESFI!O92:AB92,ESAG!O92:AB92,FAED!O92:AB92,MESC!O92:AB92,REITORIA!O92:AB92)</f>
        <v>2</v>
      </c>
      <c r="N92" s="36">
        <f t="shared" si="3"/>
        <v>5</v>
      </c>
      <c r="O92" s="49">
        <f t="shared" si="5"/>
        <v>980</v>
      </c>
      <c r="P92" s="49">
        <f t="shared" si="4"/>
        <v>280</v>
      </c>
    </row>
    <row r="93" spans="1:16" ht="90" x14ac:dyDescent="0.2">
      <c r="A93" s="74" t="s">
        <v>145</v>
      </c>
      <c r="B93" s="74">
        <v>8</v>
      </c>
      <c r="C93" s="72">
        <v>256</v>
      </c>
      <c r="D93" s="73" t="s">
        <v>146</v>
      </c>
      <c r="E93" s="33" t="s">
        <v>153</v>
      </c>
      <c r="F93" s="33" t="s">
        <v>221</v>
      </c>
      <c r="G93" s="33" t="s">
        <v>222</v>
      </c>
      <c r="H93" s="43" t="s">
        <v>34</v>
      </c>
      <c r="I93" s="42">
        <v>20</v>
      </c>
      <c r="J93" s="42">
        <v>30</v>
      </c>
      <c r="K93" s="47">
        <v>221</v>
      </c>
      <c r="L93" s="37">
        <f>SUM(CCT!L93,CAV!L93,CEAD!L93,CEART!L93,CEAVI!L93,CEFID!L93,CEO!L93,CEPLAN!L93,CERES!L93,CESFI!L93,ESAG!L93,FAED!L93,MESC!L93,REITORIA!L93)</f>
        <v>7</v>
      </c>
      <c r="M93" s="75">
        <f>SUM(CCT!O93:AB93,CAV!O93:AB93,CEAD!O93:AB93,CEART!O93:AB93,CEAVI!O93:AB93,CEFID!O93:AB93,CEO!O93:AB93,CEPLAN!O93:AB93,CERES!O93:AB93,CESFI!O93:AB93,ESAG!O93:AB93,FAED!O93:AB93,MESC!O93:AB93,REITORIA!O93:AB93)</f>
        <v>0</v>
      </c>
      <c r="N93" s="36">
        <f t="shared" si="3"/>
        <v>7</v>
      </c>
      <c r="O93" s="49">
        <f t="shared" si="5"/>
        <v>1547</v>
      </c>
      <c r="P93" s="49">
        <f t="shared" si="4"/>
        <v>0</v>
      </c>
    </row>
    <row r="94" spans="1:16" ht="255" x14ac:dyDescent="0.2">
      <c r="A94" s="71" t="s">
        <v>135</v>
      </c>
      <c r="B94" s="71">
        <v>9</v>
      </c>
      <c r="C94" s="69">
        <v>257</v>
      </c>
      <c r="D94" s="70" t="s">
        <v>147</v>
      </c>
      <c r="E94" s="32" t="s">
        <v>148</v>
      </c>
      <c r="F94" s="32" t="s">
        <v>223</v>
      </c>
      <c r="G94" s="32" t="s">
        <v>224</v>
      </c>
      <c r="H94" s="32" t="s">
        <v>154</v>
      </c>
      <c r="I94" s="41">
        <v>20</v>
      </c>
      <c r="J94" s="41">
        <v>30</v>
      </c>
      <c r="K94" s="46">
        <v>189</v>
      </c>
      <c r="L94" s="37">
        <f>SUM(CCT!L94,CAV!L94,CEAD!L94,CEART!L94,CEAVI!L94,CEFID!L94,CEO!L94,CEPLAN!L94,CERES!L94,CESFI!L94,ESAG!L94,FAED!L94,MESC!L94,REITORIA!L94)</f>
        <v>35</v>
      </c>
      <c r="M94" s="75">
        <f>SUM(CCT!O94:AB94,CAV!O94:AB94,CEAD!O94:AB94,CEART!O94:AB94,CEAVI!O94:AB94,CEFID!O94:AB94,CEO!O94:AB94,CEPLAN!O94:AB94,CERES!O94:AB94,CESFI!O94:AB94,ESAG!O94:AB94,FAED!O94:AB94,MESC!O94:AB94,REITORIA!O94:AB94)</f>
        <v>0</v>
      </c>
      <c r="N94" s="36">
        <f t="shared" si="3"/>
        <v>35</v>
      </c>
      <c r="O94" s="49">
        <f t="shared" si="5"/>
        <v>6615</v>
      </c>
      <c r="P94" s="49">
        <f t="shared" si="4"/>
        <v>0</v>
      </c>
    </row>
    <row r="95" spans="1:16" x14ac:dyDescent="0.2">
      <c r="L95" s="50">
        <f>SUM(L4:L94)</f>
        <v>39109</v>
      </c>
      <c r="M95" s="9">
        <f>SUM(M4:M94)</f>
        <v>3445</v>
      </c>
      <c r="N95" s="51">
        <f>SUM(N4:N94)</f>
        <v>35664</v>
      </c>
      <c r="O95" s="52">
        <f>SUM(O4:O94)</f>
        <v>1036213.0900000001</v>
      </c>
      <c r="P95" s="52">
        <f>SUM(P4:P94)</f>
        <v>126898.89999999998</v>
      </c>
    </row>
    <row r="97" spans="12:15" x14ac:dyDescent="0.2">
      <c r="L97" s="99" t="str">
        <f>A1</f>
        <v>PREGÃO: 0672/2022
PROCESSO Nº: 17314/2022</v>
      </c>
      <c r="M97" s="99"/>
      <c r="N97" s="99"/>
      <c r="O97" s="99"/>
    </row>
    <row r="98" spans="12:15" x14ac:dyDescent="0.2">
      <c r="L98" s="99" t="str">
        <f>D1</f>
        <v>OBJETO: AQUISIÇÃO DE COMPONENTES ELETRÔNICOS E CABOS ELÉTRICOS PARA A UDESC</v>
      </c>
      <c r="M98" s="99"/>
      <c r="N98" s="99"/>
      <c r="O98" s="99"/>
    </row>
    <row r="99" spans="12:15" x14ac:dyDescent="0.2">
      <c r="L99" s="99" t="str">
        <f>L1</f>
        <v>VIGÊNCIA DA ATA:  08/06/2022 à 07/06/2023</v>
      </c>
      <c r="M99" s="99"/>
      <c r="N99" s="99"/>
      <c r="O99" s="99"/>
    </row>
    <row r="100" spans="12:15" ht="15.75" x14ac:dyDescent="0.2">
      <c r="L100" s="100" t="s">
        <v>47</v>
      </c>
      <c r="M100" s="101"/>
      <c r="N100" s="102"/>
      <c r="O100" s="53">
        <f>$O$95</f>
        <v>1036213.0900000001</v>
      </c>
    </row>
    <row r="101" spans="12:15" ht="15.75" x14ac:dyDescent="0.2">
      <c r="L101" s="100" t="s">
        <v>46</v>
      </c>
      <c r="M101" s="101"/>
      <c r="N101" s="102"/>
      <c r="O101" s="53">
        <f>$P$95</f>
        <v>126898.89999999998</v>
      </c>
    </row>
    <row r="102" spans="12:15" ht="15.75" x14ac:dyDescent="0.2">
      <c r="L102" s="100" t="s">
        <v>48</v>
      </c>
      <c r="M102" s="101"/>
      <c r="N102" s="102"/>
      <c r="O102" s="54"/>
    </row>
    <row r="103" spans="12:15" ht="15.75" x14ac:dyDescent="0.2">
      <c r="L103" s="100" t="s">
        <v>49</v>
      </c>
      <c r="M103" s="101"/>
      <c r="N103" s="102"/>
      <c r="O103" s="55">
        <f>O101/O100</f>
        <v>0.12246409664637606</v>
      </c>
    </row>
    <row r="104" spans="12:15" x14ac:dyDescent="0.2">
      <c r="L104" s="99" t="s">
        <v>50</v>
      </c>
      <c r="M104" s="99"/>
      <c r="N104" s="99"/>
      <c r="O104" s="99"/>
    </row>
  </sheetData>
  <mergeCells count="18">
    <mergeCell ref="L104:O104"/>
    <mergeCell ref="L100:N100"/>
    <mergeCell ref="L101:N101"/>
    <mergeCell ref="L102:N102"/>
    <mergeCell ref="L103:N103"/>
    <mergeCell ref="L98:O98"/>
    <mergeCell ref="B11:B83"/>
    <mergeCell ref="A85:A92"/>
    <mergeCell ref="B85:B92"/>
    <mergeCell ref="L99:O99"/>
    <mergeCell ref="D1:K1"/>
    <mergeCell ref="A1:C1"/>
    <mergeCell ref="A2:P2"/>
    <mergeCell ref="L1:P1"/>
    <mergeCell ref="L97:O97"/>
    <mergeCell ref="A4:A10"/>
    <mergeCell ref="B4:B10"/>
    <mergeCell ref="A11:A83"/>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6"/>
  <sheetViews>
    <sheetView zoomScaleNormal="100" workbookViewId="0">
      <selection activeCell="A10" sqref="A10:H10"/>
    </sheetView>
  </sheetViews>
  <sheetFormatPr defaultRowHeight="12.75" x14ac:dyDescent="0.2"/>
  <cols>
    <col min="1" max="1" width="4.5703125" style="11" customWidth="1"/>
    <col min="2" max="2" width="6.85546875" style="11" customWidth="1"/>
    <col min="3" max="3" width="31" style="11" customWidth="1"/>
    <col min="4" max="4" width="8.5703125" style="11" bestFit="1" customWidth="1"/>
    <col min="5" max="5" width="9.5703125" style="11" customWidth="1"/>
    <col min="6" max="6" width="14.7109375" style="11" customWidth="1"/>
    <col min="7" max="7" width="16" style="11" customWidth="1"/>
    <col min="8" max="8" width="11.140625" style="11" customWidth="1"/>
    <col min="9" max="16384" width="9.140625" style="11"/>
  </cols>
  <sheetData>
    <row r="1" spans="1:8" ht="20.25" customHeight="1" x14ac:dyDescent="0.2">
      <c r="A1" s="104" t="s">
        <v>14</v>
      </c>
      <c r="B1" s="104"/>
      <c r="C1" s="104"/>
      <c r="D1" s="104"/>
      <c r="E1" s="104"/>
      <c r="F1" s="104"/>
      <c r="G1" s="104"/>
      <c r="H1" s="104"/>
    </row>
    <row r="2" spans="1:8" ht="20.25" x14ac:dyDescent="0.2">
      <c r="B2" s="12"/>
    </row>
    <row r="3" spans="1:8" ht="47.25" customHeight="1" x14ac:dyDescent="0.2">
      <c r="A3" s="105" t="s">
        <v>15</v>
      </c>
      <c r="B3" s="105"/>
      <c r="C3" s="105"/>
      <c r="D3" s="105"/>
      <c r="E3" s="105"/>
      <c r="F3" s="105"/>
      <c r="G3" s="105"/>
      <c r="H3" s="105"/>
    </row>
    <row r="4" spans="1:8" ht="35.25" customHeight="1" x14ac:dyDescent="0.2">
      <c r="B4" s="13"/>
    </row>
    <row r="5" spans="1:8" ht="15" customHeight="1" x14ac:dyDescent="0.2">
      <c r="A5" s="106" t="s">
        <v>39</v>
      </c>
      <c r="B5" s="106"/>
      <c r="C5" s="106"/>
      <c r="D5" s="106"/>
      <c r="E5" s="106"/>
      <c r="F5" s="106"/>
      <c r="G5" s="106"/>
      <c r="H5" s="106"/>
    </row>
    <row r="6" spans="1:8" ht="15" customHeight="1" x14ac:dyDescent="0.2">
      <c r="A6" s="106" t="s">
        <v>38</v>
      </c>
      <c r="B6" s="106"/>
      <c r="C6" s="106"/>
      <c r="D6" s="106"/>
      <c r="E6" s="106"/>
      <c r="F6" s="106"/>
      <c r="G6" s="106"/>
      <c r="H6" s="106"/>
    </row>
    <row r="7" spans="1:8" ht="15" customHeight="1" x14ac:dyDescent="0.2">
      <c r="A7" s="106" t="s">
        <v>16</v>
      </c>
      <c r="B7" s="106"/>
      <c r="C7" s="106"/>
      <c r="D7" s="106"/>
      <c r="E7" s="106"/>
      <c r="F7" s="106"/>
      <c r="G7" s="106"/>
      <c r="H7" s="106"/>
    </row>
    <row r="8" spans="1:8" ht="15" customHeight="1" x14ac:dyDescent="0.2">
      <c r="A8" s="106" t="s">
        <v>17</v>
      </c>
      <c r="B8" s="106"/>
      <c r="C8" s="106"/>
      <c r="D8" s="106"/>
      <c r="E8" s="106"/>
      <c r="F8" s="106"/>
      <c r="G8" s="106"/>
      <c r="H8" s="106"/>
    </row>
    <row r="9" spans="1:8" ht="30" customHeight="1" x14ac:dyDescent="0.2">
      <c r="B9" s="14"/>
    </row>
    <row r="10" spans="1:8" ht="105" customHeight="1" x14ac:dyDescent="0.2">
      <c r="A10" s="107" t="s">
        <v>40</v>
      </c>
      <c r="B10" s="107"/>
      <c r="C10" s="107"/>
      <c r="D10" s="107"/>
      <c r="E10" s="107"/>
      <c r="F10" s="107"/>
      <c r="G10" s="107"/>
      <c r="H10" s="107"/>
    </row>
    <row r="11" spans="1:8" ht="15.75" thickBot="1" x14ac:dyDescent="0.25">
      <c r="B11" s="15"/>
    </row>
    <row r="12" spans="1:8" ht="48.75" thickBot="1" x14ac:dyDescent="0.25">
      <c r="A12" s="16" t="s">
        <v>11</v>
      </c>
      <c r="B12" s="16" t="s">
        <v>9</v>
      </c>
      <c r="C12" s="17" t="s">
        <v>18</v>
      </c>
      <c r="D12" s="17" t="s">
        <v>10</v>
      </c>
      <c r="E12" s="17" t="s">
        <v>19</v>
      </c>
      <c r="F12" s="17" t="s">
        <v>20</v>
      </c>
      <c r="G12" s="17" t="s">
        <v>21</v>
      </c>
      <c r="H12" s="17" t="s">
        <v>22</v>
      </c>
    </row>
    <row r="13" spans="1:8" ht="15.75" thickBot="1" x14ac:dyDescent="0.25">
      <c r="A13" s="18"/>
      <c r="B13" s="18"/>
      <c r="C13" s="19"/>
      <c r="D13" s="19"/>
      <c r="E13" s="19"/>
      <c r="F13" s="19"/>
      <c r="G13" s="19"/>
      <c r="H13" s="19"/>
    </row>
    <row r="14" spans="1:8" ht="15.75" thickBot="1" x14ac:dyDescent="0.25">
      <c r="A14" s="18"/>
      <c r="B14" s="18"/>
      <c r="C14" s="19"/>
      <c r="D14" s="19"/>
      <c r="E14" s="19"/>
      <c r="F14" s="19"/>
      <c r="G14" s="19"/>
      <c r="H14" s="19"/>
    </row>
    <row r="15" spans="1:8" ht="15.75" thickBot="1" x14ac:dyDescent="0.25">
      <c r="A15" s="18"/>
      <c r="B15" s="18"/>
      <c r="C15" s="19"/>
      <c r="D15" s="19"/>
      <c r="E15" s="19"/>
      <c r="F15" s="19"/>
      <c r="G15" s="19"/>
      <c r="H15" s="19"/>
    </row>
    <row r="16" spans="1:8" ht="15.75" thickBot="1" x14ac:dyDescent="0.25">
      <c r="A16" s="18"/>
      <c r="B16" s="18"/>
      <c r="C16" s="19"/>
      <c r="D16" s="19"/>
      <c r="E16" s="19"/>
      <c r="F16" s="19"/>
      <c r="G16" s="19"/>
      <c r="H16" s="19"/>
    </row>
    <row r="17" spans="1:8" ht="15.75" thickBot="1" x14ac:dyDescent="0.25">
      <c r="A17" s="20"/>
      <c r="B17" s="20"/>
      <c r="C17" s="21"/>
      <c r="D17" s="21"/>
      <c r="E17" s="21"/>
      <c r="F17" s="21"/>
      <c r="G17" s="21"/>
      <c r="H17" s="21"/>
    </row>
    <row r="18" spans="1:8" ht="42" customHeight="1" x14ac:dyDescent="0.2">
      <c r="B18" s="22"/>
      <c r="C18" s="23"/>
      <c r="D18" s="23"/>
      <c r="E18" s="23"/>
      <c r="F18" s="23"/>
      <c r="G18" s="23"/>
      <c r="H18" s="23"/>
    </row>
    <row r="19" spans="1:8" ht="15" customHeight="1" x14ac:dyDescent="0.2">
      <c r="A19" s="108" t="s">
        <v>23</v>
      </c>
      <c r="B19" s="108"/>
      <c r="C19" s="108"/>
      <c r="D19" s="108"/>
      <c r="E19" s="108"/>
      <c r="F19" s="108"/>
      <c r="G19" s="108"/>
      <c r="H19" s="108"/>
    </row>
    <row r="20" spans="1:8" ht="14.25" x14ac:dyDescent="0.2">
      <c r="A20" s="109" t="s">
        <v>24</v>
      </c>
      <c r="B20" s="109"/>
      <c r="C20" s="109"/>
      <c r="D20" s="109"/>
      <c r="E20" s="109"/>
      <c r="F20" s="109"/>
      <c r="G20" s="109"/>
      <c r="H20" s="109"/>
    </row>
    <row r="21" spans="1:8" ht="15" x14ac:dyDescent="0.2">
      <c r="B21" s="15"/>
    </row>
    <row r="22" spans="1:8" ht="15" x14ac:dyDescent="0.2">
      <c r="B22" s="15"/>
    </row>
    <row r="23" spans="1:8" ht="15" x14ac:dyDescent="0.2">
      <c r="B23" s="15"/>
    </row>
    <row r="24" spans="1:8" ht="15" customHeight="1" x14ac:dyDescent="0.2">
      <c r="A24" s="110" t="s">
        <v>25</v>
      </c>
      <c r="B24" s="110"/>
      <c r="C24" s="110"/>
      <c r="D24" s="110"/>
      <c r="E24" s="110"/>
      <c r="F24" s="110"/>
      <c r="G24" s="110"/>
      <c r="H24" s="110"/>
    </row>
    <row r="25" spans="1:8" ht="15" customHeight="1" x14ac:dyDescent="0.2">
      <c r="A25" s="110" t="s">
        <v>26</v>
      </c>
      <c r="B25" s="110"/>
      <c r="C25" s="110"/>
      <c r="D25" s="110"/>
      <c r="E25" s="110"/>
      <c r="F25" s="110"/>
      <c r="G25" s="110"/>
      <c r="H25" s="110"/>
    </row>
    <row r="26" spans="1:8" ht="15" customHeight="1" x14ac:dyDescent="0.2">
      <c r="A26" s="103" t="s">
        <v>27</v>
      </c>
      <c r="B26" s="103"/>
      <c r="C26" s="103"/>
      <c r="D26" s="103"/>
      <c r="E26" s="103"/>
      <c r="F26" s="103"/>
      <c r="G26" s="103"/>
      <c r="H26" s="103"/>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4"/>
  <sheetViews>
    <sheetView zoomScale="60" zoomScaleNormal="60" workbookViewId="0">
      <selection activeCell="G16" sqref="G16"/>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51</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t="s">
        <v>225</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v>5</v>
      </c>
      <c r="M12" s="60">
        <f t="shared" si="0"/>
        <v>5</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c r="M13" s="60">
        <f t="shared" si="0"/>
        <v>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c r="M14" s="60">
        <f t="shared" si="0"/>
        <v>0</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c r="M15" s="60">
        <f t="shared" si="0"/>
        <v>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v>15</v>
      </c>
      <c r="M16" s="60">
        <f t="shared" si="0"/>
        <v>15</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c r="M20" s="60">
        <f t="shared" si="0"/>
        <v>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v>300</v>
      </c>
      <c r="M23" s="60">
        <f t="shared" si="0"/>
        <v>300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v>300</v>
      </c>
      <c r="M25" s="60">
        <f t="shared" si="0"/>
        <v>300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v>300</v>
      </c>
      <c r="M26" s="60">
        <f t="shared" si="0"/>
        <v>300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c r="M28" s="60">
        <f t="shared" si="0"/>
        <v>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v>5</v>
      </c>
      <c r="M30" s="60">
        <f t="shared" si="0"/>
        <v>5</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c r="M32" s="60">
        <f t="shared" si="0"/>
        <v>0</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c r="M34" s="60">
        <f t="shared" si="0"/>
        <v>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c r="M35" s="60">
        <f t="shared" si="0"/>
        <v>0</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c r="M36" s="60">
        <f t="shared" ref="M36:M67" si="2">L36-(SUM(O36:AB36))</f>
        <v>0</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c r="M37" s="60">
        <f t="shared" si="2"/>
        <v>0</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c r="M38" s="60">
        <f t="shared" si="2"/>
        <v>0</v>
      </c>
      <c r="N38" s="40" t="str">
        <f t="shared" si="1"/>
        <v>OK</v>
      </c>
      <c r="O38" s="66"/>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c r="M39" s="60">
        <f t="shared" si="2"/>
        <v>0</v>
      </c>
      <c r="N39" s="40" t="str">
        <f t="shared" si="1"/>
        <v>OK</v>
      </c>
      <c r="O39" s="66"/>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c r="M40" s="60">
        <f t="shared" si="2"/>
        <v>0</v>
      </c>
      <c r="N40" s="40" t="str">
        <f t="shared" si="1"/>
        <v>OK</v>
      </c>
      <c r="O40" s="66"/>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c r="M41" s="60">
        <f t="shared" si="2"/>
        <v>0</v>
      </c>
      <c r="N41" s="40" t="str">
        <f t="shared" si="1"/>
        <v>OK</v>
      </c>
      <c r="O41" s="66"/>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c r="M42" s="60">
        <f t="shared" si="2"/>
        <v>0</v>
      </c>
      <c r="N42" s="40" t="str">
        <f t="shared" si="1"/>
        <v>OK</v>
      </c>
      <c r="O42" s="66"/>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c r="M43" s="60">
        <f t="shared" si="2"/>
        <v>0</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c r="M44" s="60">
        <f t="shared" si="2"/>
        <v>0</v>
      </c>
      <c r="N44" s="40" t="str">
        <f t="shared" si="1"/>
        <v>OK</v>
      </c>
      <c r="O44" s="66"/>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c r="M45" s="60">
        <f t="shared" si="2"/>
        <v>0</v>
      </c>
      <c r="N45" s="40" t="str">
        <f t="shared" si="1"/>
        <v>OK</v>
      </c>
      <c r="O45" s="66"/>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c r="M46" s="60">
        <f t="shared" si="2"/>
        <v>0</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c r="M47" s="60">
        <f t="shared" si="2"/>
        <v>0</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c r="M48" s="60">
        <f t="shared" si="2"/>
        <v>0</v>
      </c>
      <c r="N48" s="40" t="str">
        <f t="shared" si="1"/>
        <v>OK</v>
      </c>
      <c r="O48" s="66"/>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c r="M49" s="60">
        <f t="shared" si="2"/>
        <v>0</v>
      </c>
      <c r="N49" s="40" t="str">
        <f t="shared" si="1"/>
        <v>OK</v>
      </c>
      <c r="O49" s="66"/>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c r="M52" s="60">
        <f t="shared" si="2"/>
        <v>0</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c r="M53" s="60">
        <f t="shared" si="2"/>
        <v>0</v>
      </c>
      <c r="N53" s="40" t="str">
        <f t="shared" si="1"/>
        <v>OK</v>
      </c>
      <c r="O53" s="66"/>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c r="M54" s="60">
        <f t="shared" si="2"/>
        <v>0</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c r="M55" s="60">
        <f t="shared" si="2"/>
        <v>0</v>
      </c>
      <c r="N55" s="40" t="str">
        <f t="shared" si="1"/>
        <v>OK</v>
      </c>
      <c r="O55" s="66"/>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c r="M56" s="60">
        <f t="shared" si="2"/>
        <v>0</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c r="M57" s="60">
        <f t="shared" si="2"/>
        <v>0</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c r="M60" s="60">
        <f t="shared" si="2"/>
        <v>0</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c r="M61" s="60">
        <f t="shared" si="2"/>
        <v>0</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c r="M62" s="60">
        <f t="shared" si="2"/>
        <v>0</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30</v>
      </c>
      <c r="M63" s="60">
        <f t="shared" si="2"/>
        <v>30</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v>15</v>
      </c>
      <c r="M65" s="60">
        <f t="shared" si="2"/>
        <v>15</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c r="M68" s="60">
        <f t="shared" ref="M68:M94" si="3">L68-(SUM(O68:AB68))</f>
        <v>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v>2</v>
      </c>
      <c r="M69" s="60">
        <f t="shared" si="3"/>
        <v>2</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0</v>
      </c>
      <c r="N79" s="40" t="str">
        <f t="shared" si="4"/>
        <v>OK</v>
      </c>
      <c r="O79" s="66"/>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85:A92"/>
    <mergeCell ref="B85:B92"/>
    <mergeCell ref="AA1:AA2"/>
    <mergeCell ref="AB1:AB2"/>
    <mergeCell ref="L1:N1"/>
    <mergeCell ref="O1:O2"/>
    <mergeCell ref="P1:P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s>
  <conditionalFormatting sqref="R10:AB94 O4:AB4 O5:Q94">
    <cfRule type="cellIs" dxfId="131" priority="5" stopIfTrue="1" operator="greaterThan">
      <formula>0</formula>
    </cfRule>
    <cfRule type="cellIs" dxfId="130" priority="6" stopIfTrue="1" operator="greaterThan">
      <formula>0</formula>
    </cfRule>
    <cfRule type="cellIs" dxfId="129" priority="7" stopIfTrue="1" operator="greaterThan">
      <formula>0</formula>
    </cfRule>
  </conditionalFormatting>
  <conditionalFormatting sqref="R5:AB9">
    <cfRule type="cellIs" dxfId="128" priority="2" stopIfTrue="1" operator="greaterThan">
      <formula>0</formula>
    </cfRule>
    <cfRule type="cellIs" dxfId="127" priority="3" stopIfTrue="1" operator="greaterThan">
      <formula>0</formula>
    </cfRule>
    <cfRule type="cellIs" dxfId="126" priority="4" stopIfTrue="1" operator="greaterThan">
      <formula>0</formula>
    </cfRule>
  </conditionalFormatting>
  <conditionalFormatting sqref="O4:AB94">
    <cfRule type="cellIs" dxfId="125" priority="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4"/>
  <sheetViews>
    <sheetView zoomScale="60" zoomScaleNormal="60" workbookViewId="0">
      <selection activeCell="L1" sqref="L1:N1"/>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51</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t="s">
        <v>225</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c r="M12" s="60">
        <f t="shared" si="0"/>
        <v>0</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v>10</v>
      </c>
      <c r="M13" s="60">
        <f t="shared" si="0"/>
        <v>10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v>5</v>
      </c>
      <c r="M14" s="60">
        <f t="shared" si="0"/>
        <v>5</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v>10</v>
      </c>
      <c r="M15" s="60">
        <f t="shared" si="0"/>
        <v>10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v>2</v>
      </c>
      <c r="M16" s="60">
        <f t="shared" si="0"/>
        <v>2</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c r="M20" s="60">
        <f t="shared" si="0"/>
        <v>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c r="M23" s="60">
        <f t="shared" si="0"/>
        <v>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c r="M25" s="60">
        <f t="shared" si="0"/>
        <v>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c r="M26" s="60">
        <f t="shared" si="0"/>
        <v>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c r="M28" s="60">
        <f t="shared" si="0"/>
        <v>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c r="M30" s="60">
        <f t="shared" si="0"/>
        <v>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c r="M32" s="60">
        <f t="shared" si="0"/>
        <v>0</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c r="M34" s="60">
        <f t="shared" si="0"/>
        <v>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c r="M35" s="60">
        <f t="shared" si="0"/>
        <v>0</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c r="M36" s="60">
        <f t="shared" ref="M36:M67" si="2">L36-(SUM(O36:AB36))</f>
        <v>0</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c r="M37" s="60">
        <f t="shared" si="2"/>
        <v>0</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c r="M38" s="60">
        <f t="shared" si="2"/>
        <v>0</v>
      </c>
      <c r="N38" s="40" t="str">
        <f t="shared" si="1"/>
        <v>OK</v>
      </c>
      <c r="O38" s="66"/>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c r="M39" s="60">
        <f t="shared" si="2"/>
        <v>0</v>
      </c>
      <c r="N39" s="40" t="str">
        <f t="shared" si="1"/>
        <v>OK</v>
      </c>
      <c r="O39" s="66"/>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c r="M40" s="60">
        <f t="shared" si="2"/>
        <v>0</v>
      </c>
      <c r="N40" s="40" t="str">
        <f t="shared" si="1"/>
        <v>OK</v>
      </c>
      <c r="O40" s="66"/>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c r="M41" s="60">
        <f t="shared" si="2"/>
        <v>0</v>
      </c>
      <c r="N41" s="40" t="str">
        <f t="shared" si="1"/>
        <v>OK</v>
      </c>
      <c r="O41" s="66"/>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c r="M42" s="60">
        <f t="shared" si="2"/>
        <v>0</v>
      </c>
      <c r="N42" s="40" t="str">
        <f t="shared" si="1"/>
        <v>OK</v>
      </c>
      <c r="O42" s="66"/>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c r="M43" s="60">
        <f t="shared" si="2"/>
        <v>0</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c r="M44" s="60">
        <f t="shared" si="2"/>
        <v>0</v>
      </c>
      <c r="N44" s="40" t="str">
        <f t="shared" si="1"/>
        <v>OK</v>
      </c>
      <c r="O44" s="66"/>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c r="M45" s="60">
        <f t="shared" si="2"/>
        <v>0</v>
      </c>
      <c r="N45" s="40" t="str">
        <f t="shared" si="1"/>
        <v>OK</v>
      </c>
      <c r="O45" s="66"/>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c r="M46" s="60">
        <f t="shared" si="2"/>
        <v>0</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c r="M47" s="60">
        <f t="shared" si="2"/>
        <v>0</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c r="M48" s="60">
        <f t="shared" si="2"/>
        <v>0</v>
      </c>
      <c r="N48" s="40" t="str">
        <f t="shared" si="1"/>
        <v>OK</v>
      </c>
      <c r="O48" s="66"/>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c r="M49" s="60">
        <f t="shared" si="2"/>
        <v>0</v>
      </c>
      <c r="N49" s="40" t="str">
        <f t="shared" si="1"/>
        <v>OK</v>
      </c>
      <c r="O49" s="66"/>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c r="M52" s="60">
        <f t="shared" si="2"/>
        <v>0</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c r="M53" s="60">
        <f t="shared" si="2"/>
        <v>0</v>
      </c>
      <c r="N53" s="40" t="str">
        <f t="shared" si="1"/>
        <v>OK</v>
      </c>
      <c r="O53" s="66"/>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c r="M54" s="60">
        <f t="shared" si="2"/>
        <v>0</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c r="M55" s="60">
        <f t="shared" si="2"/>
        <v>0</v>
      </c>
      <c r="N55" s="40" t="str">
        <f t="shared" si="1"/>
        <v>OK</v>
      </c>
      <c r="O55" s="66"/>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c r="M56" s="60">
        <f t="shared" si="2"/>
        <v>0</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c r="M57" s="60">
        <f t="shared" si="2"/>
        <v>0</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c r="M60" s="60">
        <f t="shared" si="2"/>
        <v>0</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c r="M61" s="60">
        <f t="shared" si="2"/>
        <v>0</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c r="M62" s="60">
        <f t="shared" si="2"/>
        <v>0</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c r="M63" s="60">
        <f t="shared" si="2"/>
        <v>0</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v>3</v>
      </c>
      <c r="M64" s="60">
        <f t="shared" si="2"/>
        <v>3</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v>3</v>
      </c>
      <c r="M65" s="60">
        <f t="shared" si="2"/>
        <v>3</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c r="M68" s="60">
        <f t="shared" ref="M68:M94" si="3">L68-(SUM(O68:AB68))</f>
        <v>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c r="M69" s="60">
        <f t="shared" si="3"/>
        <v>0</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0</v>
      </c>
      <c r="N79" s="40" t="str">
        <f t="shared" si="4"/>
        <v>OK</v>
      </c>
      <c r="O79" s="66"/>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85:A92"/>
    <mergeCell ref="B85:B92"/>
    <mergeCell ref="AA1:AA2"/>
    <mergeCell ref="AB1:AB2"/>
    <mergeCell ref="L1:N1"/>
    <mergeCell ref="O1:O2"/>
    <mergeCell ref="P1:P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s>
  <conditionalFormatting sqref="R10:AB94 O4:AB4 O5:Q94">
    <cfRule type="cellIs" dxfId="124" priority="5" stopIfTrue="1" operator="greaterThan">
      <formula>0</formula>
    </cfRule>
    <cfRule type="cellIs" dxfId="123" priority="6" stopIfTrue="1" operator="greaterThan">
      <formula>0</formula>
    </cfRule>
    <cfRule type="cellIs" dxfId="122" priority="7" stopIfTrue="1" operator="greaterThan">
      <formula>0</formula>
    </cfRule>
  </conditionalFormatting>
  <conditionalFormatting sqref="R5:AB9">
    <cfRule type="cellIs" dxfId="121" priority="2" stopIfTrue="1" operator="greaterThan">
      <formula>0</formula>
    </cfRule>
    <cfRule type="cellIs" dxfId="120" priority="3" stopIfTrue="1" operator="greaterThan">
      <formula>0</formula>
    </cfRule>
    <cfRule type="cellIs" dxfId="119" priority="4" stopIfTrue="1" operator="greaterThan">
      <formula>0</formula>
    </cfRule>
  </conditionalFormatting>
  <conditionalFormatting sqref="O4:AB94">
    <cfRule type="cellIs" dxfId="118" priority="1" operator="greaterThan">
      <formula>0</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94"/>
  <sheetViews>
    <sheetView zoomScale="60" zoomScaleNormal="60" workbookViewId="0">
      <selection activeCell="V74" sqref="V74"/>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246</v>
      </c>
      <c r="P1" s="90" t="s">
        <v>247</v>
      </c>
      <c r="Q1" s="90" t="s">
        <v>248</v>
      </c>
      <c r="R1" s="90" t="s">
        <v>249</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v>44819</v>
      </c>
      <c r="P3" s="65">
        <v>44819</v>
      </c>
      <c r="Q3" s="65">
        <v>44825</v>
      </c>
      <c r="R3" s="65">
        <v>44872</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v>10</v>
      </c>
      <c r="M11" s="60">
        <f t="shared" si="0"/>
        <v>10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v>10</v>
      </c>
      <c r="M12" s="60">
        <f t="shared" si="0"/>
        <v>10</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v>20</v>
      </c>
      <c r="M13" s="60">
        <f t="shared" si="0"/>
        <v>20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v>20</v>
      </c>
      <c r="M14" s="60">
        <f t="shared" si="0"/>
        <v>20</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v>20</v>
      </c>
      <c r="M15" s="60">
        <f t="shared" si="0"/>
        <v>20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v>20</v>
      </c>
      <c r="M16" s="60">
        <f t="shared" si="0"/>
        <v>20</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v>50</v>
      </c>
      <c r="M17" s="60">
        <f t="shared" si="0"/>
        <v>50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v>50</v>
      </c>
      <c r="M18" s="60">
        <f t="shared" si="0"/>
        <v>50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v>50</v>
      </c>
      <c r="M19" s="60">
        <f t="shared" si="0"/>
        <v>50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v>200</v>
      </c>
      <c r="M20" s="60">
        <f t="shared" si="0"/>
        <v>200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v>100</v>
      </c>
      <c r="M21" s="60">
        <f t="shared" si="0"/>
        <v>100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v>100</v>
      </c>
      <c r="M22" s="60">
        <f t="shared" si="0"/>
        <v>100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v>300</v>
      </c>
      <c r="M23" s="60">
        <f t="shared" si="0"/>
        <v>300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v>300</v>
      </c>
      <c r="M25" s="60">
        <f t="shared" si="0"/>
        <v>300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v>300</v>
      </c>
      <c r="M26" s="60">
        <f t="shared" si="0"/>
        <v>300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v>200</v>
      </c>
      <c r="M28" s="60">
        <f t="shared" si="0"/>
        <v>200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v>100</v>
      </c>
      <c r="M29" s="60">
        <f t="shared" si="0"/>
        <v>100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v>5</v>
      </c>
      <c r="M30" s="60">
        <f t="shared" si="0"/>
        <v>5</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v>5</v>
      </c>
      <c r="M31" s="60">
        <f t="shared" si="0"/>
        <v>5</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v>25</v>
      </c>
      <c r="M32" s="60">
        <f t="shared" si="0"/>
        <v>25</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v>100</v>
      </c>
      <c r="M34" s="60">
        <f t="shared" si="0"/>
        <v>100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v>8</v>
      </c>
      <c r="M35" s="60">
        <f t="shared" si="0"/>
        <v>8</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v>8</v>
      </c>
      <c r="M36" s="60">
        <f t="shared" ref="M36:M67" si="2">L36-(SUM(O36:AB36))</f>
        <v>8</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v>8</v>
      </c>
      <c r="M37" s="60">
        <f t="shared" si="2"/>
        <v>8</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v>25</v>
      </c>
      <c r="M38" s="60">
        <f t="shared" si="2"/>
        <v>13</v>
      </c>
      <c r="N38" s="40" t="str">
        <f t="shared" si="1"/>
        <v>OK</v>
      </c>
      <c r="O38" s="66"/>
      <c r="P38" s="66"/>
      <c r="Q38" s="63">
        <v>12</v>
      </c>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v>25</v>
      </c>
      <c r="M39" s="60">
        <f t="shared" si="2"/>
        <v>19</v>
      </c>
      <c r="N39" s="40" t="str">
        <f t="shared" si="1"/>
        <v>OK</v>
      </c>
      <c r="O39" s="66"/>
      <c r="P39" s="66"/>
      <c r="Q39" s="63">
        <v>6</v>
      </c>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15</v>
      </c>
      <c r="M40" s="60">
        <f t="shared" si="2"/>
        <v>11</v>
      </c>
      <c r="N40" s="40" t="str">
        <f t="shared" si="1"/>
        <v>OK</v>
      </c>
      <c r="O40" s="66"/>
      <c r="P40" s="66"/>
      <c r="Q40" s="63">
        <v>4</v>
      </c>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v>15</v>
      </c>
      <c r="M41" s="60">
        <f t="shared" si="2"/>
        <v>13</v>
      </c>
      <c r="N41" s="40" t="str">
        <f t="shared" si="1"/>
        <v>OK</v>
      </c>
      <c r="O41" s="66"/>
      <c r="P41" s="66"/>
      <c r="Q41" s="63">
        <v>2</v>
      </c>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15</v>
      </c>
      <c r="M42" s="60">
        <f t="shared" si="2"/>
        <v>15</v>
      </c>
      <c r="N42" s="40" t="str">
        <f t="shared" si="1"/>
        <v>OK</v>
      </c>
      <c r="O42" s="66"/>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15</v>
      </c>
      <c r="M43" s="60">
        <f t="shared" si="2"/>
        <v>15</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v>5</v>
      </c>
      <c r="M44" s="60">
        <f t="shared" si="2"/>
        <v>2</v>
      </c>
      <c r="N44" s="40" t="str">
        <f t="shared" si="1"/>
        <v>OK</v>
      </c>
      <c r="O44" s="66"/>
      <c r="P44" s="66"/>
      <c r="Q44" s="63">
        <v>3</v>
      </c>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v>5</v>
      </c>
      <c r="M45" s="60">
        <f t="shared" si="2"/>
        <v>5</v>
      </c>
      <c r="N45" s="40" t="str">
        <f t="shared" si="1"/>
        <v>OK</v>
      </c>
      <c r="O45" s="66"/>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v>5</v>
      </c>
      <c r="M46" s="60">
        <f t="shared" si="2"/>
        <v>5</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v>10</v>
      </c>
      <c r="M47" s="60">
        <f t="shared" si="2"/>
        <v>8</v>
      </c>
      <c r="N47" s="40" t="str">
        <f t="shared" si="1"/>
        <v>OK</v>
      </c>
      <c r="O47" s="66">
        <v>2</v>
      </c>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v>10</v>
      </c>
      <c r="M48" s="60">
        <f t="shared" si="2"/>
        <v>8</v>
      </c>
      <c r="N48" s="40" t="str">
        <f t="shared" si="1"/>
        <v>OK</v>
      </c>
      <c r="O48" s="66">
        <v>2</v>
      </c>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v>10</v>
      </c>
      <c r="M49" s="60">
        <f t="shared" si="2"/>
        <v>8</v>
      </c>
      <c r="N49" s="40" t="str">
        <f t="shared" si="1"/>
        <v>OK</v>
      </c>
      <c r="O49" s="66">
        <v>2</v>
      </c>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v>6</v>
      </c>
      <c r="M50" s="60">
        <f t="shared" si="2"/>
        <v>6</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v>6</v>
      </c>
      <c r="M51" s="60">
        <f t="shared" si="2"/>
        <v>6</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v>5</v>
      </c>
      <c r="M52" s="60">
        <f t="shared" si="2"/>
        <v>5</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10</v>
      </c>
      <c r="M53" s="60">
        <f t="shared" si="2"/>
        <v>0</v>
      </c>
      <c r="N53" s="40" t="str">
        <f t="shared" si="1"/>
        <v>OK</v>
      </c>
      <c r="O53" s="66"/>
      <c r="P53" s="66"/>
      <c r="Q53" s="67">
        <v>10</v>
      </c>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v>10</v>
      </c>
      <c r="M54" s="60">
        <f t="shared" si="2"/>
        <v>10</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v>10</v>
      </c>
      <c r="M55" s="60">
        <f t="shared" si="2"/>
        <v>10</v>
      </c>
      <c r="N55" s="40" t="str">
        <f t="shared" si="1"/>
        <v>OK</v>
      </c>
      <c r="O55" s="66"/>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10</v>
      </c>
      <c r="M56" s="60">
        <f t="shared" si="2"/>
        <v>10</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v>6</v>
      </c>
      <c r="M57" s="60">
        <f t="shared" si="2"/>
        <v>6</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v>6</v>
      </c>
      <c r="M58" s="60">
        <f t="shared" si="2"/>
        <v>0</v>
      </c>
      <c r="N58" s="40" t="str">
        <f t="shared" si="1"/>
        <v>OK</v>
      </c>
      <c r="O58" s="66"/>
      <c r="P58" s="66"/>
      <c r="Q58" s="67">
        <v>6</v>
      </c>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v>8</v>
      </c>
      <c r="M59" s="60">
        <f t="shared" si="2"/>
        <v>8</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v>6</v>
      </c>
      <c r="M60" s="60">
        <f t="shared" si="2"/>
        <v>6</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v>8</v>
      </c>
      <c r="M61" s="60">
        <f t="shared" si="2"/>
        <v>8</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v>8</v>
      </c>
      <c r="M62" s="60">
        <f t="shared" si="2"/>
        <v>8</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33</v>
      </c>
      <c r="M63" s="60">
        <f t="shared" si="2"/>
        <v>32</v>
      </c>
      <c r="N63" s="40" t="str">
        <f t="shared" si="1"/>
        <v>OK</v>
      </c>
      <c r="O63" s="66">
        <v>1</v>
      </c>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v>30</v>
      </c>
      <c r="M64" s="60">
        <f t="shared" si="2"/>
        <v>30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v>33</v>
      </c>
      <c r="M65" s="60">
        <f t="shared" si="2"/>
        <v>33</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v>100</v>
      </c>
      <c r="M67" s="60">
        <f t="shared" si="2"/>
        <v>100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v>100</v>
      </c>
      <c r="M68" s="60">
        <f t="shared" ref="M68:M94" si="3">L68-(SUM(O68:AB68))</f>
        <v>100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v>5</v>
      </c>
      <c r="M69" s="60">
        <f t="shared" si="3"/>
        <v>5</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v>5</v>
      </c>
      <c r="M70" s="60">
        <f t="shared" si="3"/>
        <v>5</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v>20</v>
      </c>
      <c r="M71" s="60">
        <f t="shared" si="3"/>
        <v>20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v>8</v>
      </c>
      <c r="M72" s="60">
        <f t="shared" si="3"/>
        <v>8</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v>8</v>
      </c>
      <c r="M73" s="60">
        <f t="shared" si="3"/>
        <v>8</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v>8</v>
      </c>
      <c r="M74" s="60">
        <f t="shared" si="3"/>
        <v>8</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v>10</v>
      </c>
      <c r="M75" s="60">
        <f t="shared" si="3"/>
        <v>10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v>5</v>
      </c>
      <c r="M78" s="60">
        <f t="shared" si="3"/>
        <v>4</v>
      </c>
      <c r="N78" s="40" t="str">
        <f t="shared" si="4"/>
        <v>OK</v>
      </c>
      <c r="O78" s="66">
        <v>1</v>
      </c>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v>8</v>
      </c>
      <c r="M79" s="60">
        <f t="shared" si="3"/>
        <v>6</v>
      </c>
      <c r="N79" s="40" t="str">
        <f t="shared" si="4"/>
        <v>OK</v>
      </c>
      <c r="O79" s="66"/>
      <c r="P79" s="66"/>
      <c r="Q79" s="67"/>
      <c r="R79" s="66">
        <v>2</v>
      </c>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v>5</v>
      </c>
      <c r="M80" s="60">
        <f t="shared" si="3"/>
        <v>5</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v>100</v>
      </c>
      <c r="M81" s="60">
        <f t="shared" si="3"/>
        <v>100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v>100</v>
      </c>
      <c r="M82" s="60">
        <f t="shared" si="3"/>
        <v>100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v>100</v>
      </c>
      <c r="M83" s="60">
        <f t="shared" si="3"/>
        <v>100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v>3</v>
      </c>
      <c r="M91" s="60">
        <f t="shared" si="3"/>
        <v>2</v>
      </c>
      <c r="N91" s="40" t="str">
        <f t="shared" si="4"/>
        <v>OK</v>
      </c>
      <c r="O91" s="66"/>
      <c r="P91" s="66">
        <v>1</v>
      </c>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4:A10"/>
    <mergeCell ref="B4:B10"/>
    <mergeCell ref="A11:A83"/>
    <mergeCell ref="B11:B83"/>
    <mergeCell ref="A85:A92"/>
    <mergeCell ref="B85:B92"/>
    <mergeCell ref="T1:T2"/>
    <mergeCell ref="U1:U2"/>
    <mergeCell ref="V1:V2"/>
    <mergeCell ref="W1:W2"/>
    <mergeCell ref="A2:N2"/>
    <mergeCell ref="R1:R2"/>
    <mergeCell ref="S1:S2"/>
    <mergeCell ref="Q1:Q2"/>
    <mergeCell ref="A1:C1"/>
    <mergeCell ref="D1:K1"/>
    <mergeCell ref="L1:N1"/>
    <mergeCell ref="O1:O2"/>
    <mergeCell ref="P1:P2"/>
    <mergeCell ref="AA1:AA2"/>
    <mergeCell ref="AB1:AB2"/>
    <mergeCell ref="X1:X2"/>
    <mergeCell ref="Y1:Y2"/>
    <mergeCell ref="Z1:Z2"/>
  </mergeCells>
  <conditionalFormatting sqref="S10:AB94 S4:AB4">
    <cfRule type="cellIs" dxfId="117" priority="12" stopIfTrue="1" operator="greaterThan">
      <formula>0</formula>
    </cfRule>
    <cfRule type="cellIs" dxfId="116" priority="13" stopIfTrue="1" operator="greaterThan">
      <formula>0</formula>
    </cfRule>
    <cfRule type="cellIs" dxfId="115" priority="14" stopIfTrue="1" operator="greaterThan">
      <formula>0</formula>
    </cfRule>
  </conditionalFormatting>
  <conditionalFormatting sqref="S5:AB9">
    <cfRule type="cellIs" dxfId="114" priority="9" stopIfTrue="1" operator="greaterThan">
      <formula>0</formula>
    </cfRule>
    <cfRule type="cellIs" dxfId="113" priority="10" stopIfTrue="1" operator="greaterThan">
      <formula>0</formula>
    </cfRule>
    <cfRule type="cellIs" dxfId="112" priority="11" stopIfTrue="1" operator="greaterThan">
      <formula>0</formula>
    </cfRule>
  </conditionalFormatting>
  <conditionalFormatting sqref="S4:AB94">
    <cfRule type="cellIs" dxfId="111" priority="8" operator="greaterThan">
      <formula>0</formula>
    </cfRule>
  </conditionalFormatting>
  <conditionalFormatting sqref="R10:R94 O4:R4 O5:Q94">
    <cfRule type="cellIs" dxfId="6" priority="5" stopIfTrue="1" operator="greaterThan">
      <formula>0</formula>
    </cfRule>
    <cfRule type="cellIs" dxfId="5" priority="6" stopIfTrue="1" operator="greaterThan">
      <formula>0</formula>
    </cfRule>
    <cfRule type="cellIs" dxfId="4" priority="7" stopIfTrue="1" operator="greaterThan">
      <formula>0</formula>
    </cfRule>
  </conditionalFormatting>
  <conditionalFormatting sqref="R5:R9">
    <cfRule type="cellIs" dxfId="3" priority="2" stopIfTrue="1" operator="greaterThan">
      <formula>0</formula>
    </cfRule>
    <cfRule type="cellIs" dxfId="2" priority="3" stopIfTrue="1" operator="greaterThan">
      <formula>0</formula>
    </cfRule>
    <cfRule type="cellIs" dxfId="1" priority="4" stopIfTrue="1" operator="greaterThan">
      <formula>0</formula>
    </cfRule>
  </conditionalFormatting>
  <conditionalFormatting sqref="O4:R94">
    <cfRule type="cellIs" dxfId="0" priority="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95"/>
  <sheetViews>
    <sheetView zoomScale="60" zoomScaleNormal="60" workbookViewId="0">
      <selection activeCell="W23" sqref="W23"/>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234</v>
      </c>
      <c r="P1" s="90" t="s">
        <v>235</v>
      </c>
      <c r="Q1" s="90" t="s">
        <v>236</v>
      </c>
      <c r="R1" s="90" t="s">
        <v>237</v>
      </c>
      <c r="S1" s="90" t="s">
        <v>238</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v>44790</v>
      </c>
      <c r="P3" s="65">
        <v>44799</v>
      </c>
      <c r="Q3" s="65">
        <v>44799</v>
      </c>
      <c r="R3" s="65">
        <v>44864</v>
      </c>
      <c r="S3" s="65">
        <v>44881</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c r="M12" s="60">
        <f t="shared" si="0"/>
        <v>0</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c r="M13" s="60">
        <f t="shared" si="0"/>
        <v>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c r="M14" s="60">
        <f t="shared" si="0"/>
        <v>0</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c r="M15" s="60">
        <f t="shared" si="0"/>
        <v>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c r="M16" s="60">
        <f t="shared" si="0"/>
        <v>0</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c r="M20" s="60">
        <f t="shared" si="0"/>
        <v>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v>800</v>
      </c>
      <c r="M23" s="60">
        <f t="shared" si="0"/>
        <v>450</v>
      </c>
      <c r="N23" s="40" t="str">
        <f t="shared" si="1"/>
        <v>OK</v>
      </c>
      <c r="O23" s="66">
        <v>50</v>
      </c>
      <c r="P23" s="66"/>
      <c r="Q23" s="63"/>
      <c r="R23" s="66">
        <v>300</v>
      </c>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v>800</v>
      </c>
      <c r="M25" s="60">
        <f t="shared" si="0"/>
        <v>450</v>
      </c>
      <c r="N25" s="40" t="str">
        <f t="shared" si="1"/>
        <v>OK</v>
      </c>
      <c r="O25" s="66">
        <v>50</v>
      </c>
      <c r="P25" s="66"/>
      <c r="Q25" s="63"/>
      <c r="R25" s="66">
        <v>300</v>
      </c>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v>800</v>
      </c>
      <c r="M26" s="60">
        <f t="shared" si="0"/>
        <v>750</v>
      </c>
      <c r="N26" s="40" t="str">
        <f t="shared" si="1"/>
        <v>OK</v>
      </c>
      <c r="O26" s="66">
        <v>50</v>
      </c>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c r="M28" s="60">
        <f t="shared" si="0"/>
        <v>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c r="M30" s="60">
        <f t="shared" si="0"/>
        <v>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c r="M32" s="60">
        <f t="shared" si="0"/>
        <v>0</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c r="M34" s="60">
        <f t="shared" si="0"/>
        <v>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c r="M35" s="60">
        <f t="shared" si="0"/>
        <v>-3</v>
      </c>
      <c r="N35" s="40" t="str">
        <f t="shared" si="1"/>
        <v>ATENÇÃO</v>
      </c>
      <c r="O35" s="66"/>
      <c r="P35" s="66"/>
      <c r="Q35" s="63"/>
      <c r="R35" s="66"/>
      <c r="S35" s="66">
        <v>3</v>
      </c>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c r="M36" s="60">
        <f t="shared" ref="M36:M67" si="2">L36-(SUM(O36:AB36))</f>
        <v>-3</v>
      </c>
      <c r="N36" s="40" t="str">
        <f t="shared" si="1"/>
        <v>ATENÇÃO</v>
      </c>
      <c r="O36" s="66"/>
      <c r="P36" s="66"/>
      <c r="Q36" s="63"/>
      <c r="R36" s="66"/>
      <c r="S36" s="66">
        <v>3</v>
      </c>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c r="M37" s="60">
        <f t="shared" si="2"/>
        <v>-3</v>
      </c>
      <c r="N37" s="40" t="str">
        <f t="shared" si="1"/>
        <v>ATENÇÃO</v>
      </c>
      <c r="O37" s="66"/>
      <c r="P37" s="66"/>
      <c r="Q37" s="63"/>
      <c r="R37" s="66"/>
      <c r="S37" s="66">
        <v>3</v>
      </c>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c r="M38" s="60">
        <f t="shared" si="2"/>
        <v>0</v>
      </c>
      <c r="N38" s="40" t="str">
        <f t="shared" si="1"/>
        <v>OK</v>
      </c>
      <c r="O38" s="66"/>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v>8</v>
      </c>
      <c r="M39" s="60">
        <f t="shared" si="2"/>
        <v>5</v>
      </c>
      <c r="N39" s="40" t="str">
        <f t="shared" si="1"/>
        <v>OK</v>
      </c>
      <c r="O39" s="66"/>
      <c r="P39" s="66"/>
      <c r="Q39" s="63"/>
      <c r="R39" s="66">
        <v>3</v>
      </c>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4</v>
      </c>
      <c r="M40" s="60">
        <f t="shared" si="2"/>
        <v>0</v>
      </c>
      <c r="N40" s="40" t="str">
        <f t="shared" si="1"/>
        <v>OK</v>
      </c>
      <c r="O40" s="66">
        <v>2</v>
      </c>
      <c r="P40" s="66"/>
      <c r="Q40" s="63"/>
      <c r="R40" s="66">
        <v>2</v>
      </c>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c r="M41" s="60">
        <f t="shared" si="2"/>
        <v>0</v>
      </c>
      <c r="N41" s="40" t="str">
        <f t="shared" si="1"/>
        <v>OK</v>
      </c>
      <c r="O41" s="66"/>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4</v>
      </c>
      <c r="M42" s="60">
        <f t="shared" si="2"/>
        <v>0</v>
      </c>
      <c r="N42" s="40" t="str">
        <f t="shared" si="1"/>
        <v>OK</v>
      </c>
      <c r="O42" s="66">
        <v>2</v>
      </c>
      <c r="P42" s="66"/>
      <c r="Q42" s="63"/>
      <c r="R42" s="66">
        <v>2</v>
      </c>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4</v>
      </c>
      <c r="M43" s="60">
        <f t="shared" si="2"/>
        <v>0</v>
      </c>
      <c r="N43" s="40" t="str">
        <f t="shared" si="1"/>
        <v>OK</v>
      </c>
      <c r="O43" s="66">
        <v>2</v>
      </c>
      <c r="P43" s="66"/>
      <c r="Q43" s="63"/>
      <c r="R43" s="66">
        <v>2</v>
      </c>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v>3</v>
      </c>
      <c r="M44" s="60">
        <f t="shared" si="2"/>
        <v>0</v>
      </c>
      <c r="N44" s="40" t="str">
        <f t="shared" si="1"/>
        <v>OK</v>
      </c>
      <c r="O44" s="66"/>
      <c r="P44" s="66"/>
      <c r="Q44" s="63"/>
      <c r="R44" s="66">
        <v>3</v>
      </c>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v>3</v>
      </c>
      <c r="M45" s="60">
        <f t="shared" si="2"/>
        <v>0</v>
      </c>
      <c r="N45" s="40" t="str">
        <f t="shared" si="1"/>
        <v>OK</v>
      </c>
      <c r="O45" s="66"/>
      <c r="P45" s="66"/>
      <c r="Q45" s="63"/>
      <c r="R45" s="66">
        <v>3</v>
      </c>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v>3</v>
      </c>
      <c r="M46" s="60">
        <f t="shared" si="2"/>
        <v>0</v>
      </c>
      <c r="N46" s="40" t="str">
        <f t="shared" si="1"/>
        <v>OK</v>
      </c>
      <c r="O46" s="66"/>
      <c r="P46" s="66"/>
      <c r="Q46" s="63"/>
      <c r="R46" s="66">
        <v>3</v>
      </c>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c r="M47" s="60">
        <f t="shared" si="2"/>
        <v>0</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v>3</v>
      </c>
      <c r="M48" s="60">
        <f t="shared" si="2"/>
        <v>3</v>
      </c>
      <c r="N48" s="40" t="str">
        <f t="shared" si="1"/>
        <v>OK</v>
      </c>
      <c r="O48" s="66"/>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c r="M49" s="60">
        <f t="shared" si="2"/>
        <v>0</v>
      </c>
      <c r="N49" s="40" t="str">
        <f t="shared" si="1"/>
        <v>OK</v>
      </c>
      <c r="O49" s="66"/>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c r="M52" s="60">
        <f t="shared" si="2"/>
        <v>0</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8</v>
      </c>
      <c r="M53" s="60">
        <f t="shared" si="2"/>
        <v>2</v>
      </c>
      <c r="N53" s="40" t="str">
        <f t="shared" si="1"/>
        <v>OK</v>
      </c>
      <c r="O53" s="66">
        <v>1</v>
      </c>
      <c r="P53" s="66"/>
      <c r="Q53" s="67">
        <v>5</v>
      </c>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c r="M54" s="60">
        <f t="shared" si="2"/>
        <v>0</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v>8</v>
      </c>
      <c r="M55" s="60">
        <f t="shared" si="2"/>
        <v>2</v>
      </c>
      <c r="N55" s="40" t="str">
        <f t="shared" si="1"/>
        <v>OK</v>
      </c>
      <c r="O55" s="66">
        <v>1</v>
      </c>
      <c r="P55" s="66"/>
      <c r="Q55" s="67">
        <v>5</v>
      </c>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8</v>
      </c>
      <c r="M56" s="60">
        <f t="shared" si="2"/>
        <v>2</v>
      </c>
      <c r="N56" s="40" t="str">
        <f t="shared" si="1"/>
        <v>OK</v>
      </c>
      <c r="O56" s="66">
        <v>1</v>
      </c>
      <c r="P56" s="66"/>
      <c r="Q56" s="67">
        <v>5</v>
      </c>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c r="M57" s="60">
        <f t="shared" si="2"/>
        <v>0</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c r="M60" s="60">
        <f t="shared" si="2"/>
        <v>0</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c r="M61" s="60">
        <f t="shared" si="2"/>
        <v>0</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c r="M62" s="60">
        <f t="shared" si="2"/>
        <v>0</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c r="M63" s="60">
        <f t="shared" si="2"/>
        <v>0</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c r="M65" s="60">
        <f t="shared" si="2"/>
        <v>0</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c r="M68" s="60">
        <f t="shared" ref="M68:M94" si="3">L68-(SUM(O68:AB68))</f>
        <v>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c r="M69" s="60">
        <f t="shared" si="3"/>
        <v>0</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-2</v>
      </c>
      <c r="N79" s="40" t="str">
        <f t="shared" si="4"/>
        <v>ATENÇÃO</v>
      </c>
      <c r="O79" s="66"/>
      <c r="P79" s="66"/>
      <c r="Q79" s="67"/>
      <c r="R79" s="66"/>
      <c r="S79" s="66">
        <v>2</v>
      </c>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v>2</v>
      </c>
      <c r="M91" s="60">
        <f t="shared" si="3"/>
        <v>1</v>
      </c>
      <c r="N91" s="40" t="str">
        <f t="shared" si="4"/>
        <v>OK</v>
      </c>
      <c r="O91" s="66"/>
      <c r="P91" s="66">
        <v>1</v>
      </c>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row r="95" spans="1:28" x14ac:dyDescent="0.25">
      <c r="O95" s="111">
        <f>SUMPRODUCT($K4:$K94,O4:O94)</f>
        <v>3180</v>
      </c>
      <c r="P95" s="111">
        <f t="shared" ref="P95:X95" si="5">SUMPRODUCT($K4:$K94,P4:P94)</f>
        <v>173</v>
      </c>
      <c r="Q95" s="111">
        <f t="shared" si="5"/>
        <v>3675</v>
      </c>
      <c r="R95" s="111">
        <f t="shared" si="5"/>
        <v>4681.7999999999993</v>
      </c>
      <c r="S95" s="111">
        <f t="shared" si="5"/>
        <v>5796.66</v>
      </c>
      <c r="T95" s="111">
        <f t="shared" si="5"/>
        <v>0</v>
      </c>
      <c r="U95" s="111">
        <f t="shared" si="5"/>
        <v>0</v>
      </c>
      <c r="V95" s="111">
        <f t="shared" si="5"/>
        <v>0</v>
      </c>
      <c r="W95" s="111">
        <f t="shared" si="5"/>
        <v>0</v>
      </c>
      <c r="X95" s="111">
        <f t="shared" si="5"/>
        <v>0</v>
      </c>
    </row>
  </sheetData>
  <mergeCells count="24">
    <mergeCell ref="A85:A92"/>
    <mergeCell ref="B85:B92"/>
    <mergeCell ref="AA1:AA2"/>
    <mergeCell ref="AB1:AB2"/>
    <mergeCell ref="L1:N1"/>
    <mergeCell ref="O1:O2"/>
    <mergeCell ref="P1:P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s>
  <conditionalFormatting sqref="R10:AB94 O4:AB4 O5:Q94">
    <cfRule type="cellIs" dxfId="40" priority="5" stopIfTrue="1" operator="greaterThan">
      <formula>0</formula>
    </cfRule>
    <cfRule type="cellIs" dxfId="39" priority="6" stopIfTrue="1" operator="greaterThan">
      <formula>0</formula>
    </cfRule>
    <cfRule type="cellIs" dxfId="38" priority="7" stopIfTrue="1" operator="greaterThan">
      <formula>0</formula>
    </cfRule>
  </conditionalFormatting>
  <conditionalFormatting sqref="R5:AB9">
    <cfRule type="cellIs" dxfId="37" priority="2" stopIfTrue="1" operator="greaterThan">
      <formula>0</formula>
    </cfRule>
    <cfRule type="cellIs" dxfId="36" priority="3" stopIfTrue="1" operator="greaterThan">
      <formula>0</formula>
    </cfRule>
    <cfRule type="cellIs" dxfId="35" priority="4" stopIfTrue="1" operator="greaterThan">
      <formula>0</formula>
    </cfRule>
  </conditionalFormatting>
  <conditionalFormatting sqref="O4:AB94">
    <cfRule type="cellIs" dxfId="34" priority="1" operator="greaterThan">
      <formula>0</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94"/>
  <sheetViews>
    <sheetView zoomScale="60" zoomScaleNormal="60" workbookViewId="0">
      <selection activeCell="R61" sqref="R61"/>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239</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v>44727</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c r="M12" s="60">
        <f t="shared" si="0"/>
        <v>0</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c r="M13" s="60">
        <f t="shared" si="0"/>
        <v>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c r="M14" s="60">
        <f t="shared" si="0"/>
        <v>0</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c r="M15" s="60">
        <f t="shared" si="0"/>
        <v>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c r="M16" s="60">
        <f t="shared" si="0"/>
        <v>0</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v>200</v>
      </c>
      <c r="M20" s="60">
        <f t="shared" si="0"/>
        <v>200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c r="M23" s="60">
        <f t="shared" si="0"/>
        <v>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c r="M25" s="60">
        <f t="shared" si="0"/>
        <v>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c r="M26" s="60">
        <f t="shared" si="0"/>
        <v>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c r="M28" s="60">
        <f t="shared" si="0"/>
        <v>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c r="M30" s="60">
        <f t="shared" si="0"/>
        <v>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c r="M32" s="60">
        <f t="shared" si="0"/>
        <v>0</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v>200</v>
      </c>
      <c r="M34" s="60">
        <f t="shared" si="0"/>
        <v>0</v>
      </c>
      <c r="N34" s="40" t="str">
        <f t="shared" si="1"/>
        <v>OK</v>
      </c>
      <c r="O34" s="66">
        <v>200</v>
      </c>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v>10</v>
      </c>
      <c r="M35" s="60">
        <f t="shared" si="0"/>
        <v>7</v>
      </c>
      <c r="N35" s="40" t="str">
        <f t="shared" si="1"/>
        <v>OK</v>
      </c>
      <c r="O35" s="66">
        <v>3</v>
      </c>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v>10</v>
      </c>
      <c r="M36" s="60">
        <f t="shared" ref="M36:M67" si="2">L36-(SUM(O36:AB36))</f>
        <v>8</v>
      </c>
      <c r="N36" s="40" t="str">
        <f t="shared" si="1"/>
        <v>OK</v>
      </c>
      <c r="O36" s="66">
        <v>2</v>
      </c>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v>10</v>
      </c>
      <c r="M37" s="60">
        <f t="shared" si="2"/>
        <v>8</v>
      </c>
      <c r="N37" s="40" t="str">
        <f t="shared" si="1"/>
        <v>OK</v>
      </c>
      <c r="O37" s="66">
        <v>2</v>
      </c>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v>10</v>
      </c>
      <c r="M38" s="60">
        <f t="shared" si="2"/>
        <v>5</v>
      </c>
      <c r="N38" s="40" t="str">
        <f t="shared" si="1"/>
        <v>OK</v>
      </c>
      <c r="O38" s="66">
        <v>5</v>
      </c>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v>10</v>
      </c>
      <c r="M39" s="60">
        <f t="shared" si="2"/>
        <v>7</v>
      </c>
      <c r="N39" s="40" t="str">
        <f t="shared" si="1"/>
        <v>OK</v>
      </c>
      <c r="O39" s="66">
        <v>3</v>
      </c>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10</v>
      </c>
      <c r="M40" s="60">
        <f t="shared" si="2"/>
        <v>6</v>
      </c>
      <c r="N40" s="40" t="str">
        <f t="shared" si="1"/>
        <v>OK</v>
      </c>
      <c r="O40" s="66">
        <v>4</v>
      </c>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v>10</v>
      </c>
      <c r="M41" s="60">
        <f t="shared" si="2"/>
        <v>7</v>
      </c>
      <c r="N41" s="40" t="str">
        <f t="shared" si="1"/>
        <v>OK</v>
      </c>
      <c r="O41" s="66">
        <v>3</v>
      </c>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10</v>
      </c>
      <c r="M42" s="60">
        <f t="shared" si="2"/>
        <v>6</v>
      </c>
      <c r="N42" s="40" t="str">
        <f t="shared" si="1"/>
        <v>OK</v>
      </c>
      <c r="O42" s="66">
        <v>4</v>
      </c>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10</v>
      </c>
      <c r="M43" s="60">
        <f t="shared" si="2"/>
        <v>10</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v>10</v>
      </c>
      <c r="M44" s="60">
        <f t="shared" si="2"/>
        <v>10</v>
      </c>
      <c r="N44" s="40" t="str">
        <f t="shared" si="1"/>
        <v>OK</v>
      </c>
      <c r="O44" s="66"/>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v>10</v>
      </c>
      <c r="M45" s="60">
        <f t="shared" si="2"/>
        <v>8</v>
      </c>
      <c r="N45" s="40" t="str">
        <f t="shared" si="1"/>
        <v>OK</v>
      </c>
      <c r="O45" s="66">
        <v>2</v>
      </c>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v>10</v>
      </c>
      <c r="M46" s="60">
        <f t="shared" si="2"/>
        <v>10</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v>10</v>
      </c>
      <c r="M47" s="60">
        <f t="shared" si="2"/>
        <v>10</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v>10</v>
      </c>
      <c r="M48" s="60">
        <f t="shared" si="2"/>
        <v>8</v>
      </c>
      <c r="N48" s="40" t="str">
        <f t="shared" si="1"/>
        <v>OK</v>
      </c>
      <c r="O48" s="66">
        <v>2</v>
      </c>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v>10</v>
      </c>
      <c r="M49" s="60">
        <f t="shared" si="2"/>
        <v>8</v>
      </c>
      <c r="N49" s="40" t="str">
        <f t="shared" si="1"/>
        <v>OK</v>
      </c>
      <c r="O49" s="66">
        <v>2</v>
      </c>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v>10</v>
      </c>
      <c r="M50" s="60">
        <f t="shared" si="2"/>
        <v>9</v>
      </c>
      <c r="N50" s="40" t="str">
        <f t="shared" si="1"/>
        <v>OK</v>
      </c>
      <c r="O50" s="66">
        <v>1</v>
      </c>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v>10</v>
      </c>
      <c r="M51" s="60">
        <f t="shared" si="2"/>
        <v>10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v>10</v>
      </c>
      <c r="M52" s="60">
        <f t="shared" si="2"/>
        <v>9</v>
      </c>
      <c r="N52" s="40" t="str">
        <f t="shared" si="1"/>
        <v>OK</v>
      </c>
      <c r="O52" s="66">
        <v>1</v>
      </c>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10</v>
      </c>
      <c r="M53" s="60">
        <f t="shared" si="2"/>
        <v>6</v>
      </c>
      <c r="N53" s="40" t="str">
        <f t="shared" si="1"/>
        <v>OK</v>
      </c>
      <c r="O53" s="66">
        <v>4</v>
      </c>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v>10</v>
      </c>
      <c r="M54" s="60">
        <f t="shared" si="2"/>
        <v>6</v>
      </c>
      <c r="N54" s="40" t="str">
        <f t="shared" si="1"/>
        <v>OK</v>
      </c>
      <c r="O54" s="66">
        <v>4</v>
      </c>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v>10</v>
      </c>
      <c r="M55" s="60">
        <f t="shared" si="2"/>
        <v>6</v>
      </c>
      <c r="N55" s="40" t="str">
        <f t="shared" si="1"/>
        <v>OK</v>
      </c>
      <c r="O55" s="66">
        <v>4</v>
      </c>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10</v>
      </c>
      <c r="M56" s="60">
        <f t="shared" si="2"/>
        <v>8</v>
      </c>
      <c r="N56" s="40" t="str">
        <f t="shared" si="1"/>
        <v>OK</v>
      </c>
      <c r="O56" s="66">
        <v>2</v>
      </c>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v>10</v>
      </c>
      <c r="M57" s="60">
        <f t="shared" si="2"/>
        <v>10</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v>10</v>
      </c>
      <c r="M58" s="60">
        <f t="shared" si="2"/>
        <v>7</v>
      </c>
      <c r="N58" s="40" t="str">
        <f t="shared" si="1"/>
        <v>OK</v>
      </c>
      <c r="O58" s="66">
        <v>3</v>
      </c>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v>10</v>
      </c>
      <c r="M59" s="60">
        <f t="shared" si="2"/>
        <v>5</v>
      </c>
      <c r="N59" s="40" t="str">
        <f t="shared" si="1"/>
        <v>OK</v>
      </c>
      <c r="O59" s="66">
        <v>5</v>
      </c>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v>10</v>
      </c>
      <c r="M60" s="60">
        <f t="shared" si="2"/>
        <v>10</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v>10</v>
      </c>
      <c r="M61" s="60">
        <f t="shared" si="2"/>
        <v>10</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v>5</v>
      </c>
      <c r="M62" s="60">
        <f t="shared" si="2"/>
        <v>5</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c r="M63" s="60">
        <f t="shared" si="2"/>
        <v>0</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c r="M65" s="60">
        <f t="shared" si="2"/>
        <v>0</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c r="M68" s="60">
        <f t="shared" ref="M68:M94" si="3">L68-(SUM(O68:AB68))</f>
        <v>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c r="M69" s="60">
        <f t="shared" si="3"/>
        <v>0</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v>2</v>
      </c>
      <c r="M78" s="60">
        <f t="shared" si="3"/>
        <v>1</v>
      </c>
      <c r="N78" s="40" t="str">
        <f t="shared" si="4"/>
        <v>OK</v>
      </c>
      <c r="O78" s="66">
        <v>1</v>
      </c>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v>2</v>
      </c>
      <c r="M79" s="60">
        <f t="shared" si="3"/>
        <v>1</v>
      </c>
      <c r="N79" s="40" t="str">
        <f t="shared" si="4"/>
        <v>OK</v>
      </c>
      <c r="O79" s="66">
        <v>1</v>
      </c>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v>2</v>
      </c>
      <c r="M80" s="60">
        <f t="shared" si="3"/>
        <v>2</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v>200</v>
      </c>
      <c r="M81" s="60">
        <f t="shared" si="3"/>
        <v>200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v>200</v>
      </c>
      <c r="M82" s="60">
        <f t="shared" si="3"/>
        <v>200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v>200</v>
      </c>
      <c r="M83" s="60">
        <f t="shared" si="3"/>
        <v>200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85:A92"/>
    <mergeCell ref="B85:B92"/>
    <mergeCell ref="AA1:AA2"/>
    <mergeCell ref="AB1:AB2"/>
    <mergeCell ref="L1:N1"/>
    <mergeCell ref="O1:O2"/>
    <mergeCell ref="P1:P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s>
  <conditionalFormatting sqref="R10:AB94 P4:AB4 P5:Q94">
    <cfRule type="cellIs" dxfId="103" priority="9" stopIfTrue="1" operator="greaterThan">
      <formula>0</formula>
    </cfRule>
    <cfRule type="cellIs" dxfId="102" priority="10" stopIfTrue="1" operator="greaterThan">
      <formula>0</formula>
    </cfRule>
    <cfRule type="cellIs" dxfId="101" priority="11" stopIfTrue="1" operator="greaterThan">
      <formula>0</formula>
    </cfRule>
  </conditionalFormatting>
  <conditionalFormatting sqref="R5:AB9">
    <cfRule type="cellIs" dxfId="100" priority="6" stopIfTrue="1" operator="greaterThan">
      <formula>0</formula>
    </cfRule>
    <cfRule type="cellIs" dxfId="99" priority="7" stopIfTrue="1" operator="greaterThan">
      <formula>0</formula>
    </cfRule>
    <cfRule type="cellIs" dxfId="98" priority="8" stopIfTrue="1" operator="greaterThan">
      <formula>0</formula>
    </cfRule>
  </conditionalFormatting>
  <conditionalFormatting sqref="P4:AB94">
    <cfRule type="cellIs" dxfId="97" priority="5" operator="greaterThan">
      <formula>0</formula>
    </cfRule>
  </conditionalFormatting>
  <conditionalFormatting sqref="O4:O94">
    <cfRule type="cellIs" dxfId="29" priority="2" stopIfTrue="1" operator="greaterThan">
      <formula>0</formula>
    </cfRule>
    <cfRule type="cellIs" dxfId="28" priority="3" stopIfTrue="1" operator="greaterThan">
      <formula>0</formula>
    </cfRule>
    <cfRule type="cellIs" dxfId="27" priority="4" stopIfTrue="1" operator="greaterThan">
      <formula>0</formula>
    </cfRule>
  </conditionalFormatting>
  <conditionalFormatting sqref="O4:O94">
    <cfRule type="cellIs" dxfId="26" priority="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94"/>
  <sheetViews>
    <sheetView zoomScale="60" zoomScaleNormal="60" workbookViewId="0">
      <selection activeCell="L1" sqref="L1:N1"/>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51</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t="s">
        <v>225</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c r="M12" s="60">
        <f t="shared" si="0"/>
        <v>0</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c r="M13" s="60">
        <f t="shared" si="0"/>
        <v>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c r="M14" s="60">
        <f t="shared" si="0"/>
        <v>0</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c r="M15" s="60">
        <f t="shared" si="0"/>
        <v>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c r="M16" s="60">
        <f t="shared" si="0"/>
        <v>0</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c r="M17" s="60">
        <f t="shared" si="0"/>
        <v>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c r="M18" s="60">
        <f t="shared" si="0"/>
        <v>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c r="M19" s="60">
        <f t="shared" si="0"/>
        <v>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v>100</v>
      </c>
      <c r="M20" s="60">
        <f t="shared" si="0"/>
        <v>100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c r="M22" s="60">
        <f t="shared" si="0"/>
        <v>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c r="M23" s="60">
        <f t="shared" si="0"/>
        <v>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c r="M25" s="60">
        <f t="shared" si="0"/>
        <v>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c r="M26" s="60">
        <f t="shared" si="0"/>
        <v>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c r="M28" s="60">
        <f t="shared" si="0"/>
        <v>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c r="M29" s="60">
        <f t="shared" si="0"/>
        <v>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c r="M30" s="60">
        <f t="shared" si="0"/>
        <v>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c r="M32" s="60">
        <f t="shared" si="0"/>
        <v>0</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c r="M34" s="60">
        <f t="shared" si="0"/>
        <v>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v>5</v>
      </c>
      <c r="M35" s="60">
        <f t="shared" si="0"/>
        <v>5</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v>5</v>
      </c>
      <c r="M36" s="60">
        <f t="shared" ref="M36:M67" si="2">L36-(SUM(O36:AB36))</f>
        <v>5</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v>5</v>
      </c>
      <c r="M37" s="60">
        <f t="shared" si="2"/>
        <v>5</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v>10</v>
      </c>
      <c r="M38" s="60">
        <f t="shared" si="2"/>
        <v>10</v>
      </c>
      <c r="N38" s="40" t="str">
        <f t="shared" si="1"/>
        <v>OK</v>
      </c>
      <c r="O38" s="66"/>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v>10</v>
      </c>
      <c r="M39" s="60">
        <f t="shared" si="2"/>
        <v>10</v>
      </c>
      <c r="N39" s="40" t="str">
        <f t="shared" si="1"/>
        <v>OK</v>
      </c>
      <c r="O39" s="66"/>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3</v>
      </c>
      <c r="M40" s="60">
        <f t="shared" si="2"/>
        <v>3</v>
      </c>
      <c r="N40" s="40" t="str">
        <f t="shared" si="1"/>
        <v>OK</v>
      </c>
      <c r="O40" s="66"/>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c r="M41" s="60">
        <f t="shared" si="2"/>
        <v>0</v>
      </c>
      <c r="N41" s="40" t="str">
        <f t="shared" si="1"/>
        <v>OK</v>
      </c>
      <c r="O41" s="66"/>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3</v>
      </c>
      <c r="M42" s="60">
        <f t="shared" si="2"/>
        <v>3</v>
      </c>
      <c r="N42" s="40" t="str">
        <f t="shared" si="1"/>
        <v>OK</v>
      </c>
      <c r="O42" s="66"/>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3</v>
      </c>
      <c r="M43" s="60">
        <f t="shared" si="2"/>
        <v>3</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c r="M44" s="60">
        <f t="shared" si="2"/>
        <v>0</v>
      </c>
      <c r="N44" s="40" t="str">
        <f t="shared" si="1"/>
        <v>OK</v>
      </c>
      <c r="O44" s="66"/>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c r="M45" s="60">
        <f t="shared" si="2"/>
        <v>0</v>
      </c>
      <c r="N45" s="40" t="str">
        <f t="shared" si="1"/>
        <v>OK</v>
      </c>
      <c r="O45" s="66"/>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c r="M46" s="60">
        <f t="shared" si="2"/>
        <v>0</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c r="M47" s="60">
        <f t="shared" si="2"/>
        <v>0</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c r="M48" s="60">
        <f t="shared" si="2"/>
        <v>0</v>
      </c>
      <c r="N48" s="40" t="str">
        <f t="shared" si="1"/>
        <v>OK</v>
      </c>
      <c r="O48" s="66"/>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c r="M49" s="60">
        <f t="shared" si="2"/>
        <v>0</v>
      </c>
      <c r="N49" s="40" t="str">
        <f t="shared" si="1"/>
        <v>OK</v>
      </c>
      <c r="O49" s="66"/>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c r="M52" s="60">
        <f t="shared" si="2"/>
        <v>0</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5</v>
      </c>
      <c r="M53" s="60">
        <f t="shared" si="2"/>
        <v>5</v>
      </c>
      <c r="N53" s="40" t="str">
        <f t="shared" si="1"/>
        <v>OK</v>
      </c>
      <c r="O53" s="66"/>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c r="M54" s="60">
        <f t="shared" si="2"/>
        <v>0</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v>5</v>
      </c>
      <c r="M55" s="60">
        <f t="shared" si="2"/>
        <v>5</v>
      </c>
      <c r="N55" s="40" t="str">
        <f t="shared" si="1"/>
        <v>OK</v>
      </c>
      <c r="O55" s="66"/>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5</v>
      </c>
      <c r="M56" s="60">
        <f t="shared" si="2"/>
        <v>5</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c r="M57" s="60">
        <f t="shared" si="2"/>
        <v>0</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c r="M60" s="60">
        <f t="shared" si="2"/>
        <v>0</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c r="M61" s="60">
        <f t="shared" si="2"/>
        <v>0</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c r="M62" s="60">
        <f t="shared" si="2"/>
        <v>0</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10</v>
      </c>
      <c r="M63" s="60">
        <f t="shared" si="2"/>
        <v>10</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c r="M65" s="60">
        <f t="shared" si="2"/>
        <v>0</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c r="M67" s="60">
        <f t="shared" si="2"/>
        <v>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c r="M68" s="60">
        <f t="shared" ref="M68:M94" si="3">L68-(SUM(O68:AB68))</f>
        <v>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c r="M69" s="60">
        <f t="shared" si="3"/>
        <v>0</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v>10</v>
      </c>
      <c r="M75" s="60">
        <f t="shared" si="3"/>
        <v>10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v>2</v>
      </c>
      <c r="M78" s="60">
        <f t="shared" si="3"/>
        <v>2</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v>1</v>
      </c>
      <c r="M79" s="60">
        <f t="shared" si="3"/>
        <v>1</v>
      </c>
      <c r="N79" s="40" t="str">
        <f t="shared" si="4"/>
        <v>OK</v>
      </c>
      <c r="O79" s="66"/>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v>1</v>
      </c>
      <c r="M80" s="60">
        <f t="shared" si="3"/>
        <v>1</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v>5</v>
      </c>
      <c r="M84" s="60">
        <f t="shared" si="3"/>
        <v>5</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B1:AB2"/>
    <mergeCell ref="R1:R2"/>
    <mergeCell ref="S1:S2"/>
    <mergeCell ref="T1:T2"/>
    <mergeCell ref="U1:U2"/>
    <mergeCell ref="V1:V2"/>
    <mergeCell ref="W1:W2"/>
    <mergeCell ref="Z1:Z2"/>
    <mergeCell ref="AA1:AA2"/>
    <mergeCell ref="X1:X2"/>
    <mergeCell ref="Y1:Y2"/>
    <mergeCell ref="O1:O2"/>
    <mergeCell ref="P1:P2"/>
    <mergeCell ref="Q1:Q2"/>
    <mergeCell ref="A85:A92"/>
    <mergeCell ref="B85:B92"/>
    <mergeCell ref="A2:N2"/>
    <mergeCell ref="A4:A10"/>
    <mergeCell ref="B4:B10"/>
    <mergeCell ref="A11:A83"/>
    <mergeCell ref="B11:B83"/>
    <mergeCell ref="A1:C1"/>
    <mergeCell ref="D1:K1"/>
    <mergeCell ref="L1:N1"/>
  </mergeCells>
  <conditionalFormatting sqref="R10:AB94 O4:AB4 O5:Q94">
    <cfRule type="cellIs" dxfId="96" priority="5" stopIfTrue="1" operator="greaterThan">
      <formula>0</formula>
    </cfRule>
    <cfRule type="cellIs" dxfId="95" priority="6" stopIfTrue="1" operator="greaterThan">
      <formula>0</formula>
    </cfRule>
    <cfRule type="cellIs" dxfId="94" priority="7" stopIfTrue="1" operator="greaterThan">
      <formula>0</formula>
    </cfRule>
  </conditionalFormatting>
  <conditionalFormatting sqref="R5:AB9">
    <cfRule type="cellIs" dxfId="93" priority="2" stopIfTrue="1" operator="greaterThan">
      <formula>0</formula>
    </cfRule>
    <cfRule type="cellIs" dxfId="92" priority="3" stopIfTrue="1" operator="greaterThan">
      <formula>0</formula>
    </cfRule>
    <cfRule type="cellIs" dxfId="91" priority="4" stopIfTrue="1" operator="greaterThan">
      <formula>0</formula>
    </cfRule>
  </conditionalFormatting>
  <conditionalFormatting sqref="O4:AB94">
    <cfRule type="cellIs" dxfId="90" priority="1" operator="greaterThan">
      <formula>0</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94"/>
  <sheetViews>
    <sheetView zoomScale="60" zoomScaleNormal="60" workbookViewId="0">
      <selection activeCell="L1" sqref="L1:N1"/>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90" t="s">
        <v>51</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90"/>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t="s">
        <v>225</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c r="M11" s="60">
        <f t="shared" si="0"/>
        <v>0</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c r="M12" s="60">
        <f t="shared" si="0"/>
        <v>0</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c r="M13" s="60">
        <f t="shared" si="0"/>
        <v>0</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v>20</v>
      </c>
      <c r="M14" s="60">
        <f t="shared" si="0"/>
        <v>20</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c r="M15" s="60">
        <f t="shared" si="0"/>
        <v>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v>5</v>
      </c>
      <c r="M16" s="60">
        <f t="shared" si="0"/>
        <v>5</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v>1000</v>
      </c>
      <c r="M17" s="60">
        <f t="shared" si="0"/>
        <v>1000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v>1000</v>
      </c>
      <c r="M18" s="60">
        <f t="shared" si="0"/>
        <v>1000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v>1000</v>
      </c>
      <c r="M19" s="60">
        <f t="shared" si="0"/>
        <v>1000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v>200</v>
      </c>
      <c r="M20" s="60">
        <f t="shared" si="0"/>
        <v>200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c r="M21" s="60">
        <f t="shared" si="0"/>
        <v>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v>3000</v>
      </c>
      <c r="M22" s="60">
        <f t="shared" si="0"/>
        <v>3000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c r="M23" s="60">
        <f t="shared" si="0"/>
        <v>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c r="M25" s="60">
        <f t="shared" si="0"/>
        <v>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c r="M26" s="60">
        <f t="shared" si="0"/>
        <v>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c r="M28" s="60">
        <f t="shared" si="0"/>
        <v>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v>3000</v>
      </c>
      <c r="M29" s="60">
        <f t="shared" si="0"/>
        <v>3000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c r="M30" s="60">
        <f t="shared" si="0"/>
        <v>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c r="M31" s="60">
        <f t="shared" si="0"/>
        <v>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v>10</v>
      </c>
      <c r="M32" s="60">
        <f t="shared" si="0"/>
        <v>10</v>
      </c>
      <c r="N32" s="40" t="str">
        <f t="shared" si="1"/>
        <v>OK</v>
      </c>
      <c r="O32" s="66"/>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c r="M34" s="60">
        <f t="shared" si="0"/>
        <v>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v>5</v>
      </c>
      <c r="M35" s="60">
        <f t="shared" si="0"/>
        <v>5</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v>5</v>
      </c>
      <c r="M36" s="60">
        <f t="shared" ref="M36:M67" si="2">L36-(SUM(O36:AB36))</f>
        <v>5</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v>5</v>
      </c>
      <c r="M37" s="60">
        <f t="shared" si="2"/>
        <v>5</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c r="M38" s="60">
        <f t="shared" si="2"/>
        <v>0</v>
      </c>
      <c r="N38" s="40" t="str">
        <f t="shared" si="1"/>
        <v>OK</v>
      </c>
      <c r="O38" s="66"/>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c r="M39" s="60">
        <f t="shared" si="2"/>
        <v>0</v>
      </c>
      <c r="N39" s="40" t="str">
        <f t="shared" si="1"/>
        <v>OK</v>
      </c>
      <c r="O39" s="66"/>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5</v>
      </c>
      <c r="M40" s="60">
        <f t="shared" si="2"/>
        <v>5</v>
      </c>
      <c r="N40" s="40" t="str">
        <f t="shared" si="1"/>
        <v>OK</v>
      </c>
      <c r="O40" s="66"/>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v>5</v>
      </c>
      <c r="M41" s="60">
        <f t="shared" si="2"/>
        <v>5</v>
      </c>
      <c r="N41" s="40" t="str">
        <f t="shared" si="1"/>
        <v>OK</v>
      </c>
      <c r="O41" s="66"/>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5</v>
      </c>
      <c r="M42" s="60">
        <f t="shared" si="2"/>
        <v>5</v>
      </c>
      <c r="N42" s="40" t="str">
        <f t="shared" si="1"/>
        <v>OK</v>
      </c>
      <c r="O42" s="66"/>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5</v>
      </c>
      <c r="M43" s="60">
        <f t="shared" si="2"/>
        <v>5</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c r="M44" s="60">
        <f t="shared" si="2"/>
        <v>0</v>
      </c>
      <c r="N44" s="40" t="str">
        <f t="shared" si="1"/>
        <v>OK</v>
      </c>
      <c r="O44" s="66"/>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c r="M45" s="60">
        <f t="shared" si="2"/>
        <v>0</v>
      </c>
      <c r="N45" s="40" t="str">
        <f t="shared" si="1"/>
        <v>OK</v>
      </c>
      <c r="O45" s="66"/>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c r="M46" s="60">
        <f t="shared" si="2"/>
        <v>0</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c r="M47" s="60">
        <f t="shared" si="2"/>
        <v>0</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c r="M48" s="60">
        <f t="shared" si="2"/>
        <v>0</v>
      </c>
      <c r="N48" s="40" t="str">
        <f t="shared" si="1"/>
        <v>OK</v>
      </c>
      <c r="O48" s="66"/>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c r="M49" s="60">
        <f t="shared" si="2"/>
        <v>0</v>
      </c>
      <c r="N49" s="40" t="str">
        <f t="shared" si="1"/>
        <v>OK</v>
      </c>
      <c r="O49" s="66"/>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c r="M50" s="60">
        <f t="shared" si="2"/>
        <v>0</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c r="M51" s="60">
        <f t="shared" si="2"/>
        <v>0</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v>5</v>
      </c>
      <c r="M52" s="60">
        <f t="shared" si="2"/>
        <v>5</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c r="M53" s="60">
        <f t="shared" si="2"/>
        <v>0</v>
      </c>
      <c r="N53" s="40" t="str">
        <f t="shared" si="1"/>
        <v>OK</v>
      </c>
      <c r="O53" s="66"/>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c r="M54" s="60">
        <f t="shared" si="2"/>
        <v>0</v>
      </c>
      <c r="N54" s="40" t="str">
        <f t="shared" si="1"/>
        <v>OK</v>
      </c>
      <c r="O54" s="66"/>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c r="M55" s="60">
        <f t="shared" si="2"/>
        <v>0</v>
      </c>
      <c r="N55" s="40" t="str">
        <f t="shared" si="1"/>
        <v>OK</v>
      </c>
      <c r="O55" s="66"/>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c r="M56" s="60">
        <f t="shared" si="2"/>
        <v>0</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v>5</v>
      </c>
      <c r="M57" s="60">
        <f t="shared" si="2"/>
        <v>5</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v>5</v>
      </c>
      <c r="M58" s="60">
        <f t="shared" si="2"/>
        <v>5</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c r="M59" s="60">
        <f t="shared" si="2"/>
        <v>0</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v>5</v>
      </c>
      <c r="M60" s="60">
        <f t="shared" si="2"/>
        <v>5</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c r="M61" s="60">
        <f t="shared" si="2"/>
        <v>0</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c r="M62" s="60">
        <f t="shared" si="2"/>
        <v>0</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c r="M63" s="60">
        <f t="shared" si="2"/>
        <v>0</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c r="M64" s="60">
        <f t="shared" si="2"/>
        <v>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c r="M65" s="60">
        <f t="shared" si="2"/>
        <v>0</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v>200</v>
      </c>
      <c r="M67" s="60">
        <f t="shared" si="2"/>
        <v>200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v>3000</v>
      </c>
      <c r="M68" s="60">
        <f t="shared" ref="M68:M94" si="3">L68-(SUM(O68:AB68))</f>
        <v>3000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v>5</v>
      </c>
      <c r="M69" s="60">
        <f t="shared" si="3"/>
        <v>5</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c r="M75" s="60">
        <f t="shared" si="3"/>
        <v>0</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c r="M76" s="60">
        <f t="shared" si="3"/>
        <v>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c r="M77" s="60">
        <f t="shared" si="3"/>
        <v>0</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c r="M78" s="60">
        <f t="shared" si="3"/>
        <v>0</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c r="M79" s="60">
        <f t="shared" si="3"/>
        <v>0</v>
      </c>
      <c r="N79" s="40" t="str">
        <f t="shared" si="4"/>
        <v>OK</v>
      </c>
      <c r="O79" s="66"/>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c r="M80" s="60">
        <f t="shared" si="3"/>
        <v>0</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c r="M81" s="60">
        <f t="shared" si="3"/>
        <v>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c r="M82" s="60">
        <f t="shared" si="3"/>
        <v>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c r="M83" s="60">
        <f t="shared" si="3"/>
        <v>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c r="M84" s="60">
        <f t="shared" si="3"/>
        <v>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c r="M93" s="60">
        <f t="shared" si="3"/>
        <v>0</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85:A92"/>
    <mergeCell ref="B85:B92"/>
    <mergeCell ref="AA1:AA2"/>
    <mergeCell ref="AB1:AB2"/>
    <mergeCell ref="L1:N1"/>
    <mergeCell ref="O1:O2"/>
    <mergeCell ref="P1:P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s>
  <conditionalFormatting sqref="R10:AB94 O4:AB4 O5:Q94">
    <cfRule type="cellIs" dxfId="89" priority="5" stopIfTrue="1" operator="greaterThan">
      <formula>0</formula>
    </cfRule>
    <cfRule type="cellIs" dxfId="88" priority="6" stopIfTrue="1" operator="greaterThan">
      <formula>0</formula>
    </cfRule>
    <cfRule type="cellIs" dxfId="87" priority="7" stopIfTrue="1" operator="greaterThan">
      <formula>0</formula>
    </cfRule>
  </conditionalFormatting>
  <conditionalFormatting sqref="R5:AB9">
    <cfRule type="cellIs" dxfId="86" priority="2" stopIfTrue="1" operator="greaterThan">
      <formula>0</formula>
    </cfRule>
    <cfRule type="cellIs" dxfId="85" priority="3" stopIfTrue="1" operator="greaterThan">
      <formula>0</formula>
    </cfRule>
    <cfRule type="cellIs" dxfId="84" priority="4" stopIfTrue="1" operator="greaterThan">
      <formula>0</formula>
    </cfRule>
  </conditionalFormatting>
  <conditionalFormatting sqref="O4:AB94">
    <cfRule type="cellIs" dxfId="83" priority="1" operator="greaterThan">
      <formula>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94"/>
  <sheetViews>
    <sheetView zoomScale="60" zoomScaleNormal="60" workbookViewId="0">
      <selection activeCell="O38" sqref="O38"/>
    </sheetView>
  </sheetViews>
  <sheetFormatPr defaultColWidth="9.7109375" defaultRowHeight="15" x14ac:dyDescent="0.25"/>
  <cols>
    <col min="1" max="1" width="20.85546875" style="3" customWidth="1"/>
    <col min="2" max="2" width="9.5703125" style="4" customWidth="1"/>
    <col min="3" max="3" width="8.85546875" style="7" customWidth="1"/>
    <col min="4" max="4" width="60.140625" style="25" customWidth="1"/>
    <col min="5" max="5" width="16" style="8" customWidth="1"/>
    <col min="6" max="6" width="18.5703125" style="8" customWidth="1"/>
    <col min="7" max="7" width="18.5703125" style="4" customWidth="1"/>
    <col min="8" max="8" width="14.5703125" style="7" customWidth="1"/>
    <col min="9" max="9" width="10.85546875" style="24" customWidth="1"/>
    <col min="10" max="10" width="16.85546875" style="24" customWidth="1"/>
    <col min="11" max="11" width="15.140625" style="59" customWidth="1"/>
    <col min="12" max="12" width="9.42578125" style="6" customWidth="1"/>
    <col min="13" max="13" width="13.28515625" style="9" customWidth="1"/>
    <col min="14" max="14" width="12.5703125" style="10" customWidth="1"/>
    <col min="15" max="15" width="17.140625" style="5" customWidth="1"/>
    <col min="16" max="16" width="17.140625" style="38" customWidth="1"/>
    <col min="17" max="17" width="17.140625" style="64" customWidth="1"/>
    <col min="18" max="22" width="17.140625" style="38" customWidth="1"/>
    <col min="23" max="23" width="16.5703125" style="38" customWidth="1"/>
    <col min="24" max="28" width="17.140625" style="38" customWidth="1"/>
    <col min="29" max="16384" width="9.7109375" style="38"/>
  </cols>
  <sheetData>
    <row r="1" spans="1:28" ht="27.75" customHeight="1" x14ac:dyDescent="0.25">
      <c r="A1" s="91" t="s">
        <v>52</v>
      </c>
      <c r="B1" s="92"/>
      <c r="C1" s="93"/>
      <c r="D1" s="91" t="s">
        <v>53</v>
      </c>
      <c r="E1" s="92"/>
      <c r="F1" s="92"/>
      <c r="G1" s="92"/>
      <c r="H1" s="92"/>
      <c r="I1" s="92"/>
      <c r="J1" s="92"/>
      <c r="K1" s="93"/>
      <c r="L1" s="95" t="s">
        <v>226</v>
      </c>
      <c r="M1" s="96"/>
      <c r="N1" s="97"/>
      <c r="O1" s="112" t="s">
        <v>240</v>
      </c>
      <c r="P1" s="90" t="s">
        <v>51</v>
      </c>
      <c r="Q1" s="90" t="s">
        <v>51</v>
      </c>
      <c r="R1" s="90" t="s">
        <v>51</v>
      </c>
      <c r="S1" s="90" t="s">
        <v>51</v>
      </c>
      <c r="T1" s="90" t="s">
        <v>51</v>
      </c>
      <c r="U1" s="90" t="s">
        <v>51</v>
      </c>
      <c r="V1" s="90" t="s">
        <v>51</v>
      </c>
      <c r="W1" s="90" t="s">
        <v>51</v>
      </c>
      <c r="X1" s="90" t="s">
        <v>51</v>
      </c>
      <c r="Y1" s="90" t="s">
        <v>51</v>
      </c>
      <c r="Z1" s="90" t="s">
        <v>51</v>
      </c>
      <c r="AA1" s="90" t="s">
        <v>51</v>
      </c>
      <c r="AB1" s="90" t="s">
        <v>51</v>
      </c>
    </row>
    <row r="2" spans="1:28" ht="30.75" customHeight="1" x14ac:dyDescent="0.25">
      <c r="A2" s="91" t="s">
        <v>41</v>
      </c>
      <c r="B2" s="92"/>
      <c r="C2" s="92"/>
      <c r="D2" s="92"/>
      <c r="E2" s="92"/>
      <c r="F2" s="92"/>
      <c r="G2" s="92"/>
      <c r="H2" s="92"/>
      <c r="I2" s="92"/>
      <c r="J2" s="92"/>
      <c r="K2" s="92"/>
      <c r="L2" s="92"/>
      <c r="M2" s="92"/>
      <c r="N2" s="93"/>
      <c r="O2" s="113"/>
      <c r="P2" s="90"/>
      <c r="Q2" s="90"/>
      <c r="R2" s="90"/>
      <c r="S2" s="90"/>
      <c r="T2" s="90"/>
      <c r="U2" s="90"/>
      <c r="V2" s="90"/>
      <c r="W2" s="90"/>
      <c r="X2" s="90"/>
      <c r="Y2" s="90"/>
      <c r="Z2" s="90"/>
      <c r="AA2" s="90"/>
      <c r="AB2" s="90"/>
    </row>
    <row r="3" spans="1:28" s="39" customFormat="1" ht="30" x14ac:dyDescent="0.2">
      <c r="A3" s="28" t="s">
        <v>2</v>
      </c>
      <c r="B3" s="26" t="s">
        <v>1</v>
      </c>
      <c r="C3" s="27" t="s">
        <v>4</v>
      </c>
      <c r="D3" s="27" t="s">
        <v>6</v>
      </c>
      <c r="E3" s="27" t="s">
        <v>28</v>
      </c>
      <c r="F3" s="27" t="s">
        <v>36</v>
      </c>
      <c r="G3" s="27" t="s">
        <v>37</v>
      </c>
      <c r="H3" s="27" t="s">
        <v>7</v>
      </c>
      <c r="I3" s="28" t="s">
        <v>3</v>
      </c>
      <c r="J3" s="29" t="s">
        <v>12</v>
      </c>
      <c r="K3" s="58" t="s">
        <v>5</v>
      </c>
      <c r="L3" s="30" t="s">
        <v>13</v>
      </c>
      <c r="M3" s="31" t="s">
        <v>0</v>
      </c>
      <c r="N3" s="28" t="s">
        <v>8</v>
      </c>
      <c r="O3" s="65">
        <v>44747</v>
      </c>
      <c r="P3" s="65" t="s">
        <v>225</v>
      </c>
      <c r="Q3" s="65" t="s">
        <v>225</v>
      </c>
      <c r="R3" s="65" t="s">
        <v>225</v>
      </c>
      <c r="S3" s="65" t="s">
        <v>225</v>
      </c>
      <c r="T3" s="65" t="s">
        <v>225</v>
      </c>
      <c r="U3" s="65" t="s">
        <v>225</v>
      </c>
      <c r="V3" s="65" t="s">
        <v>225</v>
      </c>
      <c r="W3" s="65" t="s">
        <v>225</v>
      </c>
      <c r="X3" s="65" t="s">
        <v>225</v>
      </c>
      <c r="Y3" s="65" t="s">
        <v>225</v>
      </c>
      <c r="Z3" s="65" t="s">
        <v>225</v>
      </c>
      <c r="AA3" s="65" t="s">
        <v>225</v>
      </c>
      <c r="AB3" s="65" t="s">
        <v>225</v>
      </c>
    </row>
    <row r="4" spans="1:28" ht="225" x14ac:dyDescent="0.25">
      <c r="A4" s="87" t="s">
        <v>54</v>
      </c>
      <c r="B4" s="87">
        <v>4</v>
      </c>
      <c r="C4" s="72">
        <v>167</v>
      </c>
      <c r="D4" s="73" t="s">
        <v>55</v>
      </c>
      <c r="E4" s="33" t="s">
        <v>148</v>
      </c>
      <c r="F4" s="33" t="s">
        <v>157</v>
      </c>
      <c r="G4" s="33" t="s">
        <v>158</v>
      </c>
      <c r="H4" s="33" t="s">
        <v>154</v>
      </c>
      <c r="I4" s="42">
        <v>20</v>
      </c>
      <c r="J4" s="42">
        <v>30</v>
      </c>
      <c r="K4" s="47">
        <v>85.81</v>
      </c>
      <c r="L4" s="34"/>
      <c r="M4" s="60">
        <f t="shared" ref="M4:M35" si="0">L4-(SUM(O4:AB4))</f>
        <v>0</v>
      </c>
      <c r="N4" s="40" t="str">
        <f>IF(M4&lt;0,"ATENÇÃO","OK")</f>
        <v>OK</v>
      </c>
      <c r="O4" s="66"/>
      <c r="P4" s="66"/>
      <c r="Q4" s="63"/>
      <c r="R4" s="66"/>
      <c r="S4" s="66"/>
      <c r="T4" s="66"/>
      <c r="U4" s="66"/>
      <c r="V4" s="66"/>
      <c r="W4" s="66"/>
      <c r="X4" s="66"/>
      <c r="Y4" s="66"/>
      <c r="Z4" s="66"/>
      <c r="AA4" s="66"/>
      <c r="AB4" s="66"/>
    </row>
    <row r="5" spans="1:28" ht="15" customHeight="1" x14ac:dyDescent="0.25">
      <c r="A5" s="88"/>
      <c r="B5" s="88"/>
      <c r="C5" s="72">
        <v>168</v>
      </c>
      <c r="D5" s="73" t="s">
        <v>56</v>
      </c>
      <c r="E5" s="33" t="s">
        <v>149</v>
      </c>
      <c r="F5" s="33" t="s">
        <v>159</v>
      </c>
      <c r="G5" s="33" t="s">
        <v>160</v>
      </c>
      <c r="H5" s="33" t="s">
        <v>31</v>
      </c>
      <c r="I5" s="42">
        <v>20</v>
      </c>
      <c r="J5" s="42">
        <v>30</v>
      </c>
      <c r="K5" s="47">
        <v>11.07</v>
      </c>
      <c r="L5" s="34"/>
      <c r="M5" s="60">
        <f t="shared" si="0"/>
        <v>0</v>
      </c>
      <c r="N5" s="40" t="str">
        <f t="shared" ref="N5:N68" si="1">IF(M5&lt;0,"ATENÇÃO","OK")</f>
        <v>OK</v>
      </c>
      <c r="O5" s="66"/>
      <c r="P5" s="66"/>
      <c r="Q5" s="63"/>
      <c r="R5" s="66"/>
      <c r="S5" s="66"/>
      <c r="T5" s="66"/>
      <c r="U5" s="66"/>
      <c r="V5" s="66"/>
      <c r="W5" s="66"/>
      <c r="X5" s="66"/>
      <c r="Y5" s="66"/>
      <c r="Z5" s="66"/>
      <c r="AA5" s="66"/>
      <c r="AB5" s="66"/>
    </row>
    <row r="6" spans="1:28" ht="15" customHeight="1" x14ac:dyDescent="0.25">
      <c r="A6" s="88"/>
      <c r="B6" s="88"/>
      <c r="C6" s="72">
        <v>169</v>
      </c>
      <c r="D6" s="73" t="s">
        <v>57</v>
      </c>
      <c r="E6" s="33" t="s">
        <v>149</v>
      </c>
      <c r="F6" s="33" t="s">
        <v>159</v>
      </c>
      <c r="G6" s="33" t="s">
        <v>161</v>
      </c>
      <c r="H6" s="42" t="s">
        <v>31</v>
      </c>
      <c r="I6" s="42">
        <v>20</v>
      </c>
      <c r="J6" s="42">
        <v>30</v>
      </c>
      <c r="K6" s="47">
        <v>11.07</v>
      </c>
      <c r="L6" s="34"/>
      <c r="M6" s="60">
        <f t="shared" si="0"/>
        <v>0</v>
      </c>
      <c r="N6" s="40" t="str">
        <f t="shared" si="1"/>
        <v>OK</v>
      </c>
      <c r="O6" s="66"/>
      <c r="P6" s="66"/>
      <c r="Q6" s="63"/>
      <c r="R6" s="66"/>
      <c r="S6" s="66"/>
      <c r="T6" s="66"/>
      <c r="U6" s="66"/>
      <c r="V6" s="66"/>
      <c r="W6" s="66"/>
      <c r="X6" s="66"/>
      <c r="Y6" s="66"/>
      <c r="Z6" s="66"/>
      <c r="AA6" s="66"/>
      <c r="AB6" s="66"/>
    </row>
    <row r="7" spans="1:28" ht="15" customHeight="1" x14ac:dyDescent="0.25">
      <c r="A7" s="88"/>
      <c r="B7" s="88"/>
      <c r="C7" s="72">
        <v>170</v>
      </c>
      <c r="D7" s="73" t="s">
        <v>58</v>
      </c>
      <c r="E7" s="33" t="s">
        <v>149</v>
      </c>
      <c r="F7" s="33" t="s">
        <v>159</v>
      </c>
      <c r="G7" s="33" t="s">
        <v>162</v>
      </c>
      <c r="H7" s="33" t="s">
        <v>31</v>
      </c>
      <c r="I7" s="42">
        <v>20</v>
      </c>
      <c r="J7" s="42">
        <v>30</v>
      </c>
      <c r="K7" s="47">
        <v>11.07</v>
      </c>
      <c r="L7" s="34"/>
      <c r="M7" s="60">
        <f t="shared" si="0"/>
        <v>0</v>
      </c>
      <c r="N7" s="40" t="str">
        <f t="shared" si="1"/>
        <v>OK</v>
      </c>
      <c r="O7" s="66"/>
      <c r="P7" s="66"/>
      <c r="Q7" s="63"/>
      <c r="R7" s="66"/>
      <c r="S7" s="66"/>
      <c r="T7" s="66"/>
      <c r="U7" s="66"/>
      <c r="V7" s="66"/>
      <c r="W7" s="66"/>
      <c r="X7" s="66"/>
      <c r="Y7" s="66"/>
      <c r="Z7" s="66"/>
      <c r="AA7" s="66"/>
      <c r="AB7" s="66"/>
    </row>
    <row r="8" spans="1:28" ht="15" customHeight="1" x14ac:dyDescent="0.25">
      <c r="A8" s="88"/>
      <c r="B8" s="88"/>
      <c r="C8" s="72">
        <v>171</v>
      </c>
      <c r="D8" s="73" t="s">
        <v>59</v>
      </c>
      <c r="E8" s="33" t="s">
        <v>149</v>
      </c>
      <c r="F8" s="33" t="s">
        <v>159</v>
      </c>
      <c r="G8" s="33" t="s">
        <v>163</v>
      </c>
      <c r="H8" s="43" t="s">
        <v>31</v>
      </c>
      <c r="I8" s="42">
        <v>20</v>
      </c>
      <c r="J8" s="42">
        <v>30</v>
      </c>
      <c r="K8" s="47">
        <v>20.079999999999998</v>
      </c>
      <c r="L8" s="34"/>
      <c r="M8" s="60">
        <f t="shared" si="0"/>
        <v>0</v>
      </c>
      <c r="N8" s="40" t="str">
        <f t="shared" si="1"/>
        <v>OK</v>
      </c>
      <c r="O8" s="66"/>
      <c r="P8" s="66"/>
      <c r="Q8" s="63"/>
      <c r="R8" s="66"/>
      <c r="S8" s="66"/>
      <c r="T8" s="66"/>
      <c r="U8" s="66"/>
      <c r="V8" s="66"/>
      <c r="W8" s="66"/>
      <c r="X8" s="66"/>
      <c r="Y8" s="66"/>
      <c r="Z8" s="66"/>
      <c r="AA8" s="66"/>
      <c r="AB8" s="66"/>
    </row>
    <row r="9" spans="1:28" ht="15" customHeight="1" x14ac:dyDescent="0.25">
      <c r="A9" s="88"/>
      <c r="B9" s="88"/>
      <c r="C9" s="72">
        <v>172</v>
      </c>
      <c r="D9" s="73" t="s">
        <v>60</v>
      </c>
      <c r="E9" s="33" t="s">
        <v>149</v>
      </c>
      <c r="F9" s="33" t="s">
        <v>159</v>
      </c>
      <c r="G9" s="33" t="s">
        <v>164</v>
      </c>
      <c r="H9" s="43" t="s">
        <v>31</v>
      </c>
      <c r="I9" s="42">
        <v>20</v>
      </c>
      <c r="J9" s="42">
        <v>30</v>
      </c>
      <c r="K9" s="47">
        <v>11.32</v>
      </c>
      <c r="L9" s="34"/>
      <c r="M9" s="60">
        <f t="shared" si="0"/>
        <v>0</v>
      </c>
      <c r="N9" s="40" t="str">
        <f t="shared" si="1"/>
        <v>OK</v>
      </c>
      <c r="O9" s="66"/>
      <c r="P9" s="66"/>
      <c r="Q9" s="63"/>
      <c r="R9" s="66"/>
      <c r="S9" s="66"/>
      <c r="T9" s="66"/>
      <c r="U9" s="66"/>
      <c r="V9" s="66"/>
      <c r="W9" s="66"/>
      <c r="X9" s="66"/>
      <c r="Y9" s="66"/>
      <c r="Z9" s="66"/>
      <c r="AA9" s="66"/>
      <c r="AB9" s="66"/>
    </row>
    <row r="10" spans="1:28" ht="15" customHeight="1" x14ac:dyDescent="0.25">
      <c r="A10" s="89"/>
      <c r="B10" s="89"/>
      <c r="C10" s="72">
        <v>173</v>
      </c>
      <c r="D10" s="73" t="s">
        <v>61</v>
      </c>
      <c r="E10" s="33" t="s">
        <v>148</v>
      </c>
      <c r="F10" s="33" t="s">
        <v>159</v>
      </c>
      <c r="G10" s="33" t="s">
        <v>165</v>
      </c>
      <c r="H10" s="43" t="s">
        <v>31</v>
      </c>
      <c r="I10" s="42">
        <v>20</v>
      </c>
      <c r="J10" s="42">
        <v>30</v>
      </c>
      <c r="K10" s="47">
        <v>32.56</v>
      </c>
      <c r="L10" s="34"/>
      <c r="M10" s="60">
        <f t="shared" si="0"/>
        <v>0</v>
      </c>
      <c r="N10" s="40" t="str">
        <f t="shared" si="1"/>
        <v>OK</v>
      </c>
      <c r="O10" s="66"/>
      <c r="P10" s="66"/>
      <c r="Q10" s="63"/>
      <c r="R10" s="66"/>
      <c r="S10" s="66"/>
      <c r="T10" s="66"/>
      <c r="U10" s="66"/>
      <c r="V10" s="66"/>
      <c r="W10" s="66"/>
      <c r="X10" s="66"/>
      <c r="Y10" s="66"/>
      <c r="Z10" s="66"/>
      <c r="AA10" s="66"/>
      <c r="AB10" s="66"/>
    </row>
    <row r="11" spans="1:28" ht="15" customHeight="1" x14ac:dyDescent="0.25">
      <c r="A11" s="83" t="s">
        <v>62</v>
      </c>
      <c r="B11" s="83">
        <v>5</v>
      </c>
      <c r="C11" s="69">
        <v>174</v>
      </c>
      <c r="D11" s="70" t="s">
        <v>63</v>
      </c>
      <c r="E11" s="41" t="s">
        <v>33</v>
      </c>
      <c r="F11" s="41" t="s">
        <v>166</v>
      </c>
      <c r="G11" s="32" t="s">
        <v>167</v>
      </c>
      <c r="H11" s="41" t="s">
        <v>31</v>
      </c>
      <c r="I11" s="41">
        <v>20</v>
      </c>
      <c r="J11" s="41">
        <v>30</v>
      </c>
      <c r="K11" s="46">
        <v>15</v>
      </c>
      <c r="L11" s="34">
        <v>4</v>
      </c>
      <c r="M11" s="60">
        <f t="shared" si="0"/>
        <v>4</v>
      </c>
      <c r="N11" s="40" t="str">
        <f t="shared" si="1"/>
        <v>OK</v>
      </c>
      <c r="O11" s="66"/>
      <c r="P11" s="66"/>
      <c r="Q11" s="63"/>
      <c r="R11" s="66"/>
      <c r="S11" s="66"/>
      <c r="T11" s="66"/>
      <c r="U11" s="66"/>
      <c r="V11" s="66"/>
      <c r="W11" s="66"/>
      <c r="X11" s="66"/>
      <c r="Y11" s="66"/>
      <c r="Z11" s="66"/>
      <c r="AA11" s="66"/>
      <c r="AB11" s="66"/>
    </row>
    <row r="12" spans="1:28" ht="15" customHeight="1" x14ac:dyDescent="0.25">
      <c r="A12" s="84"/>
      <c r="B12" s="84"/>
      <c r="C12" s="69">
        <v>175</v>
      </c>
      <c r="D12" s="70" t="s">
        <v>64</v>
      </c>
      <c r="E12" s="41" t="s">
        <v>32</v>
      </c>
      <c r="F12" s="41" t="s">
        <v>168</v>
      </c>
      <c r="G12" s="32" t="s">
        <v>169</v>
      </c>
      <c r="H12" s="41" t="s">
        <v>31</v>
      </c>
      <c r="I12" s="41">
        <v>20</v>
      </c>
      <c r="J12" s="41">
        <v>30</v>
      </c>
      <c r="K12" s="46">
        <v>22</v>
      </c>
      <c r="L12" s="34">
        <v>20</v>
      </c>
      <c r="M12" s="60">
        <f t="shared" si="0"/>
        <v>20</v>
      </c>
      <c r="N12" s="40" t="str">
        <f t="shared" si="1"/>
        <v>OK</v>
      </c>
      <c r="O12" s="66"/>
      <c r="P12" s="66"/>
      <c r="Q12" s="63"/>
      <c r="R12" s="66"/>
      <c r="S12" s="66"/>
      <c r="T12" s="66"/>
      <c r="U12" s="66"/>
      <c r="V12" s="66"/>
      <c r="W12" s="66"/>
      <c r="X12" s="66"/>
      <c r="Y12" s="66"/>
      <c r="Z12" s="66"/>
      <c r="AA12" s="66"/>
      <c r="AB12" s="66"/>
    </row>
    <row r="13" spans="1:28" ht="15" customHeight="1" x14ac:dyDescent="0.25">
      <c r="A13" s="84"/>
      <c r="B13" s="84"/>
      <c r="C13" s="69">
        <v>176</v>
      </c>
      <c r="D13" s="70" t="s">
        <v>65</v>
      </c>
      <c r="E13" s="41" t="s">
        <v>33</v>
      </c>
      <c r="F13" s="41" t="s">
        <v>170</v>
      </c>
      <c r="G13" s="32" t="s">
        <v>171</v>
      </c>
      <c r="H13" s="41" t="s">
        <v>31</v>
      </c>
      <c r="I13" s="41">
        <v>20</v>
      </c>
      <c r="J13" s="41">
        <v>30</v>
      </c>
      <c r="K13" s="46">
        <v>42</v>
      </c>
      <c r="L13" s="34">
        <v>5</v>
      </c>
      <c r="M13" s="60">
        <f t="shared" si="0"/>
        <v>5</v>
      </c>
      <c r="N13" s="40" t="str">
        <f t="shared" si="1"/>
        <v>OK</v>
      </c>
      <c r="O13" s="66"/>
      <c r="P13" s="66"/>
      <c r="Q13" s="63"/>
      <c r="R13" s="66"/>
      <c r="S13" s="66"/>
      <c r="T13" s="66"/>
      <c r="U13" s="66"/>
      <c r="V13" s="66"/>
      <c r="W13" s="66"/>
      <c r="X13" s="66"/>
      <c r="Y13" s="66"/>
      <c r="Z13" s="66"/>
      <c r="AA13" s="66"/>
      <c r="AB13" s="66"/>
    </row>
    <row r="14" spans="1:28" ht="15" customHeight="1" x14ac:dyDescent="0.25">
      <c r="A14" s="84"/>
      <c r="B14" s="84"/>
      <c r="C14" s="69">
        <v>177</v>
      </c>
      <c r="D14" s="70" t="s">
        <v>66</v>
      </c>
      <c r="E14" s="41" t="s">
        <v>33</v>
      </c>
      <c r="F14" s="41" t="s">
        <v>172</v>
      </c>
      <c r="G14" s="32" t="s">
        <v>173</v>
      </c>
      <c r="H14" s="41" t="s">
        <v>34</v>
      </c>
      <c r="I14" s="41">
        <v>20</v>
      </c>
      <c r="J14" s="41">
        <v>30</v>
      </c>
      <c r="K14" s="46">
        <v>45</v>
      </c>
      <c r="L14" s="34">
        <v>12</v>
      </c>
      <c r="M14" s="60">
        <f t="shared" si="0"/>
        <v>12</v>
      </c>
      <c r="N14" s="40" t="str">
        <f t="shared" si="1"/>
        <v>OK</v>
      </c>
      <c r="O14" s="66"/>
      <c r="P14" s="66"/>
      <c r="Q14" s="63"/>
      <c r="R14" s="66"/>
      <c r="S14" s="66"/>
      <c r="T14" s="66"/>
      <c r="U14" s="66"/>
      <c r="V14" s="66"/>
      <c r="W14" s="66"/>
      <c r="X14" s="66"/>
      <c r="Y14" s="66"/>
      <c r="Z14" s="66"/>
      <c r="AA14" s="66"/>
      <c r="AB14" s="66"/>
    </row>
    <row r="15" spans="1:28" ht="15" customHeight="1" x14ac:dyDescent="0.25">
      <c r="A15" s="84"/>
      <c r="B15" s="84"/>
      <c r="C15" s="69">
        <v>178</v>
      </c>
      <c r="D15" s="70" t="s">
        <v>67</v>
      </c>
      <c r="E15" s="32" t="s">
        <v>33</v>
      </c>
      <c r="F15" s="32" t="s">
        <v>174</v>
      </c>
      <c r="G15" s="32" t="s">
        <v>175</v>
      </c>
      <c r="H15" s="32" t="s">
        <v>31</v>
      </c>
      <c r="I15" s="41">
        <v>20</v>
      </c>
      <c r="J15" s="41">
        <v>30</v>
      </c>
      <c r="K15" s="46">
        <v>43</v>
      </c>
      <c r="L15" s="34"/>
      <c r="M15" s="60">
        <f t="shared" si="0"/>
        <v>0</v>
      </c>
      <c r="N15" s="40" t="str">
        <f t="shared" si="1"/>
        <v>OK</v>
      </c>
      <c r="O15" s="66"/>
      <c r="P15" s="66"/>
      <c r="Q15" s="63"/>
      <c r="R15" s="66"/>
      <c r="S15" s="66"/>
      <c r="T15" s="66"/>
      <c r="U15" s="66"/>
      <c r="V15" s="66"/>
      <c r="W15" s="66"/>
      <c r="X15" s="66"/>
      <c r="Y15" s="66"/>
      <c r="Z15" s="66"/>
      <c r="AA15" s="66"/>
      <c r="AB15" s="66"/>
    </row>
    <row r="16" spans="1:28" ht="15" customHeight="1" x14ac:dyDescent="0.25">
      <c r="A16" s="84"/>
      <c r="B16" s="84"/>
      <c r="C16" s="69">
        <v>179</v>
      </c>
      <c r="D16" s="70" t="s">
        <v>68</v>
      </c>
      <c r="E16" s="32" t="s">
        <v>33</v>
      </c>
      <c r="F16" s="32" t="s">
        <v>176</v>
      </c>
      <c r="G16" s="32" t="s">
        <v>177</v>
      </c>
      <c r="H16" s="32" t="s">
        <v>34</v>
      </c>
      <c r="I16" s="41">
        <v>20</v>
      </c>
      <c r="J16" s="41">
        <v>30</v>
      </c>
      <c r="K16" s="46">
        <v>78</v>
      </c>
      <c r="L16" s="34">
        <v>7</v>
      </c>
      <c r="M16" s="60">
        <f t="shared" si="0"/>
        <v>7</v>
      </c>
      <c r="N16" s="40" t="str">
        <f t="shared" si="1"/>
        <v>OK</v>
      </c>
      <c r="O16" s="66"/>
      <c r="P16" s="66"/>
      <c r="Q16" s="63"/>
      <c r="R16" s="66"/>
      <c r="S16" s="66"/>
      <c r="T16" s="66"/>
      <c r="U16" s="66"/>
      <c r="V16" s="66"/>
      <c r="W16" s="66"/>
      <c r="X16" s="66"/>
      <c r="Y16" s="66"/>
      <c r="Z16" s="66"/>
      <c r="AA16" s="66"/>
      <c r="AB16" s="66"/>
    </row>
    <row r="17" spans="1:28" ht="15" customHeight="1" x14ac:dyDescent="0.25">
      <c r="A17" s="84"/>
      <c r="B17" s="84"/>
      <c r="C17" s="69">
        <v>180</v>
      </c>
      <c r="D17" s="70" t="s">
        <v>69</v>
      </c>
      <c r="E17" s="32" t="s">
        <v>32</v>
      </c>
      <c r="F17" s="32" t="s">
        <v>178</v>
      </c>
      <c r="G17" s="32" t="s">
        <v>179</v>
      </c>
      <c r="H17" s="32" t="s">
        <v>30</v>
      </c>
      <c r="I17" s="41">
        <v>20</v>
      </c>
      <c r="J17" s="41">
        <v>30</v>
      </c>
      <c r="K17" s="46">
        <v>10.8</v>
      </c>
      <c r="L17" s="34">
        <v>200</v>
      </c>
      <c r="M17" s="60">
        <f t="shared" si="0"/>
        <v>200</v>
      </c>
      <c r="N17" s="40" t="str">
        <f t="shared" si="1"/>
        <v>OK</v>
      </c>
      <c r="O17" s="66"/>
      <c r="P17" s="66"/>
      <c r="Q17" s="63"/>
      <c r="R17" s="66"/>
      <c r="S17" s="66"/>
      <c r="T17" s="66"/>
      <c r="U17" s="66"/>
      <c r="V17" s="66"/>
      <c r="W17" s="66"/>
      <c r="X17" s="66"/>
      <c r="Y17" s="66"/>
      <c r="Z17" s="66"/>
      <c r="AA17" s="66"/>
      <c r="AB17" s="66"/>
    </row>
    <row r="18" spans="1:28" ht="15" customHeight="1" x14ac:dyDescent="0.25">
      <c r="A18" s="84"/>
      <c r="B18" s="84"/>
      <c r="C18" s="69">
        <v>181</v>
      </c>
      <c r="D18" s="70" t="s">
        <v>70</v>
      </c>
      <c r="E18" s="32" t="s">
        <v>32</v>
      </c>
      <c r="F18" s="32" t="s">
        <v>178</v>
      </c>
      <c r="G18" s="32" t="s">
        <v>179</v>
      </c>
      <c r="H18" s="32" t="s">
        <v>30</v>
      </c>
      <c r="I18" s="41">
        <v>20</v>
      </c>
      <c r="J18" s="41">
        <v>30</v>
      </c>
      <c r="K18" s="46">
        <v>10.8</v>
      </c>
      <c r="L18" s="34">
        <v>200</v>
      </c>
      <c r="M18" s="60">
        <f t="shared" si="0"/>
        <v>200</v>
      </c>
      <c r="N18" s="40" t="str">
        <f t="shared" si="1"/>
        <v>OK</v>
      </c>
      <c r="O18" s="66"/>
      <c r="P18" s="66"/>
      <c r="Q18" s="63"/>
      <c r="R18" s="66"/>
      <c r="S18" s="66"/>
      <c r="T18" s="66"/>
      <c r="U18" s="66"/>
      <c r="V18" s="66"/>
      <c r="W18" s="66"/>
      <c r="X18" s="66"/>
      <c r="Y18" s="66"/>
      <c r="Z18" s="66"/>
      <c r="AA18" s="66"/>
      <c r="AB18" s="66"/>
    </row>
    <row r="19" spans="1:28" ht="15" customHeight="1" x14ac:dyDescent="0.25">
      <c r="A19" s="84"/>
      <c r="B19" s="84"/>
      <c r="C19" s="69">
        <v>182</v>
      </c>
      <c r="D19" s="70" t="s">
        <v>71</v>
      </c>
      <c r="E19" s="32" t="s">
        <v>32</v>
      </c>
      <c r="F19" s="32" t="s">
        <v>180</v>
      </c>
      <c r="G19" s="32" t="s">
        <v>181</v>
      </c>
      <c r="H19" s="32" t="s">
        <v>30</v>
      </c>
      <c r="I19" s="41">
        <v>20</v>
      </c>
      <c r="J19" s="41">
        <v>30</v>
      </c>
      <c r="K19" s="46">
        <v>8.3000000000000007</v>
      </c>
      <c r="L19" s="34">
        <v>200</v>
      </c>
      <c r="M19" s="60">
        <f t="shared" si="0"/>
        <v>200</v>
      </c>
      <c r="N19" s="40" t="str">
        <f t="shared" si="1"/>
        <v>OK</v>
      </c>
      <c r="O19" s="66"/>
      <c r="P19" s="66"/>
      <c r="Q19" s="63"/>
      <c r="R19" s="66"/>
      <c r="S19" s="66"/>
      <c r="T19" s="66"/>
      <c r="U19" s="66"/>
      <c r="V19" s="66"/>
      <c r="W19" s="66"/>
      <c r="X19" s="66"/>
      <c r="Y19" s="66"/>
      <c r="Z19" s="66"/>
      <c r="AA19" s="66"/>
      <c r="AB19" s="66"/>
    </row>
    <row r="20" spans="1:28" ht="15" customHeight="1" x14ac:dyDescent="0.25">
      <c r="A20" s="84"/>
      <c r="B20" s="84"/>
      <c r="C20" s="69">
        <v>183</v>
      </c>
      <c r="D20" s="70" t="s">
        <v>72</v>
      </c>
      <c r="E20" s="32" t="s">
        <v>32</v>
      </c>
      <c r="F20" s="32" t="s">
        <v>178</v>
      </c>
      <c r="G20" s="32" t="s">
        <v>179</v>
      </c>
      <c r="H20" s="32" t="s">
        <v>35</v>
      </c>
      <c r="I20" s="41">
        <v>20</v>
      </c>
      <c r="J20" s="41">
        <v>30</v>
      </c>
      <c r="K20" s="46">
        <v>6.82</v>
      </c>
      <c r="L20" s="34">
        <v>1000</v>
      </c>
      <c r="M20" s="60">
        <f t="shared" si="0"/>
        <v>1000</v>
      </c>
      <c r="N20" s="40" t="str">
        <f t="shared" si="1"/>
        <v>OK</v>
      </c>
      <c r="O20" s="66"/>
      <c r="P20" s="66"/>
      <c r="Q20" s="63"/>
      <c r="R20" s="66"/>
      <c r="S20" s="66"/>
      <c r="T20" s="66"/>
      <c r="U20" s="66"/>
      <c r="V20" s="66"/>
      <c r="W20" s="66"/>
      <c r="X20" s="66"/>
      <c r="Y20" s="66"/>
      <c r="Z20" s="66"/>
      <c r="AA20" s="66"/>
      <c r="AB20" s="66"/>
    </row>
    <row r="21" spans="1:28" ht="15" customHeight="1" x14ac:dyDescent="0.25">
      <c r="A21" s="84"/>
      <c r="B21" s="84"/>
      <c r="C21" s="69">
        <v>184</v>
      </c>
      <c r="D21" s="70" t="s">
        <v>73</v>
      </c>
      <c r="E21" s="32" t="s">
        <v>32</v>
      </c>
      <c r="F21" s="32" t="s">
        <v>178</v>
      </c>
      <c r="G21" s="44" t="s">
        <v>179</v>
      </c>
      <c r="H21" s="41" t="s">
        <v>35</v>
      </c>
      <c r="I21" s="41">
        <v>20</v>
      </c>
      <c r="J21" s="41">
        <v>30</v>
      </c>
      <c r="K21" s="46">
        <v>7.75</v>
      </c>
      <c r="L21" s="34">
        <v>1000</v>
      </c>
      <c r="M21" s="60">
        <f t="shared" si="0"/>
        <v>1000</v>
      </c>
      <c r="N21" s="40" t="str">
        <f t="shared" si="1"/>
        <v>OK</v>
      </c>
      <c r="O21" s="66"/>
      <c r="P21" s="66"/>
      <c r="Q21" s="63"/>
      <c r="R21" s="66"/>
      <c r="S21" s="66"/>
      <c r="T21" s="66"/>
      <c r="U21" s="66"/>
      <c r="V21" s="66"/>
      <c r="W21" s="66"/>
      <c r="X21" s="66"/>
      <c r="Y21" s="66"/>
      <c r="Z21" s="66"/>
      <c r="AA21" s="66"/>
      <c r="AB21" s="66"/>
    </row>
    <row r="22" spans="1:28" ht="15" customHeight="1" x14ac:dyDescent="0.25">
      <c r="A22" s="84"/>
      <c r="B22" s="84"/>
      <c r="C22" s="69">
        <v>185</v>
      </c>
      <c r="D22" s="70" t="s">
        <v>74</v>
      </c>
      <c r="E22" s="32" t="s">
        <v>32</v>
      </c>
      <c r="F22" s="32" t="s">
        <v>178</v>
      </c>
      <c r="G22" s="44" t="s">
        <v>179</v>
      </c>
      <c r="H22" s="32" t="s">
        <v>35</v>
      </c>
      <c r="I22" s="41">
        <v>20</v>
      </c>
      <c r="J22" s="41">
        <v>30</v>
      </c>
      <c r="K22" s="46">
        <v>15.95</v>
      </c>
      <c r="L22" s="34">
        <v>500</v>
      </c>
      <c r="M22" s="60">
        <f t="shared" si="0"/>
        <v>500</v>
      </c>
      <c r="N22" s="40" t="str">
        <f t="shared" si="1"/>
        <v>OK</v>
      </c>
      <c r="O22" s="66"/>
      <c r="P22" s="66"/>
      <c r="Q22" s="63"/>
      <c r="R22" s="66"/>
      <c r="S22" s="66"/>
      <c r="T22" s="66"/>
      <c r="U22" s="66"/>
      <c r="V22" s="66"/>
      <c r="W22" s="66"/>
      <c r="X22" s="66"/>
      <c r="Y22" s="66"/>
      <c r="Z22" s="66"/>
      <c r="AA22" s="66"/>
      <c r="AB22" s="66"/>
    </row>
    <row r="23" spans="1:28" ht="15" customHeight="1" x14ac:dyDescent="0.25">
      <c r="A23" s="84"/>
      <c r="B23" s="84"/>
      <c r="C23" s="69">
        <v>186</v>
      </c>
      <c r="D23" s="70" t="s">
        <v>75</v>
      </c>
      <c r="E23" s="32" t="s">
        <v>32</v>
      </c>
      <c r="F23" s="32" t="s">
        <v>182</v>
      </c>
      <c r="G23" s="44" t="s">
        <v>183</v>
      </c>
      <c r="H23" s="32" t="s">
        <v>35</v>
      </c>
      <c r="I23" s="41">
        <v>20</v>
      </c>
      <c r="J23" s="41">
        <v>30</v>
      </c>
      <c r="K23" s="46">
        <v>2.1</v>
      </c>
      <c r="L23" s="34">
        <v>800</v>
      </c>
      <c r="M23" s="60">
        <f t="shared" si="0"/>
        <v>800</v>
      </c>
      <c r="N23" s="40" t="str">
        <f t="shared" si="1"/>
        <v>OK</v>
      </c>
      <c r="O23" s="66"/>
      <c r="P23" s="66"/>
      <c r="Q23" s="63"/>
      <c r="R23" s="66"/>
      <c r="S23" s="66"/>
      <c r="T23" s="66"/>
      <c r="U23" s="66"/>
      <c r="V23" s="66"/>
      <c r="W23" s="66"/>
      <c r="X23" s="66"/>
      <c r="Y23" s="66"/>
      <c r="Z23" s="66"/>
      <c r="AA23" s="66"/>
      <c r="AB23" s="66"/>
    </row>
    <row r="24" spans="1:28" ht="15" customHeight="1" x14ac:dyDescent="0.25">
      <c r="A24" s="84"/>
      <c r="B24" s="84"/>
      <c r="C24" s="69">
        <v>187</v>
      </c>
      <c r="D24" s="70" t="s">
        <v>76</v>
      </c>
      <c r="E24" s="32" t="s">
        <v>32</v>
      </c>
      <c r="F24" s="32" t="s">
        <v>182</v>
      </c>
      <c r="G24" s="44" t="s">
        <v>183</v>
      </c>
      <c r="H24" s="32" t="s">
        <v>35</v>
      </c>
      <c r="I24" s="41">
        <v>20</v>
      </c>
      <c r="J24" s="41">
        <v>30</v>
      </c>
      <c r="K24" s="46">
        <v>2.1</v>
      </c>
      <c r="L24" s="34"/>
      <c r="M24" s="60">
        <f t="shared" si="0"/>
        <v>0</v>
      </c>
      <c r="N24" s="40" t="str">
        <f t="shared" si="1"/>
        <v>OK</v>
      </c>
      <c r="O24" s="66"/>
      <c r="P24" s="66"/>
      <c r="Q24" s="63"/>
      <c r="R24" s="66"/>
      <c r="S24" s="66"/>
      <c r="T24" s="66"/>
      <c r="U24" s="66"/>
      <c r="V24" s="66"/>
      <c r="W24" s="66"/>
      <c r="X24" s="66"/>
      <c r="Y24" s="66"/>
      <c r="Z24" s="66"/>
      <c r="AA24" s="66"/>
      <c r="AB24" s="66"/>
    </row>
    <row r="25" spans="1:28" ht="15" customHeight="1" x14ac:dyDescent="0.25">
      <c r="A25" s="84"/>
      <c r="B25" s="84"/>
      <c r="C25" s="69">
        <v>188</v>
      </c>
      <c r="D25" s="70" t="s">
        <v>77</v>
      </c>
      <c r="E25" s="32" t="s">
        <v>32</v>
      </c>
      <c r="F25" s="32" t="s">
        <v>182</v>
      </c>
      <c r="G25" s="44" t="s">
        <v>183</v>
      </c>
      <c r="H25" s="32" t="s">
        <v>35</v>
      </c>
      <c r="I25" s="41">
        <v>20</v>
      </c>
      <c r="J25" s="41">
        <v>30</v>
      </c>
      <c r="K25" s="46">
        <v>2.1</v>
      </c>
      <c r="L25" s="34">
        <v>800</v>
      </c>
      <c r="M25" s="60">
        <f t="shared" si="0"/>
        <v>800</v>
      </c>
      <c r="N25" s="40" t="str">
        <f t="shared" si="1"/>
        <v>OK</v>
      </c>
      <c r="O25" s="66"/>
      <c r="P25" s="66"/>
      <c r="Q25" s="63"/>
      <c r="R25" s="66"/>
      <c r="S25" s="66"/>
      <c r="T25" s="66"/>
      <c r="U25" s="66"/>
      <c r="V25" s="66"/>
      <c r="W25" s="66"/>
      <c r="X25" s="66"/>
      <c r="Y25" s="66"/>
      <c r="Z25" s="66"/>
      <c r="AA25" s="66"/>
      <c r="AB25" s="66"/>
    </row>
    <row r="26" spans="1:28" ht="15" customHeight="1" x14ac:dyDescent="0.25">
      <c r="A26" s="84"/>
      <c r="B26" s="84"/>
      <c r="C26" s="69">
        <v>189</v>
      </c>
      <c r="D26" s="70" t="s">
        <v>78</v>
      </c>
      <c r="E26" s="32" t="s">
        <v>32</v>
      </c>
      <c r="F26" s="32" t="s">
        <v>182</v>
      </c>
      <c r="G26" s="44" t="s">
        <v>183</v>
      </c>
      <c r="H26" s="41" t="s">
        <v>35</v>
      </c>
      <c r="I26" s="41">
        <v>20</v>
      </c>
      <c r="J26" s="41">
        <v>30</v>
      </c>
      <c r="K26" s="46">
        <v>2.1</v>
      </c>
      <c r="L26" s="34">
        <v>800</v>
      </c>
      <c r="M26" s="60">
        <f t="shared" si="0"/>
        <v>800</v>
      </c>
      <c r="N26" s="40" t="str">
        <f t="shared" si="1"/>
        <v>OK</v>
      </c>
      <c r="O26" s="66"/>
      <c r="P26" s="66"/>
      <c r="Q26" s="63"/>
      <c r="R26" s="66"/>
      <c r="S26" s="66"/>
      <c r="T26" s="66"/>
      <c r="U26" s="66"/>
      <c r="V26" s="66"/>
      <c r="W26" s="66"/>
      <c r="X26" s="66"/>
      <c r="Y26" s="66"/>
      <c r="Z26" s="66"/>
      <c r="AA26" s="66"/>
      <c r="AB26" s="66"/>
    </row>
    <row r="27" spans="1:28" ht="15" customHeight="1" x14ac:dyDescent="0.25">
      <c r="A27" s="84"/>
      <c r="B27" s="84"/>
      <c r="C27" s="69">
        <v>190</v>
      </c>
      <c r="D27" s="70" t="s">
        <v>79</v>
      </c>
      <c r="E27" s="32" t="s">
        <v>33</v>
      </c>
      <c r="F27" s="32" t="s">
        <v>184</v>
      </c>
      <c r="G27" s="44" t="s">
        <v>185</v>
      </c>
      <c r="H27" s="32" t="s">
        <v>35</v>
      </c>
      <c r="I27" s="41">
        <v>20</v>
      </c>
      <c r="J27" s="41">
        <v>30</v>
      </c>
      <c r="K27" s="46">
        <v>11.96</v>
      </c>
      <c r="L27" s="34"/>
      <c r="M27" s="60">
        <f t="shared" si="0"/>
        <v>0</v>
      </c>
      <c r="N27" s="40" t="str">
        <f t="shared" si="1"/>
        <v>OK</v>
      </c>
      <c r="O27" s="66"/>
      <c r="P27" s="66"/>
      <c r="Q27" s="63"/>
      <c r="R27" s="66"/>
      <c r="S27" s="66"/>
      <c r="T27" s="66"/>
      <c r="U27" s="66"/>
      <c r="V27" s="66"/>
      <c r="W27" s="66"/>
      <c r="X27" s="66"/>
      <c r="Y27" s="66"/>
      <c r="Z27" s="66"/>
      <c r="AA27" s="66"/>
      <c r="AB27" s="66"/>
    </row>
    <row r="28" spans="1:28" ht="15" customHeight="1" x14ac:dyDescent="0.25">
      <c r="A28" s="84"/>
      <c r="B28" s="84"/>
      <c r="C28" s="69">
        <v>191</v>
      </c>
      <c r="D28" s="70" t="s">
        <v>80</v>
      </c>
      <c r="E28" s="32" t="s">
        <v>32</v>
      </c>
      <c r="F28" s="32" t="s">
        <v>178</v>
      </c>
      <c r="G28" s="44" t="s">
        <v>179</v>
      </c>
      <c r="H28" s="32" t="s">
        <v>35</v>
      </c>
      <c r="I28" s="41">
        <v>20</v>
      </c>
      <c r="J28" s="41">
        <v>30</v>
      </c>
      <c r="K28" s="46">
        <v>10.95</v>
      </c>
      <c r="L28" s="34">
        <v>500</v>
      </c>
      <c r="M28" s="60">
        <f t="shared" si="0"/>
        <v>500</v>
      </c>
      <c r="N28" s="40" t="str">
        <f t="shared" si="1"/>
        <v>OK</v>
      </c>
      <c r="O28" s="66"/>
      <c r="P28" s="66"/>
      <c r="Q28" s="63"/>
      <c r="R28" s="66"/>
      <c r="S28" s="66"/>
      <c r="T28" s="66"/>
      <c r="U28" s="66"/>
      <c r="V28" s="66"/>
      <c r="W28" s="66"/>
      <c r="X28" s="66"/>
      <c r="Y28" s="66"/>
      <c r="Z28" s="66"/>
      <c r="AA28" s="66"/>
      <c r="AB28" s="66"/>
    </row>
    <row r="29" spans="1:28" ht="15" customHeight="1" x14ac:dyDescent="0.25">
      <c r="A29" s="84"/>
      <c r="B29" s="84"/>
      <c r="C29" s="69">
        <v>192</v>
      </c>
      <c r="D29" s="70" t="s">
        <v>81</v>
      </c>
      <c r="E29" s="32" t="s">
        <v>32</v>
      </c>
      <c r="F29" s="32" t="s">
        <v>178</v>
      </c>
      <c r="G29" s="32" t="s">
        <v>179</v>
      </c>
      <c r="H29" s="41" t="s">
        <v>35</v>
      </c>
      <c r="I29" s="41">
        <v>20</v>
      </c>
      <c r="J29" s="41">
        <v>30</v>
      </c>
      <c r="K29" s="46">
        <v>9.1999999999999993</v>
      </c>
      <c r="L29" s="34">
        <v>500</v>
      </c>
      <c r="M29" s="60">
        <f t="shared" si="0"/>
        <v>500</v>
      </c>
      <c r="N29" s="40" t="str">
        <f t="shared" si="1"/>
        <v>OK</v>
      </c>
      <c r="O29" s="66"/>
      <c r="P29" s="66"/>
      <c r="Q29" s="63"/>
      <c r="R29" s="66"/>
      <c r="S29" s="66"/>
      <c r="T29" s="66"/>
      <c r="U29" s="66"/>
      <c r="V29" s="66"/>
      <c r="W29" s="66"/>
      <c r="X29" s="66"/>
      <c r="Y29" s="66"/>
      <c r="Z29" s="66"/>
      <c r="AA29" s="66"/>
      <c r="AB29" s="66"/>
    </row>
    <row r="30" spans="1:28" ht="15" customHeight="1" x14ac:dyDescent="0.25">
      <c r="A30" s="84"/>
      <c r="B30" s="84"/>
      <c r="C30" s="69">
        <v>193</v>
      </c>
      <c r="D30" s="70" t="s">
        <v>82</v>
      </c>
      <c r="E30" s="32" t="s">
        <v>32</v>
      </c>
      <c r="F30" s="32" t="s">
        <v>186</v>
      </c>
      <c r="G30" s="32" t="s">
        <v>187</v>
      </c>
      <c r="H30" s="41" t="s">
        <v>31</v>
      </c>
      <c r="I30" s="41">
        <v>20</v>
      </c>
      <c r="J30" s="41">
        <v>30</v>
      </c>
      <c r="K30" s="46">
        <v>12</v>
      </c>
      <c r="L30" s="34">
        <v>200</v>
      </c>
      <c r="M30" s="60">
        <f t="shared" si="0"/>
        <v>200</v>
      </c>
      <c r="N30" s="40" t="str">
        <f t="shared" si="1"/>
        <v>OK</v>
      </c>
      <c r="O30" s="66"/>
      <c r="P30" s="66"/>
      <c r="Q30" s="63"/>
      <c r="R30" s="66"/>
      <c r="S30" s="66"/>
      <c r="T30" s="66"/>
      <c r="U30" s="66"/>
      <c r="V30" s="66"/>
      <c r="W30" s="66"/>
      <c r="X30" s="66"/>
      <c r="Y30" s="66"/>
      <c r="Z30" s="66"/>
      <c r="AA30" s="66"/>
      <c r="AB30" s="66"/>
    </row>
    <row r="31" spans="1:28" ht="15" customHeight="1" x14ac:dyDescent="0.25">
      <c r="A31" s="84"/>
      <c r="B31" s="84"/>
      <c r="C31" s="69">
        <v>194</v>
      </c>
      <c r="D31" s="70" t="s">
        <v>83</v>
      </c>
      <c r="E31" s="32" t="s">
        <v>32</v>
      </c>
      <c r="F31" s="32" t="s">
        <v>188</v>
      </c>
      <c r="G31" s="32" t="s">
        <v>189</v>
      </c>
      <c r="H31" s="41" t="s">
        <v>31</v>
      </c>
      <c r="I31" s="41">
        <v>20</v>
      </c>
      <c r="J31" s="41">
        <v>30</v>
      </c>
      <c r="K31" s="46">
        <v>12</v>
      </c>
      <c r="L31" s="34">
        <v>200</v>
      </c>
      <c r="M31" s="60">
        <f t="shared" si="0"/>
        <v>200</v>
      </c>
      <c r="N31" s="40" t="str">
        <f t="shared" si="1"/>
        <v>OK</v>
      </c>
      <c r="O31" s="66"/>
      <c r="P31" s="66"/>
      <c r="Q31" s="63"/>
      <c r="R31" s="66"/>
      <c r="S31" s="66"/>
      <c r="T31" s="66"/>
      <c r="U31" s="66"/>
      <c r="V31" s="66"/>
      <c r="W31" s="66"/>
      <c r="X31" s="66"/>
      <c r="Y31" s="66"/>
      <c r="Z31" s="66"/>
      <c r="AA31" s="66"/>
      <c r="AB31" s="66"/>
    </row>
    <row r="32" spans="1:28" ht="15" customHeight="1" x14ac:dyDescent="0.25">
      <c r="A32" s="84"/>
      <c r="B32" s="84"/>
      <c r="C32" s="69">
        <v>195</v>
      </c>
      <c r="D32" s="70" t="s">
        <v>84</v>
      </c>
      <c r="E32" s="32" t="s">
        <v>32</v>
      </c>
      <c r="F32" s="32" t="s">
        <v>180</v>
      </c>
      <c r="G32" s="32" t="s">
        <v>181</v>
      </c>
      <c r="H32" s="41" t="s">
        <v>155</v>
      </c>
      <c r="I32" s="41">
        <v>20</v>
      </c>
      <c r="J32" s="41">
        <v>30</v>
      </c>
      <c r="K32" s="46">
        <v>169.9</v>
      </c>
      <c r="L32" s="34">
        <v>6</v>
      </c>
      <c r="M32" s="60">
        <f t="shared" si="0"/>
        <v>0</v>
      </c>
      <c r="N32" s="40" t="str">
        <f t="shared" si="1"/>
        <v>OK</v>
      </c>
      <c r="O32" s="66">
        <v>6</v>
      </c>
      <c r="P32" s="66"/>
      <c r="Q32" s="63"/>
      <c r="R32" s="66"/>
      <c r="S32" s="66"/>
      <c r="T32" s="66"/>
      <c r="U32" s="66"/>
      <c r="V32" s="66"/>
      <c r="W32" s="66"/>
      <c r="X32" s="66"/>
      <c r="Y32" s="66"/>
      <c r="Z32" s="66"/>
      <c r="AA32" s="66"/>
      <c r="AB32" s="66"/>
    </row>
    <row r="33" spans="1:28" ht="15" customHeight="1" x14ac:dyDescent="0.25">
      <c r="A33" s="84"/>
      <c r="B33" s="84"/>
      <c r="C33" s="69">
        <v>196</v>
      </c>
      <c r="D33" s="70" t="s">
        <v>85</v>
      </c>
      <c r="E33" s="32" t="s">
        <v>32</v>
      </c>
      <c r="F33" s="32" t="s">
        <v>188</v>
      </c>
      <c r="G33" s="32" t="s">
        <v>190</v>
      </c>
      <c r="H33" s="32" t="s">
        <v>31</v>
      </c>
      <c r="I33" s="41">
        <v>20</v>
      </c>
      <c r="J33" s="41">
        <v>30</v>
      </c>
      <c r="K33" s="46">
        <v>30</v>
      </c>
      <c r="L33" s="34"/>
      <c r="M33" s="60">
        <f t="shared" si="0"/>
        <v>0</v>
      </c>
      <c r="N33" s="40" t="str">
        <f t="shared" si="1"/>
        <v>OK</v>
      </c>
      <c r="O33" s="66"/>
      <c r="P33" s="66"/>
      <c r="Q33" s="63"/>
      <c r="R33" s="66"/>
      <c r="S33" s="66"/>
      <c r="T33" s="66"/>
      <c r="U33" s="66"/>
      <c r="V33" s="66"/>
      <c r="W33" s="66"/>
      <c r="X33" s="66"/>
      <c r="Y33" s="66"/>
      <c r="Z33" s="66"/>
      <c r="AA33" s="66"/>
      <c r="AB33" s="66"/>
    </row>
    <row r="34" spans="1:28" ht="15" customHeight="1" x14ac:dyDescent="0.25">
      <c r="A34" s="84"/>
      <c r="B34" s="84"/>
      <c r="C34" s="69">
        <v>197</v>
      </c>
      <c r="D34" s="70" t="s">
        <v>86</v>
      </c>
      <c r="E34" s="32" t="s">
        <v>32</v>
      </c>
      <c r="F34" s="32" t="s">
        <v>180</v>
      </c>
      <c r="G34" s="32" t="s">
        <v>191</v>
      </c>
      <c r="H34" s="32" t="s">
        <v>30</v>
      </c>
      <c r="I34" s="41">
        <v>20</v>
      </c>
      <c r="J34" s="41">
        <v>30</v>
      </c>
      <c r="K34" s="46">
        <v>3</v>
      </c>
      <c r="L34" s="34">
        <v>300</v>
      </c>
      <c r="M34" s="60">
        <f t="shared" si="0"/>
        <v>300</v>
      </c>
      <c r="N34" s="40" t="str">
        <f t="shared" si="1"/>
        <v>OK</v>
      </c>
      <c r="O34" s="66"/>
      <c r="P34" s="66"/>
      <c r="Q34" s="63"/>
      <c r="R34" s="66"/>
      <c r="S34" s="66"/>
      <c r="T34" s="66"/>
      <c r="U34" s="66"/>
      <c r="V34" s="66"/>
      <c r="W34" s="66"/>
      <c r="X34" s="66"/>
      <c r="Y34" s="66"/>
      <c r="Z34" s="66"/>
      <c r="AA34" s="66"/>
      <c r="AB34" s="66"/>
    </row>
    <row r="35" spans="1:28" ht="15" customHeight="1" x14ac:dyDescent="0.25">
      <c r="A35" s="84"/>
      <c r="B35" s="84"/>
      <c r="C35" s="69">
        <v>198</v>
      </c>
      <c r="D35" s="70" t="s">
        <v>87</v>
      </c>
      <c r="E35" s="32" t="s">
        <v>32</v>
      </c>
      <c r="F35" s="32" t="s">
        <v>180</v>
      </c>
      <c r="G35" s="32" t="s">
        <v>181</v>
      </c>
      <c r="H35" s="41" t="s">
        <v>155</v>
      </c>
      <c r="I35" s="41">
        <v>20</v>
      </c>
      <c r="J35" s="41">
        <v>30</v>
      </c>
      <c r="K35" s="46">
        <v>499.9</v>
      </c>
      <c r="L35" s="34"/>
      <c r="M35" s="60">
        <f t="shared" si="0"/>
        <v>0</v>
      </c>
      <c r="N35" s="40" t="str">
        <f t="shared" si="1"/>
        <v>OK</v>
      </c>
      <c r="O35" s="66"/>
      <c r="P35" s="66"/>
      <c r="Q35" s="63"/>
      <c r="R35" s="66"/>
      <c r="S35" s="66"/>
      <c r="T35" s="66"/>
      <c r="U35" s="66"/>
      <c r="V35" s="66"/>
      <c r="W35" s="66"/>
      <c r="X35" s="66"/>
      <c r="Y35" s="66"/>
      <c r="Z35" s="66"/>
      <c r="AA35" s="66"/>
      <c r="AB35" s="66"/>
    </row>
    <row r="36" spans="1:28" ht="15" customHeight="1" x14ac:dyDescent="0.25">
      <c r="A36" s="84"/>
      <c r="B36" s="84"/>
      <c r="C36" s="69">
        <v>199</v>
      </c>
      <c r="D36" s="70" t="s">
        <v>88</v>
      </c>
      <c r="E36" s="32" t="s">
        <v>32</v>
      </c>
      <c r="F36" s="32" t="s">
        <v>180</v>
      </c>
      <c r="G36" s="32" t="s">
        <v>181</v>
      </c>
      <c r="H36" s="41" t="s">
        <v>155</v>
      </c>
      <c r="I36" s="41">
        <v>20</v>
      </c>
      <c r="J36" s="41">
        <v>30</v>
      </c>
      <c r="K36" s="46">
        <v>499.9</v>
      </c>
      <c r="L36" s="34"/>
      <c r="M36" s="60">
        <f t="shared" ref="M36:M67" si="2">L36-(SUM(O36:AB36))</f>
        <v>0</v>
      </c>
      <c r="N36" s="40" t="str">
        <f t="shared" si="1"/>
        <v>OK</v>
      </c>
      <c r="O36" s="66"/>
      <c r="P36" s="66"/>
      <c r="Q36" s="63"/>
      <c r="R36" s="66"/>
      <c r="S36" s="66"/>
      <c r="T36" s="66"/>
      <c r="U36" s="66"/>
      <c r="V36" s="66"/>
      <c r="W36" s="66"/>
      <c r="X36" s="66"/>
      <c r="Y36" s="66"/>
      <c r="Z36" s="66"/>
      <c r="AA36" s="66"/>
      <c r="AB36" s="66"/>
    </row>
    <row r="37" spans="1:28" ht="15" customHeight="1" x14ac:dyDescent="0.25">
      <c r="A37" s="84"/>
      <c r="B37" s="84"/>
      <c r="C37" s="69">
        <v>200</v>
      </c>
      <c r="D37" s="70" t="s">
        <v>89</v>
      </c>
      <c r="E37" s="32" t="s">
        <v>32</v>
      </c>
      <c r="F37" s="32" t="s">
        <v>180</v>
      </c>
      <c r="G37" s="32" t="s">
        <v>181</v>
      </c>
      <c r="H37" s="41" t="s">
        <v>155</v>
      </c>
      <c r="I37" s="41">
        <v>20</v>
      </c>
      <c r="J37" s="41">
        <v>30</v>
      </c>
      <c r="K37" s="46">
        <v>499.9</v>
      </c>
      <c r="L37" s="34"/>
      <c r="M37" s="60">
        <f t="shared" si="2"/>
        <v>0</v>
      </c>
      <c r="N37" s="40" t="str">
        <f t="shared" si="1"/>
        <v>OK</v>
      </c>
      <c r="O37" s="66"/>
      <c r="P37" s="66"/>
      <c r="Q37" s="63"/>
      <c r="R37" s="66"/>
      <c r="S37" s="66"/>
      <c r="T37" s="66"/>
      <c r="U37" s="66"/>
      <c r="V37" s="66"/>
      <c r="W37" s="66"/>
      <c r="X37" s="66"/>
      <c r="Y37" s="66"/>
      <c r="Z37" s="66"/>
      <c r="AA37" s="66"/>
      <c r="AB37" s="66"/>
    </row>
    <row r="38" spans="1:28" ht="15" customHeight="1" x14ac:dyDescent="0.25">
      <c r="A38" s="84"/>
      <c r="B38" s="84"/>
      <c r="C38" s="69">
        <v>201</v>
      </c>
      <c r="D38" s="70" t="s">
        <v>90</v>
      </c>
      <c r="E38" s="32" t="s">
        <v>32</v>
      </c>
      <c r="F38" s="32" t="s">
        <v>180</v>
      </c>
      <c r="G38" s="32" t="s">
        <v>181</v>
      </c>
      <c r="H38" s="32" t="s">
        <v>155</v>
      </c>
      <c r="I38" s="41">
        <v>20</v>
      </c>
      <c r="J38" s="41">
        <v>30</v>
      </c>
      <c r="K38" s="46">
        <v>169.9</v>
      </c>
      <c r="L38" s="34">
        <v>5</v>
      </c>
      <c r="M38" s="60">
        <f t="shared" si="2"/>
        <v>1</v>
      </c>
      <c r="N38" s="40" t="str">
        <f t="shared" si="1"/>
        <v>OK</v>
      </c>
      <c r="O38" s="66">
        <v>4</v>
      </c>
      <c r="P38" s="66"/>
      <c r="Q38" s="63"/>
      <c r="R38" s="66"/>
      <c r="S38" s="66"/>
      <c r="T38" s="66"/>
      <c r="U38" s="66"/>
      <c r="V38" s="66"/>
      <c r="W38" s="66"/>
      <c r="X38" s="66"/>
      <c r="Y38" s="66"/>
      <c r="Z38" s="66"/>
      <c r="AA38" s="66"/>
      <c r="AB38" s="66"/>
    </row>
    <row r="39" spans="1:28" ht="15" customHeight="1" x14ac:dyDescent="0.25">
      <c r="A39" s="84"/>
      <c r="B39" s="84"/>
      <c r="C39" s="69">
        <v>202</v>
      </c>
      <c r="D39" s="70" t="s">
        <v>91</v>
      </c>
      <c r="E39" s="32" t="s">
        <v>32</v>
      </c>
      <c r="F39" s="32" t="s">
        <v>180</v>
      </c>
      <c r="G39" s="32" t="s">
        <v>181</v>
      </c>
      <c r="H39" s="41" t="s">
        <v>155</v>
      </c>
      <c r="I39" s="41">
        <v>20</v>
      </c>
      <c r="J39" s="41">
        <v>30</v>
      </c>
      <c r="K39" s="46">
        <v>169.9</v>
      </c>
      <c r="L39" s="34">
        <v>5</v>
      </c>
      <c r="M39" s="60">
        <f t="shared" si="2"/>
        <v>3</v>
      </c>
      <c r="N39" s="40" t="str">
        <f t="shared" si="1"/>
        <v>OK</v>
      </c>
      <c r="O39" s="66">
        <v>2</v>
      </c>
      <c r="P39" s="66"/>
      <c r="Q39" s="63"/>
      <c r="R39" s="66"/>
      <c r="S39" s="66"/>
      <c r="T39" s="66"/>
      <c r="U39" s="66"/>
      <c r="V39" s="66"/>
      <c r="W39" s="66"/>
      <c r="X39" s="66"/>
      <c r="Y39" s="66"/>
      <c r="Z39" s="66"/>
      <c r="AA39" s="66"/>
      <c r="AB39" s="66"/>
    </row>
    <row r="40" spans="1:28" ht="15" customHeight="1" x14ac:dyDescent="0.25">
      <c r="A40" s="84"/>
      <c r="B40" s="84"/>
      <c r="C40" s="69">
        <v>203</v>
      </c>
      <c r="D40" s="70" t="s">
        <v>92</v>
      </c>
      <c r="E40" s="32" t="s">
        <v>32</v>
      </c>
      <c r="F40" s="32" t="s">
        <v>180</v>
      </c>
      <c r="G40" s="32" t="s">
        <v>181</v>
      </c>
      <c r="H40" s="32" t="s">
        <v>155</v>
      </c>
      <c r="I40" s="41">
        <v>20</v>
      </c>
      <c r="J40" s="41">
        <v>30</v>
      </c>
      <c r="K40" s="46">
        <v>355</v>
      </c>
      <c r="L40" s="34">
        <v>5</v>
      </c>
      <c r="M40" s="60">
        <f t="shared" si="2"/>
        <v>5</v>
      </c>
      <c r="N40" s="40" t="str">
        <f t="shared" si="1"/>
        <v>OK</v>
      </c>
      <c r="O40" s="66"/>
      <c r="P40" s="66"/>
      <c r="Q40" s="63"/>
      <c r="R40" s="66"/>
      <c r="S40" s="66"/>
      <c r="T40" s="66"/>
      <c r="U40" s="66"/>
      <c r="V40" s="66"/>
      <c r="W40" s="66"/>
      <c r="X40" s="66"/>
      <c r="Y40" s="66"/>
      <c r="Z40" s="66"/>
      <c r="AA40" s="66"/>
      <c r="AB40" s="66"/>
    </row>
    <row r="41" spans="1:28" ht="15" customHeight="1" x14ac:dyDescent="0.25">
      <c r="A41" s="84"/>
      <c r="B41" s="84"/>
      <c r="C41" s="69">
        <v>204</v>
      </c>
      <c r="D41" s="70" t="s">
        <v>93</v>
      </c>
      <c r="E41" s="32" t="s">
        <v>32</v>
      </c>
      <c r="F41" s="32" t="s">
        <v>180</v>
      </c>
      <c r="G41" s="32" t="s">
        <v>181</v>
      </c>
      <c r="H41" s="32" t="s">
        <v>155</v>
      </c>
      <c r="I41" s="41">
        <v>20</v>
      </c>
      <c r="J41" s="41">
        <v>30</v>
      </c>
      <c r="K41" s="46">
        <v>355</v>
      </c>
      <c r="L41" s="34">
        <v>5</v>
      </c>
      <c r="M41" s="60">
        <f t="shared" si="2"/>
        <v>5</v>
      </c>
      <c r="N41" s="40" t="str">
        <f t="shared" si="1"/>
        <v>OK</v>
      </c>
      <c r="O41" s="66"/>
      <c r="P41" s="66"/>
      <c r="Q41" s="63"/>
      <c r="R41" s="66"/>
      <c r="S41" s="66"/>
      <c r="T41" s="66"/>
      <c r="U41" s="66"/>
      <c r="V41" s="66"/>
      <c r="W41" s="66"/>
      <c r="X41" s="66"/>
      <c r="Y41" s="66"/>
      <c r="Z41" s="66"/>
      <c r="AA41" s="66"/>
      <c r="AB41" s="66"/>
    </row>
    <row r="42" spans="1:28" ht="15" customHeight="1" x14ac:dyDescent="0.25">
      <c r="A42" s="84"/>
      <c r="B42" s="84"/>
      <c r="C42" s="69">
        <v>205</v>
      </c>
      <c r="D42" s="70" t="s">
        <v>94</v>
      </c>
      <c r="E42" s="32" t="s">
        <v>32</v>
      </c>
      <c r="F42" s="32" t="s">
        <v>180</v>
      </c>
      <c r="G42" s="32" t="s">
        <v>181</v>
      </c>
      <c r="H42" s="45" t="s">
        <v>155</v>
      </c>
      <c r="I42" s="41">
        <v>20</v>
      </c>
      <c r="J42" s="41">
        <v>30</v>
      </c>
      <c r="K42" s="46">
        <v>355</v>
      </c>
      <c r="L42" s="34">
        <v>5</v>
      </c>
      <c r="M42" s="60">
        <f t="shared" si="2"/>
        <v>5</v>
      </c>
      <c r="N42" s="40" t="str">
        <f t="shared" si="1"/>
        <v>OK</v>
      </c>
      <c r="O42" s="66"/>
      <c r="P42" s="66"/>
      <c r="Q42" s="63"/>
      <c r="R42" s="66"/>
      <c r="S42" s="66"/>
      <c r="T42" s="66"/>
      <c r="U42" s="66"/>
      <c r="V42" s="66"/>
      <c r="W42" s="66"/>
      <c r="X42" s="66"/>
      <c r="Y42" s="66"/>
      <c r="Z42" s="66"/>
      <c r="AA42" s="66"/>
      <c r="AB42" s="66"/>
    </row>
    <row r="43" spans="1:28" ht="15" customHeight="1" x14ac:dyDescent="0.25">
      <c r="A43" s="84"/>
      <c r="B43" s="84"/>
      <c r="C43" s="69">
        <v>206</v>
      </c>
      <c r="D43" s="70" t="s">
        <v>95</v>
      </c>
      <c r="E43" s="32" t="s">
        <v>32</v>
      </c>
      <c r="F43" s="32" t="s">
        <v>180</v>
      </c>
      <c r="G43" s="32" t="s">
        <v>181</v>
      </c>
      <c r="H43" s="32" t="s">
        <v>155</v>
      </c>
      <c r="I43" s="41">
        <v>20</v>
      </c>
      <c r="J43" s="41">
        <v>30</v>
      </c>
      <c r="K43" s="46">
        <v>355</v>
      </c>
      <c r="L43" s="34">
        <v>5</v>
      </c>
      <c r="M43" s="60">
        <f t="shared" si="2"/>
        <v>5</v>
      </c>
      <c r="N43" s="40" t="str">
        <f t="shared" si="1"/>
        <v>OK</v>
      </c>
      <c r="O43" s="66"/>
      <c r="P43" s="66"/>
      <c r="Q43" s="63"/>
      <c r="R43" s="66"/>
      <c r="S43" s="66"/>
      <c r="T43" s="66"/>
      <c r="U43" s="66"/>
      <c r="V43" s="66"/>
      <c r="W43" s="66"/>
      <c r="X43" s="66"/>
      <c r="Y43" s="66"/>
      <c r="Z43" s="66"/>
      <c r="AA43" s="66"/>
      <c r="AB43" s="66"/>
    </row>
    <row r="44" spans="1:28" ht="15" customHeight="1" x14ac:dyDescent="0.25">
      <c r="A44" s="84"/>
      <c r="B44" s="84"/>
      <c r="C44" s="69">
        <v>207</v>
      </c>
      <c r="D44" s="70" t="s">
        <v>96</v>
      </c>
      <c r="E44" s="32" t="s">
        <v>32</v>
      </c>
      <c r="F44" s="32" t="s">
        <v>180</v>
      </c>
      <c r="G44" s="32" t="s">
        <v>181</v>
      </c>
      <c r="H44" s="32" t="s">
        <v>155</v>
      </c>
      <c r="I44" s="41">
        <v>20</v>
      </c>
      <c r="J44" s="41">
        <v>30</v>
      </c>
      <c r="K44" s="46">
        <v>86.9</v>
      </c>
      <c r="L44" s="34">
        <v>5</v>
      </c>
      <c r="M44" s="60">
        <f t="shared" si="2"/>
        <v>2</v>
      </c>
      <c r="N44" s="40" t="str">
        <f t="shared" si="1"/>
        <v>OK</v>
      </c>
      <c r="O44" s="66">
        <v>3</v>
      </c>
      <c r="P44" s="66"/>
      <c r="Q44" s="63"/>
      <c r="R44" s="66"/>
      <c r="S44" s="66"/>
      <c r="T44" s="66"/>
      <c r="U44" s="66"/>
      <c r="V44" s="66"/>
      <c r="W44" s="66"/>
      <c r="X44" s="66"/>
      <c r="Y44" s="66"/>
      <c r="Z44" s="66"/>
      <c r="AA44" s="66"/>
      <c r="AB44" s="66"/>
    </row>
    <row r="45" spans="1:28" ht="15" customHeight="1" x14ac:dyDescent="0.25">
      <c r="A45" s="84"/>
      <c r="B45" s="84"/>
      <c r="C45" s="69">
        <v>208</v>
      </c>
      <c r="D45" s="70" t="s">
        <v>97</v>
      </c>
      <c r="E45" s="32" t="s">
        <v>32</v>
      </c>
      <c r="F45" s="32" t="s">
        <v>180</v>
      </c>
      <c r="G45" s="32" t="s">
        <v>181</v>
      </c>
      <c r="H45" s="41" t="s">
        <v>155</v>
      </c>
      <c r="I45" s="41">
        <v>20</v>
      </c>
      <c r="J45" s="41">
        <v>30</v>
      </c>
      <c r="K45" s="46">
        <v>86.9</v>
      </c>
      <c r="L45" s="34">
        <v>5</v>
      </c>
      <c r="M45" s="60">
        <f t="shared" si="2"/>
        <v>2</v>
      </c>
      <c r="N45" s="40" t="str">
        <f t="shared" si="1"/>
        <v>OK</v>
      </c>
      <c r="O45" s="66">
        <v>3</v>
      </c>
      <c r="P45" s="66"/>
      <c r="Q45" s="63"/>
      <c r="R45" s="66"/>
      <c r="S45" s="66"/>
      <c r="T45" s="66"/>
      <c r="U45" s="66"/>
      <c r="V45" s="66"/>
      <c r="W45" s="66"/>
      <c r="X45" s="66"/>
      <c r="Y45" s="66"/>
      <c r="Z45" s="66"/>
      <c r="AA45" s="66"/>
      <c r="AB45" s="66"/>
    </row>
    <row r="46" spans="1:28" ht="15" customHeight="1" x14ac:dyDescent="0.25">
      <c r="A46" s="84"/>
      <c r="B46" s="84"/>
      <c r="C46" s="69">
        <v>209</v>
      </c>
      <c r="D46" s="70" t="s">
        <v>98</v>
      </c>
      <c r="E46" s="32" t="s">
        <v>32</v>
      </c>
      <c r="F46" s="32" t="s">
        <v>180</v>
      </c>
      <c r="G46" s="32" t="s">
        <v>181</v>
      </c>
      <c r="H46" s="41" t="s">
        <v>155</v>
      </c>
      <c r="I46" s="41">
        <v>20</v>
      </c>
      <c r="J46" s="41">
        <v>30</v>
      </c>
      <c r="K46" s="46">
        <v>86.9</v>
      </c>
      <c r="L46" s="34">
        <v>5</v>
      </c>
      <c r="M46" s="60">
        <f t="shared" si="2"/>
        <v>5</v>
      </c>
      <c r="N46" s="40" t="str">
        <f t="shared" si="1"/>
        <v>OK</v>
      </c>
      <c r="O46" s="66"/>
      <c r="P46" s="66"/>
      <c r="Q46" s="63"/>
      <c r="R46" s="66"/>
      <c r="S46" s="66"/>
      <c r="T46" s="66"/>
      <c r="U46" s="66"/>
      <c r="V46" s="66"/>
      <c r="W46" s="66"/>
      <c r="X46" s="66"/>
      <c r="Y46" s="66"/>
      <c r="Z46" s="66"/>
      <c r="AA46" s="66"/>
      <c r="AB46" s="66"/>
    </row>
    <row r="47" spans="1:28" ht="15" customHeight="1" x14ac:dyDescent="0.25">
      <c r="A47" s="84"/>
      <c r="B47" s="84"/>
      <c r="C47" s="69">
        <v>210</v>
      </c>
      <c r="D47" s="70" t="s">
        <v>99</v>
      </c>
      <c r="E47" s="32" t="s">
        <v>32</v>
      </c>
      <c r="F47" s="32" t="s">
        <v>180</v>
      </c>
      <c r="G47" s="32" t="s">
        <v>181</v>
      </c>
      <c r="H47" s="41" t="s">
        <v>155</v>
      </c>
      <c r="I47" s="41">
        <v>20</v>
      </c>
      <c r="J47" s="41">
        <v>30</v>
      </c>
      <c r="K47" s="46">
        <v>86.9</v>
      </c>
      <c r="L47" s="34">
        <v>5</v>
      </c>
      <c r="M47" s="60">
        <f t="shared" si="2"/>
        <v>5</v>
      </c>
      <c r="N47" s="40" t="str">
        <f t="shared" si="1"/>
        <v>OK</v>
      </c>
      <c r="O47" s="66"/>
      <c r="P47" s="66"/>
      <c r="Q47" s="63"/>
      <c r="R47" s="66"/>
      <c r="S47" s="66"/>
      <c r="T47" s="66"/>
      <c r="U47" s="66"/>
      <c r="V47" s="66"/>
      <c r="W47" s="66"/>
      <c r="X47" s="66"/>
      <c r="Y47" s="66"/>
      <c r="Z47" s="66"/>
      <c r="AA47" s="66"/>
      <c r="AB47" s="66"/>
    </row>
    <row r="48" spans="1:28" ht="15" customHeight="1" x14ac:dyDescent="0.25">
      <c r="A48" s="84"/>
      <c r="B48" s="84"/>
      <c r="C48" s="69">
        <v>211</v>
      </c>
      <c r="D48" s="70" t="s">
        <v>100</v>
      </c>
      <c r="E48" s="41" t="s">
        <v>32</v>
      </c>
      <c r="F48" s="41" t="s">
        <v>180</v>
      </c>
      <c r="G48" s="32" t="s">
        <v>181</v>
      </c>
      <c r="H48" s="45" t="s">
        <v>155</v>
      </c>
      <c r="I48" s="41">
        <v>20</v>
      </c>
      <c r="J48" s="41">
        <v>30</v>
      </c>
      <c r="K48" s="46">
        <v>86.9</v>
      </c>
      <c r="L48" s="34">
        <v>5</v>
      </c>
      <c r="M48" s="60">
        <f t="shared" si="2"/>
        <v>2</v>
      </c>
      <c r="N48" s="40" t="str">
        <f t="shared" si="1"/>
        <v>OK</v>
      </c>
      <c r="O48" s="66">
        <v>3</v>
      </c>
      <c r="P48" s="66"/>
      <c r="Q48" s="67"/>
      <c r="R48" s="66"/>
      <c r="S48" s="66"/>
      <c r="T48" s="66"/>
      <c r="U48" s="66"/>
      <c r="V48" s="66"/>
      <c r="W48" s="66"/>
      <c r="X48" s="66"/>
      <c r="Y48" s="66"/>
      <c r="Z48" s="66"/>
      <c r="AA48" s="66"/>
      <c r="AB48" s="66"/>
    </row>
    <row r="49" spans="1:28" ht="15" customHeight="1" x14ac:dyDescent="0.25">
      <c r="A49" s="84"/>
      <c r="B49" s="84"/>
      <c r="C49" s="69">
        <v>212</v>
      </c>
      <c r="D49" s="70" t="s">
        <v>101</v>
      </c>
      <c r="E49" s="32" t="s">
        <v>32</v>
      </c>
      <c r="F49" s="32" t="s">
        <v>180</v>
      </c>
      <c r="G49" s="32" t="s">
        <v>181</v>
      </c>
      <c r="H49" s="32" t="s">
        <v>155</v>
      </c>
      <c r="I49" s="41">
        <v>20</v>
      </c>
      <c r="J49" s="41">
        <v>30</v>
      </c>
      <c r="K49" s="46">
        <v>86.9</v>
      </c>
      <c r="L49" s="34">
        <v>5</v>
      </c>
      <c r="M49" s="60">
        <f t="shared" si="2"/>
        <v>2</v>
      </c>
      <c r="N49" s="40" t="str">
        <f t="shared" si="1"/>
        <v>OK</v>
      </c>
      <c r="O49" s="66">
        <v>3</v>
      </c>
      <c r="P49" s="66"/>
      <c r="Q49" s="67"/>
      <c r="R49" s="66"/>
      <c r="S49" s="66"/>
      <c r="T49" s="66"/>
      <c r="U49" s="66"/>
      <c r="V49" s="66"/>
      <c r="W49" s="66"/>
      <c r="X49" s="66"/>
      <c r="Y49" s="66"/>
      <c r="Z49" s="66"/>
      <c r="AA49" s="66"/>
      <c r="AB49" s="66"/>
    </row>
    <row r="50" spans="1:28" ht="15" customHeight="1" x14ac:dyDescent="0.25">
      <c r="A50" s="84"/>
      <c r="B50" s="84"/>
      <c r="C50" s="69">
        <v>213</v>
      </c>
      <c r="D50" s="70" t="s">
        <v>102</v>
      </c>
      <c r="E50" s="32" t="s">
        <v>32</v>
      </c>
      <c r="F50" s="32" t="s">
        <v>180</v>
      </c>
      <c r="G50" s="32" t="s">
        <v>181</v>
      </c>
      <c r="H50" s="32" t="s">
        <v>155</v>
      </c>
      <c r="I50" s="41">
        <v>20</v>
      </c>
      <c r="J50" s="41">
        <v>30</v>
      </c>
      <c r="K50" s="46">
        <v>798</v>
      </c>
      <c r="L50" s="34">
        <v>2</v>
      </c>
      <c r="M50" s="60">
        <f t="shared" si="2"/>
        <v>2</v>
      </c>
      <c r="N50" s="40" t="str">
        <f t="shared" si="1"/>
        <v>OK</v>
      </c>
      <c r="O50" s="66"/>
      <c r="P50" s="66"/>
      <c r="Q50" s="67"/>
      <c r="R50" s="66"/>
      <c r="S50" s="66"/>
      <c r="T50" s="66"/>
      <c r="U50" s="66"/>
      <c r="V50" s="66"/>
      <c r="W50" s="66"/>
      <c r="X50" s="66"/>
      <c r="Y50" s="66"/>
      <c r="Z50" s="66"/>
      <c r="AA50" s="66"/>
      <c r="AB50" s="66"/>
    </row>
    <row r="51" spans="1:28" ht="15" customHeight="1" x14ac:dyDescent="0.25">
      <c r="A51" s="84"/>
      <c r="B51" s="84"/>
      <c r="C51" s="69">
        <v>214</v>
      </c>
      <c r="D51" s="70" t="s">
        <v>103</v>
      </c>
      <c r="E51" s="32" t="s">
        <v>32</v>
      </c>
      <c r="F51" s="32" t="s">
        <v>180</v>
      </c>
      <c r="G51" s="32" t="s">
        <v>181</v>
      </c>
      <c r="H51" s="32" t="s">
        <v>155</v>
      </c>
      <c r="I51" s="41">
        <v>20</v>
      </c>
      <c r="J51" s="41">
        <v>30</v>
      </c>
      <c r="K51" s="46">
        <v>798</v>
      </c>
      <c r="L51" s="34">
        <v>2</v>
      </c>
      <c r="M51" s="60">
        <f t="shared" si="2"/>
        <v>2</v>
      </c>
      <c r="N51" s="40" t="str">
        <f t="shared" si="1"/>
        <v>OK</v>
      </c>
      <c r="O51" s="66"/>
      <c r="P51" s="66"/>
      <c r="Q51" s="67"/>
      <c r="R51" s="66"/>
      <c r="S51" s="66"/>
      <c r="T51" s="66"/>
      <c r="U51" s="66"/>
      <c r="V51" s="66"/>
      <c r="W51" s="66"/>
      <c r="X51" s="66"/>
      <c r="Y51" s="66"/>
      <c r="Z51" s="66"/>
      <c r="AA51" s="66"/>
      <c r="AB51" s="66"/>
    </row>
    <row r="52" spans="1:28" ht="15" customHeight="1" x14ac:dyDescent="0.25">
      <c r="A52" s="84"/>
      <c r="B52" s="84"/>
      <c r="C52" s="69">
        <v>215</v>
      </c>
      <c r="D52" s="70" t="s">
        <v>104</v>
      </c>
      <c r="E52" s="32" t="s">
        <v>32</v>
      </c>
      <c r="F52" s="32" t="s">
        <v>180</v>
      </c>
      <c r="G52" s="32" t="s">
        <v>181</v>
      </c>
      <c r="H52" s="32" t="s">
        <v>155</v>
      </c>
      <c r="I52" s="41">
        <v>20</v>
      </c>
      <c r="J52" s="41">
        <v>30</v>
      </c>
      <c r="K52" s="46">
        <v>1350</v>
      </c>
      <c r="L52" s="34">
        <v>2</v>
      </c>
      <c r="M52" s="60">
        <f t="shared" si="2"/>
        <v>2</v>
      </c>
      <c r="N52" s="40" t="str">
        <f t="shared" si="1"/>
        <v>OK</v>
      </c>
      <c r="O52" s="66"/>
      <c r="P52" s="66"/>
      <c r="Q52" s="67"/>
      <c r="R52" s="66"/>
      <c r="S52" s="66"/>
      <c r="T52" s="66"/>
      <c r="U52" s="66"/>
      <c r="V52" s="66"/>
      <c r="W52" s="66"/>
      <c r="X52" s="66"/>
      <c r="Y52" s="66"/>
      <c r="Z52" s="66"/>
      <c r="AA52" s="66"/>
      <c r="AB52" s="66"/>
    </row>
    <row r="53" spans="1:28" ht="15" customHeight="1" x14ac:dyDescent="0.25">
      <c r="A53" s="84"/>
      <c r="B53" s="84"/>
      <c r="C53" s="69">
        <v>216</v>
      </c>
      <c r="D53" s="70" t="s">
        <v>105</v>
      </c>
      <c r="E53" s="32" t="s">
        <v>32</v>
      </c>
      <c r="F53" s="32" t="s">
        <v>180</v>
      </c>
      <c r="G53" s="32" t="s">
        <v>181</v>
      </c>
      <c r="H53" s="32" t="s">
        <v>155</v>
      </c>
      <c r="I53" s="41">
        <v>20</v>
      </c>
      <c r="J53" s="41">
        <v>30</v>
      </c>
      <c r="K53" s="46">
        <v>245</v>
      </c>
      <c r="L53" s="34">
        <v>5</v>
      </c>
      <c r="M53" s="60">
        <f t="shared" si="2"/>
        <v>3</v>
      </c>
      <c r="N53" s="40" t="str">
        <f t="shared" si="1"/>
        <v>OK</v>
      </c>
      <c r="O53" s="66">
        <v>2</v>
      </c>
      <c r="P53" s="66"/>
      <c r="Q53" s="67"/>
      <c r="R53" s="66"/>
      <c r="S53" s="66"/>
      <c r="T53" s="66"/>
      <c r="U53" s="66"/>
      <c r="V53" s="66"/>
      <c r="W53" s="66"/>
      <c r="X53" s="66"/>
      <c r="Y53" s="66"/>
      <c r="Z53" s="66"/>
      <c r="AA53" s="66"/>
      <c r="AB53" s="66"/>
    </row>
    <row r="54" spans="1:28" ht="15" customHeight="1" x14ac:dyDescent="0.25">
      <c r="A54" s="84"/>
      <c r="B54" s="84"/>
      <c r="C54" s="69">
        <v>217</v>
      </c>
      <c r="D54" s="70" t="s">
        <v>106</v>
      </c>
      <c r="E54" s="32" t="s">
        <v>32</v>
      </c>
      <c r="F54" s="32" t="s">
        <v>180</v>
      </c>
      <c r="G54" s="32" t="s">
        <v>181</v>
      </c>
      <c r="H54" s="32" t="s">
        <v>155</v>
      </c>
      <c r="I54" s="41">
        <v>20</v>
      </c>
      <c r="J54" s="41">
        <v>30</v>
      </c>
      <c r="K54" s="46">
        <v>245</v>
      </c>
      <c r="L54" s="34">
        <v>5</v>
      </c>
      <c r="M54" s="60">
        <f t="shared" si="2"/>
        <v>3</v>
      </c>
      <c r="N54" s="40" t="str">
        <f t="shared" si="1"/>
        <v>OK</v>
      </c>
      <c r="O54" s="66">
        <v>2</v>
      </c>
      <c r="P54" s="66"/>
      <c r="Q54" s="67"/>
      <c r="R54" s="66"/>
      <c r="S54" s="66"/>
      <c r="T54" s="66"/>
      <c r="U54" s="66"/>
      <c r="V54" s="66"/>
      <c r="W54" s="66"/>
      <c r="X54" s="66"/>
      <c r="Y54" s="66"/>
      <c r="Z54" s="66"/>
      <c r="AA54" s="66"/>
      <c r="AB54" s="66"/>
    </row>
    <row r="55" spans="1:28" ht="15" customHeight="1" x14ac:dyDescent="0.25">
      <c r="A55" s="84"/>
      <c r="B55" s="84"/>
      <c r="C55" s="69">
        <v>218</v>
      </c>
      <c r="D55" s="70" t="s">
        <v>107</v>
      </c>
      <c r="E55" s="41" t="s">
        <v>32</v>
      </c>
      <c r="F55" s="41" t="s">
        <v>180</v>
      </c>
      <c r="G55" s="32" t="s">
        <v>181</v>
      </c>
      <c r="H55" s="45" t="s">
        <v>155</v>
      </c>
      <c r="I55" s="41">
        <v>20</v>
      </c>
      <c r="J55" s="41">
        <v>30</v>
      </c>
      <c r="K55" s="46">
        <v>245</v>
      </c>
      <c r="L55" s="34">
        <v>5</v>
      </c>
      <c r="M55" s="60">
        <f t="shared" si="2"/>
        <v>3</v>
      </c>
      <c r="N55" s="40" t="str">
        <f t="shared" si="1"/>
        <v>OK</v>
      </c>
      <c r="O55" s="66">
        <v>2</v>
      </c>
      <c r="P55" s="66"/>
      <c r="Q55" s="67"/>
      <c r="R55" s="66"/>
      <c r="S55" s="66"/>
      <c r="T55" s="66"/>
      <c r="U55" s="66"/>
      <c r="V55" s="66"/>
      <c r="W55" s="66"/>
      <c r="X55" s="66"/>
      <c r="Y55" s="66"/>
      <c r="Z55" s="66"/>
      <c r="AA55" s="66"/>
      <c r="AB55" s="66"/>
    </row>
    <row r="56" spans="1:28" ht="15" customHeight="1" x14ac:dyDescent="0.25">
      <c r="A56" s="84"/>
      <c r="B56" s="84"/>
      <c r="C56" s="69">
        <v>219</v>
      </c>
      <c r="D56" s="70" t="s">
        <v>108</v>
      </c>
      <c r="E56" s="32" t="s">
        <v>32</v>
      </c>
      <c r="F56" s="32" t="s">
        <v>180</v>
      </c>
      <c r="G56" s="32" t="s">
        <v>181</v>
      </c>
      <c r="H56" s="32" t="s">
        <v>155</v>
      </c>
      <c r="I56" s="41">
        <v>20</v>
      </c>
      <c r="J56" s="41">
        <v>30</v>
      </c>
      <c r="K56" s="46">
        <v>245</v>
      </c>
      <c r="L56" s="34">
        <v>5</v>
      </c>
      <c r="M56" s="60">
        <f t="shared" si="2"/>
        <v>5</v>
      </c>
      <c r="N56" s="40" t="str">
        <f t="shared" si="1"/>
        <v>OK</v>
      </c>
      <c r="O56" s="66"/>
      <c r="P56" s="66"/>
      <c r="Q56" s="67"/>
      <c r="R56" s="66"/>
      <c r="S56" s="66"/>
      <c r="T56" s="66"/>
      <c r="U56" s="66"/>
      <c r="V56" s="66"/>
      <c r="W56" s="66"/>
      <c r="X56" s="66"/>
      <c r="Y56" s="66"/>
      <c r="Z56" s="66"/>
      <c r="AA56" s="66"/>
      <c r="AB56" s="66"/>
    </row>
    <row r="57" spans="1:28" ht="15" customHeight="1" x14ac:dyDescent="0.25">
      <c r="A57" s="84"/>
      <c r="B57" s="84"/>
      <c r="C57" s="69">
        <v>220</v>
      </c>
      <c r="D57" s="70" t="s">
        <v>109</v>
      </c>
      <c r="E57" s="32" t="s">
        <v>32</v>
      </c>
      <c r="F57" s="32" t="s">
        <v>180</v>
      </c>
      <c r="G57" s="32" t="s">
        <v>181</v>
      </c>
      <c r="H57" s="32" t="s">
        <v>155</v>
      </c>
      <c r="I57" s="41">
        <v>20</v>
      </c>
      <c r="J57" s="41">
        <v>30</v>
      </c>
      <c r="K57" s="46">
        <v>499.9</v>
      </c>
      <c r="L57" s="34"/>
      <c r="M57" s="60">
        <f t="shared" si="2"/>
        <v>0</v>
      </c>
      <c r="N57" s="40" t="str">
        <f t="shared" si="1"/>
        <v>OK</v>
      </c>
      <c r="O57" s="66"/>
      <c r="P57" s="66"/>
      <c r="Q57" s="67"/>
      <c r="R57" s="66"/>
      <c r="S57" s="66"/>
      <c r="T57" s="66"/>
      <c r="U57" s="66"/>
      <c r="V57" s="66"/>
      <c r="W57" s="66"/>
      <c r="X57" s="66"/>
      <c r="Y57" s="66"/>
      <c r="Z57" s="66"/>
      <c r="AA57" s="66"/>
      <c r="AB57" s="66"/>
    </row>
    <row r="58" spans="1:28" ht="15" customHeight="1" x14ac:dyDescent="0.25">
      <c r="A58" s="84"/>
      <c r="B58" s="84"/>
      <c r="C58" s="69">
        <v>221</v>
      </c>
      <c r="D58" s="70" t="s">
        <v>110</v>
      </c>
      <c r="E58" s="32" t="s">
        <v>32</v>
      </c>
      <c r="F58" s="32" t="s">
        <v>180</v>
      </c>
      <c r="G58" s="32" t="s">
        <v>181</v>
      </c>
      <c r="H58" s="32" t="s">
        <v>155</v>
      </c>
      <c r="I58" s="41">
        <v>20</v>
      </c>
      <c r="J58" s="41">
        <v>30</v>
      </c>
      <c r="K58" s="46">
        <v>499.9</v>
      </c>
      <c r="L58" s="34"/>
      <c r="M58" s="60">
        <f t="shared" si="2"/>
        <v>0</v>
      </c>
      <c r="N58" s="40" t="str">
        <f t="shared" si="1"/>
        <v>OK</v>
      </c>
      <c r="O58" s="66"/>
      <c r="P58" s="66"/>
      <c r="Q58" s="67"/>
      <c r="R58" s="66"/>
      <c r="S58" s="66"/>
      <c r="T58" s="66"/>
      <c r="U58" s="66"/>
      <c r="V58" s="66"/>
      <c r="W58" s="66"/>
      <c r="X58" s="66"/>
      <c r="Y58" s="66"/>
      <c r="Z58" s="66"/>
      <c r="AA58" s="66"/>
      <c r="AB58" s="66"/>
    </row>
    <row r="59" spans="1:28" ht="15" customHeight="1" x14ac:dyDescent="0.25">
      <c r="A59" s="84"/>
      <c r="B59" s="84"/>
      <c r="C59" s="69">
        <v>222</v>
      </c>
      <c r="D59" s="70" t="s">
        <v>111</v>
      </c>
      <c r="E59" s="41" t="s">
        <v>32</v>
      </c>
      <c r="F59" s="41" t="s">
        <v>180</v>
      </c>
      <c r="G59" s="32" t="s">
        <v>181</v>
      </c>
      <c r="H59" s="45" t="s">
        <v>155</v>
      </c>
      <c r="I59" s="41">
        <v>20</v>
      </c>
      <c r="J59" s="41">
        <v>30</v>
      </c>
      <c r="K59" s="46">
        <v>169.9</v>
      </c>
      <c r="L59" s="34">
        <v>5</v>
      </c>
      <c r="M59" s="60">
        <f t="shared" si="2"/>
        <v>5</v>
      </c>
      <c r="N59" s="40" t="str">
        <f t="shared" si="1"/>
        <v>OK</v>
      </c>
      <c r="O59" s="66"/>
      <c r="P59" s="66"/>
      <c r="Q59" s="67"/>
      <c r="R59" s="66"/>
      <c r="S59" s="66"/>
      <c r="T59" s="66"/>
      <c r="U59" s="66"/>
      <c r="V59" s="66"/>
      <c r="W59" s="66"/>
      <c r="X59" s="66"/>
      <c r="Y59" s="66"/>
      <c r="Z59" s="66"/>
      <c r="AA59" s="66"/>
      <c r="AB59" s="66"/>
    </row>
    <row r="60" spans="1:28" ht="15" customHeight="1" x14ac:dyDescent="0.25">
      <c r="A60" s="84"/>
      <c r="B60" s="84"/>
      <c r="C60" s="69">
        <v>223</v>
      </c>
      <c r="D60" s="70" t="s">
        <v>112</v>
      </c>
      <c r="E60" s="41" t="s">
        <v>32</v>
      </c>
      <c r="F60" s="41" t="s">
        <v>180</v>
      </c>
      <c r="G60" s="32" t="s">
        <v>181</v>
      </c>
      <c r="H60" s="41" t="s">
        <v>155</v>
      </c>
      <c r="I60" s="41">
        <v>20</v>
      </c>
      <c r="J60" s="41">
        <v>30</v>
      </c>
      <c r="K60" s="46">
        <v>355</v>
      </c>
      <c r="L60" s="34">
        <v>5</v>
      </c>
      <c r="M60" s="60">
        <f t="shared" si="2"/>
        <v>5</v>
      </c>
      <c r="N60" s="40" t="str">
        <f t="shared" si="1"/>
        <v>OK</v>
      </c>
      <c r="O60" s="66"/>
      <c r="P60" s="66"/>
      <c r="Q60" s="67"/>
      <c r="R60" s="66"/>
      <c r="S60" s="66"/>
      <c r="T60" s="66"/>
      <c r="U60" s="66"/>
      <c r="V60" s="66"/>
      <c r="W60" s="66"/>
      <c r="X60" s="66"/>
      <c r="Y60" s="66"/>
      <c r="Z60" s="66"/>
      <c r="AA60" s="66"/>
      <c r="AB60" s="66"/>
    </row>
    <row r="61" spans="1:28" ht="15" customHeight="1" x14ac:dyDescent="0.25">
      <c r="A61" s="84"/>
      <c r="B61" s="84"/>
      <c r="C61" s="69">
        <v>224</v>
      </c>
      <c r="D61" s="70" t="s">
        <v>113</v>
      </c>
      <c r="E61" s="32" t="s">
        <v>32</v>
      </c>
      <c r="F61" s="32" t="s">
        <v>180</v>
      </c>
      <c r="G61" s="32" t="s">
        <v>181</v>
      </c>
      <c r="H61" s="45" t="s">
        <v>155</v>
      </c>
      <c r="I61" s="41">
        <v>20</v>
      </c>
      <c r="J61" s="41">
        <v>30</v>
      </c>
      <c r="K61" s="46">
        <v>245</v>
      </c>
      <c r="L61" s="34">
        <v>5</v>
      </c>
      <c r="M61" s="60">
        <f t="shared" si="2"/>
        <v>5</v>
      </c>
      <c r="N61" s="40" t="str">
        <f t="shared" si="1"/>
        <v>OK</v>
      </c>
      <c r="O61" s="66"/>
      <c r="P61" s="66"/>
      <c r="Q61" s="67"/>
      <c r="R61" s="66"/>
      <c r="S61" s="66"/>
      <c r="T61" s="66"/>
      <c r="U61" s="66"/>
      <c r="V61" s="66"/>
      <c r="W61" s="66"/>
      <c r="X61" s="66"/>
      <c r="Y61" s="66"/>
      <c r="Z61" s="66"/>
      <c r="AA61" s="66"/>
      <c r="AB61" s="66"/>
    </row>
    <row r="62" spans="1:28" ht="15" customHeight="1" x14ac:dyDescent="0.25">
      <c r="A62" s="84"/>
      <c r="B62" s="84"/>
      <c r="C62" s="69">
        <v>225</v>
      </c>
      <c r="D62" s="70" t="s">
        <v>99</v>
      </c>
      <c r="E62" s="41" t="s">
        <v>32</v>
      </c>
      <c r="F62" s="41" t="s">
        <v>180</v>
      </c>
      <c r="G62" s="32" t="s">
        <v>181</v>
      </c>
      <c r="H62" s="41" t="s">
        <v>155</v>
      </c>
      <c r="I62" s="41">
        <v>20</v>
      </c>
      <c r="J62" s="41">
        <v>30</v>
      </c>
      <c r="K62" s="46">
        <v>86.9</v>
      </c>
      <c r="L62" s="34">
        <v>5</v>
      </c>
      <c r="M62" s="60">
        <f t="shared" si="2"/>
        <v>5</v>
      </c>
      <c r="N62" s="40" t="str">
        <f t="shared" si="1"/>
        <v>OK</v>
      </c>
      <c r="O62" s="66"/>
      <c r="P62" s="66"/>
      <c r="Q62" s="67"/>
      <c r="R62" s="66"/>
      <c r="S62" s="66"/>
      <c r="T62" s="66"/>
      <c r="U62" s="66"/>
      <c r="V62" s="66"/>
      <c r="W62" s="66"/>
      <c r="X62" s="66"/>
      <c r="Y62" s="66"/>
      <c r="Z62" s="66"/>
      <c r="AA62" s="66"/>
      <c r="AB62" s="66"/>
    </row>
    <row r="63" spans="1:28" ht="15" customHeight="1" x14ac:dyDescent="0.25">
      <c r="A63" s="84"/>
      <c r="B63" s="84"/>
      <c r="C63" s="69">
        <v>226</v>
      </c>
      <c r="D63" s="70" t="s">
        <v>114</v>
      </c>
      <c r="E63" s="32" t="s">
        <v>32</v>
      </c>
      <c r="F63" s="32" t="s">
        <v>192</v>
      </c>
      <c r="G63" s="32" t="s">
        <v>193</v>
      </c>
      <c r="H63" s="45" t="s">
        <v>34</v>
      </c>
      <c r="I63" s="41">
        <v>20</v>
      </c>
      <c r="J63" s="41">
        <v>30</v>
      </c>
      <c r="K63" s="46">
        <v>79.900000000000006</v>
      </c>
      <c r="L63" s="34">
        <v>3</v>
      </c>
      <c r="M63" s="60">
        <f t="shared" si="2"/>
        <v>3</v>
      </c>
      <c r="N63" s="40" t="str">
        <f t="shared" si="1"/>
        <v>OK</v>
      </c>
      <c r="O63" s="66"/>
      <c r="P63" s="66"/>
      <c r="Q63" s="67"/>
      <c r="R63" s="66"/>
      <c r="S63" s="66"/>
      <c r="T63" s="66"/>
      <c r="U63" s="66"/>
      <c r="V63" s="66"/>
      <c r="W63" s="66"/>
      <c r="X63" s="66"/>
      <c r="Y63" s="66"/>
      <c r="Z63" s="66"/>
      <c r="AA63" s="66"/>
      <c r="AB63" s="66"/>
    </row>
    <row r="64" spans="1:28" ht="15" customHeight="1" x14ac:dyDescent="0.25">
      <c r="A64" s="84"/>
      <c r="B64" s="84"/>
      <c r="C64" s="69">
        <v>227</v>
      </c>
      <c r="D64" s="70" t="s">
        <v>115</v>
      </c>
      <c r="E64" s="32" t="s">
        <v>32</v>
      </c>
      <c r="F64" s="32" t="s">
        <v>194</v>
      </c>
      <c r="G64" s="32" t="s">
        <v>195</v>
      </c>
      <c r="H64" s="41" t="s">
        <v>31</v>
      </c>
      <c r="I64" s="41">
        <v>20</v>
      </c>
      <c r="J64" s="41">
        <v>30</v>
      </c>
      <c r="K64" s="46">
        <v>25</v>
      </c>
      <c r="L64" s="34">
        <v>10</v>
      </c>
      <c r="M64" s="60">
        <f t="shared" si="2"/>
        <v>10</v>
      </c>
      <c r="N64" s="40" t="str">
        <f t="shared" si="1"/>
        <v>OK</v>
      </c>
      <c r="O64" s="66"/>
      <c r="P64" s="66"/>
      <c r="Q64" s="67"/>
      <c r="R64" s="66"/>
      <c r="S64" s="66"/>
      <c r="T64" s="66"/>
      <c r="U64" s="66"/>
      <c r="V64" s="66"/>
      <c r="W64" s="66"/>
      <c r="X64" s="66"/>
      <c r="Y64" s="66"/>
      <c r="Z64" s="66"/>
      <c r="AA64" s="66"/>
      <c r="AB64" s="66"/>
    </row>
    <row r="65" spans="1:28" ht="15" customHeight="1" x14ac:dyDescent="0.25">
      <c r="A65" s="84"/>
      <c r="B65" s="84"/>
      <c r="C65" s="69">
        <v>228</v>
      </c>
      <c r="D65" s="70" t="s">
        <v>116</v>
      </c>
      <c r="E65" s="32" t="s">
        <v>32</v>
      </c>
      <c r="F65" s="32" t="s">
        <v>194</v>
      </c>
      <c r="G65" s="32" t="s">
        <v>196</v>
      </c>
      <c r="H65" s="32" t="s">
        <v>31</v>
      </c>
      <c r="I65" s="41">
        <v>20</v>
      </c>
      <c r="J65" s="41">
        <v>30</v>
      </c>
      <c r="K65" s="46">
        <v>30</v>
      </c>
      <c r="L65" s="34">
        <v>12</v>
      </c>
      <c r="M65" s="60">
        <f t="shared" si="2"/>
        <v>12</v>
      </c>
      <c r="N65" s="40" t="str">
        <f t="shared" si="1"/>
        <v>OK</v>
      </c>
      <c r="O65" s="66"/>
      <c r="P65" s="66"/>
      <c r="Q65" s="67"/>
      <c r="R65" s="66"/>
      <c r="S65" s="66"/>
      <c r="T65" s="66"/>
      <c r="U65" s="66"/>
      <c r="V65" s="66"/>
      <c r="W65" s="66"/>
      <c r="X65" s="66"/>
      <c r="Y65" s="66"/>
      <c r="Z65" s="66"/>
      <c r="AA65" s="66"/>
      <c r="AB65" s="66"/>
    </row>
    <row r="66" spans="1:28" ht="15" customHeight="1" x14ac:dyDescent="0.25">
      <c r="A66" s="84"/>
      <c r="B66" s="84"/>
      <c r="C66" s="69">
        <v>229</v>
      </c>
      <c r="D66" s="70" t="s">
        <v>117</v>
      </c>
      <c r="E66" s="32" t="s">
        <v>33</v>
      </c>
      <c r="F66" s="32" t="s">
        <v>197</v>
      </c>
      <c r="G66" s="32" t="s">
        <v>198</v>
      </c>
      <c r="H66" s="32" t="s">
        <v>34</v>
      </c>
      <c r="I66" s="41">
        <v>20</v>
      </c>
      <c r="J66" s="41">
        <v>30</v>
      </c>
      <c r="K66" s="46">
        <v>57</v>
      </c>
      <c r="L66" s="34"/>
      <c r="M66" s="60">
        <f t="shared" si="2"/>
        <v>0</v>
      </c>
      <c r="N66" s="40" t="str">
        <f t="shared" si="1"/>
        <v>OK</v>
      </c>
      <c r="O66" s="66"/>
      <c r="P66" s="66"/>
      <c r="Q66" s="67"/>
      <c r="R66" s="66"/>
      <c r="S66" s="66"/>
      <c r="T66" s="66"/>
      <c r="U66" s="66"/>
      <c r="V66" s="66"/>
      <c r="W66" s="66"/>
      <c r="X66" s="66"/>
      <c r="Y66" s="66"/>
      <c r="Z66" s="66"/>
      <c r="AA66" s="66"/>
      <c r="AB66" s="66"/>
    </row>
    <row r="67" spans="1:28" ht="15" customHeight="1" x14ac:dyDescent="0.25">
      <c r="A67" s="84"/>
      <c r="B67" s="84"/>
      <c r="C67" s="69">
        <v>230</v>
      </c>
      <c r="D67" s="70" t="s">
        <v>118</v>
      </c>
      <c r="E67" s="32" t="s">
        <v>32</v>
      </c>
      <c r="F67" s="32" t="s">
        <v>199</v>
      </c>
      <c r="G67" s="68" t="s">
        <v>200</v>
      </c>
      <c r="H67" s="41" t="s">
        <v>35</v>
      </c>
      <c r="I67" s="41">
        <v>20</v>
      </c>
      <c r="J67" s="41">
        <v>30</v>
      </c>
      <c r="K67" s="46">
        <v>57.6</v>
      </c>
      <c r="L67" s="34">
        <v>500</v>
      </c>
      <c r="M67" s="60">
        <f t="shared" si="2"/>
        <v>500</v>
      </c>
      <c r="N67" s="40" t="str">
        <f t="shared" si="1"/>
        <v>OK</v>
      </c>
      <c r="O67" s="66"/>
      <c r="P67" s="66"/>
      <c r="Q67" s="67"/>
      <c r="R67" s="66"/>
      <c r="S67" s="66"/>
      <c r="T67" s="66"/>
      <c r="U67" s="66"/>
      <c r="V67" s="66"/>
      <c r="W67" s="66"/>
      <c r="X67" s="66"/>
      <c r="Y67" s="66"/>
      <c r="Z67" s="66"/>
      <c r="AA67" s="66"/>
      <c r="AB67" s="66"/>
    </row>
    <row r="68" spans="1:28" ht="15" customHeight="1" x14ac:dyDescent="0.25">
      <c r="A68" s="84"/>
      <c r="B68" s="84"/>
      <c r="C68" s="69">
        <v>231</v>
      </c>
      <c r="D68" s="70" t="s">
        <v>119</v>
      </c>
      <c r="E68" s="32" t="s">
        <v>32</v>
      </c>
      <c r="F68" s="32" t="s">
        <v>182</v>
      </c>
      <c r="G68" s="32" t="s">
        <v>179</v>
      </c>
      <c r="H68" s="45" t="s">
        <v>35</v>
      </c>
      <c r="I68" s="41">
        <v>20</v>
      </c>
      <c r="J68" s="41">
        <v>30</v>
      </c>
      <c r="K68" s="46">
        <v>36</v>
      </c>
      <c r="L68" s="34"/>
      <c r="M68" s="60">
        <f t="shared" ref="M68:M94" si="3">L68-(SUM(O68:AB68))</f>
        <v>0</v>
      </c>
      <c r="N68" s="40" t="str">
        <f t="shared" si="1"/>
        <v>OK</v>
      </c>
      <c r="O68" s="66"/>
      <c r="P68" s="66"/>
      <c r="Q68" s="67"/>
      <c r="R68" s="66"/>
      <c r="S68" s="66"/>
      <c r="T68" s="66"/>
      <c r="U68" s="66"/>
      <c r="V68" s="66"/>
      <c r="W68" s="66"/>
      <c r="X68" s="66"/>
      <c r="Y68" s="66"/>
      <c r="Z68" s="66"/>
      <c r="AA68" s="66"/>
      <c r="AB68" s="66"/>
    </row>
    <row r="69" spans="1:28" ht="15" customHeight="1" x14ac:dyDescent="0.25">
      <c r="A69" s="84"/>
      <c r="B69" s="84"/>
      <c r="C69" s="69">
        <v>232</v>
      </c>
      <c r="D69" s="70" t="s">
        <v>120</v>
      </c>
      <c r="E69" s="32" t="s">
        <v>32</v>
      </c>
      <c r="F69" s="32" t="s">
        <v>201</v>
      </c>
      <c r="G69" s="32" t="s">
        <v>202</v>
      </c>
      <c r="H69" s="32" t="s">
        <v>34</v>
      </c>
      <c r="I69" s="41">
        <v>20</v>
      </c>
      <c r="J69" s="41">
        <v>30</v>
      </c>
      <c r="K69" s="46">
        <v>35</v>
      </c>
      <c r="L69" s="34"/>
      <c r="M69" s="60">
        <f t="shared" si="3"/>
        <v>0</v>
      </c>
      <c r="N69" s="40" t="str">
        <f t="shared" ref="N69:N94" si="4">IF(M69&lt;0,"ATENÇÃO","OK")</f>
        <v>OK</v>
      </c>
      <c r="O69" s="66"/>
      <c r="P69" s="66"/>
      <c r="Q69" s="67"/>
      <c r="R69" s="66"/>
      <c r="S69" s="66"/>
      <c r="T69" s="66"/>
      <c r="U69" s="66"/>
      <c r="V69" s="66"/>
      <c r="W69" s="66"/>
      <c r="X69" s="66"/>
      <c r="Y69" s="66"/>
      <c r="Z69" s="66"/>
      <c r="AA69" s="66"/>
      <c r="AB69" s="66"/>
    </row>
    <row r="70" spans="1:28" ht="15" customHeight="1" x14ac:dyDescent="0.25">
      <c r="A70" s="84"/>
      <c r="B70" s="84"/>
      <c r="C70" s="69">
        <v>233</v>
      </c>
      <c r="D70" s="70" t="s">
        <v>121</v>
      </c>
      <c r="E70" s="32" t="s">
        <v>32</v>
      </c>
      <c r="F70" s="32" t="s">
        <v>203</v>
      </c>
      <c r="G70" s="32" t="s">
        <v>204</v>
      </c>
      <c r="H70" s="32" t="s">
        <v>34</v>
      </c>
      <c r="I70" s="41">
        <v>20</v>
      </c>
      <c r="J70" s="41">
        <v>30</v>
      </c>
      <c r="K70" s="46">
        <v>16.5</v>
      </c>
      <c r="L70" s="34"/>
      <c r="M70" s="60">
        <f t="shared" si="3"/>
        <v>0</v>
      </c>
      <c r="N70" s="40" t="str">
        <f t="shared" si="4"/>
        <v>OK</v>
      </c>
      <c r="O70" s="66"/>
      <c r="P70" s="66"/>
      <c r="Q70" s="67"/>
      <c r="R70" s="66"/>
      <c r="S70" s="66"/>
      <c r="T70" s="66"/>
      <c r="U70" s="66"/>
      <c r="V70" s="66"/>
      <c r="W70" s="66"/>
      <c r="X70" s="66"/>
      <c r="Y70" s="66"/>
      <c r="Z70" s="66"/>
      <c r="AA70" s="66"/>
      <c r="AB70" s="66"/>
    </row>
    <row r="71" spans="1:28" ht="15" customHeight="1" x14ac:dyDescent="0.25">
      <c r="A71" s="84"/>
      <c r="B71" s="84"/>
      <c r="C71" s="69">
        <v>234</v>
      </c>
      <c r="D71" s="70" t="s">
        <v>122</v>
      </c>
      <c r="E71" s="32" t="s">
        <v>150</v>
      </c>
      <c r="F71" s="32" t="s">
        <v>205</v>
      </c>
      <c r="G71" s="32" t="s">
        <v>206</v>
      </c>
      <c r="H71" s="32" t="s">
        <v>34</v>
      </c>
      <c r="I71" s="41">
        <v>20</v>
      </c>
      <c r="J71" s="41">
        <v>30</v>
      </c>
      <c r="K71" s="46">
        <v>10</v>
      </c>
      <c r="L71" s="34"/>
      <c r="M71" s="60">
        <f t="shared" si="3"/>
        <v>0</v>
      </c>
      <c r="N71" s="40" t="str">
        <f t="shared" si="4"/>
        <v>OK</v>
      </c>
      <c r="O71" s="66"/>
      <c r="P71" s="66"/>
      <c r="Q71" s="67"/>
      <c r="R71" s="66"/>
      <c r="S71" s="66"/>
      <c r="T71" s="66"/>
      <c r="U71" s="66"/>
      <c r="V71" s="66"/>
      <c r="W71" s="66"/>
      <c r="X71" s="66"/>
      <c r="Y71" s="66"/>
      <c r="Z71" s="66"/>
      <c r="AA71" s="66"/>
      <c r="AB71" s="66"/>
    </row>
    <row r="72" spans="1:28" ht="15" customHeight="1" x14ac:dyDescent="0.25">
      <c r="A72" s="84"/>
      <c r="B72" s="84"/>
      <c r="C72" s="69">
        <v>235</v>
      </c>
      <c r="D72" s="70" t="s">
        <v>123</v>
      </c>
      <c r="E72" s="32" t="s">
        <v>33</v>
      </c>
      <c r="F72" s="32" t="s">
        <v>207</v>
      </c>
      <c r="G72" s="32" t="s">
        <v>208</v>
      </c>
      <c r="H72" s="32" t="s">
        <v>34</v>
      </c>
      <c r="I72" s="41">
        <v>20</v>
      </c>
      <c r="J72" s="41">
        <v>30</v>
      </c>
      <c r="K72" s="46">
        <v>75</v>
      </c>
      <c r="L72" s="34"/>
      <c r="M72" s="60">
        <f t="shared" si="3"/>
        <v>0</v>
      </c>
      <c r="N72" s="40" t="str">
        <f t="shared" si="4"/>
        <v>OK</v>
      </c>
      <c r="O72" s="66"/>
      <c r="P72" s="66"/>
      <c r="Q72" s="67"/>
      <c r="R72" s="66"/>
      <c r="S72" s="66"/>
      <c r="T72" s="66"/>
      <c r="U72" s="66"/>
      <c r="V72" s="66"/>
      <c r="W72" s="66"/>
      <c r="X72" s="66"/>
      <c r="Y72" s="66"/>
      <c r="Z72" s="66"/>
      <c r="AA72" s="66"/>
      <c r="AB72" s="66"/>
    </row>
    <row r="73" spans="1:28" ht="15" customHeight="1" x14ac:dyDescent="0.25">
      <c r="A73" s="84"/>
      <c r="B73" s="84"/>
      <c r="C73" s="69">
        <v>236</v>
      </c>
      <c r="D73" s="70" t="s">
        <v>124</v>
      </c>
      <c r="E73" s="32" t="s">
        <v>33</v>
      </c>
      <c r="F73" s="32" t="s">
        <v>207</v>
      </c>
      <c r="G73" s="32" t="s">
        <v>209</v>
      </c>
      <c r="H73" s="32" t="s">
        <v>34</v>
      </c>
      <c r="I73" s="41">
        <v>20</v>
      </c>
      <c r="J73" s="41">
        <v>30</v>
      </c>
      <c r="K73" s="46">
        <v>110</v>
      </c>
      <c r="L73" s="34"/>
      <c r="M73" s="60">
        <f t="shared" si="3"/>
        <v>0</v>
      </c>
      <c r="N73" s="40" t="str">
        <f t="shared" si="4"/>
        <v>OK</v>
      </c>
      <c r="O73" s="66"/>
      <c r="P73" s="66"/>
      <c r="Q73" s="67"/>
      <c r="R73" s="66"/>
      <c r="S73" s="66"/>
      <c r="T73" s="66"/>
      <c r="U73" s="66"/>
      <c r="V73" s="66"/>
      <c r="W73" s="66"/>
      <c r="X73" s="66"/>
      <c r="Y73" s="66"/>
      <c r="Z73" s="66"/>
      <c r="AA73" s="66"/>
      <c r="AB73" s="66"/>
    </row>
    <row r="74" spans="1:28" ht="15" customHeight="1" x14ac:dyDescent="0.25">
      <c r="A74" s="84"/>
      <c r="B74" s="84"/>
      <c r="C74" s="69">
        <v>237</v>
      </c>
      <c r="D74" s="70" t="s">
        <v>125</v>
      </c>
      <c r="E74" s="32" t="s">
        <v>33</v>
      </c>
      <c r="F74" s="32" t="s">
        <v>207</v>
      </c>
      <c r="G74" s="32" t="s">
        <v>210</v>
      </c>
      <c r="H74" s="32" t="s">
        <v>34</v>
      </c>
      <c r="I74" s="41">
        <v>20</v>
      </c>
      <c r="J74" s="41">
        <v>30</v>
      </c>
      <c r="K74" s="46">
        <v>180</v>
      </c>
      <c r="L74" s="34"/>
      <c r="M74" s="60">
        <f t="shared" si="3"/>
        <v>0</v>
      </c>
      <c r="N74" s="40" t="str">
        <f t="shared" si="4"/>
        <v>OK</v>
      </c>
      <c r="O74" s="66"/>
      <c r="P74" s="66"/>
      <c r="Q74" s="67"/>
      <c r="R74" s="66"/>
      <c r="S74" s="66"/>
      <c r="T74" s="66"/>
      <c r="U74" s="66"/>
      <c r="V74" s="66"/>
      <c r="W74" s="66"/>
      <c r="X74" s="66"/>
      <c r="Y74" s="66"/>
      <c r="Z74" s="66"/>
      <c r="AA74" s="66"/>
      <c r="AB74" s="66"/>
    </row>
    <row r="75" spans="1:28" ht="15" customHeight="1" x14ac:dyDescent="0.25">
      <c r="A75" s="84"/>
      <c r="B75" s="84"/>
      <c r="C75" s="69">
        <v>238</v>
      </c>
      <c r="D75" s="70" t="s">
        <v>126</v>
      </c>
      <c r="E75" s="32" t="s">
        <v>32</v>
      </c>
      <c r="F75" s="32" t="s">
        <v>180</v>
      </c>
      <c r="G75" s="32" t="s">
        <v>181</v>
      </c>
      <c r="H75" s="32" t="s">
        <v>155</v>
      </c>
      <c r="I75" s="41">
        <v>20</v>
      </c>
      <c r="J75" s="41">
        <v>30</v>
      </c>
      <c r="K75" s="46">
        <v>169.9</v>
      </c>
      <c r="L75" s="34">
        <v>4</v>
      </c>
      <c r="M75" s="60">
        <f t="shared" si="3"/>
        <v>4</v>
      </c>
      <c r="N75" s="40" t="str">
        <f t="shared" si="4"/>
        <v>OK</v>
      </c>
      <c r="O75" s="66"/>
      <c r="P75" s="66"/>
      <c r="Q75" s="67"/>
      <c r="R75" s="66"/>
      <c r="S75" s="66"/>
      <c r="T75" s="66"/>
      <c r="U75" s="66"/>
      <c r="V75" s="66"/>
      <c r="W75" s="66"/>
      <c r="X75" s="66"/>
      <c r="Y75" s="66"/>
      <c r="Z75" s="66"/>
      <c r="AA75" s="66"/>
      <c r="AB75" s="66"/>
    </row>
    <row r="76" spans="1:28" ht="15" customHeight="1" x14ac:dyDescent="0.25">
      <c r="A76" s="84"/>
      <c r="B76" s="84"/>
      <c r="C76" s="69">
        <v>239</v>
      </c>
      <c r="D76" s="70" t="s">
        <v>127</v>
      </c>
      <c r="E76" s="32" t="s">
        <v>32</v>
      </c>
      <c r="F76" s="32" t="s">
        <v>211</v>
      </c>
      <c r="G76" s="32" t="s">
        <v>212</v>
      </c>
      <c r="H76" s="32" t="s">
        <v>30</v>
      </c>
      <c r="I76" s="41">
        <v>20</v>
      </c>
      <c r="J76" s="41">
        <v>30</v>
      </c>
      <c r="K76" s="46">
        <v>4.75</v>
      </c>
      <c r="L76" s="34">
        <v>400</v>
      </c>
      <c r="M76" s="60">
        <f t="shared" si="3"/>
        <v>400</v>
      </c>
      <c r="N76" s="40" t="str">
        <f t="shared" si="4"/>
        <v>OK</v>
      </c>
      <c r="O76" s="66"/>
      <c r="P76" s="66"/>
      <c r="Q76" s="67"/>
      <c r="R76" s="66"/>
      <c r="S76" s="66"/>
      <c r="T76" s="66"/>
      <c r="U76" s="66"/>
      <c r="V76" s="66"/>
      <c r="W76" s="66"/>
      <c r="X76" s="66"/>
      <c r="Y76" s="66"/>
      <c r="Z76" s="66"/>
      <c r="AA76" s="66"/>
      <c r="AB76" s="66"/>
    </row>
    <row r="77" spans="1:28" ht="15" customHeight="1" x14ac:dyDescent="0.25">
      <c r="A77" s="84"/>
      <c r="B77" s="84"/>
      <c r="C77" s="69">
        <v>240</v>
      </c>
      <c r="D77" s="70" t="s">
        <v>128</v>
      </c>
      <c r="E77" s="32" t="s">
        <v>32</v>
      </c>
      <c r="F77" s="32" t="s">
        <v>211</v>
      </c>
      <c r="G77" s="32" t="s">
        <v>212</v>
      </c>
      <c r="H77" s="32" t="s">
        <v>34</v>
      </c>
      <c r="I77" s="41">
        <v>20</v>
      </c>
      <c r="J77" s="41">
        <v>30</v>
      </c>
      <c r="K77" s="46">
        <v>475.01</v>
      </c>
      <c r="L77" s="34">
        <v>2</v>
      </c>
      <c r="M77" s="60">
        <f t="shared" si="3"/>
        <v>2</v>
      </c>
      <c r="N77" s="40" t="str">
        <f t="shared" si="4"/>
        <v>OK</v>
      </c>
      <c r="O77" s="66"/>
      <c r="P77" s="66"/>
      <c r="Q77" s="67"/>
      <c r="R77" s="66"/>
      <c r="S77" s="66"/>
      <c r="T77" s="66"/>
      <c r="U77" s="66"/>
      <c r="V77" s="66"/>
      <c r="W77" s="66"/>
      <c r="X77" s="66"/>
      <c r="Y77" s="66"/>
      <c r="Z77" s="66"/>
      <c r="AA77" s="66"/>
      <c r="AB77" s="66"/>
    </row>
    <row r="78" spans="1:28" ht="15" customHeight="1" x14ac:dyDescent="0.25">
      <c r="A78" s="84"/>
      <c r="B78" s="84"/>
      <c r="C78" s="69">
        <v>241</v>
      </c>
      <c r="D78" s="70" t="s">
        <v>129</v>
      </c>
      <c r="E78" s="32" t="s">
        <v>32</v>
      </c>
      <c r="F78" s="32" t="s">
        <v>180</v>
      </c>
      <c r="G78" s="32" t="s">
        <v>181</v>
      </c>
      <c r="H78" s="32" t="s">
        <v>155</v>
      </c>
      <c r="I78" s="41">
        <v>20</v>
      </c>
      <c r="J78" s="41">
        <v>30</v>
      </c>
      <c r="K78" s="46">
        <v>379</v>
      </c>
      <c r="L78" s="34">
        <v>2</v>
      </c>
      <c r="M78" s="60">
        <f t="shared" si="3"/>
        <v>2</v>
      </c>
      <c r="N78" s="40" t="str">
        <f t="shared" si="4"/>
        <v>OK</v>
      </c>
      <c r="O78" s="66"/>
      <c r="P78" s="66"/>
      <c r="Q78" s="67"/>
      <c r="R78" s="66"/>
      <c r="S78" s="66"/>
      <c r="T78" s="66"/>
      <c r="U78" s="66"/>
      <c r="V78" s="66"/>
      <c r="W78" s="66"/>
      <c r="X78" s="66"/>
      <c r="Y78" s="66"/>
      <c r="Z78" s="66"/>
      <c r="AA78" s="66"/>
      <c r="AB78" s="66"/>
    </row>
    <row r="79" spans="1:28" ht="15" customHeight="1" x14ac:dyDescent="0.25">
      <c r="A79" s="84"/>
      <c r="B79" s="84"/>
      <c r="C79" s="69">
        <v>242</v>
      </c>
      <c r="D79" s="70" t="s">
        <v>130</v>
      </c>
      <c r="E79" s="32" t="s">
        <v>32</v>
      </c>
      <c r="F79" s="32" t="s">
        <v>180</v>
      </c>
      <c r="G79" s="32" t="s">
        <v>213</v>
      </c>
      <c r="H79" s="32" t="s">
        <v>34</v>
      </c>
      <c r="I79" s="41">
        <v>20</v>
      </c>
      <c r="J79" s="41">
        <v>30</v>
      </c>
      <c r="K79" s="46">
        <v>648.78</v>
      </c>
      <c r="L79" s="34">
        <v>2</v>
      </c>
      <c r="M79" s="60">
        <f t="shared" si="3"/>
        <v>2</v>
      </c>
      <c r="N79" s="40" t="str">
        <f t="shared" si="4"/>
        <v>OK</v>
      </c>
      <c r="O79" s="66"/>
      <c r="P79" s="66"/>
      <c r="Q79" s="67"/>
      <c r="R79" s="66"/>
      <c r="S79" s="66"/>
      <c r="T79" s="66"/>
      <c r="U79" s="66"/>
      <c r="V79" s="66"/>
      <c r="W79" s="66"/>
      <c r="X79" s="66"/>
      <c r="Y79" s="66"/>
      <c r="Z79" s="66"/>
      <c r="AA79" s="66"/>
      <c r="AB79" s="66"/>
    </row>
    <row r="80" spans="1:28" ht="15" customHeight="1" x14ac:dyDescent="0.25">
      <c r="A80" s="84"/>
      <c r="B80" s="84"/>
      <c r="C80" s="69">
        <v>243</v>
      </c>
      <c r="D80" s="70" t="s">
        <v>131</v>
      </c>
      <c r="E80" s="32" t="s">
        <v>32</v>
      </c>
      <c r="F80" s="32" t="s">
        <v>180</v>
      </c>
      <c r="G80" s="32" t="s">
        <v>181</v>
      </c>
      <c r="H80" s="32" t="s">
        <v>155</v>
      </c>
      <c r="I80" s="41">
        <v>20</v>
      </c>
      <c r="J80" s="41">
        <v>30</v>
      </c>
      <c r="K80" s="46">
        <v>259.02</v>
      </c>
      <c r="L80" s="34">
        <v>2</v>
      </c>
      <c r="M80" s="60">
        <f t="shared" si="3"/>
        <v>2</v>
      </c>
      <c r="N80" s="40" t="str">
        <f t="shared" si="4"/>
        <v>OK</v>
      </c>
      <c r="O80" s="66"/>
      <c r="P80" s="66"/>
      <c r="Q80" s="67"/>
      <c r="R80" s="66"/>
      <c r="S80" s="66"/>
      <c r="T80" s="66"/>
      <c r="U80" s="66"/>
      <c r="V80" s="66"/>
      <c r="W80" s="66"/>
      <c r="X80" s="66"/>
      <c r="Y80" s="66"/>
      <c r="Z80" s="66"/>
      <c r="AA80" s="66"/>
      <c r="AB80" s="66"/>
    </row>
    <row r="81" spans="1:28" ht="15" customHeight="1" x14ac:dyDescent="0.25">
      <c r="A81" s="84"/>
      <c r="B81" s="84"/>
      <c r="C81" s="69">
        <v>244</v>
      </c>
      <c r="D81" s="70" t="s">
        <v>132</v>
      </c>
      <c r="E81" s="32" t="s">
        <v>32</v>
      </c>
      <c r="F81" s="32" t="s">
        <v>182</v>
      </c>
      <c r="G81" s="32" t="s">
        <v>183</v>
      </c>
      <c r="H81" s="45" t="s">
        <v>30</v>
      </c>
      <c r="I81" s="41">
        <v>20</v>
      </c>
      <c r="J81" s="41">
        <v>30</v>
      </c>
      <c r="K81" s="46">
        <v>4.5</v>
      </c>
      <c r="L81" s="34">
        <v>300</v>
      </c>
      <c r="M81" s="60">
        <f t="shared" si="3"/>
        <v>300</v>
      </c>
      <c r="N81" s="40" t="str">
        <f t="shared" si="4"/>
        <v>OK</v>
      </c>
      <c r="O81" s="66"/>
      <c r="P81" s="66"/>
      <c r="Q81" s="67"/>
      <c r="R81" s="66"/>
      <c r="S81" s="66"/>
      <c r="T81" s="66"/>
      <c r="U81" s="66"/>
      <c r="V81" s="66"/>
      <c r="W81" s="66"/>
      <c r="X81" s="66"/>
      <c r="Y81" s="66"/>
      <c r="Z81" s="66"/>
      <c r="AA81" s="66"/>
      <c r="AB81" s="66"/>
    </row>
    <row r="82" spans="1:28" ht="15" customHeight="1" x14ac:dyDescent="0.25">
      <c r="A82" s="84"/>
      <c r="B82" s="84"/>
      <c r="C82" s="69">
        <v>245</v>
      </c>
      <c r="D82" s="70" t="s">
        <v>133</v>
      </c>
      <c r="E82" s="32" t="s">
        <v>32</v>
      </c>
      <c r="F82" s="32" t="s">
        <v>182</v>
      </c>
      <c r="G82" s="44" t="s">
        <v>183</v>
      </c>
      <c r="H82" s="45" t="s">
        <v>30</v>
      </c>
      <c r="I82" s="41">
        <v>20</v>
      </c>
      <c r="J82" s="41">
        <v>30</v>
      </c>
      <c r="K82" s="46">
        <v>4.5</v>
      </c>
      <c r="L82" s="34">
        <v>300</v>
      </c>
      <c r="M82" s="60">
        <f t="shared" si="3"/>
        <v>300</v>
      </c>
      <c r="N82" s="40" t="str">
        <f t="shared" si="4"/>
        <v>OK</v>
      </c>
      <c r="O82" s="66"/>
      <c r="P82" s="66"/>
      <c r="Q82" s="67"/>
      <c r="R82" s="66"/>
      <c r="S82" s="66"/>
      <c r="T82" s="66"/>
      <c r="U82" s="66"/>
      <c r="V82" s="66"/>
      <c r="W82" s="66"/>
      <c r="X82" s="66"/>
      <c r="Y82" s="66"/>
      <c r="Z82" s="66"/>
      <c r="AA82" s="66"/>
      <c r="AB82" s="66"/>
    </row>
    <row r="83" spans="1:28" ht="15" customHeight="1" x14ac:dyDescent="0.25">
      <c r="A83" s="85"/>
      <c r="B83" s="85"/>
      <c r="C83" s="69">
        <v>246</v>
      </c>
      <c r="D83" s="70" t="s">
        <v>134</v>
      </c>
      <c r="E83" s="32" t="s">
        <v>32</v>
      </c>
      <c r="F83" s="32" t="s">
        <v>182</v>
      </c>
      <c r="G83" s="44" t="s">
        <v>183</v>
      </c>
      <c r="H83" s="32" t="s">
        <v>30</v>
      </c>
      <c r="I83" s="41">
        <v>20</v>
      </c>
      <c r="J83" s="41">
        <v>30</v>
      </c>
      <c r="K83" s="46">
        <v>4.5</v>
      </c>
      <c r="L83" s="34">
        <v>300</v>
      </c>
      <c r="M83" s="60">
        <f t="shared" si="3"/>
        <v>300</v>
      </c>
      <c r="N83" s="40" t="str">
        <f t="shared" si="4"/>
        <v>OK</v>
      </c>
      <c r="O83" s="66"/>
      <c r="P83" s="66"/>
      <c r="Q83" s="67"/>
      <c r="R83" s="66"/>
      <c r="S83" s="66"/>
      <c r="T83" s="66"/>
      <c r="U83" s="66"/>
      <c r="V83" s="66"/>
      <c r="W83" s="66"/>
      <c r="X83" s="66"/>
      <c r="Y83" s="66"/>
      <c r="Z83" s="66"/>
      <c r="AA83" s="66"/>
      <c r="AB83" s="66"/>
    </row>
    <row r="84" spans="1:28" ht="135" x14ac:dyDescent="0.25">
      <c r="A84" s="74" t="s">
        <v>135</v>
      </c>
      <c r="B84" s="74">
        <v>6</v>
      </c>
      <c r="C84" s="72">
        <v>247</v>
      </c>
      <c r="D84" s="73" t="s">
        <v>136</v>
      </c>
      <c r="E84" s="33" t="s">
        <v>151</v>
      </c>
      <c r="F84" s="33" t="s">
        <v>214</v>
      </c>
      <c r="G84" s="33" t="s">
        <v>215</v>
      </c>
      <c r="H84" s="33" t="s">
        <v>31</v>
      </c>
      <c r="I84" s="42">
        <v>20</v>
      </c>
      <c r="J84" s="42">
        <v>30</v>
      </c>
      <c r="K84" s="47">
        <v>77</v>
      </c>
      <c r="L84" s="34">
        <v>10</v>
      </c>
      <c r="M84" s="60">
        <f t="shared" si="3"/>
        <v>10</v>
      </c>
      <c r="N84" s="40" t="str">
        <f t="shared" si="4"/>
        <v>OK</v>
      </c>
      <c r="O84" s="66"/>
      <c r="P84" s="66"/>
      <c r="Q84" s="67"/>
      <c r="R84" s="66"/>
      <c r="S84" s="66"/>
      <c r="T84" s="66"/>
      <c r="U84" s="66"/>
      <c r="V84" s="66"/>
      <c r="W84" s="66"/>
      <c r="X84" s="66"/>
      <c r="Y84" s="66"/>
      <c r="Z84" s="66"/>
      <c r="AA84" s="66"/>
      <c r="AB84" s="66"/>
    </row>
    <row r="85" spans="1:28" ht="15" customHeight="1" x14ac:dyDescent="0.25">
      <c r="A85" s="83" t="s">
        <v>135</v>
      </c>
      <c r="B85" s="83">
        <v>7</v>
      </c>
      <c r="C85" s="69">
        <v>248</v>
      </c>
      <c r="D85" s="70" t="s">
        <v>137</v>
      </c>
      <c r="E85" s="32" t="s">
        <v>32</v>
      </c>
      <c r="F85" s="32" t="s">
        <v>214</v>
      </c>
      <c r="G85" s="32" t="s">
        <v>216</v>
      </c>
      <c r="H85" s="32" t="s">
        <v>156</v>
      </c>
      <c r="I85" s="41">
        <v>20</v>
      </c>
      <c r="J85" s="41">
        <v>30</v>
      </c>
      <c r="K85" s="46">
        <v>151.6</v>
      </c>
      <c r="L85" s="34"/>
      <c r="M85" s="60">
        <f t="shared" si="3"/>
        <v>0</v>
      </c>
      <c r="N85" s="40" t="str">
        <f t="shared" si="4"/>
        <v>OK</v>
      </c>
      <c r="O85" s="66"/>
      <c r="P85" s="66"/>
      <c r="Q85" s="67"/>
      <c r="R85" s="66"/>
      <c r="S85" s="66"/>
      <c r="T85" s="66"/>
      <c r="U85" s="66"/>
      <c r="V85" s="66"/>
      <c r="W85" s="66"/>
      <c r="X85" s="66"/>
      <c r="Y85" s="66"/>
      <c r="Z85" s="66"/>
      <c r="AA85" s="66"/>
      <c r="AB85" s="66"/>
    </row>
    <row r="86" spans="1:28" ht="15" customHeight="1" x14ac:dyDescent="0.25">
      <c r="A86" s="84"/>
      <c r="B86" s="84"/>
      <c r="C86" s="69">
        <v>249</v>
      </c>
      <c r="D86" s="70" t="s">
        <v>138</v>
      </c>
      <c r="E86" s="32" t="s">
        <v>32</v>
      </c>
      <c r="F86" s="32" t="s">
        <v>214</v>
      </c>
      <c r="G86" s="32" t="s">
        <v>217</v>
      </c>
      <c r="H86" s="32" t="s">
        <v>156</v>
      </c>
      <c r="I86" s="41">
        <v>20</v>
      </c>
      <c r="J86" s="41">
        <v>30</v>
      </c>
      <c r="K86" s="46">
        <v>140</v>
      </c>
      <c r="L86" s="34"/>
      <c r="M86" s="60">
        <f t="shared" si="3"/>
        <v>0</v>
      </c>
      <c r="N86" s="40" t="str">
        <f t="shared" si="4"/>
        <v>OK</v>
      </c>
      <c r="O86" s="66"/>
      <c r="P86" s="66"/>
      <c r="Q86" s="67"/>
      <c r="R86" s="66"/>
      <c r="S86" s="66"/>
      <c r="T86" s="66"/>
      <c r="U86" s="66"/>
      <c r="V86" s="66"/>
      <c r="W86" s="66"/>
      <c r="X86" s="66"/>
      <c r="Y86" s="66"/>
      <c r="Z86" s="66"/>
      <c r="AA86" s="66"/>
      <c r="AB86" s="66"/>
    </row>
    <row r="87" spans="1:28" ht="15" customHeight="1" x14ac:dyDescent="0.25">
      <c r="A87" s="84"/>
      <c r="B87" s="84"/>
      <c r="C87" s="69">
        <v>250</v>
      </c>
      <c r="D87" s="70" t="s">
        <v>139</v>
      </c>
      <c r="E87" s="41" t="s">
        <v>152</v>
      </c>
      <c r="F87" s="41" t="s">
        <v>214</v>
      </c>
      <c r="G87" s="68" t="s">
        <v>216</v>
      </c>
      <c r="H87" s="41" t="s">
        <v>156</v>
      </c>
      <c r="I87" s="41">
        <v>20</v>
      </c>
      <c r="J87" s="41">
        <v>30</v>
      </c>
      <c r="K87" s="46">
        <v>226</v>
      </c>
      <c r="L87" s="34"/>
      <c r="M87" s="60">
        <f t="shared" si="3"/>
        <v>0</v>
      </c>
      <c r="N87" s="40" t="str">
        <f t="shared" si="4"/>
        <v>OK</v>
      </c>
      <c r="O87" s="66"/>
      <c r="P87" s="66"/>
      <c r="Q87" s="67"/>
      <c r="R87" s="66"/>
      <c r="S87" s="66"/>
      <c r="T87" s="66"/>
      <c r="U87" s="66"/>
      <c r="V87" s="66"/>
      <c r="W87" s="66"/>
      <c r="X87" s="66"/>
      <c r="Y87" s="66"/>
      <c r="Z87" s="66"/>
      <c r="AA87" s="66"/>
      <c r="AB87" s="66"/>
    </row>
    <row r="88" spans="1:28" ht="15" customHeight="1" x14ac:dyDescent="0.25">
      <c r="A88" s="84"/>
      <c r="B88" s="84"/>
      <c r="C88" s="69">
        <v>251</v>
      </c>
      <c r="D88" s="70" t="s">
        <v>140</v>
      </c>
      <c r="E88" s="32" t="s">
        <v>32</v>
      </c>
      <c r="F88" s="32" t="s">
        <v>214</v>
      </c>
      <c r="G88" s="32" t="s">
        <v>218</v>
      </c>
      <c r="H88" s="45" t="s">
        <v>156</v>
      </c>
      <c r="I88" s="41">
        <v>20</v>
      </c>
      <c r="J88" s="41">
        <v>30</v>
      </c>
      <c r="K88" s="46">
        <v>219</v>
      </c>
      <c r="L88" s="34"/>
      <c r="M88" s="60">
        <f t="shared" si="3"/>
        <v>0</v>
      </c>
      <c r="N88" s="40" t="str">
        <f t="shared" si="4"/>
        <v>OK</v>
      </c>
      <c r="O88" s="66"/>
      <c r="P88" s="66"/>
      <c r="Q88" s="67"/>
      <c r="R88" s="66"/>
      <c r="S88" s="66"/>
      <c r="T88" s="66"/>
      <c r="U88" s="66"/>
      <c r="V88" s="66"/>
      <c r="W88" s="66"/>
      <c r="X88" s="66"/>
      <c r="Y88" s="66"/>
      <c r="Z88" s="66"/>
      <c r="AA88" s="66"/>
      <c r="AB88" s="66"/>
    </row>
    <row r="89" spans="1:28" ht="15" customHeight="1" x14ac:dyDescent="0.25">
      <c r="A89" s="84"/>
      <c r="B89" s="84"/>
      <c r="C89" s="69">
        <v>252</v>
      </c>
      <c r="D89" s="70" t="s">
        <v>141</v>
      </c>
      <c r="E89" s="41" t="s">
        <v>32</v>
      </c>
      <c r="F89" s="41" t="s">
        <v>214</v>
      </c>
      <c r="G89" s="32" t="s">
        <v>218</v>
      </c>
      <c r="H89" s="41" t="s">
        <v>156</v>
      </c>
      <c r="I89" s="41">
        <v>20</v>
      </c>
      <c r="J89" s="41">
        <v>30</v>
      </c>
      <c r="K89" s="46">
        <v>201</v>
      </c>
      <c r="L89" s="34"/>
      <c r="M89" s="60">
        <f t="shared" si="3"/>
        <v>0</v>
      </c>
      <c r="N89" s="40" t="str">
        <f t="shared" si="4"/>
        <v>OK</v>
      </c>
      <c r="O89" s="66"/>
      <c r="P89" s="66"/>
      <c r="Q89" s="67"/>
      <c r="R89" s="66"/>
      <c r="S89" s="66"/>
      <c r="T89" s="66"/>
      <c r="U89" s="66"/>
      <c r="V89" s="66"/>
      <c r="W89" s="66"/>
      <c r="X89" s="66"/>
      <c r="Y89" s="66"/>
      <c r="Z89" s="66"/>
      <c r="AA89" s="66"/>
      <c r="AB89" s="66"/>
    </row>
    <row r="90" spans="1:28" ht="15" customHeight="1" x14ac:dyDescent="0.25">
      <c r="A90" s="84"/>
      <c r="B90" s="84"/>
      <c r="C90" s="69">
        <v>253</v>
      </c>
      <c r="D90" s="70" t="s">
        <v>142</v>
      </c>
      <c r="E90" s="32" t="s">
        <v>32</v>
      </c>
      <c r="F90" s="32" t="s">
        <v>214</v>
      </c>
      <c r="G90" s="32" t="s">
        <v>218</v>
      </c>
      <c r="H90" s="32" t="s">
        <v>156</v>
      </c>
      <c r="I90" s="41">
        <v>20</v>
      </c>
      <c r="J90" s="41">
        <v>30</v>
      </c>
      <c r="K90" s="46">
        <v>136</v>
      </c>
      <c r="L90" s="34"/>
      <c r="M90" s="60">
        <f t="shared" si="3"/>
        <v>0</v>
      </c>
      <c r="N90" s="40" t="str">
        <f t="shared" si="4"/>
        <v>OK</v>
      </c>
      <c r="O90" s="66"/>
      <c r="P90" s="66"/>
      <c r="Q90" s="67"/>
      <c r="R90" s="66"/>
      <c r="S90" s="66"/>
      <c r="T90" s="66"/>
      <c r="U90" s="66"/>
      <c r="V90" s="66"/>
      <c r="W90" s="66"/>
      <c r="X90" s="66"/>
      <c r="Y90" s="66"/>
      <c r="Z90" s="66"/>
      <c r="AA90" s="66"/>
      <c r="AB90" s="66"/>
    </row>
    <row r="91" spans="1:28" ht="15" customHeight="1" x14ac:dyDescent="0.25">
      <c r="A91" s="84"/>
      <c r="B91" s="84"/>
      <c r="C91" s="69">
        <v>254</v>
      </c>
      <c r="D91" s="70" t="s">
        <v>143</v>
      </c>
      <c r="E91" s="32" t="s">
        <v>32</v>
      </c>
      <c r="F91" s="32" t="s">
        <v>219</v>
      </c>
      <c r="G91" s="32" t="s">
        <v>219</v>
      </c>
      <c r="H91" s="32" t="s">
        <v>34</v>
      </c>
      <c r="I91" s="41">
        <v>20</v>
      </c>
      <c r="J91" s="41">
        <v>30</v>
      </c>
      <c r="K91" s="46">
        <v>173</v>
      </c>
      <c r="L91" s="34"/>
      <c r="M91" s="60">
        <f t="shared" si="3"/>
        <v>0</v>
      </c>
      <c r="N91" s="40" t="str">
        <f t="shared" si="4"/>
        <v>OK</v>
      </c>
      <c r="O91" s="66"/>
      <c r="P91" s="66"/>
      <c r="Q91" s="67"/>
      <c r="R91" s="66"/>
      <c r="S91" s="66"/>
      <c r="T91" s="66"/>
      <c r="U91" s="66"/>
      <c r="V91" s="66"/>
      <c r="W91" s="66"/>
      <c r="X91" s="66"/>
      <c r="Y91" s="66"/>
      <c r="Z91" s="66"/>
      <c r="AA91" s="66"/>
      <c r="AB91" s="66"/>
    </row>
    <row r="92" spans="1:28" ht="15" customHeight="1" x14ac:dyDescent="0.25">
      <c r="A92" s="85"/>
      <c r="B92" s="85"/>
      <c r="C92" s="69">
        <v>255</v>
      </c>
      <c r="D92" s="70" t="s">
        <v>144</v>
      </c>
      <c r="E92" s="32" t="s">
        <v>32</v>
      </c>
      <c r="F92" s="32" t="s">
        <v>214</v>
      </c>
      <c r="G92" s="32" t="s">
        <v>220</v>
      </c>
      <c r="H92" s="45" t="s">
        <v>34</v>
      </c>
      <c r="I92" s="41">
        <v>20</v>
      </c>
      <c r="J92" s="41">
        <v>30</v>
      </c>
      <c r="K92" s="46">
        <v>140</v>
      </c>
      <c r="L92" s="34"/>
      <c r="M92" s="60">
        <f t="shared" si="3"/>
        <v>0</v>
      </c>
      <c r="N92" s="40" t="str">
        <f t="shared" si="4"/>
        <v>OK</v>
      </c>
      <c r="O92" s="66"/>
      <c r="P92" s="66"/>
      <c r="Q92" s="67"/>
      <c r="R92" s="66"/>
      <c r="S92" s="66"/>
      <c r="T92" s="66"/>
      <c r="U92" s="66"/>
      <c r="V92" s="66"/>
      <c r="W92" s="66"/>
      <c r="X92" s="66"/>
      <c r="Y92" s="66"/>
      <c r="Z92" s="66"/>
      <c r="AA92" s="66"/>
      <c r="AB92" s="66"/>
    </row>
    <row r="93" spans="1:28" ht="90" x14ac:dyDescent="0.25">
      <c r="A93" s="74" t="s">
        <v>145</v>
      </c>
      <c r="B93" s="74">
        <v>8</v>
      </c>
      <c r="C93" s="72">
        <v>256</v>
      </c>
      <c r="D93" s="73" t="s">
        <v>146</v>
      </c>
      <c r="E93" s="33" t="s">
        <v>153</v>
      </c>
      <c r="F93" s="33" t="s">
        <v>221</v>
      </c>
      <c r="G93" s="33" t="s">
        <v>222</v>
      </c>
      <c r="H93" s="43" t="s">
        <v>34</v>
      </c>
      <c r="I93" s="42">
        <v>20</v>
      </c>
      <c r="J93" s="42">
        <v>30</v>
      </c>
      <c r="K93" s="47">
        <v>221</v>
      </c>
      <c r="L93" s="34">
        <v>1</v>
      </c>
      <c r="M93" s="60">
        <f t="shared" si="3"/>
        <v>1</v>
      </c>
      <c r="N93" s="40" t="str">
        <f t="shared" si="4"/>
        <v>OK</v>
      </c>
      <c r="O93" s="66"/>
      <c r="P93" s="66"/>
      <c r="Q93" s="67"/>
      <c r="R93" s="66"/>
      <c r="S93" s="66"/>
      <c r="T93" s="66"/>
      <c r="U93" s="66"/>
      <c r="V93" s="66"/>
      <c r="W93" s="66"/>
      <c r="X93" s="66"/>
      <c r="Y93" s="66"/>
      <c r="Z93" s="66"/>
      <c r="AA93" s="66"/>
      <c r="AB93" s="66"/>
    </row>
    <row r="94" spans="1:28" ht="255" x14ac:dyDescent="0.25">
      <c r="A94" s="71" t="s">
        <v>135</v>
      </c>
      <c r="B94" s="71">
        <v>9</v>
      </c>
      <c r="C94" s="69">
        <v>257</v>
      </c>
      <c r="D94" s="70" t="s">
        <v>147</v>
      </c>
      <c r="E94" s="32" t="s">
        <v>148</v>
      </c>
      <c r="F94" s="32" t="s">
        <v>223</v>
      </c>
      <c r="G94" s="32" t="s">
        <v>224</v>
      </c>
      <c r="H94" s="32" t="s">
        <v>154</v>
      </c>
      <c r="I94" s="41">
        <v>20</v>
      </c>
      <c r="J94" s="41">
        <v>30</v>
      </c>
      <c r="K94" s="46">
        <v>189</v>
      </c>
      <c r="L94" s="34"/>
      <c r="M94" s="60">
        <f t="shared" si="3"/>
        <v>0</v>
      </c>
      <c r="N94" s="40" t="str">
        <f t="shared" si="4"/>
        <v>OK</v>
      </c>
      <c r="O94" s="66"/>
      <c r="P94" s="66"/>
      <c r="Q94" s="67"/>
      <c r="R94" s="66"/>
      <c r="S94" s="66"/>
      <c r="T94" s="66"/>
      <c r="U94" s="66"/>
      <c r="V94" s="66"/>
      <c r="W94" s="66"/>
      <c r="X94" s="66"/>
      <c r="Y94" s="66"/>
      <c r="Z94" s="66"/>
      <c r="AA94" s="66"/>
      <c r="AB94" s="66"/>
    </row>
  </sheetData>
  <mergeCells count="24">
    <mergeCell ref="A85:A92"/>
    <mergeCell ref="B85:B92"/>
    <mergeCell ref="AA1:AA2"/>
    <mergeCell ref="AB1:AB2"/>
    <mergeCell ref="L1:N1"/>
    <mergeCell ref="O1:O2"/>
    <mergeCell ref="P1:P2"/>
    <mergeCell ref="X1:X2"/>
    <mergeCell ref="Q1:Q2"/>
    <mergeCell ref="A2:N2"/>
    <mergeCell ref="R1:R2"/>
    <mergeCell ref="S1:S2"/>
    <mergeCell ref="A1:C1"/>
    <mergeCell ref="D1:K1"/>
    <mergeCell ref="Y1:Y2"/>
    <mergeCell ref="Z1:Z2"/>
    <mergeCell ref="V1:V2"/>
    <mergeCell ref="W1:W2"/>
    <mergeCell ref="A4:A10"/>
    <mergeCell ref="B4:B10"/>
    <mergeCell ref="A11:A83"/>
    <mergeCell ref="B11:B83"/>
    <mergeCell ref="T1:T2"/>
    <mergeCell ref="U1:U2"/>
  </mergeCells>
  <conditionalFormatting sqref="R10:AB94 P4:AB4 P5:Q94">
    <cfRule type="cellIs" dxfId="82" priority="9" stopIfTrue="1" operator="greaterThan">
      <formula>0</formula>
    </cfRule>
    <cfRule type="cellIs" dxfId="81" priority="10" stopIfTrue="1" operator="greaterThan">
      <formula>0</formula>
    </cfRule>
    <cfRule type="cellIs" dxfId="80" priority="11" stopIfTrue="1" operator="greaterThan">
      <formula>0</formula>
    </cfRule>
  </conditionalFormatting>
  <conditionalFormatting sqref="R5:AB9">
    <cfRule type="cellIs" dxfId="79" priority="6" stopIfTrue="1" operator="greaterThan">
      <formula>0</formula>
    </cfRule>
    <cfRule type="cellIs" dxfId="78" priority="7" stopIfTrue="1" operator="greaterThan">
      <formula>0</formula>
    </cfRule>
    <cfRule type="cellIs" dxfId="77" priority="8" stopIfTrue="1" operator="greaterThan">
      <formula>0</formula>
    </cfRule>
  </conditionalFormatting>
  <conditionalFormatting sqref="P4:AB94">
    <cfRule type="cellIs" dxfId="76" priority="5" operator="greaterThan">
      <formula>0</formula>
    </cfRule>
  </conditionalFormatting>
  <conditionalFormatting sqref="O4:O94">
    <cfRule type="cellIs" dxfId="25" priority="2" stopIfTrue="1" operator="greaterThan">
      <formula>0</formula>
    </cfRule>
    <cfRule type="cellIs" dxfId="24" priority="3" stopIfTrue="1" operator="greaterThan">
      <formula>0</formula>
    </cfRule>
    <cfRule type="cellIs" dxfId="23" priority="4" stopIfTrue="1" operator="greaterThan">
      <formula>0</formula>
    </cfRule>
  </conditionalFormatting>
  <conditionalFormatting sqref="O4:O94">
    <cfRule type="cellIs" dxfId="22" priority="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CCT</vt:lpstr>
      <vt:lpstr>CAV</vt:lpstr>
      <vt:lpstr>CEAD</vt:lpstr>
      <vt:lpstr>CEART</vt:lpstr>
      <vt:lpstr>CEAVI</vt:lpstr>
      <vt:lpstr>CEFID</vt:lpstr>
      <vt:lpstr>CEO</vt:lpstr>
      <vt:lpstr>CEPLAN</vt:lpstr>
      <vt:lpstr>CERES</vt:lpstr>
      <vt:lpstr>CESFI</vt:lpstr>
      <vt:lpstr>ESAG</vt:lpstr>
      <vt:lpstr>FAED</vt:lpstr>
      <vt:lpstr>MESC</vt:lpstr>
      <vt:lpstr>REITORIA</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ANA CAROLINA WAGNER</cp:lastModifiedBy>
  <cp:lastPrinted>2014-06-04T18:55:53Z</cp:lastPrinted>
  <dcterms:created xsi:type="dcterms:W3CDTF">2010-06-19T20:43:11Z</dcterms:created>
  <dcterms:modified xsi:type="dcterms:W3CDTF">2023-01-10T17:21:44Z</dcterms:modified>
</cp:coreProperties>
</file>