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Licitação 2022\PE SRP 0828.2022 - Coffee Break - SGPe 23958.2022\"/>
    </mc:Choice>
  </mc:AlternateContent>
  <xr:revisionPtr revIDLastSave="0" documentId="13_ncr:1_{9ED6A89B-1100-4524-9F93-17D9BB7CF1F8}" xr6:coauthVersionLast="47" xr6:coauthVersionMax="47" xr10:uidLastSave="{00000000-0000-0000-0000-000000000000}"/>
  <bookViews>
    <workbookView xWindow="-21720" yWindow="1605" windowWidth="21840" windowHeight="13020" tabRatio="711" xr2:uid="{00000000-000D-0000-FFFF-FFFF00000000}"/>
  </bookViews>
  <sheets>
    <sheet name="CCT" sheetId="104" r:id="rId1"/>
    <sheet name="GESTOR" sheetId="90" r:id="rId2"/>
    <sheet name="Modelo Anexo II IN 002_2014" sheetId="77" r:id="rId3"/>
  </sheets>
  <definedNames>
    <definedName name="_xlnm._FilterDatabase" localSheetId="0" hidden="1">CCT!$A$3:$N$3</definedName>
    <definedName name="_xlnm._FilterDatabase" localSheetId="1" hidden="1">GESTOR!$A$3:$N$3</definedName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0" l="1"/>
  <c r="O6" i="90"/>
  <c r="O4" i="90"/>
  <c r="M5" i="104" l="1"/>
  <c r="M6" i="104"/>
  <c r="M4" i="104"/>
  <c r="M7" i="90" l="1"/>
  <c r="N6" i="104"/>
  <c r="N5" i="104"/>
  <c r="N4" i="104"/>
  <c r="N6" i="90" l="1"/>
  <c r="P6" i="90"/>
  <c r="N5" i="90"/>
  <c r="P5" i="90"/>
  <c r="P4" i="90"/>
  <c r="L10" i="90" l="1"/>
  <c r="L11" i="90"/>
  <c r="L9" i="90"/>
  <c r="P7" i="90" l="1"/>
  <c r="O13" i="90" s="1"/>
  <c r="L7" i="90"/>
  <c r="N4" i="90"/>
  <c r="N7" i="90" s="1"/>
  <c r="O7" i="90" l="1"/>
  <c r="O12" i="90" s="1"/>
  <c r="O15" i="90" s="1"/>
</calcChain>
</file>

<file path=xl/sharedStrings.xml><?xml version="1.0" encoding="utf-8"?>
<sst xmlns="http://schemas.openxmlformats.org/spreadsheetml/2006/main" count="134" uniqueCount="64">
  <si>
    <t>Saldo / Automático</t>
  </si>
  <si>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</si>
  <si>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</si>
  <si>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</si>
  <si>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</si>
  <si>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</si>
  <si>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</si>
  <si>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</si>
  <si>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</si>
  <si>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</si>
  <si>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</si>
  <si>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</si>
  <si>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Pagto. (Dias)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</si>
  <si>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</si>
  <si>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</si>
  <si>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</si>
  <si>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 xml:space="preserve">Objeto: 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</si>
  <si>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</si>
  <si>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</si>
  <si>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</si>
  <si>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</si>
  <si>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</si>
  <si>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</si>
  <si>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</si>
  <si>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</si>
  <si>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</si>
  <si>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</si>
  <si>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</si>
  <si>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</si>
  <si>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</si>
  <si>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 xml:space="preserve">MARCA </t>
  </si>
  <si>
    <t>MODELO</t>
  </si>
  <si>
    <t>Pregão n.º  XXXX/2017</t>
  </si>
  <si>
    <t>Processo SGP-e n.º XXXX/2017</t>
  </si>
  <si>
    <t>Declaro que o Centro XXXXXXX, participante da Ata de Registro de Preços proveniente do Pregão n.º XXXX/2017, possui saldo em seu quantitativo para a emissão da Autorização de Fornecimento/Ordem de Serviço n.º XXXX/2017, no valor de R$ X.XXX,XX, a ser firmada com a empresa XXXXXXX, restando ainda em sua cota para próximas contratações com o referido fornecedor os seguintes quantitativos:</t>
  </si>
  <si>
    <t>CENTRO PARTICIPANTE: CCT</t>
  </si>
  <si>
    <t>Qtde Registrada</t>
  </si>
  <si>
    <t>Qtde Utilizada</t>
  </si>
  <si>
    <t>Saldo</t>
  </si>
  <si>
    <t>Valor Registrado</t>
  </si>
  <si>
    <t>Valor Utilizado</t>
  </si>
  <si>
    <t>Valor Total da Ata com Aditivo</t>
  </si>
  <si>
    <t>% Aditivos</t>
  </si>
  <si>
    <t>% Utilizado</t>
  </si>
  <si>
    <t xml:space="preserve">Resumo Atualizado em </t>
  </si>
  <si>
    <t>PREGÃO: 0664/2022
PROCESSO Nº: 12613/2022</t>
  </si>
  <si>
    <t>OBJETO: Contratação de empresa para prestação de serviços de Chaveiro com fornecimento de peças para o Centro da UDESC em Joinville (CCT)</t>
  </si>
  <si>
    <t xml:space="preserve"> AF/OS nº  XXXX/2022 Qtde. DT</t>
  </si>
  <si>
    <t>XX/XX/2022</t>
  </si>
  <si>
    <t>serviço</t>
  </si>
  <si>
    <t>Não se Aplica</t>
  </si>
  <si>
    <t>VIGÊNCIA DA ATA:  13/07/2022 a 13/07/2023</t>
  </si>
  <si>
    <t>MÃOS PERUANAS</t>
  </si>
  <si>
    <t xml:space="preserve">COFFEE BREAK TIPO 1
- Café amargo (disponibilizar açúcar e adoçante)
- Leite
- Refrigerante normal
- Mini sonho ou similar
- Amanteigado tipo petit fours (mínimo 2 tipos) ou pastel doce assado 
- Mini sanduíche simples (mínimo 1 tipo)
- Mini salgado frito simples (mínimo 2 tipos)
OBSERVAÇÕES:
1 - Mini sanduíche simples (pão pullmann sem casca ou mini pão francês com recheio de queijo prato com presunto ou alface com ricota ou patê de frango).
2 - Mini salgado frito simples (coxinha de frango, risoles de carne moída, empanado de salsicha, pastel de carne).
</t>
  </si>
  <si>
    <t>COFFEE BREAK TIPO 2
- Café Amargo (disponibilizar açúcar e adoçantes)
- Leite
- Água sem gás
- Refrigerante normal e diet
- Sucos (mínimo 2 tipos – polpa ou naturais)
- Bolo de chocolate ou laranja ou tipo toalha felpuda ou tipo cuca1 (mínimo 1 tipo)
- Amanteigado tipo petit fours (mínimo 2 tipos) ou pastel doce assado
- Folheado doce de banana ou maçã ou queijo com goiabada (mínimo 1 tipo)
- Mini pão de Queijo
- Mini sanduíche II (mínimo 2 tipos)
- Mini salgado frito II (mínimo 1 tipo)
OBSERVAÇÕES:
1 - Cuca é doce com cobertura de farofa doce e frutas (banana, coco, abacaxi ou uva).
2 - Mini sanduíche II (pão tipo pullmann sem casca ou pão integral com recheio de ricota temperada e alface ou patê de frango).
3 - Mini salgado frito II (bolinha de queijo, pastel de palmito, kibe, croquete de camarão.</t>
  </si>
  <si>
    <t xml:space="preserve">COFFEE BREAK TIPO 3
- Café Amargo (disponibilizar açúcar e adoçantes)
- Leite
- Chá (camomila, hortelã ou erva cidreira)
- Água com gás e sem gás
- Refrigerante normal e diet
- Sucos(mínimo 2 tipos – polpa ou naturais)
- Bolo de chocolate ou laranja ou tipo toalha felpuda ou tipo cuca1 (mínimo 2 tipos)
- Folheado doce de banana ou maçã ou queijo com goiabada (mínimo 1 tipo)
- Tortelete doce de maracujá ou limão ou morango (mínimo 1 tipo)
- Torradinhas Condimentadas (mínimo 2 tipos)
- Patê de presunto, frango ou calabresa (mínimo 2 tipos)
- Mini sanduíche III (mínimo 2 tipos)
- Mini salgado frito II (mínimo 1 tipo)
- Mini salgado assado (mínimo 2 tipos)
OBSERVAÇÕES:
1 - Cuca é doce com cobertura de farofa doce e frutas (banana, côco, abacaxi ou uva).
2 - Mini sanduíche III (pão integral ou pão sírio ou pão croissant com recheio de ricota temperada com alface ou peito de peru com azeitonas picadas ou rúcula com tomate seco).
3 - Mini salgado assado (pastel assado de carne com queijo cheddar, pastel assado de tomate seco, trouxinha de carne, trouxinha de frango, enroladinho de queijo e presunto)
</t>
  </si>
  <si>
    <t>VIGÊNCIA DA ATA: 13/07/2022 A 13/07/2023</t>
  </si>
  <si>
    <t>339030.15</t>
  </si>
  <si>
    <t>OBJETO: CONTRATAÇÃO DE EMPRESA PARA FORNECIMENTO DE COFFEE-BREAK EM EVENTOS DA 
UDESC JOINVILLE</t>
  </si>
  <si>
    <t>PREGÃO: 0828/2022
PROCESSO Nº: 23958/2022</t>
  </si>
  <si>
    <t xml:space="preserve"> AF/OS nº  1474/2022 Qtde. DT</t>
  </si>
  <si>
    <t xml:space="preserve"> AF/OS nº  1546/2022 Qtde. DT</t>
  </si>
  <si>
    <t xml:space="preserve"> AF/OS nº  2051/2022 Qtde. DT</t>
  </si>
  <si>
    <t xml:space="preserve"> AF/OS nº  2424/2022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</si>
</sst>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.00_);_(* \(#,##0.00\);_(* \-??_);_(@_)"/>
    <numFmt numFmtId="167" formatCode="#,##0;[Red]#,##0"/>
    <numFmt numFmtId="168" formatCode="_-* #,##0.00\ &quot;€&quot;_-;\-* #,##0.00\ &quot;€&quot;_-;_-* &quot;-&quot;??\ &quot;€&quot;_-;_-@_-"/>
    <numFmt numFmtId="169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7" fillId="0" borderId="0"/>
    <xf numFmtId="0" fontId="4" fillId="0" borderId="0"/>
    <xf numFmtId="44" fontId="18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4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 wrapText="1"/>
    </xf>
    <xf numFmtId="3" fontId="7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8" borderId="1" xfId="1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8" fillId="2" borderId="1" xfId="6" applyFont="1" applyFill="1" applyBorder="1" applyAlignment="1" applyProtection="1">
      <alignment horizontal="center" vertical="center" wrapText="1"/>
    </xf>
    <xf numFmtId="3" fontId="8" fillId="12" borderId="1" xfId="1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Fill="1" applyAlignment="1">
      <alignment vertical="center"/>
    </xf>
    <xf numFmtId="3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>
      <alignment horizontal="center" vertical="center" wrapText="1"/>
    </xf>
    <xf numFmtId="44" fontId="7" fillId="8" borderId="1" xfId="1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44" fontId="7" fillId="11" borderId="1" xfId="1" applyNumberFormat="1" applyFont="1" applyFill="1" applyBorder="1" applyAlignment="1">
      <alignment vertical="center"/>
    </xf>
    <xf numFmtId="0" fontId="8" fillId="0" borderId="0" xfId="1" applyFont="1" applyFill="1" applyAlignment="1" applyProtection="1">
      <alignment horizontal="center" vertical="center"/>
      <protection locked="0"/>
    </xf>
    <xf numFmtId="3" fontId="8" fillId="0" borderId="0" xfId="1" applyNumberFormat="1" applyFont="1" applyAlignment="1" applyProtection="1">
      <alignment horizontal="center" vertical="center"/>
      <protection locked="0"/>
    </xf>
    <xf numFmtId="44" fontId="8" fillId="0" borderId="0" xfId="1" applyNumberFormat="1" applyFont="1" applyAlignment="1">
      <alignment horizontal="center" vertical="center"/>
    </xf>
    <xf numFmtId="169" fontId="7" fillId="9" borderId="1" xfId="1" applyNumberFormat="1" applyFont="1" applyFill="1" applyBorder="1" applyAlignment="1" applyProtection="1">
      <alignment horizontal="right" vertical="center"/>
      <protection locked="0"/>
    </xf>
    <xf numFmtId="2" fontId="7" fillId="9" borderId="1" xfId="1" applyNumberFormat="1" applyFont="1" applyFill="1" applyBorder="1" applyAlignment="1">
      <alignment horizontal="right" vertical="center"/>
    </xf>
    <xf numFmtId="9" fontId="7" fillId="9" borderId="1" xfId="22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44" fontId="8" fillId="2" borderId="1" xfId="12" applyFont="1" applyFill="1" applyBorder="1" applyAlignment="1" applyProtection="1">
      <alignment horizontal="center" vertical="center" wrapText="1"/>
    </xf>
    <xf numFmtId="44" fontId="7" fillId="0" borderId="0" xfId="12" applyFont="1" applyFill="1" applyAlignment="1">
      <alignment vertical="center"/>
    </xf>
    <xf numFmtId="167" fontId="8" fillId="5" borderId="8" xfId="0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3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8" borderId="0" xfId="1" applyFont="1" applyFill="1" applyAlignment="1">
      <alignment horizontal="center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1" xfId="1" applyNumberFormat="1" applyFont="1" applyFill="1" applyBorder="1" applyAlignment="1" applyProtection="1">
      <alignment horizontal="center" vertical="center"/>
      <protection locked="0"/>
    </xf>
    <xf numFmtId="3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/>
    </xf>
    <xf numFmtId="164" fontId="7" fillId="0" borderId="0" xfId="1" applyNumberFormat="1" applyFont="1" applyBorder="1"/>
    <xf numFmtId="2" fontId="8" fillId="4" borderId="1" xfId="1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justify" vertical="top" wrapText="1"/>
    </xf>
    <xf numFmtId="4" fontId="8" fillId="4" borderId="1" xfId="1" applyNumberFormat="1" applyFont="1" applyFill="1" applyBorder="1" applyAlignment="1" applyProtection="1">
      <alignment horizontal="center" vertical="center"/>
      <protection locked="0"/>
    </xf>
    <xf numFmtId="0" fontId="8" fillId="6" borderId="6" xfId="0" applyNumberFormat="1" applyFont="1" applyFill="1" applyBorder="1" applyAlignment="1">
      <alignment horizontal="left" vertical="center" wrapText="1"/>
    </xf>
    <xf numFmtId="0" fontId="8" fillId="6" borderId="7" xfId="0" applyNumberFormat="1" applyFont="1" applyFill="1" applyBorder="1" applyAlignment="1">
      <alignment horizontal="left" vertical="center" wrapText="1"/>
    </xf>
    <xf numFmtId="0" fontId="8" fillId="6" borderId="8" xfId="0" applyNumberFormat="1" applyFont="1" applyFill="1" applyBorder="1" applyAlignment="1">
      <alignment horizontal="left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6" borderId="8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/>
    </xf>
    <xf numFmtId="0" fontId="19" fillId="9" borderId="6" xfId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 applyProtection="1">
      <alignment horizontal="center" vertical="center"/>
      <protection locked="0"/>
    </xf>
    <xf numFmtId="0" fontId="19" fillId="9" borderId="8" xfId="1" applyFont="1" applyFill="1" applyBorder="1" applyAlignment="1" applyProtection="1">
      <alignment horizontal="center" vertical="center"/>
      <protection locked="0"/>
    </xf>
    <xf numFmtId="0" fontId="8" fillId="6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35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30" xr:uid="{00000000-0005-0000-0000-000004000000}"/>
    <cellStyle name="Moeda 3 3" xfId="24" xr:uid="{00000000-0005-0000-0000-000005000000}"/>
    <cellStyle name="Moeda 4" xfId="20" xr:uid="{00000000-0005-0000-0000-000006000000}"/>
    <cellStyle name="Moeda 4 2" xfId="33" xr:uid="{00000000-0005-0000-0000-000007000000}"/>
    <cellStyle name="Moeda 5" xfId="27" xr:uid="{00000000-0005-0000-0000-000008000000}"/>
    <cellStyle name="Normal" xfId="0" builtinId="0"/>
    <cellStyle name="Normal 2" xfId="1" xr:uid="{00000000-0005-0000-0000-00000A000000}"/>
    <cellStyle name="Normal 2 2" xfId="11" xr:uid="{00000000-0005-0000-0000-00000B000000}"/>
    <cellStyle name="Normal 3" xfId="13" xr:uid="{00000000-0005-0000-0000-00000C000000}"/>
    <cellStyle name="Normal 3 2" xfId="28" xr:uid="{00000000-0005-0000-0000-00000D000000}"/>
    <cellStyle name="Normal 5" xfId="10" xr:uid="{00000000-0005-0000-0000-00000E000000}"/>
    <cellStyle name="Normal 5 2" xfId="19" xr:uid="{00000000-0005-0000-0000-00000F000000}"/>
    <cellStyle name="Porcentagem" xfId="22" builtinId="5"/>
    <cellStyle name="Porcentagem 2" xfId="14" xr:uid="{00000000-0005-0000-0000-000011000000}"/>
    <cellStyle name="Separador de milhares 2" xfId="2" xr:uid="{00000000-0005-0000-0000-000012000000}"/>
    <cellStyle name="Separador de milhares 2 2" xfId="9" xr:uid="{00000000-0005-0000-0000-000013000000}"/>
    <cellStyle name="Separador de milhares 2 2 2" xfId="18" xr:uid="{00000000-0005-0000-0000-000014000000}"/>
    <cellStyle name="Separador de milhares 2 2 2 2" xfId="32" xr:uid="{00000000-0005-0000-0000-000015000000}"/>
    <cellStyle name="Separador de milhares 2 2 3" xfId="26" xr:uid="{00000000-0005-0000-0000-000016000000}"/>
    <cellStyle name="Separador de milhares 2 3" xfId="8" xr:uid="{00000000-0005-0000-0000-000017000000}"/>
    <cellStyle name="Separador de milhares 2 3 2" xfId="17" xr:uid="{00000000-0005-0000-0000-000018000000}"/>
    <cellStyle name="Separador de milhares 2 3 2 2" xfId="31" xr:uid="{00000000-0005-0000-0000-000019000000}"/>
    <cellStyle name="Separador de milhares 2 3 3" xfId="25" xr:uid="{00000000-0005-0000-0000-00001A000000}"/>
    <cellStyle name="Separador de milhares 2 4" xfId="5" xr:uid="{00000000-0005-0000-0000-00001B000000}"/>
    <cellStyle name="Separador de milhares 2 4 2" xfId="15" xr:uid="{00000000-0005-0000-0000-00001C000000}"/>
    <cellStyle name="Separador de milhares 2 4 2 2" xfId="29" xr:uid="{00000000-0005-0000-0000-00001D000000}"/>
    <cellStyle name="Separador de milhares 2 4 3" xfId="23" xr:uid="{00000000-0005-0000-0000-00001E000000}"/>
    <cellStyle name="Separador de milhares 3" xfId="3" xr:uid="{00000000-0005-0000-0000-00001F000000}"/>
    <cellStyle name="Título 5" xfId="4" xr:uid="{00000000-0005-0000-0000-000020000000}"/>
    <cellStyle name="Vírgula 2" xfId="21" xr:uid="{00000000-0005-0000-0000-000021000000}"/>
    <cellStyle name="Vírgula 2 2" xfId="34" xr:uid="{00000000-0005-0000-0000-000022000000}"/>
  </cellStyles>
  <dxfs count="1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00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7"/>
  <sheetViews>
    <sheetView showGridLines="0" tabSelected="1"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9.7109375" defaultRowHeight="15" x14ac:dyDescent="0.25"/>
  <cols>
    <col min="1" max="1" width="20.85546875" style="3" customWidth="1"/>
    <col min="2" max="2" width="9.5703125" style="4" customWidth="1"/>
    <col min="3" max="3" width="8.85546875" style="8" customWidth="1"/>
    <col min="4" max="4" width="60.14062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55" customWidth="1"/>
    <col min="12" max="12" width="9.42578125" style="7" customWidth="1"/>
    <col min="13" max="13" width="13.28515625" style="10" customWidth="1"/>
    <col min="14" max="14" width="12.5703125" style="11" customWidth="1"/>
    <col min="15" max="15" width="17.140625" style="5" customWidth="1"/>
    <col min="16" max="17" width="17.140625" style="39" customWidth="1"/>
    <col min="18" max="18" width="17.140625" style="59" customWidth="1"/>
    <col min="19" max="19" width="17.140625" style="6" customWidth="1"/>
    <col min="20" max="20" width="17.140625" style="39" customWidth="1"/>
    <col min="21" max="21" width="17.140625" style="60" customWidth="1"/>
    <col min="22" max="26" width="17.140625" style="39" customWidth="1"/>
    <col min="27" max="27" width="16.5703125" style="39" customWidth="1"/>
    <col min="28" max="32" width="17.140625" style="39" customWidth="1"/>
    <col min="33" max="37" width="17.140625" style="1" customWidth="1"/>
    <col min="38" max="16384" width="9.7109375" style="1"/>
  </cols>
  <sheetData>
    <row r="1" spans="1:37" ht="27.75" customHeight="1" x14ac:dyDescent="0.25">
      <c r="A1" s="69" t="s">
        <v>59</v>
      </c>
      <c r="B1" s="70"/>
      <c r="C1" s="71"/>
      <c r="D1" s="69" t="s">
        <v>58</v>
      </c>
      <c r="E1" s="70"/>
      <c r="F1" s="70"/>
      <c r="G1" s="70"/>
      <c r="H1" s="70"/>
      <c r="I1" s="70"/>
      <c r="J1" s="70"/>
      <c r="K1" s="71"/>
      <c r="L1" s="72" t="s">
        <v>56</v>
      </c>
      <c r="M1" s="73"/>
      <c r="N1" s="74"/>
      <c r="O1" s="63" t="s">
        <v>60</v>
      </c>
      <c r="P1" s="63" t="s">
        <v>61</v>
      </c>
      <c r="Q1" s="63" t="s">
        <v>62</v>
      </c>
      <c r="R1" s="63" t="s">
        <v>63</v>
      </c>
      <c r="S1" s="63" t="s">
        <v>47</v>
      </c>
      <c r="T1" s="63" t="s">
        <v>47</v>
      </c>
      <c r="U1" s="63" t="s">
        <v>47</v>
      </c>
      <c r="V1" s="63" t="s">
        <v>47</v>
      </c>
      <c r="W1" s="63" t="s">
        <v>47</v>
      </c>
      <c r="X1" s="63" t="s">
        <v>47</v>
      </c>
      <c r="Y1" s="63" t="s">
        <v>47</v>
      </c>
      <c r="Z1" s="63" t="s">
        <v>47</v>
      </c>
      <c r="AA1" s="63" t="s">
        <v>47</v>
      </c>
      <c r="AB1" s="63" t="s">
        <v>47</v>
      </c>
      <c r="AC1" s="63" t="s">
        <v>47</v>
      </c>
      <c r="AD1" s="63" t="s">
        <v>47</v>
      </c>
      <c r="AE1" s="63" t="s">
        <v>47</v>
      </c>
      <c r="AF1" s="63" t="s">
        <v>47</v>
      </c>
      <c r="AG1" s="63" t="s">
        <v>47</v>
      </c>
      <c r="AH1" s="63" t="s">
        <v>47</v>
      </c>
      <c r="AI1" s="63" t="s">
        <v>47</v>
      </c>
      <c r="AJ1" s="63" t="s">
        <v>47</v>
      </c>
      <c r="AK1" s="63" t="s">
        <v>47</v>
      </c>
    </row>
    <row r="2" spans="1:37" ht="30.75" customHeight="1" x14ac:dyDescent="0.25">
      <c r="A2" s="69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37" s="2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30</v>
      </c>
      <c r="G3" s="28" t="s">
        <v>31</v>
      </c>
      <c r="H3" s="28" t="s">
        <v>7</v>
      </c>
      <c r="I3" s="29" t="s">
        <v>3</v>
      </c>
      <c r="J3" s="30" t="s">
        <v>12</v>
      </c>
      <c r="K3" s="54" t="s">
        <v>5</v>
      </c>
      <c r="L3" s="31" t="s">
        <v>13</v>
      </c>
      <c r="M3" s="32" t="s">
        <v>0</v>
      </c>
      <c r="N3" s="29" t="s">
        <v>8</v>
      </c>
      <c r="O3" s="61">
        <v>44798</v>
      </c>
      <c r="P3" s="61">
        <v>44806</v>
      </c>
      <c r="Q3" s="61">
        <v>44855</v>
      </c>
      <c r="R3" s="61">
        <v>44882</v>
      </c>
      <c r="S3" s="61" t="s">
        <v>48</v>
      </c>
      <c r="T3" s="61" t="s">
        <v>48</v>
      </c>
      <c r="U3" s="61" t="s">
        <v>48</v>
      </c>
      <c r="V3" s="61" t="s">
        <v>48</v>
      </c>
      <c r="W3" s="61" t="s">
        <v>48</v>
      </c>
      <c r="X3" s="61" t="s">
        <v>48</v>
      </c>
      <c r="Y3" s="61" t="s">
        <v>48</v>
      </c>
      <c r="Z3" s="61" t="s">
        <v>48</v>
      </c>
      <c r="AA3" s="61" t="s">
        <v>48</v>
      </c>
      <c r="AB3" s="61" t="s">
        <v>48</v>
      </c>
      <c r="AC3" s="61" t="s">
        <v>48</v>
      </c>
      <c r="AD3" s="61" t="s">
        <v>48</v>
      </c>
      <c r="AE3" s="61" t="s">
        <v>48</v>
      </c>
      <c r="AF3" s="61" t="s">
        <v>48</v>
      </c>
      <c r="AG3" s="61" t="s">
        <v>48</v>
      </c>
      <c r="AH3" s="61" t="s">
        <v>48</v>
      </c>
      <c r="AI3" s="61" t="s">
        <v>48</v>
      </c>
      <c r="AJ3" s="61" t="s">
        <v>48</v>
      </c>
      <c r="AK3" s="61" t="s">
        <v>48</v>
      </c>
    </row>
    <row r="4" spans="1:37" ht="255" x14ac:dyDescent="0.25">
      <c r="A4" s="75" t="s">
        <v>52</v>
      </c>
      <c r="B4" s="78">
        <v>1</v>
      </c>
      <c r="C4" s="64">
        <v>1</v>
      </c>
      <c r="D4" s="67" t="s">
        <v>53</v>
      </c>
      <c r="E4" s="33" t="s">
        <v>57</v>
      </c>
      <c r="F4" s="33" t="s">
        <v>50</v>
      </c>
      <c r="G4" s="33" t="s">
        <v>50</v>
      </c>
      <c r="H4" s="33" t="s">
        <v>49</v>
      </c>
      <c r="I4" s="42">
        <v>4</v>
      </c>
      <c r="J4" s="42">
        <v>30</v>
      </c>
      <c r="K4" s="43">
        <v>17.73</v>
      </c>
      <c r="L4" s="34">
        <v>4500</v>
      </c>
      <c r="M4" s="56">
        <f t="shared" ref="M4:M6" si="0">L4-(SUM(O4:AK4))</f>
        <v>3180</v>
      </c>
      <c r="N4" s="41" t="str">
        <f>IF(M4&lt;0,"ATENÇÃO","OK")</f>
        <v>OK</v>
      </c>
      <c r="O4" s="62">
        <v>120</v>
      </c>
      <c r="P4" s="66">
        <v>1000</v>
      </c>
      <c r="Q4" s="62"/>
      <c r="R4" s="68">
        <v>200</v>
      </c>
      <c r="S4" s="62"/>
      <c r="T4" s="62"/>
      <c r="U4" s="58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57"/>
      <c r="AH4" s="57"/>
      <c r="AI4" s="57"/>
      <c r="AJ4" s="57"/>
      <c r="AK4" s="57"/>
    </row>
    <row r="5" spans="1:37" ht="360" x14ac:dyDescent="0.25">
      <c r="A5" s="76"/>
      <c r="B5" s="79"/>
      <c r="C5" s="64">
        <v>2</v>
      </c>
      <c r="D5" s="67" t="s">
        <v>54</v>
      </c>
      <c r="E5" s="33" t="s">
        <v>57</v>
      </c>
      <c r="F5" s="33" t="s">
        <v>50</v>
      </c>
      <c r="G5" s="33" t="s">
        <v>50</v>
      </c>
      <c r="H5" s="33" t="s">
        <v>49</v>
      </c>
      <c r="I5" s="42">
        <v>4</v>
      </c>
      <c r="J5" s="42">
        <v>30</v>
      </c>
      <c r="K5" s="43">
        <v>25.75</v>
      </c>
      <c r="L5" s="34">
        <v>700</v>
      </c>
      <c r="M5" s="56">
        <f t="shared" si="0"/>
        <v>400</v>
      </c>
      <c r="N5" s="41" t="str">
        <f t="shared" ref="N5:N6" si="1">IF(M5&lt;0,"ATENÇÃO","OK")</f>
        <v>OK</v>
      </c>
      <c r="O5" s="62"/>
      <c r="P5" s="66">
        <v>200</v>
      </c>
      <c r="Q5" s="62">
        <v>100</v>
      </c>
      <c r="R5" s="68"/>
      <c r="S5" s="62"/>
      <c r="T5" s="62"/>
      <c r="U5" s="58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57"/>
      <c r="AH5" s="57"/>
      <c r="AI5" s="57"/>
      <c r="AJ5" s="57"/>
      <c r="AK5" s="57"/>
    </row>
    <row r="6" spans="1:37" ht="409.5" x14ac:dyDescent="0.25">
      <c r="A6" s="77"/>
      <c r="B6" s="80"/>
      <c r="C6" s="64">
        <v>3</v>
      </c>
      <c r="D6" s="67" t="s">
        <v>55</v>
      </c>
      <c r="E6" s="33" t="s">
        <v>57</v>
      </c>
      <c r="F6" s="33" t="s">
        <v>50</v>
      </c>
      <c r="G6" s="33" t="s">
        <v>50</v>
      </c>
      <c r="H6" s="42" t="s">
        <v>49</v>
      </c>
      <c r="I6" s="42">
        <v>4</v>
      </c>
      <c r="J6" s="42">
        <v>30</v>
      </c>
      <c r="K6" s="43">
        <v>36.44</v>
      </c>
      <c r="L6" s="34">
        <v>900</v>
      </c>
      <c r="M6" s="56">
        <f t="shared" si="0"/>
        <v>600</v>
      </c>
      <c r="N6" s="41" t="str">
        <f t="shared" si="1"/>
        <v>OK</v>
      </c>
      <c r="O6" s="62"/>
      <c r="P6" s="66">
        <v>300</v>
      </c>
      <c r="Q6" s="62"/>
      <c r="R6" s="68"/>
      <c r="S6" s="62"/>
      <c r="T6" s="62"/>
      <c r="U6" s="58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57"/>
      <c r="AH6" s="57"/>
      <c r="AI6" s="57"/>
      <c r="AJ6" s="57"/>
      <c r="AK6" s="57"/>
    </row>
    <row r="7" spans="1:37" x14ac:dyDescent="0.25">
      <c r="O7" s="65"/>
    </row>
  </sheetData>
  <mergeCells count="6">
    <mergeCell ref="A2:N2"/>
    <mergeCell ref="A1:C1"/>
    <mergeCell ref="D1:K1"/>
    <mergeCell ref="L1:N1"/>
    <mergeCell ref="A4:A6"/>
    <mergeCell ref="B4:B6"/>
  </mergeCells>
  <conditionalFormatting sqref="P4:Q6 O4:AK4 O5:Z6">
    <cfRule type="cellIs" dxfId="9" priority="57" stopIfTrue="1" operator="greaterThan">
      <formula>0</formula>
    </cfRule>
    <cfRule type="cellIs" dxfId="8" priority="58" stopIfTrue="1" operator="greaterThan">
      <formula>0</formula>
    </cfRule>
    <cfRule type="cellIs" dxfId="7" priority="59" stopIfTrue="1" operator="greaterThan">
      <formula>0</formula>
    </cfRule>
  </conditionalFormatting>
  <conditionalFormatting sqref="V5:AK6">
    <cfRule type="cellIs" dxfId="6" priority="54" stopIfTrue="1" operator="greaterThan">
      <formula>0</formula>
    </cfRule>
    <cfRule type="cellIs" dxfId="5" priority="55" stopIfTrue="1" operator="greaterThan">
      <formula>0</formula>
    </cfRule>
    <cfRule type="cellIs" dxfId="4" priority="56" stopIfTrue="1" operator="greaterThan">
      <formula>0</formula>
    </cfRule>
  </conditionalFormatting>
  <conditionalFormatting sqref="O4:AK6">
    <cfRule type="cellIs" dxfId="3" priority="51" operator="greaterThan">
      <formula>0</formula>
    </cfRule>
  </conditionalFormatting>
  <conditionalFormatting sqref="O4:O6">
    <cfRule type="cellIs" dxfId="2" priority="43" stopIfTrue="1" operator="greaterThan">
      <formula>0</formula>
    </cfRule>
    <cfRule type="cellIs" dxfId="1" priority="44" stopIfTrue="1" operator="greaterThan">
      <formula>0</formula>
    </cfRule>
    <cfRule type="cellIs" dxfId="0" priority="4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P2"/>
    </sheetView>
  </sheetViews>
  <sheetFormatPr defaultColWidth="9.7109375" defaultRowHeight="15" x14ac:dyDescent="0.2"/>
  <cols>
    <col min="1" max="1" width="20.85546875" style="3" customWidth="1"/>
    <col min="2" max="2" width="9.5703125" style="4" customWidth="1"/>
    <col min="3" max="3" width="8.85546875" style="8" customWidth="1"/>
    <col min="4" max="4" width="66.710937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55" customWidth="1"/>
    <col min="12" max="12" width="16.7109375" style="52" customWidth="1"/>
    <col min="13" max="13" width="16.7109375" style="10" customWidth="1"/>
    <col min="14" max="14" width="16.7109375" style="53" customWidth="1"/>
    <col min="15" max="16" width="18.7109375" style="44" customWidth="1"/>
    <col min="17" max="16384" width="9.7109375" style="44"/>
  </cols>
  <sheetData>
    <row r="1" spans="1:16" ht="27.75" customHeight="1" x14ac:dyDescent="0.2">
      <c r="A1" s="85" t="s">
        <v>45</v>
      </c>
      <c r="B1" s="85"/>
      <c r="C1" s="85"/>
      <c r="D1" s="85" t="s">
        <v>46</v>
      </c>
      <c r="E1" s="85"/>
      <c r="F1" s="85"/>
      <c r="G1" s="85"/>
      <c r="H1" s="85"/>
      <c r="I1" s="85"/>
      <c r="J1" s="85"/>
      <c r="K1" s="85"/>
      <c r="L1" s="85" t="s">
        <v>51</v>
      </c>
      <c r="M1" s="85"/>
      <c r="N1" s="85"/>
      <c r="O1" s="85"/>
      <c r="P1" s="85"/>
    </row>
    <row r="2" spans="1:16" ht="30.75" customHeight="1" x14ac:dyDescent="0.2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s="40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30</v>
      </c>
      <c r="G3" s="28" t="s">
        <v>31</v>
      </c>
      <c r="H3" s="28" t="s">
        <v>7</v>
      </c>
      <c r="I3" s="29" t="s">
        <v>3</v>
      </c>
      <c r="J3" s="30" t="s">
        <v>12</v>
      </c>
      <c r="K3" s="54" t="s">
        <v>5</v>
      </c>
      <c r="L3" s="31" t="s">
        <v>36</v>
      </c>
      <c r="M3" s="32" t="s">
        <v>37</v>
      </c>
      <c r="N3" s="29" t="s">
        <v>38</v>
      </c>
      <c r="O3" s="35" t="s">
        <v>39</v>
      </c>
      <c r="P3" s="35" t="s">
        <v>40</v>
      </c>
    </row>
    <row r="4" spans="1:16" ht="222" customHeight="1" x14ac:dyDescent="0.2">
      <c r="A4" s="75" t="s">
        <v>52</v>
      </c>
      <c r="B4" s="78">
        <v>1</v>
      </c>
      <c r="C4" s="64">
        <v>1</v>
      </c>
      <c r="D4" s="67" t="s">
        <v>53</v>
      </c>
      <c r="E4" s="33"/>
      <c r="F4" s="33" t="s">
        <v>50</v>
      </c>
      <c r="G4" s="33" t="s">
        <v>50</v>
      </c>
      <c r="H4" s="33" t="s">
        <v>49</v>
      </c>
      <c r="I4" s="42"/>
      <c r="J4" s="42">
        <v>30</v>
      </c>
      <c r="K4" s="43">
        <v>17.73</v>
      </c>
      <c r="L4" s="38">
        <v>4500</v>
      </c>
      <c r="M4" s="37"/>
      <c r="N4" s="36">
        <f t="shared" ref="N4:N6" si="0">SUM(L4-M4)</f>
        <v>4500</v>
      </c>
      <c r="O4" s="45">
        <f>K4*L4</f>
        <v>79785</v>
      </c>
      <c r="P4" s="45">
        <f t="shared" ref="P4:P6" si="1">M4*K4</f>
        <v>0</v>
      </c>
    </row>
    <row r="5" spans="1:16" ht="330" x14ac:dyDescent="0.2">
      <c r="A5" s="76"/>
      <c r="B5" s="79"/>
      <c r="C5" s="64">
        <v>2</v>
      </c>
      <c r="D5" s="67" t="s">
        <v>54</v>
      </c>
      <c r="E5" s="33"/>
      <c r="F5" s="33" t="s">
        <v>50</v>
      </c>
      <c r="G5" s="33" t="s">
        <v>50</v>
      </c>
      <c r="H5" s="33" t="s">
        <v>49</v>
      </c>
      <c r="I5" s="42"/>
      <c r="J5" s="42">
        <v>30</v>
      </c>
      <c r="K5" s="43">
        <v>25.75</v>
      </c>
      <c r="L5" s="38">
        <v>700</v>
      </c>
      <c r="M5" s="37"/>
      <c r="N5" s="36">
        <f t="shared" si="0"/>
        <v>700</v>
      </c>
      <c r="O5" s="45">
        <f t="shared" ref="O5:O6" si="2">K5*L5</f>
        <v>18025</v>
      </c>
      <c r="P5" s="45">
        <f t="shared" si="1"/>
        <v>0</v>
      </c>
    </row>
    <row r="6" spans="1:16" ht="409.5" x14ac:dyDescent="0.2">
      <c r="A6" s="77"/>
      <c r="B6" s="80"/>
      <c r="C6" s="64">
        <v>3</v>
      </c>
      <c r="D6" s="67" t="s">
        <v>55</v>
      </c>
      <c r="E6" s="33"/>
      <c r="F6" s="33" t="s">
        <v>50</v>
      </c>
      <c r="G6" s="33" t="s">
        <v>50</v>
      </c>
      <c r="H6" s="42" t="s">
        <v>49</v>
      </c>
      <c r="I6" s="42"/>
      <c r="J6" s="42">
        <v>30</v>
      </c>
      <c r="K6" s="43">
        <v>36.44</v>
      </c>
      <c r="L6" s="38">
        <v>900</v>
      </c>
      <c r="M6" s="37"/>
      <c r="N6" s="36">
        <f t="shared" si="0"/>
        <v>900</v>
      </c>
      <c r="O6" s="45">
        <f t="shared" si="2"/>
        <v>32796</v>
      </c>
      <c r="P6" s="45">
        <f t="shared" si="1"/>
        <v>0</v>
      </c>
    </row>
    <row r="7" spans="1:16" x14ac:dyDescent="0.2">
      <c r="L7" s="46">
        <f>SUM(L4:L6)</f>
        <v>6100</v>
      </c>
      <c r="M7" s="10">
        <f>SUM(M4:M6)</f>
        <v>0</v>
      </c>
      <c r="N7" s="47">
        <f>SUM(N4:N6)</f>
        <v>6100</v>
      </c>
      <c r="O7" s="48">
        <f>SUM(O4:O6)</f>
        <v>130606</v>
      </c>
      <c r="P7" s="48">
        <f>SUM(P4:P6)</f>
        <v>0</v>
      </c>
    </row>
    <row r="9" spans="1:16" x14ac:dyDescent="0.2">
      <c r="L9" s="81" t="str">
        <f>A1</f>
        <v>PREGÃO: 0664/2022
PROCESSO Nº: 12613/2022</v>
      </c>
      <c r="M9" s="81"/>
      <c r="N9" s="81"/>
      <c r="O9" s="81"/>
    </row>
    <row r="10" spans="1:16" x14ac:dyDescent="0.2">
      <c r="L10" s="81" t="str">
        <f>D1</f>
        <v>OBJETO: Contratação de empresa para prestação de serviços de Chaveiro com fornecimento de peças para o Centro da UDESC em Joinville (CCT)</v>
      </c>
      <c r="M10" s="81"/>
      <c r="N10" s="81"/>
      <c r="O10" s="81"/>
    </row>
    <row r="11" spans="1:16" x14ac:dyDescent="0.2">
      <c r="L11" s="81" t="str">
        <f>L1</f>
        <v>VIGÊNCIA DA ATA:  13/07/2022 a 13/07/2023</v>
      </c>
      <c r="M11" s="81"/>
      <c r="N11" s="81"/>
      <c r="O11" s="81"/>
    </row>
    <row r="12" spans="1:16" ht="15.75" x14ac:dyDescent="0.2">
      <c r="L12" s="82" t="s">
        <v>41</v>
      </c>
      <c r="M12" s="83"/>
      <c r="N12" s="84"/>
      <c r="O12" s="49">
        <f>$O$7</f>
        <v>130606</v>
      </c>
    </row>
    <row r="13" spans="1:16" ht="15.75" x14ac:dyDescent="0.2">
      <c r="L13" s="82" t="s">
        <v>40</v>
      </c>
      <c r="M13" s="83"/>
      <c r="N13" s="84"/>
      <c r="O13" s="49">
        <f>$P$7</f>
        <v>0</v>
      </c>
    </row>
    <row r="14" spans="1:16" ht="15.75" x14ac:dyDescent="0.2">
      <c r="L14" s="82" t="s">
        <v>42</v>
      </c>
      <c r="M14" s="83"/>
      <c r="N14" s="84"/>
      <c r="O14" s="50"/>
    </row>
    <row r="15" spans="1:16" ht="15.75" x14ac:dyDescent="0.2">
      <c r="L15" s="82" t="s">
        <v>43</v>
      </c>
      <c r="M15" s="83"/>
      <c r="N15" s="84"/>
      <c r="O15" s="51">
        <f>O13/O12</f>
        <v>0</v>
      </c>
    </row>
    <row r="16" spans="1:16" x14ac:dyDescent="0.2">
      <c r="L16" s="81" t="s">
        <v>44</v>
      </c>
      <c r="M16" s="81"/>
      <c r="N16" s="81"/>
      <c r="O16" s="81"/>
    </row>
  </sheetData>
  <mergeCells count="14">
    <mergeCell ref="D1:K1"/>
    <mergeCell ref="A1:C1"/>
    <mergeCell ref="A2:P2"/>
    <mergeCell ref="L1:P1"/>
    <mergeCell ref="L9:O9"/>
    <mergeCell ref="B4:B6"/>
    <mergeCell ref="A4:A6"/>
    <mergeCell ref="L10:O10"/>
    <mergeCell ref="L11:O11"/>
    <mergeCell ref="L16:O16"/>
    <mergeCell ref="L12:N12"/>
    <mergeCell ref="L13:N13"/>
    <mergeCell ref="L14:N14"/>
    <mergeCell ref="L15:N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10" sqref="A10:H10"/>
    </sheetView>
  </sheetViews>
  <sheetFormatPr defaultRowHeight="12.75" x14ac:dyDescent="0.2"/>
  <cols>
    <col min="1" max="1" width="4.5703125" style="12" customWidth="1"/>
    <col min="2" max="2" width="6.85546875" style="12" customWidth="1"/>
    <col min="3" max="3" width="31" style="12" customWidth="1"/>
    <col min="4" max="4" width="8.5703125" style="12" bestFit="1" customWidth="1"/>
    <col min="5" max="5" width="9.5703125" style="12" customWidth="1"/>
    <col min="6" max="6" width="14.7109375" style="12" customWidth="1"/>
    <col min="7" max="7" width="16" style="12" customWidth="1"/>
    <col min="8" max="8" width="11.140625" style="12" customWidth="1"/>
    <col min="9" max="16384" width="9.140625" style="12"/>
  </cols>
  <sheetData>
    <row r="1" spans="1:8" ht="20.25" customHeight="1" x14ac:dyDescent="0.2">
      <c r="A1" s="87" t="s">
        <v>14</v>
      </c>
      <c r="B1" s="87"/>
      <c r="C1" s="87"/>
      <c r="D1" s="87"/>
      <c r="E1" s="87"/>
      <c r="F1" s="87"/>
      <c r="G1" s="87"/>
      <c r="H1" s="87"/>
    </row>
    <row r="2" spans="1:8" ht="20.25" x14ac:dyDescent="0.2">
      <c r="B2" s="13"/>
    </row>
    <row r="3" spans="1:8" ht="47.25" customHeight="1" x14ac:dyDescent="0.2">
      <c r="A3" s="88" t="s">
        <v>15</v>
      </c>
      <c r="B3" s="88"/>
      <c r="C3" s="88"/>
      <c r="D3" s="88"/>
      <c r="E3" s="88"/>
      <c r="F3" s="88"/>
      <c r="G3" s="88"/>
      <c r="H3" s="88"/>
    </row>
    <row r="4" spans="1:8" ht="35.25" customHeight="1" x14ac:dyDescent="0.2">
      <c r="B4" s="14"/>
    </row>
    <row r="5" spans="1:8" ht="15" customHeight="1" x14ac:dyDescent="0.2">
      <c r="A5" s="89" t="s">
        <v>33</v>
      </c>
      <c r="B5" s="89"/>
      <c r="C5" s="89"/>
      <c r="D5" s="89"/>
      <c r="E5" s="89"/>
      <c r="F5" s="89"/>
      <c r="G5" s="89"/>
      <c r="H5" s="89"/>
    </row>
    <row r="6" spans="1:8" ht="15" customHeight="1" x14ac:dyDescent="0.2">
      <c r="A6" s="89" t="s">
        <v>32</v>
      </c>
      <c r="B6" s="89"/>
      <c r="C6" s="89"/>
      <c r="D6" s="89"/>
      <c r="E6" s="89"/>
      <c r="F6" s="89"/>
      <c r="G6" s="89"/>
      <c r="H6" s="89"/>
    </row>
    <row r="7" spans="1:8" ht="15" customHeight="1" x14ac:dyDescent="0.2">
      <c r="A7" s="89" t="s">
        <v>16</v>
      </c>
      <c r="B7" s="89"/>
      <c r="C7" s="89"/>
      <c r="D7" s="89"/>
      <c r="E7" s="89"/>
      <c r="F7" s="89"/>
      <c r="G7" s="89"/>
      <c r="H7" s="89"/>
    </row>
    <row r="8" spans="1:8" ht="15" customHeight="1" x14ac:dyDescent="0.2">
      <c r="A8" s="89" t="s">
        <v>17</v>
      </c>
      <c r="B8" s="89"/>
      <c r="C8" s="89"/>
      <c r="D8" s="89"/>
      <c r="E8" s="89"/>
      <c r="F8" s="89"/>
      <c r="G8" s="89"/>
      <c r="H8" s="89"/>
    </row>
    <row r="9" spans="1:8" ht="30" customHeight="1" x14ac:dyDescent="0.2">
      <c r="B9" s="15"/>
    </row>
    <row r="10" spans="1:8" ht="105" customHeight="1" x14ac:dyDescent="0.2">
      <c r="A10" s="90" t="s">
        <v>34</v>
      </c>
      <c r="B10" s="90"/>
      <c r="C10" s="90"/>
      <c r="D10" s="90"/>
      <c r="E10" s="90"/>
      <c r="F10" s="90"/>
      <c r="G10" s="90"/>
      <c r="H10" s="90"/>
    </row>
    <row r="11" spans="1:8" ht="15.75" thickBot="1" x14ac:dyDescent="0.25">
      <c r="B11" s="16"/>
    </row>
    <row r="12" spans="1:8" ht="48.75" thickBot="1" x14ac:dyDescent="0.25">
      <c r="A12" s="17" t="s">
        <v>11</v>
      </c>
      <c r="B12" s="17" t="s">
        <v>9</v>
      </c>
      <c r="C12" s="18" t="s">
        <v>18</v>
      </c>
      <c r="D12" s="18" t="s">
        <v>10</v>
      </c>
      <c r="E12" s="18" t="s">
        <v>19</v>
      </c>
      <c r="F12" s="18" t="s">
        <v>20</v>
      </c>
      <c r="G12" s="18" t="s">
        <v>21</v>
      </c>
      <c r="H12" s="18" t="s">
        <v>22</v>
      </c>
    </row>
    <row r="13" spans="1:8" ht="15.75" thickBot="1" x14ac:dyDescent="0.25">
      <c r="A13" s="19"/>
      <c r="B13" s="19"/>
      <c r="C13" s="20"/>
      <c r="D13" s="20"/>
      <c r="E13" s="20"/>
      <c r="F13" s="20"/>
      <c r="G13" s="20"/>
      <c r="H13" s="20"/>
    </row>
    <row r="14" spans="1:8" ht="15.75" thickBot="1" x14ac:dyDescent="0.25">
      <c r="A14" s="19"/>
      <c r="B14" s="19"/>
      <c r="C14" s="20"/>
      <c r="D14" s="20"/>
      <c r="E14" s="20"/>
      <c r="F14" s="20"/>
      <c r="G14" s="20"/>
      <c r="H14" s="20"/>
    </row>
    <row r="15" spans="1:8" ht="15.75" thickBot="1" x14ac:dyDescent="0.25">
      <c r="A15" s="19"/>
      <c r="B15" s="19"/>
      <c r="C15" s="20"/>
      <c r="D15" s="20"/>
      <c r="E15" s="20"/>
      <c r="F15" s="20"/>
      <c r="G15" s="20"/>
      <c r="H15" s="20"/>
    </row>
    <row r="16" spans="1:8" ht="15.75" thickBot="1" x14ac:dyDescent="0.25">
      <c r="A16" s="19"/>
      <c r="B16" s="19"/>
      <c r="C16" s="20"/>
      <c r="D16" s="20"/>
      <c r="E16" s="20"/>
      <c r="F16" s="20"/>
      <c r="G16" s="20"/>
      <c r="H16" s="20"/>
    </row>
    <row r="17" spans="1:8" ht="15.75" thickBot="1" x14ac:dyDescent="0.25">
      <c r="A17" s="21"/>
      <c r="B17" s="21"/>
      <c r="C17" s="22"/>
      <c r="D17" s="22"/>
      <c r="E17" s="22"/>
      <c r="F17" s="22"/>
      <c r="G17" s="22"/>
      <c r="H17" s="22"/>
    </row>
    <row r="18" spans="1:8" ht="42" customHeight="1" x14ac:dyDescent="0.2">
      <c r="B18" s="23"/>
      <c r="C18" s="24"/>
      <c r="D18" s="24"/>
      <c r="E18" s="24"/>
      <c r="F18" s="24"/>
      <c r="G18" s="24"/>
      <c r="H18" s="24"/>
    </row>
    <row r="19" spans="1:8" ht="15" customHeight="1" x14ac:dyDescent="0.2">
      <c r="A19" s="91" t="s">
        <v>23</v>
      </c>
      <c r="B19" s="91"/>
      <c r="C19" s="91"/>
      <c r="D19" s="91"/>
      <c r="E19" s="91"/>
      <c r="F19" s="91"/>
      <c r="G19" s="91"/>
      <c r="H19" s="91"/>
    </row>
    <row r="20" spans="1:8" ht="14.25" x14ac:dyDescent="0.2">
      <c r="A20" s="92" t="s">
        <v>24</v>
      </c>
      <c r="B20" s="92"/>
      <c r="C20" s="92"/>
      <c r="D20" s="92"/>
      <c r="E20" s="92"/>
      <c r="F20" s="92"/>
      <c r="G20" s="92"/>
      <c r="H20" s="92"/>
    </row>
    <row r="21" spans="1:8" ht="15" x14ac:dyDescent="0.2">
      <c r="B21" s="16"/>
    </row>
    <row r="22" spans="1:8" ht="15" x14ac:dyDescent="0.2">
      <c r="B22" s="16"/>
    </row>
    <row r="23" spans="1:8" ht="15" x14ac:dyDescent="0.2">
      <c r="B23" s="16"/>
    </row>
    <row r="24" spans="1:8" ht="15" customHeight="1" x14ac:dyDescent="0.2">
      <c r="A24" s="93" t="s">
        <v>25</v>
      </c>
      <c r="B24" s="93"/>
      <c r="C24" s="93"/>
      <c r="D24" s="93"/>
      <c r="E24" s="93"/>
      <c r="F24" s="93"/>
      <c r="G24" s="93"/>
      <c r="H24" s="93"/>
    </row>
    <row r="25" spans="1:8" ht="15" customHeight="1" x14ac:dyDescent="0.2">
      <c r="A25" s="93" t="s">
        <v>26</v>
      </c>
      <c r="B25" s="93"/>
      <c r="C25" s="93"/>
      <c r="D25" s="93"/>
      <c r="E25" s="93"/>
      <c r="F25" s="93"/>
      <c r="G25" s="93"/>
      <c r="H25" s="93"/>
    </row>
    <row r="26" spans="1:8" ht="15" customHeight="1" x14ac:dyDescent="0.2">
      <c r="A26" s="86" t="s">
        <v>27</v>
      </c>
      <c r="B26" s="86"/>
      <c r="C26" s="86"/>
      <c r="D26" s="86"/>
      <c r="E26" s="86"/>
      <c r="F26" s="86"/>
      <c r="G26" s="86"/>
      <c r="H26" s="8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ANA CAROLINA WAGNER</cp:lastModifiedBy>
  <cp:lastPrinted>2014-06-04T18:55:53Z</cp:lastPrinted>
  <dcterms:created xsi:type="dcterms:W3CDTF">2010-06-19T20:43:11Z</dcterms:created>
  <dcterms:modified xsi:type="dcterms:W3CDTF">2022-11-17T16:07:55Z</dcterms:modified>
</cp:coreProperties>
</file>