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I:\Licitação 2021\PE SRP 1027.2021 - Divisórias e Afins - SGPe 35618.2021\"/>
    </mc:Choice>
  </mc:AlternateContent>
  <bookViews>
    <workbookView xWindow="0" yWindow="0" windowWidth="21600" windowHeight="9630" tabRatio="592" activeTab="1"/>
  </bookViews>
  <sheets>
    <sheet name="CCT" sheetId="163" r:id="rId1"/>
    <sheet name="CEPLAN" sheetId="164" r:id="rId2"/>
    <sheet name="GESTOR" sheetId="162" r:id="rId3"/>
  </sheets>
  <definedNames>
    <definedName name="diasuteis" localSheetId="0">#REF!</definedName>
    <definedName name="diasuteis" localSheetId="1">#REF!</definedName>
    <definedName name="diasuteis" localSheetId="2">#REF!</definedName>
    <definedName name="diasuteis">#REF!</definedName>
    <definedName name="Ferias" localSheetId="0">#REF!</definedName>
    <definedName name="Ferias" localSheetId="1">#REF!</definedName>
    <definedName name="Ferias" localSheetId="2">#REF!</definedName>
    <definedName name="Ferias">#REF!</definedName>
    <definedName name="RD" localSheetId="0">OFFSET(#REF!,(MATCH(SMALL(#REF!,ROW()-10),#REF!,0)-1),0)</definedName>
    <definedName name="RD" localSheetId="1">OFFSET(#REF!,(MATCH(SMALL(#REF!,ROW()-10),#REF!,0)-1),0)</definedName>
    <definedName name="RD" localSheetId="2">OFFSET(#REF!,(MATCH(SMALL(#REF!,ROW()-10),#REF!,0)-1),0)</definedName>
    <definedName name="RD">OFFSET(#REF!,(MATCH(SMALL(#REF!,ROW()-10),#REF!,0)-1),0)</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N33" i="162" l="1"/>
  <c r="K25" i="162" l="1"/>
  <c r="K26" i="162"/>
  <c r="N26" i="162" s="1"/>
  <c r="K24" i="162"/>
  <c r="N24" i="162" s="1"/>
  <c r="N34" i="162" s="1"/>
  <c r="M24" i="162"/>
  <c r="M25" i="162"/>
  <c r="N25" i="162"/>
  <c r="M26" i="162"/>
  <c r="L25" i="162"/>
  <c r="L26" i="162"/>
  <c r="K19" i="162"/>
  <c r="K17" i="162"/>
  <c r="L24" i="162" l="1"/>
  <c r="K18" i="162" l="1"/>
  <c r="K20" i="162"/>
  <c r="K21" i="162"/>
  <c r="K22" i="162"/>
  <c r="K23" i="162"/>
  <c r="K27" i="162"/>
  <c r="K28" i="162"/>
  <c r="K4" i="162"/>
  <c r="K5" i="162"/>
  <c r="K6" i="162"/>
  <c r="K7" i="162"/>
  <c r="K8" i="162"/>
  <c r="K9" i="162"/>
  <c r="K10" i="162"/>
  <c r="K11" i="162"/>
  <c r="K12" i="162"/>
  <c r="K13" i="162"/>
  <c r="K14" i="162"/>
  <c r="K15" i="162"/>
  <c r="K16" i="162"/>
  <c r="K3" i="162"/>
  <c r="L8" i="164"/>
  <c r="K8" i="164"/>
  <c r="K7" i="164"/>
  <c r="L7" i="164" s="1"/>
  <c r="K6" i="164"/>
  <c r="L6" i="164" s="1"/>
  <c r="K5" i="164"/>
  <c r="L5" i="164" s="1"/>
  <c r="K4" i="164"/>
  <c r="L4" i="164" s="1"/>
  <c r="K9" i="163" l="1"/>
  <c r="K7" i="163"/>
  <c r="K5" i="163"/>
  <c r="K10" i="163"/>
  <c r="K8" i="163"/>
  <c r="K6" i="163"/>
  <c r="K4" i="163"/>
  <c r="M27" i="162" l="1"/>
  <c r="M28" i="162"/>
  <c r="N28" i="162"/>
  <c r="N27" i="162"/>
  <c r="L27" i="162" l="1"/>
  <c r="L28" i="162"/>
  <c r="M23" i="162"/>
  <c r="N23" i="162"/>
  <c r="M22" i="162"/>
  <c r="L22" i="162"/>
  <c r="N21" i="162"/>
  <c r="M21" i="162"/>
  <c r="M19" i="162"/>
  <c r="M20" i="162"/>
  <c r="N19" i="162"/>
  <c r="N20" i="162"/>
  <c r="M12" i="162"/>
  <c r="M13" i="162"/>
  <c r="M14" i="162"/>
  <c r="M15" i="162"/>
  <c r="M16" i="162"/>
  <c r="M17" i="162"/>
  <c r="M18" i="162"/>
  <c r="L12" i="162"/>
  <c r="N13" i="162"/>
  <c r="L14" i="162"/>
  <c r="N15" i="162"/>
  <c r="N16" i="162"/>
  <c r="N17" i="162"/>
  <c r="L18" i="162"/>
  <c r="N22" i="162" l="1"/>
  <c r="L15" i="162"/>
  <c r="N14" i="162"/>
  <c r="L13" i="162"/>
  <c r="L20" i="162"/>
  <c r="L19" i="162"/>
  <c r="L17" i="162"/>
  <c r="L21" i="162"/>
  <c r="L16" i="162"/>
  <c r="N18" i="162"/>
  <c r="N12" i="162"/>
  <c r="L23" i="162"/>
  <c r="K25" i="163"/>
  <c r="L25" i="163" s="1"/>
  <c r="K26" i="163"/>
  <c r="L26" i="163" s="1"/>
  <c r="K24" i="163"/>
  <c r="L24" i="163" s="1"/>
  <c r="K23" i="163"/>
  <c r="L23" i="163" s="1"/>
  <c r="K22" i="163"/>
  <c r="L22" i="163" s="1"/>
  <c r="K20" i="163"/>
  <c r="L20" i="163" s="1"/>
  <c r="K21" i="163"/>
  <c r="L21" i="163" s="1"/>
  <c r="K12" i="163"/>
  <c r="L12" i="163" s="1"/>
  <c r="K13" i="163"/>
  <c r="L13" i="163" s="1"/>
  <c r="K14" i="163"/>
  <c r="L14" i="163" s="1"/>
  <c r="K15" i="163"/>
  <c r="L15" i="163" s="1"/>
  <c r="K16" i="163"/>
  <c r="L16" i="163" s="1"/>
  <c r="K17" i="163"/>
  <c r="L17" i="163" s="1"/>
  <c r="K18" i="163"/>
  <c r="L18" i="163" s="1"/>
  <c r="K19" i="163"/>
  <c r="L19" i="163" s="1"/>
  <c r="L5" i="163"/>
  <c r="L6" i="163"/>
  <c r="L7" i="163"/>
  <c r="L8" i="163"/>
  <c r="L9" i="163"/>
  <c r="L10" i="163"/>
  <c r="K11" i="163"/>
  <c r="L11" i="163" s="1"/>
  <c r="M5" i="162" l="1"/>
  <c r="M7" i="162"/>
  <c r="M8" i="162"/>
  <c r="L4" i="163"/>
  <c r="N7" i="162" l="1"/>
  <c r="M6" i="162"/>
  <c r="N8" i="162"/>
  <c r="J32" i="162"/>
  <c r="J30" i="162"/>
  <c r="M11" i="162"/>
  <c r="N11" i="162" l="1"/>
  <c r="L7" i="162"/>
  <c r="N5" i="162"/>
  <c r="L5" i="162"/>
  <c r="L8" i="162"/>
  <c r="J31" i="162"/>
  <c r="M4" i="162"/>
  <c r="N6" i="162" l="1"/>
  <c r="L6" i="162"/>
  <c r="L11" i="162"/>
  <c r="N4" i="162"/>
  <c r="N9" i="162"/>
  <c r="N10" i="162"/>
  <c r="M10" i="162"/>
  <c r="M9" i="162"/>
  <c r="L9" i="162" l="1"/>
  <c r="L4" i="162"/>
  <c r="L10" i="162"/>
  <c r="M3" i="162"/>
  <c r="L3" i="162" l="1"/>
  <c r="N3" i="162" l="1"/>
  <c r="N36" i="162" l="1"/>
</calcChain>
</file>

<file path=xl/sharedStrings.xml><?xml version="1.0" encoding="utf-8"?>
<sst xmlns="http://schemas.openxmlformats.org/spreadsheetml/2006/main" count="373" uniqueCount="115">
  <si>
    <t>Saldo / Automático</t>
  </si>
  <si>
    <t>...../...../......</t>
  </si>
  <si>
    <t>Preço UNITÁRIO (R$)</t>
  </si>
  <si>
    <t>ALERTA</t>
  </si>
  <si>
    <t>Item</t>
  </si>
  <si>
    <t>Unidade</t>
  </si>
  <si>
    <t>Qtde Registrada</t>
  </si>
  <si>
    <t>Quantidade Utilizada</t>
  </si>
  <si>
    <t>SALDO</t>
  </si>
  <si>
    <t>Valor Total Registrado</t>
  </si>
  <si>
    <t>Valor Total Utilizado</t>
  </si>
  <si>
    <t>Valor Total da Ata com Aditivo</t>
  </si>
  <si>
    <t>Valor Utilizado</t>
  </si>
  <si>
    <t>% Aditivos</t>
  </si>
  <si>
    <t>% Utilizado</t>
  </si>
  <si>
    <t>Descrição serviço</t>
  </si>
  <si>
    <t>Grupo-classe</t>
  </si>
  <si>
    <t>Código NUC</t>
  </si>
  <si>
    <t>Detalhamento</t>
  </si>
  <si>
    <t>Lotes</t>
  </si>
  <si>
    <t>Empresa</t>
  </si>
  <si>
    <t>CENTRO PARTICIPANTE: CCT</t>
  </si>
  <si>
    <t>PROCESSO: 1027/2021/UDESC</t>
  </si>
  <si>
    <t>VIGÊNCIA DA ATA: 21/12/2021 até 21/12/2022</t>
  </si>
  <si>
    <t xml:space="preserve"> AF/OS nº /2022 Qtde. DT</t>
  </si>
  <si>
    <t>ELFORT Importação e Distribuição de Produtos Eireli - CNPJ 09.213.849/0001-18</t>
  </si>
  <si>
    <t>Fornecimento de divisórias em painéis com espessura de 35mm, cor a definir; com miolo em colméia em kraft de alta gramatura e estrutura em aço galvanizado com pintura em epóxi-poliester pó. Cor a definir. Colocação programada e cor do painel a escolher. INSTALADA</t>
  </si>
  <si>
    <t>Forro em PVC, espessura 8mm, largura 200mm, com estrutura em aço galvanizado. Cor a definir. Instalado.</t>
  </si>
  <si>
    <t>Fornecimento e instalação de vidro liso 4mm, incolor.</t>
  </si>
  <si>
    <t>Porta de abrir eixo vertical, 90X210cm em painéis divisórias, cor a definir. Com miolo em colméia e estrutura em aço com pintura em epóxi na cor preta (ou bege), completa (com maçaneta, chave e dobradiças). Compatíveis com as divisórias existentes. Instalada</t>
  </si>
  <si>
    <t>DIVISÓRIAS, ESPESSURA DE 35MM, Fornecimento de paredes divisórias em painéis de 35mm, com miolo tipo colméia em kraft de alta gramatura, estrutura em aço galvanizado, com pintura epóxi-poliester pó. Módulo com vidro de espessura mínima de 4mm. Painel com altura (pé direito) de 2110mm e bandeira em vidro de 790mm (total de pé direito 2900mm). Colocação programada e cor do painel a escolher. INSTALADO</t>
  </si>
  <si>
    <t>Serviço de desmontagem de divisórias em painéis com espessura de 35 mm, miolo em colméia, estrutura em aço ou alumínio.</t>
  </si>
  <si>
    <t>Serviço de montagem de divisórias em painéis com espessura de 35 mm, miolo em colméia, estrutura em aço ou alumínio.</t>
  </si>
  <si>
    <t>Rodaforro de PVC 5cm, com bucha e parafusos</t>
  </si>
  <si>
    <t>m²</t>
  </si>
  <si>
    <t>pç</t>
  </si>
  <si>
    <t>ml</t>
  </si>
  <si>
    <t>339030.24</t>
  </si>
  <si>
    <t>339039.16</t>
  </si>
  <si>
    <t>03960-8-048</t>
  </si>
  <si>
    <t>03541-6-004</t>
  </si>
  <si>
    <t>02590-9-004</t>
  </si>
  <si>
    <t>07626-0-001</t>
  </si>
  <si>
    <t>03960-8-012</t>
  </si>
  <si>
    <t>50056-009</t>
  </si>
  <si>
    <t>03541-6-009</t>
  </si>
  <si>
    <t>Ideia Brasil Comércio e Serviços Eireli - CNPJ 15.353.579/0001-62</t>
  </si>
  <si>
    <t>Remoção de película danificada</t>
  </si>
  <si>
    <t>Aquisição de película azul espelhada incluindo sua colocação (S/ Retirada de película danificada)</t>
  </si>
  <si>
    <t>Janela de alumínio anodizado inclusive colocação</t>
  </si>
  <si>
    <t>Demolição de reboco (requadro de aberturas)</t>
  </si>
  <si>
    <t>Chapisco e reboco desempenado (requadro)</t>
  </si>
  <si>
    <t>Demolição de janelas existentes</t>
  </si>
  <si>
    <t>Alambrado em tela com tubo galvanizado (cfme. Mod.Exist.)</t>
  </si>
  <si>
    <t>Calha corte 38 em chapa galvanizada</t>
  </si>
  <si>
    <t>m</t>
  </si>
  <si>
    <t>11073-6-014</t>
  </si>
  <si>
    <t>00320-4-008</t>
  </si>
  <si>
    <t>5017-1-001</t>
  </si>
  <si>
    <t>02527-5-015</t>
  </si>
  <si>
    <t>03967-5-001</t>
  </si>
  <si>
    <t>TOK Comércio, instalação e fabricação de cortinas e persianas LTDA. - CNPJ 19.229.986/0001-02</t>
  </si>
  <si>
    <t>Aquisição e instalação de persianas novas, tipo verticais, em tecido poliéster, linha constrate, cor a definir e lâminas de 90mm de largura. A fixação deverá ser realizada por meio de suportes de aço galvanizado em "L", com trilhos confeccionados em alumínio com pintura epóxi. O mecanismo para girar é composto de pinças e carrinhos poliacetal. Para a movimentação deverá ser utilizado cordão com bolinhas de plástico e fio em poliéster com pêndulo em plástico</t>
  </si>
  <si>
    <t>Aquisição e instalação de persianas novas, tipo horizontais, com lâminas de 25mm, em pvc liso, na cor azul, medindo 80x160cm (LxA)</t>
  </si>
  <si>
    <t>12254-8-003</t>
  </si>
  <si>
    <t>12254-8-004</t>
  </si>
  <si>
    <t>Fornecimento e instalação de porta sanitaria em alumínio anodizado com veneziana de abrir, com ferragens</t>
  </si>
  <si>
    <t>m2</t>
  </si>
  <si>
    <t>JPS Materiais de Construção e Locação de Mão de Obra LTDA. ME - CNPJ 02.648.900/0001-75</t>
  </si>
  <si>
    <t>FORNECIMENTO E APLICAÇÃO SOBRE TELHADO CONSTITUÍDO DE TELHAS METÁLICAS  DE MANTA ASFALTICA ELASTOMERICA EM POLIESTER ALUMINIZADA 3 MM, TIPO III, CLASSE B (NBR 9952), COM PELICULA DE ALUMINIO COLORIDA NAS CORES CINZA, VERDE OU OUTRA PREVIAMENTE APROVADA PELO FISCAL DO CONTRATO. FAZ PARTE DO FORNECIMENTO A PREPARAÇÃO DA SUPERFÍCIE COM LIMPEZA COM HIDROJATO OU OUTRO MEIO APROVADO, APLICAÇÃO DE PRIMER ADEQUADO AO TIPO DE SUBESTRADO (METÁLICO). MATERIAIS E EQUPAMENTOS POR CONTA DO FORNECEDOR A MANTA DEVERÁ SER APLICADA NO SENTIDO DE ESCOAMENTO DAS AGUAS (INICIANDO PELOS BEIRAIS), COBRINDO TODA A LARGURA E EXTENÇÃO DAS TELHAS, AS EMENDAS DEVERÃO TER TRASPASSE DE NO MÍNIMO 10CM, EMENDAS NO SENTIDO DO ESCOAMENTO FEITAS NA REGIÃO ALTA DA TELHA, SEMPRE COM SOBREPOSIÇÃO NO SENTIDO DO ESCOAMENTO DA ÁGUA. O PAGAMENTO/MEDIÇÃO SERÁ REALIZADO POR ÁREA EFETIVAMENTE COBERTA, TRASPASSES E PERDAS DEVEM SER INCORPORADAS PELO FORNECEDOR</t>
  </si>
  <si>
    <t>Piso Podotátil Borracha Sintética 5.0mm Aplicado com Cola. Instalado</t>
  </si>
  <si>
    <t>339030.36</t>
  </si>
  <si>
    <t>11307-7-003</t>
  </si>
  <si>
    <t>Porta de abrir com mola hidráulica, em vidro temperado, 2 folhas de 90x210cm, espessura de 10mm, inclusive acessórios. Com instalação</t>
  </si>
  <si>
    <t>Divisória fixa em vidro temperado 10mm, sem abertura. Com instalação</t>
  </si>
  <si>
    <t>02803-7-019</t>
  </si>
  <si>
    <t>02803-7-011</t>
  </si>
  <si>
    <t>Marca</t>
  </si>
  <si>
    <t>Eucatex</t>
  </si>
  <si>
    <t>Plasbil</t>
  </si>
  <si>
    <t>Cebrase</t>
  </si>
  <si>
    <t>xxxxxxxx</t>
  </si>
  <si>
    <t>Ideia Brasil</t>
  </si>
  <si>
    <t>Insufilm</t>
  </si>
  <si>
    <t>Telinco</t>
  </si>
  <si>
    <t>Perfiaço</t>
  </si>
  <si>
    <t>Tok</t>
  </si>
  <si>
    <t>Primer</t>
  </si>
  <si>
    <t>WRS</t>
  </si>
  <si>
    <t>AGC</t>
  </si>
  <si>
    <r>
      <t xml:space="preserve">OBJETO: </t>
    </r>
    <r>
      <rPr>
        <b/>
        <sz val="11"/>
        <rFont val="Calibri"/>
        <family val="2"/>
        <scheme val="minor"/>
      </rPr>
      <t>Aquisição  de  Divisórias,  vidros,  forros  em  PVC,  películas, persianas,  janelas  de  alumínio,  alambrado,  calha,  grades  de  ferro,  telas  de arame  e  piso  podotátil  em  borracha  para  o  Centro  CCT  de  Joinville/SC  e CEPLAN  de  São  Bento  do  Sul  da  UDESC</t>
    </r>
  </si>
  <si>
    <t>OBJETO: Aquisição  de  Divisórias,  vidros,  forros  em  PVC,  películas, persianas,  janelas  de  alumínio,  alambrado,  calha,  grades  de  ferro,  telas  de arame  e  piso  podotátil  em  borracha  para  o  Centro  CCT  de  Joinville/SC  e CEPLAN  de  São  Bento  do  Sul  da  UDESC</t>
  </si>
  <si>
    <t xml:space="preserve"> AF/OS nº 0167/2022 Qtde. DT</t>
  </si>
  <si>
    <t xml:space="preserve"> AF/OS nº 0215/2022 Qtde. DT</t>
  </si>
  <si>
    <t xml:space="preserve"> AF/OS nº 0217/2022 Qtde. DT</t>
  </si>
  <si>
    <t xml:space="preserve"> AF/OS nº 0444/2022 Qtde. DT</t>
  </si>
  <si>
    <t xml:space="preserve"> AF/OS nº 0540/2022 Qtde. DT</t>
  </si>
  <si>
    <t xml:space="preserve"> AF/OS nº 0803/2022 Qtde. DT</t>
  </si>
  <si>
    <t xml:space="preserve"> AF/OS nº 1092/2022 Qtde. DT</t>
  </si>
  <si>
    <t>CENTRO PARTICIPANTE: CEPLAN</t>
  </si>
  <si>
    <t>Comércio de Serviços Aracaju LTDA.</t>
  </si>
  <si>
    <t>Palanque de concreto armado curvo de 0,10 x 0,10x 2,50m</t>
  </si>
  <si>
    <t>ACB</t>
  </si>
  <si>
    <t>peça</t>
  </si>
  <si>
    <t>339130.24</t>
  </si>
  <si>
    <t>08087-0-003</t>
  </si>
  <si>
    <t>Tela de arame galvanizada fio 12, altura de 1,50m</t>
  </si>
  <si>
    <t>Morlan</t>
  </si>
  <si>
    <t>02527-5-023</t>
  </si>
  <si>
    <t xml:space="preserve">Arame galvanizado 12mm- 2,76mm
</t>
  </si>
  <si>
    <t>Arcelormittal</t>
  </si>
  <si>
    <t>00214-3-038</t>
  </si>
  <si>
    <t xml:space="preserve"> AF/OS nº 212/2022 Qtde. DT</t>
  </si>
  <si>
    <t>Resumo Atualizado em 08/07/2022</t>
  </si>
  <si>
    <t xml:space="preserve"> AF/OS nº 441/2022 Qtde. 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</si>
</sst>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1" formatCode="_-* #,##0_-;\-* #,##0_-;_-* &quot;-&quot;_-;_-@_-"/>
    <numFmt numFmtId="44" formatCode="_-&quot;R$&quot;* #,##0.00_-;\-&quot;R$&quot;* #,##0.00_-;_-&quot;R$&quot;* &quot;-&quot;??_-;_-@_-"/>
    <numFmt numFmtId="43" formatCode="_-* #,##0.00_-;\-* #,##0.00_-;_-* &quot;-&quot;??_-;_-@_-"/>
    <numFmt numFmtId="164" formatCode="_-&quot;R$&quot;\ * #,##0.00_-;\-&quot;R$&quot;\ * #,##0.00_-;_-&quot;R$&quot;\ * &quot;-&quot;??_-;_-@_-"/>
    <numFmt numFmtId="165" formatCode="_(* #,##0.00_);_(* \(#,##0.00\);_(* &quot;-&quot;??_);_(@_)"/>
    <numFmt numFmtId="166" formatCode="_(* #,##0.00_);_(* \(#,##0.00\);_(* \-??_);_(@_)"/>
    <numFmt numFmtId="167" formatCode="#,##0;[Red]#,##0"/>
    <numFmt numFmtId="168" formatCode="_-* #,##0.00\ &quot;€&quot;_-;\-* #,##0.00\ &quot;€&quot;_-;_-* &quot;-&quot;??\ &quot;€&quot;_-;_-@_-"/>
    <numFmt numFmtId="169" formatCode="_-[$R$-416]\ * #,##0.00_-;\-[$R$-416]\ * #,##0.00_-;_-[$R$-416]\ * &quot;-&quot;??_-;_-@_-"/>
    <numFmt numFmtId="170" formatCode="&quot;R$&quot;\ #,##0.00"/>
    <numFmt numFmtId="171" formatCode="#,##0_ ;\-#,##0\ "/>
    <numFmt numFmtId="172" formatCode="_-&quot;R$ &quot;* #,##0.00_-;&quot;-R$ &quot;* #,##0.00_-;_-&quot;R$ &quot;* \-??_-;_-@_-"/>
    <numFmt numFmtId="173" formatCode="_-* #,##0.00_-;\-* #,##0.00_-;_-* \-??_-;_-@_-"/>
    <numFmt numFmtId="174" formatCode="&quot;R$&quot;#,##0.00"/>
    <numFmt numFmtId="175" formatCode="#,##0.00;[Red]#,##0.00"/>
  </numFmts>
  <fonts count="17" x14ac:knownFonts="1">
    <font>
      <sz val="10"/>
      <name val="Arial"/>
    </font>
    <font>
      <sz val="10"/>
      <name val="Arial"/>
      <family val="2"/>
    </font>
    <font>
      <b/>
      <sz val="18"/>
      <color indexed="56"/>
      <name val="Cambria"/>
      <family val="2"/>
    </font>
    <font>
      <sz val="11"/>
      <name val="Calibri"/>
      <family val="2"/>
      <scheme val="minor"/>
    </font>
    <font>
      <sz val="10"/>
      <name val="Arial"/>
      <family val="2"/>
    </font>
    <font>
      <sz val="10"/>
      <name val="Arial"/>
      <family val="2"/>
    </font>
    <font>
      <sz val="12"/>
      <name val="Calibri"/>
      <family val="2"/>
      <scheme val="minor"/>
    </font>
    <font>
      <b/>
      <sz val="12"/>
      <color theme="1"/>
      <name val="Calibri"/>
      <family val="2"/>
    </font>
    <font>
      <sz val="12"/>
      <color theme="1"/>
      <name val="Calibri"/>
      <family val="2"/>
      <scheme val="minor"/>
    </font>
    <font>
      <sz val="12"/>
      <color theme="1"/>
      <name val="Calibri"/>
      <family val="2"/>
    </font>
    <font>
      <sz val="10"/>
      <name val="Arial"/>
      <family val="2"/>
    </font>
    <font>
      <sz val="11"/>
      <color rgb="FF000000"/>
      <name val="Calibri"/>
      <family val="2"/>
      <scheme val="minor"/>
    </font>
    <font>
      <b/>
      <sz val="12"/>
      <color theme="1"/>
      <name val="Calibri"/>
      <family val="2"/>
      <scheme val="minor"/>
    </font>
    <font>
      <b/>
      <sz val="10"/>
      <name val="Arial"/>
      <family val="2"/>
    </font>
    <font>
      <b/>
      <sz val="11"/>
      <name val="Calibri"/>
      <family val="2"/>
      <scheme val="minor"/>
    </font>
    <font>
      <sz val="10"/>
      <name val="Arial"/>
      <family val="2"/>
    </font>
    <font>
      <b/>
      <sz val="12"/>
      <name val="Calibri"/>
      <family val="2"/>
      <scheme val="minor"/>
    </font>
  </fonts>
  <fills count="23">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rgb="FF00B050"/>
        <bgColor indexed="10"/>
      </patternFill>
    </fill>
    <fill>
      <patternFill patternType="solid">
        <fgColor theme="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rgb="FFCE181E"/>
      </patternFill>
    </fill>
    <fill>
      <patternFill patternType="solid">
        <fgColor theme="0" tint="-0.249977111117893"/>
        <bgColor indexed="64"/>
      </patternFill>
    </fill>
    <fill>
      <patternFill patternType="solid">
        <fgColor theme="0" tint="-0.249977111117893"/>
        <bgColor rgb="FFFFFF00"/>
      </patternFill>
    </fill>
    <fill>
      <patternFill patternType="solid">
        <fgColor theme="0"/>
        <bgColor rgb="FFFFFF00"/>
      </patternFill>
    </fill>
    <fill>
      <patternFill patternType="solid">
        <fgColor theme="0" tint="-0.14996795556505021"/>
        <bgColor indexed="64"/>
      </patternFill>
    </fill>
    <fill>
      <patternFill patternType="solid">
        <fgColor theme="0" tint="-0.14999847407452621"/>
        <bgColor rgb="FFFFFF00"/>
      </patternFill>
    </fill>
    <fill>
      <patternFill patternType="solid">
        <fgColor theme="0" tint="-0.24994659260841701"/>
        <bgColor indexed="64"/>
      </patternFill>
    </fill>
    <fill>
      <patternFill patternType="solid">
        <fgColor theme="0" tint="-0.24994659260841701"/>
        <bgColor rgb="FFFFFF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23">
    <xf numFmtId="0" fontId="0" fillId="0" borderId="0"/>
    <xf numFmtId="0" fontId="1" fillId="0" borderId="0"/>
    <xf numFmtId="165" fontId="1" fillId="0" borderId="0" applyFill="0" applyBorder="0" applyAlignment="0" applyProtection="0"/>
    <xf numFmtId="166" fontId="1" fillId="0" borderId="0" applyFill="0" applyBorder="0" applyAlignment="0" applyProtection="0"/>
    <xf numFmtId="0" fontId="2" fillId="0" borderId="0" applyNumberFormat="0" applyFill="0" applyBorder="0" applyAlignment="0" applyProtection="0"/>
    <xf numFmtId="168" fontId="4"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0" fillId="0" borderId="0" applyFont="0" applyFill="0" applyBorder="0" applyAlignment="0" applyProtection="0"/>
    <xf numFmtId="0" fontId="15" fillId="0" borderId="0"/>
    <xf numFmtId="173" fontId="1" fillId="0" borderId="0" applyBorder="0" applyProtection="0"/>
    <xf numFmtId="172" fontId="1" fillId="0" borderId="0" applyBorder="0" applyProtection="0"/>
    <xf numFmtId="43" fontId="1" fillId="0" borderId="0" applyFont="0" applyFill="0" applyBorder="0" applyAlignment="0" applyProtection="0"/>
    <xf numFmtId="0" fontId="1" fillId="0" borderId="0"/>
  </cellStyleXfs>
  <cellXfs count="195">
    <xf numFmtId="0" fontId="0" fillId="0" borderId="0" xfId="0"/>
    <xf numFmtId="0" fontId="3" fillId="0" borderId="0" xfId="1" applyFont="1" applyFill="1" applyAlignment="1">
      <alignment horizontal="center" vertical="center" wrapText="1"/>
    </xf>
    <xf numFmtId="0" fontId="3" fillId="0" borderId="0" xfId="1" applyFont="1" applyAlignment="1">
      <alignment wrapText="1"/>
    </xf>
    <xf numFmtId="0" fontId="3" fillId="0" borderId="0" xfId="1" applyFont="1" applyFill="1" applyAlignment="1">
      <alignment vertical="center" wrapText="1"/>
    </xf>
    <xf numFmtId="3" fontId="3" fillId="0" borderId="0" xfId="1" applyNumberFormat="1" applyFont="1" applyAlignment="1" applyProtection="1">
      <alignment wrapText="1"/>
      <protection locked="0"/>
    </xf>
    <xf numFmtId="0" fontId="3" fillId="0" borderId="0" xfId="1" applyFont="1" applyAlignment="1" applyProtection="1">
      <alignment wrapText="1"/>
      <protection locked="0"/>
    </xf>
    <xf numFmtId="1" fontId="3" fillId="0" borderId="0" xfId="1" applyNumberFormat="1" applyFont="1" applyFill="1" applyAlignment="1" applyProtection="1">
      <alignment horizontal="center" wrapText="1"/>
      <protection locked="0"/>
    </xf>
    <xf numFmtId="0" fontId="3" fillId="0" borderId="0" xfId="1" applyFont="1" applyFill="1" applyAlignment="1">
      <alignment wrapText="1"/>
    </xf>
    <xf numFmtId="3" fontId="3" fillId="0" borderId="0" xfId="1" applyNumberFormat="1" applyFont="1" applyFill="1" applyAlignment="1" applyProtection="1">
      <alignment wrapText="1"/>
      <protection locked="0"/>
    </xf>
    <xf numFmtId="169" fontId="6" fillId="7" borderId="2" xfId="1" applyNumberFormat="1" applyFont="1" applyFill="1" applyBorder="1" applyAlignment="1" applyProtection="1">
      <alignment horizontal="right"/>
      <protection locked="0"/>
    </xf>
    <xf numFmtId="169" fontId="6" fillId="7" borderId="7" xfId="1" applyNumberFormat="1" applyFont="1" applyFill="1" applyBorder="1" applyAlignment="1" applyProtection="1">
      <alignment horizontal="right"/>
      <protection locked="0"/>
    </xf>
    <xf numFmtId="9" fontId="6" fillId="7" borderId="3" xfId="12" applyFont="1" applyFill="1" applyBorder="1" applyAlignment="1" applyProtection="1">
      <alignment horizontal="right"/>
      <protection locked="0"/>
    </xf>
    <xf numFmtId="2" fontId="6" fillId="7" borderId="7" xfId="1" applyNumberFormat="1" applyFont="1" applyFill="1" applyBorder="1" applyAlignment="1">
      <alignment horizontal="right"/>
    </xf>
    <xf numFmtId="0" fontId="6" fillId="7" borderId="14" xfId="1" applyFont="1" applyFill="1" applyBorder="1" applyAlignment="1" applyProtection="1">
      <alignment horizontal="left"/>
      <protection locked="0"/>
    </xf>
    <xf numFmtId="0" fontId="6" fillId="7" borderId="9" xfId="1" applyFont="1" applyFill="1" applyBorder="1" applyAlignment="1" applyProtection="1">
      <alignment horizontal="left"/>
      <protection locked="0"/>
    </xf>
    <xf numFmtId="0" fontId="6" fillId="7" borderId="0" xfId="1" applyFont="1" applyFill="1" applyBorder="1" applyAlignment="1" applyProtection="1">
      <alignment horizontal="left"/>
      <protection locked="0"/>
    </xf>
    <xf numFmtId="0" fontId="6" fillId="7" borderId="11" xfId="1" applyFont="1" applyFill="1" applyBorder="1" applyAlignment="1" applyProtection="1">
      <alignment horizontal="left"/>
      <protection locked="0"/>
    </xf>
    <xf numFmtId="0" fontId="6" fillId="7" borderId="13" xfId="1" applyFont="1" applyFill="1" applyBorder="1" applyAlignment="1" applyProtection="1">
      <alignment horizontal="left"/>
      <protection locked="0"/>
    </xf>
    <xf numFmtId="41" fontId="3" fillId="6" borderId="1" xfId="0" applyNumberFormat="1" applyFont="1" applyFill="1" applyBorder="1" applyAlignment="1">
      <alignment horizontal="center" vertical="center" wrapText="1"/>
    </xf>
    <xf numFmtId="164" fontId="3" fillId="8" borderId="1" xfId="13" applyFont="1" applyFill="1" applyBorder="1" applyAlignment="1" applyProtection="1">
      <alignment vertical="center" wrapText="1"/>
      <protection locked="0"/>
    </xf>
    <xf numFmtId="0" fontId="3" fillId="2" borderId="1" xfId="1" applyFont="1" applyFill="1" applyBorder="1" applyAlignment="1" applyProtection="1">
      <alignment horizontal="center" vertical="center" wrapText="1"/>
      <protection locked="0"/>
    </xf>
    <xf numFmtId="166" fontId="3" fillId="2" borderId="1" xfId="3" applyFont="1" applyFill="1" applyBorder="1" applyAlignment="1" applyProtection="1">
      <alignment horizontal="center" vertical="center" wrapText="1"/>
    </xf>
    <xf numFmtId="1" fontId="3" fillId="2" borderId="1" xfId="1" applyNumberFormat="1" applyFont="1" applyFill="1" applyBorder="1" applyAlignment="1" applyProtection="1">
      <alignment horizontal="center" vertical="center" wrapText="1"/>
    </xf>
    <xf numFmtId="167" fontId="3" fillId="2" borderId="1" xfId="1" applyNumberFormat="1" applyFont="1" applyFill="1" applyBorder="1" applyAlignment="1">
      <alignment horizontal="center" vertical="center" wrapText="1"/>
    </xf>
    <xf numFmtId="0" fontId="3" fillId="2" borderId="1" xfId="1" applyNumberFormat="1" applyFont="1" applyFill="1" applyBorder="1" applyAlignment="1" applyProtection="1">
      <alignment horizontal="center" vertical="center" wrapText="1"/>
      <protection locked="0"/>
    </xf>
    <xf numFmtId="167" fontId="3" fillId="4" borderId="1" xfId="0" applyNumberFormat="1" applyFont="1" applyFill="1" applyBorder="1" applyAlignment="1">
      <alignment horizontal="center" vertical="center" wrapText="1"/>
    </xf>
    <xf numFmtId="3" fontId="3" fillId="3" borderId="1" xfId="1" applyNumberFormat="1" applyFont="1" applyFill="1" applyBorder="1" applyAlignment="1" applyProtection="1">
      <alignment horizontal="center" vertical="center" wrapText="1"/>
      <protection locked="0"/>
    </xf>
    <xf numFmtId="4" fontId="3" fillId="0" borderId="0" xfId="1" applyNumberFormat="1" applyFont="1" applyFill="1" applyAlignment="1">
      <alignment horizontal="center" vertical="center" wrapText="1"/>
    </xf>
    <xf numFmtId="167" fontId="3" fillId="0" borderId="0" xfId="0" applyNumberFormat="1" applyFont="1" applyFill="1" applyAlignment="1">
      <alignment horizontal="center" vertical="center" wrapText="1"/>
    </xf>
    <xf numFmtId="0" fontId="3" fillId="2" borderId="1" xfId="1" applyFont="1" applyFill="1" applyBorder="1" applyAlignment="1" applyProtection="1">
      <alignment horizontal="center" vertical="center" wrapText="1"/>
    </xf>
    <xf numFmtId="169" fontId="3" fillId="2" borderId="1" xfId="3" applyNumberFormat="1" applyFont="1" applyFill="1" applyBorder="1" applyAlignment="1" applyProtection="1">
      <alignment horizontal="center" vertical="center" wrapText="1"/>
    </xf>
    <xf numFmtId="3" fontId="3" fillId="9" borderId="1" xfId="1" applyNumberFormat="1" applyFont="1" applyFill="1" applyBorder="1" applyAlignment="1" applyProtection="1">
      <alignment horizontal="center" vertical="center" wrapText="1"/>
      <protection locked="0"/>
    </xf>
    <xf numFmtId="0" fontId="3" fillId="10" borderId="1" xfId="1" applyFont="1" applyFill="1" applyBorder="1" applyAlignment="1" applyProtection="1">
      <alignment wrapText="1"/>
      <protection locked="0"/>
    </xf>
    <xf numFmtId="0" fontId="3" fillId="10" borderId="1" xfId="1" applyFont="1" applyFill="1" applyBorder="1" applyAlignment="1" applyProtection="1">
      <alignment horizontal="center" vertical="center" wrapText="1"/>
      <protection locked="0"/>
    </xf>
    <xf numFmtId="0" fontId="3" fillId="0" borderId="1" xfId="1" applyFont="1" applyBorder="1" applyAlignment="1" applyProtection="1">
      <alignment wrapText="1"/>
      <protection locked="0"/>
    </xf>
    <xf numFmtId="0" fontId="7" fillId="14" borderId="15" xfId="0" applyFont="1" applyFill="1" applyBorder="1" applyAlignment="1">
      <alignment horizontal="center" vertical="center" textRotation="90" wrapText="1"/>
    </xf>
    <xf numFmtId="0" fontId="7" fillId="14" borderId="16" xfId="0" applyFont="1" applyFill="1" applyBorder="1" applyAlignment="1">
      <alignment horizontal="center" vertical="center" textRotation="90" wrapText="1"/>
    </xf>
    <xf numFmtId="0" fontId="7" fillId="14" borderId="17" xfId="0" applyFont="1" applyFill="1" applyBorder="1" applyAlignment="1">
      <alignment horizontal="center" vertical="center" textRotation="90" wrapText="1"/>
    </xf>
    <xf numFmtId="0" fontId="7" fillId="14" borderId="17"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9" fillId="10" borderId="1" xfId="0" applyFont="1" applyFill="1" applyBorder="1" applyAlignment="1">
      <alignment vertical="center" wrapText="1"/>
    </xf>
    <xf numFmtId="0" fontId="7" fillId="14" borderId="15"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3" fillId="0" borderId="1" xfId="1" applyFont="1" applyBorder="1" applyAlignment="1" applyProtection="1">
      <alignment horizontal="center" vertical="center" wrapText="1"/>
      <protection locked="0"/>
    </xf>
    <xf numFmtId="0" fontId="3" fillId="0" borderId="1" xfId="1" applyFont="1" applyBorder="1" applyAlignment="1" applyProtection="1">
      <alignment horizontal="center" wrapText="1"/>
      <protection locked="0"/>
    </xf>
    <xf numFmtId="0" fontId="3" fillId="0" borderId="0" xfId="1" applyFont="1" applyAlignment="1" applyProtection="1">
      <alignment horizontal="center" wrapText="1"/>
      <protection locked="0"/>
    </xf>
    <xf numFmtId="0" fontId="3" fillId="0" borderId="1" xfId="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3"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70" fontId="3" fillId="10" borderId="1" xfId="13" applyNumberFormat="1" applyFont="1" applyFill="1" applyBorder="1" applyAlignment="1" applyProtection="1">
      <alignment horizontal="center" vertical="center"/>
    </xf>
    <xf numFmtId="164" fontId="3" fillId="10" borderId="1" xfId="13" applyFont="1" applyFill="1" applyBorder="1" applyAlignment="1" applyProtection="1">
      <alignment horizontal="center" vertical="center"/>
    </xf>
    <xf numFmtId="164" fontId="3" fillId="15" borderId="1" xfId="13" applyFont="1" applyFill="1" applyBorder="1" applyAlignment="1" applyProtection="1">
      <alignment horizontal="center" vertical="center"/>
    </xf>
    <xf numFmtId="171" fontId="11" fillId="0" borderId="1" xfId="17" applyNumberFormat="1" applyFont="1" applyBorder="1" applyAlignment="1" applyProtection="1">
      <alignment horizontal="center" vertical="center" wrapText="1"/>
    </xf>
    <xf numFmtId="171" fontId="11" fillId="6" borderId="1" xfId="17" applyNumberFormat="1" applyFont="1" applyFill="1" applyBorder="1" applyAlignment="1" applyProtection="1">
      <alignment horizontal="center" vertical="center" wrapText="1"/>
    </xf>
    <xf numFmtId="0" fontId="14" fillId="16" borderId="1" xfId="0" applyFont="1" applyFill="1" applyBorder="1" applyAlignment="1">
      <alignment horizontal="center" vertical="center" wrapText="1"/>
    </xf>
    <xf numFmtId="0" fontId="14" fillId="17" borderId="1" xfId="0" applyFont="1" applyFill="1" applyBorder="1" applyAlignment="1">
      <alignment horizontal="center" vertical="center" wrapText="1"/>
    </xf>
    <xf numFmtId="0" fontId="3" fillId="16" borderId="1" xfId="0" applyFont="1" applyFill="1" applyBorder="1" applyAlignment="1">
      <alignment horizontal="justify" vertical="center" wrapText="1"/>
    </xf>
    <xf numFmtId="0" fontId="3" fillId="17" borderId="1" xfId="0" applyFont="1" applyFill="1" applyBorder="1" applyAlignment="1">
      <alignment horizontal="justify" vertical="center" wrapText="1"/>
    </xf>
    <xf numFmtId="0" fontId="3" fillId="16" borderId="1" xfId="1"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7" borderId="1" xfId="0" applyFont="1" applyFill="1" applyBorder="1" applyAlignment="1">
      <alignment horizontal="center" vertical="center" wrapText="1"/>
    </xf>
    <xf numFmtId="164" fontId="3" fillId="16" borderId="1" xfId="13" applyFont="1" applyFill="1" applyBorder="1" applyAlignment="1" applyProtection="1">
      <alignment horizontal="center" vertical="center"/>
    </xf>
    <xf numFmtId="164" fontId="3" fillId="17" borderId="1" xfId="13" applyFont="1" applyFill="1" applyBorder="1" applyAlignment="1" applyProtection="1">
      <alignment horizontal="center" vertical="center"/>
    </xf>
    <xf numFmtId="0" fontId="14" fillId="0" borderId="1" xfId="1" applyFont="1" applyFill="1" applyBorder="1" applyAlignment="1">
      <alignment horizontal="center" vertical="center" wrapText="1"/>
    </xf>
    <xf numFmtId="0" fontId="3" fillId="10" borderId="1" xfId="0" applyFont="1" applyFill="1" applyBorder="1" applyAlignment="1">
      <alignment horizontal="center" vertical="center" wrapText="1"/>
    </xf>
    <xf numFmtId="171" fontId="11" fillId="10" borderId="1" xfId="17" applyNumberFormat="1" applyFont="1" applyFill="1" applyBorder="1" applyAlignment="1" applyProtection="1">
      <alignment horizontal="center" vertical="center" wrapText="1"/>
    </xf>
    <xf numFmtId="1" fontId="3" fillId="0" borderId="1" xfId="1" applyNumberFormat="1" applyFont="1" applyFill="1" applyBorder="1" applyAlignment="1" applyProtection="1">
      <alignment horizontal="center" vertical="center" wrapText="1"/>
      <protection locked="0"/>
    </xf>
    <xf numFmtId="0" fontId="14" fillId="16" borderId="1" xfId="1" applyFont="1" applyFill="1" applyBorder="1" applyAlignment="1">
      <alignment horizontal="center" vertical="center" wrapText="1"/>
    </xf>
    <xf numFmtId="3" fontId="3" fillId="16" borderId="1" xfId="1" applyNumberFormat="1" applyFont="1" applyFill="1" applyBorder="1" applyAlignment="1">
      <alignment horizontal="center" vertical="center" wrapText="1"/>
    </xf>
    <xf numFmtId="0" fontId="3" fillId="16" borderId="1" xfId="1" applyFont="1" applyFill="1" applyBorder="1" applyAlignment="1">
      <alignment horizontal="left" vertical="center" wrapText="1"/>
    </xf>
    <xf numFmtId="1" fontId="3" fillId="16" borderId="1" xfId="1" applyNumberFormat="1"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164" fontId="3" fillId="0" borderId="1" xfId="13" applyFont="1" applyFill="1" applyBorder="1" applyAlignment="1" applyProtection="1">
      <alignment horizontal="center" vertical="center"/>
    </xf>
    <xf numFmtId="0" fontId="3" fillId="0" borderId="1" xfId="18" applyFont="1" applyBorder="1" applyAlignment="1">
      <alignment horizontal="center" vertical="center" wrapText="1"/>
    </xf>
    <xf numFmtId="0" fontId="3" fillId="10" borderId="1" xfId="18" applyFont="1" applyFill="1" applyBorder="1" applyAlignment="1">
      <alignment horizontal="center" vertical="center" wrapText="1"/>
    </xf>
    <xf numFmtId="0" fontId="3" fillId="18" borderId="1" xfId="18" applyFont="1" applyFill="1" applyBorder="1" applyAlignment="1">
      <alignment horizontal="center" vertical="center" wrapText="1"/>
    </xf>
    <xf numFmtId="0" fontId="14" fillId="16" borderId="1" xfId="18" applyFont="1" applyFill="1" applyBorder="1" applyAlignment="1">
      <alignment horizontal="center" vertical="center" wrapText="1"/>
    </xf>
    <xf numFmtId="172" fontId="3" fillId="16" borderId="1" xfId="20" applyFont="1" applyFill="1" applyBorder="1" applyAlignment="1" applyProtection="1">
      <alignment horizontal="center" vertical="center"/>
    </xf>
    <xf numFmtId="0" fontId="3" fillId="17" borderId="1" xfId="18" applyFont="1" applyFill="1" applyBorder="1" applyAlignment="1">
      <alignment horizontal="center" vertical="center" wrapText="1"/>
    </xf>
    <xf numFmtId="172" fontId="3" fillId="17" borderId="1" xfId="20" applyFont="1" applyFill="1" applyBorder="1" applyAlignment="1" applyProtection="1">
      <alignment horizontal="center" vertical="center"/>
    </xf>
    <xf numFmtId="0" fontId="14" fillId="0" borderId="1" xfId="18" applyFont="1" applyFill="1" applyBorder="1" applyAlignment="1">
      <alignment horizontal="center" vertical="center"/>
    </xf>
    <xf numFmtId="171" fontId="3" fillId="0" borderId="1" xfId="17" applyNumberFormat="1" applyFont="1" applyFill="1" applyBorder="1" applyAlignment="1" applyProtection="1">
      <alignment horizontal="center" vertical="center"/>
      <protection locked="0"/>
    </xf>
    <xf numFmtId="0" fontId="8" fillId="13" borderId="1" xfId="0" applyFont="1" applyFill="1" applyBorder="1" applyAlignment="1">
      <alignment horizontal="center" vertical="center" wrapText="1"/>
    </xf>
    <xf numFmtId="44" fontId="3" fillId="0" borderId="0" xfId="1" applyNumberFormat="1" applyFont="1" applyAlignment="1" applyProtection="1">
      <alignment wrapText="1"/>
      <protection locked="0"/>
    </xf>
    <xf numFmtId="14" fontId="3" fillId="2" borderId="1" xfId="1" applyNumberFormat="1" applyFont="1" applyFill="1" applyBorder="1" applyAlignment="1" applyProtection="1">
      <alignment horizontal="center" vertical="center" wrapText="1"/>
      <protection locked="0"/>
    </xf>
    <xf numFmtId="0" fontId="14" fillId="19"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14" fillId="10" borderId="0" xfId="0" applyFont="1" applyFill="1" applyBorder="1" applyAlignment="1">
      <alignment horizontal="center" vertical="center" wrapText="1"/>
    </xf>
    <xf numFmtId="0" fontId="3" fillId="10" borderId="0" xfId="0" applyFont="1" applyFill="1" applyBorder="1" applyAlignment="1">
      <alignment horizontal="justify" vertical="center" wrapText="1"/>
    </xf>
    <xf numFmtId="0" fontId="3" fillId="10" borderId="0" xfId="0" applyFont="1" applyFill="1" applyBorder="1" applyAlignment="1">
      <alignment horizontal="center" vertical="center" wrapText="1"/>
    </xf>
    <xf numFmtId="164" fontId="3" fillId="18" borderId="0" xfId="13" applyFont="1" applyFill="1" applyBorder="1" applyAlignment="1" applyProtection="1">
      <alignment horizontal="center" vertical="center"/>
    </xf>
    <xf numFmtId="0" fontId="14" fillId="18" borderId="0" xfId="0" applyFont="1" applyFill="1" applyBorder="1" applyAlignment="1">
      <alignment horizontal="center" vertical="center" wrapText="1"/>
    </xf>
    <xf numFmtId="0" fontId="3" fillId="18" borderId="0" xfId="0" applyFont="1" applyFill="1" applyBorder="1" applyAlignment="1">
      <alignment horizontal="justify" vertical="center" wrapText="1"/>
    </xf>
    <xf numFmtId="0" fontId="3" fillId="18" borderId="0" xfId="0" applyFont="1" applyFill="1" applyBorder="1" applyAlignment="1">
      <alignment horizontal="center" vertical="center" wrapText="1"/>
    </xf>
    <xf numFmtId="0" fontId="3" fillId="0" borderId="0" xfId="1" applyFont="1" applyFill="1" applyBorder="1" applyAlignment="1">
      <alignment horizontal="center" vertical="center" wrapText="1"/>
    </xf>
    <xf numFmtId="4" fontId="3" fillId="0" borderId="0" xfId="1" applyNumberFormat="1"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applyBorder="1" applyAlignment="1">
      <alignment horizontal="center" vertical="center" wrapText="1"/>
    </xf>
    <xf numFmtId="0" fontId="14" fillId="0" borderId="0" xfId="0" applyFont="1" applyFill="1" applyBorder="1" applyAlignment="1">
      <alignment horizontal="center" vertical="center" wrapText="1"/>
    </xf>
    <xf numFmtId="0" fontId="3" fillId="0" borderId="0" xfId="0" applyFont="1" applyFill="1" applyBorder="1" applyAlignment="1">
      <alignment horizontal="justify" vertical="center" wrapText="1"/>
    </xf>
    <xf numFmtId="0" fontId="3" fillId="0" borderId="0" xfId="0" applyFont="1" applyFill="1" applyBorder="1" applyAlignment="1">
      <alignment horizontal="center" vertical="center" wrapText="1"/>
    </xf>
    <xf numFmtId="164" fontId="3" fillId="0" borderId="0" xfId="13" applyFont="1" applyFill="1" applyBorder="1" applyAlignment="1" applyProtection="1">
      <alignment horizontal="center" vertical="center"/>
    </xf>
    <xf numFmtId="171" fontId="11" fillId="6" borderId="2" xfId="17" applyNumberFormat="1" applyFont="1" applyFill="1" applyBorder="1" applyAlignment="1" applyProtection="1">
      <alignment horizontal="center" vertical="center" wrapText="1"/>
    </xf>
    <xf numFmtId="167" fontId="3" fillId="4" borderId="2" xfId="0" applyNumberFormat="1" applyFont="1" applyFill="1" applyBorder="1" applyAlignment="1">
      <alignment horizontal="center" vertical="center" wrapText="1"/>
    </xf>
    <xf numFmtId="3" fontId="3" fillId="9" borderId="2" xfId="1" applyNumberFormat="1" applyFont="1" applyFill="1" applyBorder="1" applyAlignment="1" applyProtection="1">
      <alignment horizontal="center" vertical="center" wrapText="1"/>
      <protection locked="0"/>
    </xf>
    <xf numFmtId="164" fontId="3" fillId="8" borderId="2" xfId="13" applyFont="1" applyFill="1" applyBorder="1" applyAlignment="1" applyProtection="1">
      <alignment vertical="center" wrapText="1"/>
      <protection locked="0"/>
    </xf>
    <xf numFmtId="0" fontId="14" fillId="19" borderId="0" xfId="0" applyFont="1" applyFill="1" applyBorder="1" applyAlignment="1">
      <alignment horizontal="center" vertical="center" wrapText="1"/>
    </xf>
    <xf numFmtId="0" fontId="3" fillId="19" borderId="1" xfId="1" applyFont="1" applyFill="1" applyBorder="1" applyAlignment="1">
      <alignment horizontal="center" vertical="center" wrapText="1"/>
    </xf>
    <xf numFmtId="171" fontId="11" fillId="19" borderId="0" xfId="17" applyNumberFormat="1" applyFont="1" applyFill="1" applyBorder="1" applyAlignment="1" applyProtection="1">
      <alignment horizontal="center" vertical="center" wrapText="1"/>
    </xf>
    <xf numFmtId="0" fontId="3" fillId="13" borderId="1" xfId="0" applyFont="1" applyFill="1" applyBorder="1" applyAlignment="1">
      <alignment horizontal="justify" vertical="center" wrapText="1"/>
    </xf>
    <xf numFmtId="0" fontId="3" fillId="13" borderId="1" xfId="0" applyFont="1" applyFill="1" applyBorder="1" applyAlignment="1">
      <alignment horizontal="center" vertical="center" wrapText="1"/>
    </xf>
    <xf numFmtId="164" fontId="3" fillId="13" borderId="1" xfId="13" applyFont="1" applyFill="1" applyBorder="1" applyAlignment="1" applyProtection="1">
      <alignment horizontal="center" vertical="center"/>
    </xf>
    <xf numFmtId="0" fontId="14" fillId="13" borderId="1" xfId="0" applyFont="1" applyFill="1" applyBorder="1" applyAlignment="1">
      <alignment horizontal="center" vertical="center" wrapText="1"/>
    </xf>
    <xf numFmtId="0" fontId="14" fillId="20" borderId="1" xfId="0" applyFont="1" applyFill="1" applyBorder="1" applyAlignment="1">
      <alignment horizontal="center" vertical="center" wrapText="1"/>
    </xf>
    <xf numFmtId="0" fontId="3" fillId="20" borderId="1" xfId="0" applyFont="1" applyFill="1" applyBorder="1" applyAlignment="1">
      <alignment horizontal="justify" vertical="center" wrapText="1"/>
    </xf>
    <xf numFmtId="0" fontId="3" fillId="20" borderId="1" xfId="0" applyFont="1" applyFill="1" applyBorder="1" applyAlignment="1">
      <alignment horizontal="center" vertical="center" wrapText="1"/>
    </xf>
    <xf numFmtId="164" fontId="3" fillId="20" borderId="1" xfId="13" applyFont="1" applyFill="1" applyBorder="1" applyAlignment="1" applyProtection="1">
      <alignment horizontal="center" vertical="center"/>
    </xf>
    <xf numFmtId="0" fontId="14" fillId="20" borderId="2" xfId="0" applyFont="1" applyFill="1" applyBorder="1" applyAlignment="1">
      <alignment horizontal="center" vertical="center" wrapText="1"/>
    </xf>
    <xf numFmtId="0" fontId="3" fillId="20" borderId="2" xfId="0" applyFont="1" applyFill="1" applyBorder="1" applyAlignment="1">
      <alignment horizontal="justify" vertical="center" wrapText="1"/>
    </xf>
    <xf numFmtId="0" fontId="3" fillId="20" borderId="2" xfId="0" applyFont="1" applyFill="1" applyBorder="1" applyAlignment="1">
      <alignment horizontal="center" vertical="center" wrapText="1"/>
    </xf>
    <xf numFmtId="164" fontId="3" fillId="20" borderId="2" xfId="13" applyFont="1" applyFill="1" applyBorder="1" applyAlignment="1" applyProtection="1">
      <alignment horizontal="center" vertical="center"/>
    </xf>
    <xf numFmtId="0" fontId="13" fillId="19" borderId="1" xfId="0" applyFont="1" applyFill="1" applyBorder="1" applyAlignment="1">
      <alignment horizontal="center" vertical="center" wrapText="1"/>
    </xf>
    <xf numFmtId="0" fontId="3" fillId="19" borderId="1" xfId="1" applyFont="1" applyFill="1" applyBorder="1" applyAlignment="1">
      <alignment horizontal="left" vertical="center" wrapText="1"/>
    </xf>
    <xf numFmtId="0" fontId="3" fillId="19" borderId="1" xfId="0" applyFont="1" applyFill="1" applyBorder="1" applyAlignment="1">
      <alignment horizontal="center" vertical="center" wrapText="1"/>
    </xf>
    <xf numFmtId="171" fontId="11" fillId="19" borderId="1" xfId="17"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0" fontId="3" fillId="0" borderId="1" xfId="1" applyFont="1" applyFill="1" applyBorder="1" applyAlignment="1" applyProtection="1">
      <alignment horizontal="center" vertical="center" wrapText="1"/>
      <protection locked="0"/>
    </xf>
    <xf numFmtId="174" fontId="3" fillId="10" borderId="1" xfId="1" applyNumberFormat="1" applyFont="1" applyFill="1" applyBorder="1" applyAlignment="1" applyProtection="1">
      <alignment horizontal="center" wrapText="1"/>
      <protection locked="0"/>
    </xf>
    <xf numFmtId="0" fontId="3" fillId="0" borderId="1" xfId="1" applyFont="1" applyBorder="1" applyAlignment="1" applyProtection="1">
      <alignment vertical="center" wrapText="1"/>
      <protection locked="0"/>
    </xf>
    <xf numFmtId="44" fontId="3" fillId="0" borderId="0" xfId="1" applyNumberFormat="1" applyFont="1" applyAlignment="1" applyProtection="1">
      <alignment vertical="center" wrapText="1"/>
      <protection locked="0"/>
    </xf>
    <xf numFmtId="0" fontId="3" fillId="0" borderId="0" xfId="1" applyFont="1" applyAlignment="1" applyProtection="1">
      <alignment vertical="center" wrapText="1"/>
      <protection locked="0"/>
    </xf>
    <xf numFmtId="175" fontId="3" fillId="4" borderId="1" xfId="0" applyNumberFormat="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3" fillId="16" borderId="7" xfId="0" applyFont="1" applyFill="1" applyBorder="1" applyAlignment="1">
      <alignment horizontal="center" vertical="center" wrapText="1"/>
    </xf>
    <xf numFmtId="174" fontId="3" fillId="0" borderId="0" xfId="1" applyNumberFormat="1" applyFont="1" applyAlignment="1">
      <alignment wrapText="1"/>
    </xf>
    <xf numFmtId="164" fontId="3" fillId="17" borderId="1" xfId="8" applyFont="1" applyFill="1" applyBorder="1" applyAlignment="1" applyProtection="1">
      <alignment horizontal="center" vertical="center"/>
    </xf>
    <xf numFmtId="171" fontId="11" fillId="21" borderId="1" xfId="21" applyNumberFormat="1" applyFont="1" applyFill="1" applyBorder="1" applyAlignment="1" applyProtection="1">
      <alignment horizontal="center" vertical="center" wrapText="1"/>
    </xf>
    <xf numFmtId="0" fontId="3" fillId="10" borderId="1" xfId="22" applyFont="1" applyFill="1" applyBorder="1" applyAlignment="1">
      <alignment horizontal="center" vertical="center" wrapText="1"/>
    </xf>
    <xf numFmtId="164" fontId="3" fillId="10" borderId="1" xfId="8" applyFont="1" applyFill="1" applyBorder="1" applyAlignment="1" applyProtection="1">
      <alignment horizontal="center" vertical="center"/>
    </xf>
    <xf numFmtId="171" fontId="11" fillId="10" borderId="1" xfId="21" applyNumberFormat="1" applyFont="1" applyFill="1" applyBorder="1" applyAlignment="1" applyProtection="1">
      <alignment horizontal="center" vertical="center" wrapText="1"/>
    </xf>
    <xf numFmtId="0" fontId="14" fillId="22" borderId="1" xfId="0" applyFont="1" applyFill="1" applyBorder="1" applyAlignment="1">
      <alignment horizontal="center" vertical="center" wrapText="1"/>
    </xf>
    <xf numFmtId="0" fontId="3" fillId="14" borderId="1" xfId="0" applyFont="1" applyFill="1" applyBorder="1" applyAlignment="1">
      <alignment horizontal="left" vertical="center"/>
    </xf>
    <xf numFmtId="0" fontId="14" fillId="21" borderId="1" xfId="0" applyFont="1" applyFill="1" applyBorder="1" applyAlignment="1">
      <alignment horizontal="center" vertical="center"/>
    </xf>
    <xf numFmtId="0" fontId="3" fillId="21" borderId="1" xfId="0" applyFont="1" applyFill="1" applyBorder="1" applyAlignment="1">
      <alignment horizontal="center" vertical="center"/>
    </xf>
    <xf numFmtId="49" fontId="3" fillId="21" borderId="1" xfId="0" applyNumberFormat="1" applyFont="1" applyFill="1" applyBorder="1" applyAlignment="1">
      <alignment horizontal="center" vertical="center"/>
    </xf>
    <xf numFmtId="172" fontId="3" fillId="21" borderId="1" xfId="20" applyFont="1" applyFill="1" applyBorder="1" applyAlignment="1" applyProtection="1">
      <alignment vertical="center"/>
    </xf>
    <xf numFmtId="171" fontId="3" fillId="21" borderId="1" xfId="19" applyNumberFormat="1" applyFont="1" applyFill="1" applyBorder="1" applyAlignment="1" applyProtection="1">
      <alignment horizontal="center" vertical="center"/>
      <protection locked="0"/>
    </xf>
    <xf numFmtId="0" fontId="3" fillId="14" borderId="1" xfId="0" applyFont="1" applyFill="1" applyBorder="1" applyAlignment="1">
      <alignment horizontal="left" vertical="center" wrapText="1"/>
    </xf>
    <xf numFmtId="0" fontId="14" fillId="19" borderId="2" xfId="1" applyFont="1" applyFill="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xf>
    <xf numFmtId="172" fontId="3" fillId="0" borderId="1" xfId="20" applyFont="1" applyBorder="1" applyAlignment="1" applyProtection="1">
      <alignment vertical="center"/>
    </xf>
    <xf numFmtId="0" fontId="3" fillId="19" borderId="2" xfId="1" applyFont="1" applyFill="1" applyBorder="1" applyAlignment="1">
      <alignment horizontal="center" vertical="center" wrapText="1"/>
    </xf>
    <xf numFmtId="3" fontId="3" fillId="5" borderId="1" xfId="1" applyNumberFormat="1" applyFont="1" applyFill="1" applyBorder="1" applyAlignment="1" applyProtection="1">
      <alignment horizontal="center" vertical="center" wrapText="1"/>
      <protection locked="0"/>
    </xf>
    <xf numFmtId="0" fontId="3" fillId="11" borderId="2" xfId="0" applyNumberFormat="1" applyFont="1" applyFill="1" applyBorder="1" applyAlignment="1">
      <alignment horizontal="left" vertical="center" wrapText="1"/>
    </xf>
    <xf numFmtId="0" fontId="3" fillId="11" borderId="1" xfId="0" applyNumberFormat="1" applyFont="1" applyFill="1" applyBorder="1" applyAlignment="1">
      <alignment horizontal="left" vertical="center" wrapText="1"/>
    </xf>
    <xf numFmtId="0" fontId="14" fillId="0" borderId="2" xfId="1" applyFont="1" applyFill="1" applyBorder="1" applyAlignment="1">
      <alignment horizontal="center" vertical="center" wrapText="1"/>
    </xf>
    <xf numFmtId="0" fontId="0" fillId="0" borderId="3" xfId="0" applyBorder="1" applyAlignment="1">
      <alignment horizontal="center" vertical="center" wrapText="1"/>
    </xf>
    <xf numFmtId="0" fontId="13" fillId="0" borderId="3"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4" fillId="16" borderId="2" xfId="1" applyFont="1" applyFill="1" applyBorder="1" applyAlignment="1">
      <alignment horizontal="center" vertical="center" wrapText="1"/>
    </xf>
    <xf numFmtId="0" fontId="13" fillId="16" borderId="7" xfId="0"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4" fillId="16" borderId="1" xfId="1" applyFont="1" applyFill="1" applyBorder="1" applyAlignment="1">
      <alignment horizontal="center" vertical="center" wrapText="1"/>
    </xf>
    <xf numFmtId="0" fontId="0" fillId="0" borderId="1" xfId="0" applyBorder="1" applyAlignment="1">
      <alignment horizontal="center" vertical="center" wrapText="1"/>
    </xf>
    <xf numFmtId="0" fontId="14" fillId="19" borderId="1" xfId="1" applyFont="1" applyFill="1" applyBorder="1" applyAlignment="1">
      <alignment horizontal="center" vertical="center" wrapText="1"/>
    </xf>
    <xf numFmtId="0" fontId="6" fillId="7" borderId="4" xfId="1" applyFont="1" applyFill="1" applyBorder="1" applyAlignment="1" applyProtection="1">
      <alignment horizontal="left"/>
      <protection locked="0"/>
    </xf>
    <xf numFmtId="0" fontId="6" fillId="7" borderId="5" xfId="1" applyFont="1" applyFill="1" applyBorder="1" applyAlignment="1" applyProtection="1">
      <alignment horizontal="left"/>
      <protection locked="0"/>
    </xf>
    <xf numFmtId="0" fontId="6" fillId="7" borderId="6" xfId="1" applyFont="1" applyFill="1" applyBorder="1" applyAlignment="1" applyProtection="1">
      <alignment horizontal="left"/>
      <protection locked="0"/>
    </xf>
    <xf numFmtId="0" fontId="6" fillId="7" borderId="14" xfId="1" applyFont="1" applyFill="1" applyBorder="1" applyAlignment="1">
      <alignment vertical="center" wrapText="1"/>
    </xf>
    <xf numFmtId="0" fontId="6" fillId="7" borderId="8" xfId="1" applyFont="1" applyFill="1" applyBorder="1" applyAlignment="1">
      <alignment vertical="center" wrapText="1"/>
    </xf>
    <xf numFmtId="0" fontId="6" fillId="7" borderId="0" xfId="1" applyFont="1" applyFill="1" applyBorder="1" applyAlignment="1">
      <alignment vertical="center" wrapText="1"/>
    </xf>
    <xf numFmtId="0" fontId="6" fillId="7" borderId="10" xfId="1" applyFont="1" applyFill="1" applyBorder="1" applyAlignment="1">
      <alignment vertical="center" wrapText="1"/>
    </xf>
    <xf numFmtId="0" fontId="3" fillId="12" borderId="1" xfId="0" applyNumberFormat="1" applyFont="1" applyFill="1" applyBorder="1" applyAlignment="1">
      <alignment horizontal="center" vertical="center" wrapText="1"/>
    </xf>
    <xf numFmtId="0" fontId="3" fillId="12" borderId="1" xfId="0" applyNumberFormat="1" applyFont="1" applyFill="1" applyBorder="1" applyAlignment="1">
      <alignment horizontal="left" vertical="center" wrapText="1"/>
    </xf>
    <xf numFmtId="0" fontId="6" fillId="7" borderId="13" xfId="1" applyFont="1" applyFill="1" applyBorder="1" applyAlignment="1">
      <alignment vertical="center" wrapText="1"/>
    </xf>
    <xf numFmtId="0" fontId="6" fillId="7" borderId="12" xfId="1" applyFont="1" applyFill="1" applyBorder="1" applyAlignment="1">
      <alignment vertical="center" wrapText="1"/>
    </xf>
    <xf numFmtId="0" fontId="8" fillId="10" borderId="2"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12" fillId="10" borderId="7"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0" fillId="13" borderId="7"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0" xfId="0" applyBorder="1" applyAlignment="1">
      <alignment horizontal="center" vertical="center" wrapText="1"/>
    </xf>
    <xf numFmtId="0" fontId="16" fillId="0" borderId="2" xfId="0" applyFont="1" applyFill="1" applyBorder="1" applyAlignment="1">
      <alignment horizontal="center" vertical="center" wrapText="1"/>
    </xf>
    <xf numFmtId="0" fontId="0" fillId="19" borderId="10" xfId="0" applyFill="1" applyBorder="1" applyAlignment="1">
      <alignment horizontal="center" vertical="center" wrapText="1"/>
    </xf>
  </cellXfs>
  <cellStyles count="23">
    <cellStyle name="Moeda" xfId="13" builtinId="4"/>
    <cellStyle name="Moeda 2" xfId="5"/>
    <cellStyle name="Moeda 2 2" xfId="9"/>
    <cellStyle name="Moeda 3" xfId="8"/>
    <cellStyle name="Moeda 4" xfId="14"/>
    <cellStyle name="Moeda 5" xfId="20"/>
    <cellStyle name="Normal" xfId="0" builtinId="0"/>
    <cellStyle name="Normal 2" xfId="1"/>
    <cellStyle name="Normal 3" xfId="18"/>
    <cellStyle name="Normal 3 2" xfId="22"/>
    <cellStyle name="Porcentagem 2" xfId="12"/>
    <cellStyle name="Separador de milhares 2" xfId="2"/>
    <cellStyle name="Separador de milhares 2 2" xfId="7"/>
    <cellStyle name="Separador de milhares 2 2 2" xfId="11"/>
    <cellStyle name="Separador de milhares 2 2 3" xfId="16"/>
    <cellStyle name="Separador de milhares 2 3" xfId="6"/>
    <cellStyle name="Separador de milhares 2 3 2" xfId="10"/>
    <cellStyle name="Separador de milhares 2 3 3" xfId="15"/>
    <cellStyle name="Separador de milhares 3" xfId="3"/>
    <cellStyle name="Título 5" xfId="4"/>
    <cellStyle name="Vírgula" xfId="17" builtinId="3"/>
    <cellStyle name="Vírgula 2" xfId="19"/>
    <cellStyle name="Vírgula 3" xfId="21"/>
  </cellStyles>
  <dxfs count="3">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6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600-000002000000}"/>
            </a:ext>
          </a:extLst>
        </xdr:cNvPr>
        <xdr:cNvSpPr>
          <a:spLocks noChangeArrowheads="1"/>
        </xdr:cNvSpPr>
      </xdr:nvSpPr>
      <xdr:spPr bwMode="auto">
        <a:xfrm>
          <a:off x="17621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a:extLst>
            <a:ext uri="{FF2B5EF4-FFF2-40B4-BE49-F238E27FC236}">
              <a16:creationId xmlns:a16="http://schemas.microsoft.com/office/drawing/2014/main" id="{00000000-0008-0000-0B00-000002000000}"/>
            </a:ext>
          </a:extLst>
        </xdr:cNvPr>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30"/>
  <sheetViews>
    <sheetView zoomScale="60" zoomScaleNormal="60" workbookViewId="0">
      <selection activeCell="K20" sqref="K20"/>
    </sheetView>
  </sheetViews>
  <sheetFormatPr defaultColWidth="9.7109375" defaultRowHeight="15" x14ac:dyDescent="0.25"/>
  <cols>
    <col min="1" max="1" width="6" style="1" customWidth="1"/>
    <col min="2" max="2" width="20.42578125" style="1" customWidth="1"/>
    <col min="3" max="3" width="6" style="27" bestFit="1" customWidth="1"/>
    <col min="4" max="4" width="56.42578125" style="1" customWidth="1"/>
    <col min="5" max="5" width="22.140625" style="1" customWidth="1"/>
    <col min="6" max="6" width="11.42578125" style="1" customWidth="1"/>
    <col min="7" max="7" width="16.7109375" style="1" customWidth="1"/>
    <col min="8" max="8" width="23.5703125" style="1" customWidth="1"/>
    <col min="9" max="9" width="15.140625" style="1" customWidth="1"/>
    <col min="10" max="10" width="13.28515625" style="6" customWidth="1"/>
    <col min="11" max="11" width="13.28515625" style="28" customWidth="1"/>
    <col min="12" max="12" width="12.5703125" style="4" customWidth="1"/>
    <col min="13" max="13" width="12" style="5" customWidth="1"/>
    <col min="14" max="14" width="13.85546875" style="5" customWidth="1"/>
    <col min="15" max="15" width="12.7109375" style="5" customWidth="1"/>
    <col min="16" max="16" width="12" style="45" customWidth="1"/>
    <col min="17" max="17" width="12.28515625" style="5" customWidth="1"/>
    <col min="18" max="18" width="12.5703125" style="136" customWidth="1"/>
    <col min="19" max="19" width="13.42578125" style="5" customWidth="1"/>
    <col min="20" max="20" width="12" style="5" customWidth="1"/>
    <col min="21" max="21" width="11.42578125" style="5" customWidth="1"/>
    <col min="22" max="22" width="11.5703125" style="5" customWidth="1"/>
    <col min="23" max="23" width="9.7109375" style="2"/>
    <col min="24" max="24" width="13.42578125" style="2" bestFit="1" customWidth="1"/>
    <col min="25" max="16384" width="9.7109375" style="2"/>
  </cols>
  <sheetData>
    <row r="1" spans="1:24" ht="42.75" customHeight="1" x14ac:dyDescent="0.25">
      <c r="A1" s="162" t="s">
        <v>22</v>
      </c>
      <c r="B1" s="162"/>
      <c r="C1" s="162"/>
      <c r="D1" s="162" t="s">
        <v>90</v>
      </c>
      <c r="E1" s="162"/>
      <c r="F1" s="162"/>
      <c r="G1" s="162"/>
      <c r="H1" s="162"/>
      <c r="I1" s="162"/>
      <c r="J1" s="162" t="s">
        <v>23</v>
      </c>
      <c r="K1" s="162"/>
      <c r="L1" s="162"/>
      <c r="M1" s="160" t="s">
        <v>92</v>
      </c>
      <c r="N1" s="160" t="s">
        <v>93</v>
      </c>
      <c r="O1" s="160" t="s">
        <v>94</v>
      </c>
      <c r="P1" s="160" t="s">
        <v>95</v>
      </c>
      <c r="Q1" s="160" t="s">
        <v>96</v>
      </c>
      <c r="R1" s="160" t="s">
        <v>97</v>
      </c>
      <c r="S1" s="160" t="s">
        <v>98</v>
      </c>
      <c r="T1" s="160" t="s">
        <v>24</v>
      </c>
      <c r="U1" s="160" t="s">
        <v>24</v>
      </c>
      <c r="V1" s="160" t="s">
        <v>24</v>
      </c>
    </row>
    <row r="2" spans="1:24" ht="21.75" customHeight="1" thickBot="1" x14ac:dyDescent="0.3">
      <c r="A2" s="161" t="s">
        <v>21</v>
      </c>
      <c r="B2" s="161"/>
      <c r="C2" s="161"/>
      <c r="D2" s="161"/>
      <c r="E2" s="161"/>
      <c r="F2" s="161"/>
      <c r="G2" s="161"/>
      <c r="H2" s="161"/>
      <c r="I2" s="161"/>
      <c r="J2" s="161"/>
      <c r="K2" s="161"/>
      <c r="L2" s="161"/>
      <c r="M2" s="160"/>
      <c r="N2" s="160"/>
      <c r="O2" s="160"/>
      <c r="P2" s="160"/>
      <c r="Q2" s="160"/>
      <c r="R2" s="160"/>
      <c r="S2" s="160"/>
      <c r="T2" s="160"/>
      <c r="U2" s="160"/>
      <c r="V2" s="160"/>
    </row>
    <row r="3" spans="1:24" s="3" customFormat="1" ht="75" customHeight="1" x14ac:dyDescent="0.2">
      <c r="A3" s="35" t="s">
        <v>19</v>
      </c>
      <c r="B3" s="36" t="s">
        <v>20</v>
      </c>
      <c r="C3" s="37" t="s">
        <v>4</v>
      </c>
      <c r="D3" s="38" t="s">
        <v>15</v>
      </c>
      <c r="E3" s="38" t="s">
        <v>77</v>
      </c>
      <c r="F3" s="38" t="s">
        <v>5</v>
      </c>
      <c r="G3" s="38" t="s">
        <v>16</v>
      </c>
      <c r="H3" s="38" t="s">
        <v>17</v>
      </c>
      <c r="I3" s="21" t="s">
        <v>2</v>
      </c>
      <c r="J3" s="22" t="s">
        <v>6</v>
      </c>
      <c r="K3" s="23" t="s">
        <v>0</v>
      </c>
      <c r="L3" s="20" t="s">
        <v>3</v>
      </c>
      <c r="M3" s="90">
        <v>44610</v>
      </c>
      <c r="N3" s="90">
        <v>44623</v>
      </c>
      <c r="O3" s="90">
        <v>44623</v>
      </c>
      <c r="P3" s="90">
        <v>44669</v>
      </c>
      <c r="Q3" s="90">
        <v>44686</v>
      </c>
      <c r="R3" s="90">
        <v>44719</v>
      </c>
      <c r="S3" s="90">
        <v>44748</v>
      </c>
      <c r="T3" s="24" t="s">
        <v>1</v>
      </c>
      <c r="U3" s="24" t="s">
        <v>1</v>
      </c>
      <c r="V3" s="24" t="s">
        <v>1</v>
      </c>
    </row>
    <row r="4" spans="1:24" ht="104.25" customHeight="1" x14ac:dyDescent="0.25">
      <c r="A4" s="166">
        <v>1</v>
      </c>
      <c r="B4" s="166" t="s">
        <v>25</v>
      </c>
      <c r="C4" s="39">
        <v>1</v>
      </c>
      <c r="D4" s="40" t="s">
        <v>26</v>
      </c>
      <c r="E4" s="79" t="s">
        <v>78</v>
      </c>
      <c r="F4" s="50" t="s">
        <v>34</v>
      </c>
      <c r="G4" s="50" t="s">
        <v>37</v>
      </c>
      <c r="H4" s="50" t="s">
        <v>39</v>
      </c>
      <c r="I4" s="52">
        <v>95</v>
      </c>
      <c r="J4" s="56">
        <v>600</v>
      </c>
      <c r="K4" s="137">
        <f t="shared" ref="K4:K10" si="0">J4-(SUM(M4:V4))</f>
        <v>412.04</v>
      </c>
      <c r="L4" s="26" t="str">
        <f t="shared" ref="L4:L26" si="1">IF(K4&lt;0,"ATENÇÃO","OK")</f>
        <v>OK</v>
      </c>
      <c r="M4" s="33"/>
      <c r="N4" s="132">
        <v>74</v>
      </c>
      <c r="O4" s="133"/>
      <c r="P4" s="33"/>
      <c r="Q4" s="32"/>
      <c r="R4" s="33"/>
      <c r="S4" s="33">
        <v>113.96</v>
      </c>
      <c r="T4" s="32"/>
      <c r="U4" s="33"/>
      <c r="V4" s="33"/>
      <c r="X4" s="140"/>
    </row>
    <row r="5" spans="1:24" ht="30" x14ac:dyDescent="0.25">
      <c r="A5" s="167"/>
      <c r="B5" s="167"/>
      <c r="C5" s="47">
        <v>2</v>
      </c>
      <c r="D5" s="48" t="s">
        <v>27</v>
      </c>
      <c r="E5" s="79" t="s">
        <v>79</v>
      </c>
      <c r="F5" s="50" t="s">
        <v>34</v>
      </c>
      <c r="G5" s="50" t="s">
        <v>37</v>
      </c>
      <c r="H5" s="50" t="s">
        <v>40</v>
      </c>
      <c r="I5" s="53">
        <v>70</v>
      </c>
      <c r="J5" s="56">
        <v>140</v>
      </c>
      <c r="K5" s="25">
        <f t="shared" si="0"/>
        <v>75</v>
      </c>
      <c r="L5" s="26" t="str">
        <f t="shared" si="1"/>
        <v>OK</v>
      </c>
      <c r="M5" s="34"/>
      <c r="N5" s="132">
        <v>65</v>
      </c>
      <c r="O5" s="133"/>
      <c r="P5" s="44"/>
      <c r="Q5" s="34"/>
      <c r="R5" s="134"/>
      <c r="S5" s="34"/>
      <c r="T5" s="34"/>
      <c r="U5" s="34"/>
      <c r="V5" s="34"/>
      <c r="X5" s="140"/>
    </row>
    <row r="6" spans="1:24" x14ac:dyDescent="0.25">
      <c r="A6" s="167"/>
      <c r="B6" s="167"/>
      <c r="C6" s="47">
        <v>3</v>
      </c>
      <c r="D6" s="48" t="s">
        <v>28</v>
      </c>
      <c r="E6" s="79" t="s">
        <v>80</v>
      </c>
      <c r="F6" s="50" t="s">
        <v>34</v>
      </c>
      <c r="G6" s="50" t="s">
        <v>37</v>
      </c>
      <c r="H6" s="50" t="s">
        <v>41</v>
      </c>
      <c r="I6" s="53">
        <v>111.53</v>
      </c>
      <c r="J6" s="56">
        <v>500</v>
      </c>
      <c r="K6" s="25">
        <f t="shared" si="0"/>
        <v>450</v>
      </c>
      <c r="L6" s="26" t="str">
        <f t="shared" si="1"/>
        <v>OK</v>
      </c>
      <c r="M6" s="34"/>
      <c r="N6" s="132">
        <v>50</v>
      </c>
      <c r="O6" s="133"/>
      <c r="P6" s="44"/>
      <c r="Q6" s="34"/>
      <c r="R6" s="134"/>
      <c r="S6" s="34"/>
      <c r="T6" s="34"/>
      <c r="U6" s="34"/>
      <c r="V6" s="34"/>
      <c r="X6" s="140"/>
    </row>
    <row r="7" spans="1:24" ht="88.5" customHeight="1" x14ac:dyDescent="0.25">
      <c r="A7" s="167"/>
      <c r="B7" s="167"/>
      <c r="C7" s="47">
        <v>4</v>
      </c>
      <c r="D7" s="48" t="s">
        <v>29</v>
      </c>
      <c r="E7" s="79" t="s">
        <v>78</v>
      </c>
      <c r="F7" s="50" t="s">
        <v>35</v>
      </c>
      <c r="G7" s="50" t="s">
        <v>37</v>
      </c>
      <c r="H7" s="50" t="s">
        <v>42</v>
      </c>
      <c r="I7" s="53">
        <v>340</v>
      </c>
      <c r="J7" s="56">
        <v>60</v>
      </c>
      <c r="K7" s="25">
        <f t="shared" si="0"/>
        <v>48</v>
      </c>
      <c r="L7" s="26" t="str">
        <f t="shared" si="1"/>
        <v>OK</v>
      </c>
      <c r="M7" s="34"/>
      <c r="N7" s="132">
        <v>10</v>
      </c>
      <c r="O7" s="133"/>
      <c r="P7" s="44"/>
      <c r="Q7" s="34"/>
      <c r="R7" s="134"/>
      <c r="S7" s="43">
        <v>2</v>
      </c>
      <c r="T7" s="34"/>
      <c r="U7" s="34"/>
      <c r="V7" s="34"/>
      <c r="X7" s="140"/>
    </row>
    <row r="8" spans="1:24" ht="120" x14ac:dyDescent="0.25">
      <c r="A8" s="167"/>
      <c r="B8" s="167"/>
      <c r="C8" s="47">
        <v>5</v>
      </c>
      <c r="D8" s="49" t="s">
        <v>30</v>
      </c>
      <c r="E8" s="79" t="s">
        <v>78</v>
      </c>
      <c r="F8" s="51" t="s">
        <v>34</v>
      </c>
      <c r="G8" s="50" t="s">
        <v>37</v>
      </c>
      <c r="H8" s="50" t="s">
        <v>43</v>
      </c>
      <c r="I8" s="53">
        <v>140</v>
      </c>
      <c r="J8" s="56">
        <v>290</v>
      </c>
      <c r="K8" s="137">
        <f t="shared" si="0"/>
        <v>264.45999999999998</v>
      </c>
      <c r="L8" s="26" t="str">
        <f t="shared" si="1"/>
        <v>OK</v>
      </c>
      <c r="M8" s="34"/>
      <c r="N8" s="132">
        <v>20</v>
      </c>
      <c r="O8" s="133"/>
      <c r="P8" s="44"/>
      <c r="Q8" s="34"/>
      <c r="R8" s="134"/>
      <c r="S8" s="43">
        <v>5.54</v>
      </c>
      <c r="T8" s="34"/>
      <c r="U8" s="34"/>
      <c r="V8" s="34"/>
      <c r="X8" s="140"/>
    </row>
    <row r="9" spans="1:24" ht="45" x14ac:dyDescent="0.25">
      <c r="A9" s="167"/>
      <c r="B9" s="167"/>
      <c r="C9" s="47">
        <v>6</v>
      </c>
      <c r="D9" s="49" t="s">
        <v>31</v>
      </c>
      <c r="E9" s="79" t="s">
        <v>81</v>
      </c>
      <c r="F9" s="51" t="s">
        <v>34</v>
      </c>
      <c r="G9" s="50" t="s">
        <v>38</v>
      </c>
      <c r="H9" s="50" t="s">
        <v>44</v>
      </c>
      <c r="I9" s="54">
        <v>9</v>
      </c>
      <c r="J9" s="56">
        <v>375</v>
      </c>
      <c r="K9" s="137">
        <f t="shared" si="0"/>
        <v>230.03</v>
      </c>
      <c r="L9" s="26" t="str">
        <f t="shared" si="1"/>
        <v>OK</v>
      </c>
      <c r="M9" s="34"/>
      <c r="N9" s="132">
        <v>20</v>
      </c>
      <c r="O9" s="133"/>
      <c r="P9" s="44"/>
      <c r="Q9" s="34"/>
      <c r="R9" s="134"/>
      <c r="S9" s="43">
        <v>124.97</v>
      </c>
      <c r="T9" s="34"/>
      <c r="U9" s="34"/>
      <c r="V9" s="34"/>
      <c r="X9" s="140"/>
    </row>
    <row r="10" spans="1:24" ht="45" x14ac:dyDescent="0.25">
      <c r="A10" s="167"/>
      <c r="B10" s="167"/>
      <c r="C10" s="47">
        <v>7</v>
      </c>
      <c r="D10" s="49" t="s">
        <v>32</v>
      </c>
      <c r="E10" s="79" t="s">
        <v>81</v>
      </c>
      <c r="F10" s="51" t="s">
        <v>34</v>
      </c>
      <c r="G10" s="50" t="s">
        <v>38</v>
      </c>
      <c r="H10" s="50" t="s">
        <v>44</v>
      </c>
      <c r="I10" s="53">
        <v>20</v>
      </c>
      <c r="J10" s="56">
        <v>375</v>
      </c>
      <c r="K10" s="137">
        <f t="shared" si="0"/>
        <v>236.51</v>
      </c>
      <c r="L10" s="26" t="str">
        <f t="shared" si="1"/>
        <v>OK</v>
      </c>
      <c r="M10" s="34"/>
      <c r="N10" s="132">
        <v>70</v>
      </c>
      <c r="O10" s="133"/>
      <c r="P10" s="44"/>
      <c r="Q10" s="34"/>
      <c r="R10" s="134"/>
      <c r="S10" s="43">
        <v>68.489999999999995</v>
      </c>
      <c r="T10" s="34"/>
      <c r="U10" s="34"/>
      <c r="V10" s="34"/>
      <c r="X10" s="140"/>
    </row>
    <row r="11" spans="1:24" x14ac:dyDescent="0.25">
      <c r="A11" s="168"/>
      <c r="B11" s="168"/>
      <c r="C11" s="47">
        <v>8</v>
      </c>
      <c r="D11" s="49" t="s">
        <v>33</v>
      </c>
      <c r="E11" s="79" t="s">
        <v>79</v>
      </c>
      <c r="F11" s="50" t="s">
        <v>36</v>
      </c>
      <c r="G11" s="50" t="s">
        <v>37</v>
      </c>
      <c r="H11" s="50" t="s">
        <v>45</v>
      </c>
      <c r="I11" s="53">
        <v>10</v>
      </c>
      <c r="J11" s="56">
        <v>125</v>
      </c>
      <c r="K11" s="25">
        <f t="shared" ref="K11:K26" si="2">J11-(SUM(M11:V11))</f>
        <v>125</v>
      </c>
      <c r="L11" s="26" t="str">
        <f t="shared" si="1"/>
        <v>OK</v>
      </c>
      <c r="M11" s="34"/>
      <c r="N11" s="34"/>
      <c r="O11" s="34"/>
      <c r="P11" s="44"/>
      <c r="Q11" s="34"/>
      <c r="R11" s="134"/>
      <c r="S11" s="34"/>
      <c r="T11" s="34"/>
      <c r="U11" s="34"/>
      <c r="V11" s="34"/>
      <c r="X11" s="140"/>
    </row>
    <row r="12" spans="1:24" x14ac:dyDescent="0.25">
      <c r="A12" s="169">
        <v>2</v>
      </c>
      <c r="B12" s="169" t="s">
        <v>46</v>
      </c>
      <c r="C12" s="57">
        <v>9</v>
      </c>
      <c r="D12" s="59" t="s">
        <v>47</v>
      </c>
      <c r="E12" s="83" t="s">
        <v>82</v>
      </c>
      <c r="F12" s="62" t="s">
        <v>34</v>
      </c>
      <c r="G12" s="62" t="s">
        <v>37</v>
      </c>
      <c r="H12" s="62" t="s">
        <v>56</v>
      </c>
      <c r="I12" s="64">
        <v>25</v>
      </c>
      <c r="J12" s="56">
        <v>400</v>
      </c>
      <c r="K12" s="25">
        <f t="shared" si="2"/>
        <v>400</v>
      </c>
      <c r="L12" s="26" t="str">
        <f t="shared" si="1"/>
        <v>OK</v>
      </c>
      <c r="M12" s="34"/>
      <c r="N12" s="34"/>
      <c r="O12" s="34"/>
      <c r="P12" s="44"/>
      <c r="Q12" s="34"/>
      <c r="R12" s="134"/>
      <c r="S12" s="34"/>
      <c r="T12" s="34"/>
      <c r="U12" s="34"/>
      <c r="V12" s="34"/>
    </row>
    <row r="13" spans="1:24" ht="30" x14ac:dyDescent="0.25">
      <c r="A13" s="170"/>
      <c r="B13" s="170"/>
      <c r="C13" s="57">
        <v>10</v>
      </c>
      <c r="D13" s="59" t="s">
        <v>48</v>
      </c>
      <c r="E13" s="83" t="s">
        <v>83</v>
      </c>
      <c r="F13" s="62" t="s">
        <v>34</v>
      </c>
      <c r="G13" s="62" t="s">
        <v>37</v>
      </c>
      <c r="H13" s="62" t="s">
        <v>56</v>
      </c>
      <c r="I13" s="64">
        <v>102.86</v>
      </c>
      <c r="J13" s="56">
        <v>500</v>
      </c>
      <c r="K13" s="25">
        <f t="shared" si="2"/>
        <v>500</v>
      </c>
      <c r="L13" s="26" t="str">
        <f t="shared" si="1"/>
        <v>OK</v>
      </c>
      <c r="M13" s="34"/>
      <c r="N13" s="34"/>
      <c r="O13" s="34"/>
      <c r="P13" s="44"/>
      <c r="Q13" s="34"/>
      <c r="R13" s="134"/>
      <c r="S13" s="34"/>
      <c r="T13" s="34"/>
      <c r="U13" s="34"/>
      <c r="V13" s="34"/>
    </row>
    <row r="14" spans="1:24" x14ac:dyDescent="0.25">
      <c r="A14" s="170"/>
      <c r="B14" s="170"/>
      <c r="C14" s="57">
        <v>11</v>
      </c>
      <c r="D14" s="59" t="s">
        <v>49</v>
      </c>
      <c r="E14" s="83" t="s">
        <v>82</v>
      </c>
      <c r="F14" s="62" t="s">
        <v>34</v>
      </c>
      <c r="G14" s="62" t="s">
        <v>37</v>
      </c>
      <c r="H14" s="62" t="s">
        <v>57</v>
      </c>
      <c r="I14" s="64">
        <v>520.82000000000005</v>
      </c>
      <c r="J14" s="56">
        <v>175</v>
      </c>
      <c r="K14" s="137">
        <f t="shared" si="2"/>
        <v>164.58</v>
      </c>
      <c r="L14" s="26" t="str">
        <f t="shared" si="1"/>
        <v>OK</v>
      </c>
      <c r="M14" s="34"/>
      <c r="N14" s="34"/>
      <c r="O14" s="34"/>
      <c r="P14" s="44"/>
      <c r="Q14" s="34"/>
      <c r="R14" s="43">
        <v>10.42</v>
      </c>
      <c r="S14" s="34"/>
      <c r="T14" s="34"/>
      <c r="U14" s="34"/>
      <c r="V14" s="34"/>
    </row>
    <row r="15" spans="1:24" x14ac:dyDescent="0.25">
      <c r="A15" s="170"/>
      <c r="B15" s="170"/>
      <c r="C15" s="58">
        <v>12</v>
      </c>
      <c r="D15" s="60" t="s">
        <v>50</v>
      </c>
      <c r="E15" s="85" t="s">
        <v>82</v>
      </c>
      <c r="F15" s="63" t="s">
        <v>34</v>
      </c>
      <c r="G15" s="63" t="s">
        <v>38</v>
      </c>
      <c r="H15" s="63" t="s">
        <v>58</v>
      </c>
      <c r="I15" s="65">
        <v>56.05</v>
      </c>
      <c r="J15" s="56">
        <v>380</v>
      </c>
      <c r="K15" s="25">
        <f t="shared" si="2"/>
        <v>352</v>
      </c>
      <c r="L15" s="26" t="str">
        <f t="shared" si="1"/>
        <v>OK</v>
      </c>
      <c r="M15" s="34"/>
      <c r="N15" s="34"/>
      <c r="O15" s="34"/>
      <c r="P15" s="44"/>
      <c r="Q15" s="34"/>
      <c r="R15" s="43">
        <v>28</v>
      </c>
      <c r="S15" s="34"/>
      <c r="T15" s="34"/>
      <c r="U15" s="34"/>
      <c r="V15" s="34"/>
    </row>
    <row r="16" spans="1:24" x14ac:dyDescent="0.25">
      <c r="A16" s="170"/>
      <c r="B16" s="170"/>
      <c r="C16" s="57">
        <v>13</v>
      </c>
      <c r="D16" s="59" t="s">
        <v>51</v>
      </c>
      <c r="E16" s="85" t="s">
        <v>82</v>
      </c>
      <c r="F16" s="62" t="s">
        <v>34</v>
      </c>
      <c r="G16" s="62" t="s">
        <v>38</v>
      </c>
      <c r="H16" s="62" t="s">
        <v>58</v>
      </c>
      <c r="I16" s="65">
        <v>79.53</v>
      </c>
      <c r="J16" s="56">
        <v>380</v>
      </c>
      <c r="K16" s="25">
        <f t="shared" si="2"/>
        <v>352</v>
      </c>
      <c r="L16" s="26" t="str">
        <f t="shared" si="1"/>
        <v>OK</v>
      </c>
      <c r="M16" s="34"/>
      <c r="N16" s="34"/>
      <c r="O16" s="34"/>
      <c r="P16" s="44"/>
      <c r="Q16" s="34"/>
      <c r="R16" s="43">
        <v>28</v>
      </c>
      <c r="S16" s="34"/>
      <c r="T16" s="34"/>
      <c r="U16" s="34"/>
      <c r="V16" s="34"/>
    </row>
    <row r="17" spans="1:22" x14ac:dyDescent="0.25">
      <c r="A17" s="170"/>
      <c r="B17" s="170"/>
      <c r="C17" s="58">
        <v>14</v>
      </c>
      <c r="D17" s="60" t="s">
        <v>52</v>
      </c>
      <c r="E17" s="85" t="s">
        <v>82</v>
      </c>
      <c r="F17" s="63" t="s">
        <v>34</v>
      </c>
      <c r="G17" s="63" t="s">
        <v>38</v>
      </c>
      <c r="H17" s="63" t="s">
        <v>58</v>
      </c>
      <c r="I17" s="65">
        <v>32.86</v>
      </c>
      <c r="J17" s="56">
        <v>175</v>
      </c>
      <c r="K17" s="25">
        <f t="shared" si="2"/>
        <v>175</v>
      </c>
      <c r="L17" s="26" t="str">
        <f t="shared" si="1"/>
        <v>OK</v>
      </c>
      <c r="M17" s="34"/>
      <c r="N17" s="34"/>
      <c r="O17" s="34"/>
      <c r="P17" s="44"/>
      <c r="Q17" s="34"/>
      <c r="R17" s="134"/>
      <c r="S17" s="34"/>
      <c r="T17" s="34"/>
      <c r="U17" s="34"/>
      <c r="V17" s="34"/>
    </row>
    <row r="18" spans="1:22" x14ac:dyDescent="0.25">
      <c r="A18" s="170"/>
      <c r="B18" s="170"/>
      <c r="C18" s="58">
        <v>15</v>
      </c>
      <c r="D18" s="60" t="s">
        <v>53</v>
      </c>
      <c r="E18" s="85" t="s">
        <v>84</v>
      </c>
      <c r="F18" s="63" t="s">
        <v>34</v>
      </c>
      <c r="G18" s="63" t="s">
        <v>37</v>
      </c>
      <c r="H18" s="63" t="s">
        <v>59</v>
      </c>
      <c r="I18" s="65">
        <v>222.69</v>
      </c>
      <c r="J18" s="56">
        <v>100</v>
      </c>
      <c r="K18" s="25">
        <f t="shared" si="2"/>
        <v>100</v>
      </c>
      <c r="L18" s="26" t="str">
        <f t="shared" si="1"/>
        <v>OK</v>
      </c>
      <c r="M18" s="34"/>
      <c r="N18" s="34"/>
      <c r="O18" s="34"/>
      <c r="P18" s="44"/>
      <c r="Q18" s="34"/>
      <c r="R18" s="134"/>
      <c r="S18" s="34"/>
      <c r="T18" s="34"/>
      <c r="U18" s="34"/>
      <c r="V18" s="34"/>
    </row>
    <row r="19" spans="1:22" x14ac:dyDescent="0.25">
      <c r="A19" s="171"/>
      <c r="B19" s="171"/>
      <c r="C19" s="58">
        <v>16</v>
      </c>
      <c r="D19" s="60" t="s">
        <v>54</v>
      </c>
      <c r="E19" s="84" t="s">
        <v>85</v>
      </c>
      <c r="F19" s="63" t="s">
        <v>55</v>
      </c>
      <c r="G19" s="63" t="s">
        <v>37</v>
      </c>
      <c r="H19" s="63" t="s">
        <v>60</v>
      </c>
      <c r="I19" s="65">
        <v>93.96</v>
      </c>
      <c r="J19" s="56">
        <v>400</v>
      </c>
      <c r="K19" s="25">
        <f t="shared" si="2"/>
        <v>400</v>
      </c>
      <c r="L19" s="26" t="str">
        <f t="shared" si="1"/>
        <v>OK</v>
      </c>
      <c r="M19" s="34"/>
      <c r="N19" s="34"/>
      <c r="O19" s="34"/>
      <c r="P19" s="44"/>
      <c r="Q19" s="34"/>
      <c r="R19" s="134"/>
      <c r="S19" s="34"/>
      <c r="T19" s="34"/>
      <c r="U19" s="34"/>
      <c r="V19" s="34"/>
    </row>
    <row r="20" spans="1:22" ht="135" x14ac:dyDescent="0.25">
      <c r="A20" s="163">
        <v>3</v>
      </c>
      <c r="B20" s="163" t="s">
        <v>61</v>
      </c>
      <c r="C20" s="47">
        <v>17</v>
      </c>
      <c r="D20" s="49" t="s">
        <v>62</v>
      </c>
      <c r="E20" s="80" t="s">
        <v>86</v>
      </c>
      <c r="F20" s="67" t="s">
        <v>34</v>
      </c>
      <c r="G20" s="67" t="s">
        <v>37</v>
      </c>
      <c r="H20" s="67" t="s">
        <v>64</v>
      </c>
      <c r="I20" s="53">
        <v>99</v>
      </c>
      <c r="J20" s="68">
        <v>1000</v>
      </c>
      <c r="K20" s="25">
        <f t="shared" si="2"/>
        <v>1000</v>
      </c>
      <c r="L20" s="26" t="str">
        <f t="shared" si="1"/>
        <v>OK</v>
      </c>
      <c r="M20" s="34"/>
      <c r="N20" s="34"/>
      <c r="O20" s="34"/>
      <c r="P20" s="44"/>
      <c r="Q20" s="34"/>
      <c r="R20" s="134"/>
      <c r="S20" s="34"/>
      <c r="T20" s="34"/>
      <c r="U20" s="34"/>
      <c r="V20" s="34"/>
    </row>
    <row r="21" spans="1:22" ht="45" x14ac:dyDescent="0.25">
      <c r="A21" s="164"/>
      <c r="B21" s="164"/>
      <c r="C21" s="47">
        <v>18</v>
      </c>
      <c r="D21" s="49" t="s">
        <v>63</v>
      </c>
      <c r="E21" s="79" t="s">
        <v>86</v>
      </c>
      <c r="F21" s="50" t="s">
        <v>35</v>
      </c>
      <c r="G21" s="50" t="s">
        <v>37</v>
      </c>
      <c r="H21" s="50" t="s">
        <v>65</v>
      </c>
      <c r="I21" s="53">
        <v>92.29</v>
      </c>
      <c r="J21" s="55">
        <v>980</v>
      </c>
      <c r="K21" s="25">
        <f t="shared" si="2"/>
        <v>980</v>
      </c>
      <c r="L21" s="26" t="str">
        <f t="shared" si="1"/>
        <v>OK</v>
      </c>
      <c r="M21" s="34"/>
      <c r="N21" s="34"/>
      <c r="O21" s="34"/>
      <c r="P21" s="44"/>
      <c r="Q21" s="34"/>
      <c r="R21" s="134"/>
      <c r="S21" s="34"/>
      <c r="T21" s="34"/>
      <c r="U21" s="34"/>
      <c r="V21" s="34"/>
    </row>
    <row r="22" spans="1:22" ht="60" x14ac:dyDescent="0.25">
      <c r="A22" s="70">
        <v>4</v>
      </c>
      <c r="B22" s="70" t="s">
        <v>46</v>
      </c>
      <c r="C22" s="71">
        <v>19</v>
      </c>
      <c r="D22" s="72" t="s">
        <v>66</v>
      </c>
      <c r="E22" s="84" t="s">
        <v>82</v>
      </c>
      <c r="F22" s="61" t="s">
        <v>67</v>
      </c>
      <c r="G22" s="61" t="s">
        <v>37</v>
      </c>
      <c r="H22" s="61" t="s">
        <v>42</v>
      </c>
      <c r="I22" s="61">
        <v>684.95</v>
      </c>
      <c r="J22" s="73">
        <v>100</v>
      </c>
      <c r="K22" s="137">
        <f t="shared" si="2"/>
        <v>76.36</v>
      </c>
      <c r="L22" s="26" t="str">
        <f t="shared" si="1"/>
        <v>OK</v>
      </c>
      <c r="M22" s="34"/>
      <c r="N22" s="34"/>
      <c r="O22" s="34"/>
      <c r="P22" s="44"/>
      <c r="Q22" s="34"/>
      <c r="R22" s="43">
        <v>23.64</v>
      </c>
      <c r="S22" s="34"/>
      <c r="T22" s="34"/>
      <c r="U22" s="34"/>
      <c r="V22" s="34"/>
    </row>
    <row r="23" spans="1:22" ht="300" x14ac:dyDescent="0.25">
      <c r="A23" s="66">
        <v>5</v>
      </c>
      <c r="B23" s="66" t="s">
        <v>68</v>
      </c>
      <c r="C23" s="47">
        <v>20</v>
      </c>
      <c r="D23" s="46" t="s">
        <v>69</v>
      </c>
      <c r="E23" s="81" t="s">
        <v>87</v>
      </c>
      <c r="F23" s="46" t="s">
        <v>67</v>
      </c>
      <c r="G23" s="46" t="s">
        <v>37</v>
      </c>
      <c r="H23" s="46" t="s">
        <v>42</v>
      </c>
      <c r="I23" s="46">
        <v>52.64</v>
      </c>
      <c r="J23" s="69">
        <v>4800</v>
      </c>
      <c r="K23" s="25">
        <f t="shared" si="2"/>
        <v>3140</v>
      </c>
      <c r="L23" s="26" t="str">
        <f t="shared" si="1"/>
        <v>OK</v>
      </c>
      <c r="M23" s="34"/>
      <c r="N23" s="34"/>
      <c r="O23" s="43">
        <v>500</v>
      </c>
      <c r="P23" s="43">
        <v>680</v>
      </c>
      <c r="Q23" s="43">
        <v>480</v>
      </c>
      <c r="R23" s="134"/>
      <c r="S23" s="34"/>
      <c r="T23" s="34"/>
      <c r="U23" s="34"/>
      <c r="V23" s="34"/>
    </row>
    <row r="24" spans="1:22" ht="60" x14ac:dyDescent="0.25">
      <c r="A24" s="70">
        <v>6</v>
      </c>
      <c r="B24" s="70" t="s">
        <v>46</v>
      </c>
      <c r="C24" s="71">
        <v>21</v>
      </c>
      <c r="D24" s="61" t="s">
        <v>70</v>
      </c>
      <c r="E24" s="82" t="s">
        <v>88</v>
      </c>
      <c r="F24" s="61" t="s">
        <v>67</v>
      </c>
      <c r="G24" s="61" t="s">
        <v>71</v>
      </c>
      <c r="H24" s="61" t="s">
        <v>72</v>
      </c>
      <c r="I24" s="61">
        <v>109.85</v>
      </c>
      <c r="J24" s="73">
        <v>200</v>
      </c>
      <c r="K24" s="25">
        <f t="shared" si="2"/>
        <v>200</v>
      </c>
      <c r="L24" s="26" t="str">
        <f t="shared" si="1"/>
        <v>OK</v>
      </c>
      <c r="M24" s="34"/>
      <c r="N24" s="34"/>
      <c r="O24" s="34"/>
      <c r="P24" s="44"/>
      <c r="Q24" s="34"/>
      <c r="R24" s="134"/>
      <c r="S24" s="34"/>
      <c r="T24" s="34"/>
      <c r="U24" s="34"/>
      <c r="V24" s="34"/>
    </row>
    <row r="25" spans="1:22" ht="45" x14ac:dyDescent="0.25">
      <c r="A25" s="163">
        <v>8</v>
      </c>
      <c r="B25" s="163" t="s">
        <v>46</v>
      </c>
      <c r="C25" s="74">
        <v>25</v>
      </c>
      <c r="D25" s="75" t="s">
        <v>73</v>
      </c>
      <c r="E25" s="86" t="s">
        <v>89</v>
      </c>
      <c r="F25" s="76" t="s">
        <v>5</v>
      </c>
      <c r="G25" s="77" t="s">
        <v>37</v>
      </c>
      <c r="H25" s="76" t="s">
        <v>75</v>
      </c>
      <c r="I25" s="78">
        <v>3657.75</v>
      </c>
      <c r="J25" s="87">
        <v>4</v>
      </c>
      <c r="K25" s="25">
        <f t="shared" si="2"/>
        <v>2</v>
      </c>
      <c r="L25" s="26" t="str">
        <f t="shared" si="1"/>
        <v>OK</v>
      </c>
      <c r="M25" s="43">
        <v>2</v>
      </c>
      <c r="N25" s="34"/>
      <c r="O25" s="34"/>
      <c r="P25" s="44"/>
      <c r="Q25" s="34"/>
      <c r="R25" s="134"/>
      <c r="S25" s="34"/>
      <c r="T25" s="34"/>
      <c r="U25" s="34"/>
      <c r="V25" s="34"/>
    </row>
    <row r="26" spans="1:22" ht="30" x14ac:dyDescent="0.25">
      <c r="A26" s="165"/>
      <c r="B26" s="165"/>
      <c r="C26" s="74">
        <v>26</v>
      </c>
      <c r="D26" s="75" t="s">
        <v>74</v>
      </c>
      <c r="E26" s="86" t="s">
        <v>89</v>
      </c>
      <c r="F26" s="76" t="s">
        <v>67</v>
      </c>
      <c r="G26" s="77" t="s">
        <v>37</v>
      </c>
      <c r="H26" s="76" t="s">
        <v>76</v>
      </c>
      <c r="I26" s="78">
        <v>400.84</v>
      </c>
      <c r="J26" s="87">
        <v>12</v>
      </c>
      <c r="K26" s="25">
        <f t="shared" si="2"/>
        <v>6</v>
      </c>
      <c r="L26" s="26" t="str">
        <f t="shared" si="1"/>
        <v>OK</v>
      </c>
      <c r="M26" s="43">
        <v>6</v>
      </c>
      <c r="N26" s="34"/>
      <c r="O26" s="34"/>
      <c r="P26" s="44"/>
      <c r="Q26" s="34"/>
      <c r="R26" s="134"/>
      <c r="S26" s="34"/>
      <c r="T26" s="34"/>
      <c r="U26" s="34"/>
      <c r="V26" s="34"/>
    </row>
    <row r="27" spans="1:22" x14ac:dyDescent="0.25">
      <c r="R27" s="135"/>
    </row>
    <row r="28" spans="1:22" x14ac:dyDescent="0.25">
      <c r="N28" s="89"/>
      <c r="R28" s="135"/>
    </row>
    <row r="29" spans="1:22" x14ac:dyDescent="0.25">
      <c r="N29" s="89"/>
      <c r="R29" s="135"/>
    </row>
    <row r="30" spans="1:22" x14ac:dyDescent="0.25">
      <c r="N30" s="89"/>
    </row>
  </sheetData>
  <mergeCells count="22">
    <mergeCell ref="A20:A21"/>
    <mergeCell ref="B20:B21"/>
    <mergeCell ref="A25:A26"/>
    <mergeCell ref="B25:B26"/>
    <mergeCell ref="B4:B11"/>
    <mergeCell ref="A4:A11"/>
    <mergeCell ref="A12:A19"/>
    <mergeCell ref="B12:B19"/>
    <mergeCell ref="U1:U2"/>
    <mergeCell ref="V1:V2"/>
    <mergeCell ref="A2:L2"/>
    <mergeCell ref="T1:T2"/>
    <mergeCell ref="N1:N2"/>
    <mergeCell ref="O1:O2"/>
    <mergeCell ref="P1:P2"/>
    <mergeCell ref="Q1:Q2"/>
    <mergeCell ref="R1:R2"/>
    <mergeCell ref="S1:S2"/>
    <mergeCell ref="A1:C1"/>
    <mergeCell ref="M1:M2"/>
    <mergeCell ref="D1:I1"/>
    <mergeCell ref="J1:L1"/>
  </mergeCells>
  <conditionalFormatting sqref="M4">
    <cfRule type="cellIs" dxfId="2" priority="7" stopIfTrue="1" operator="greaterThan">
      <formula>0</formula>
    </cfRule>
    <cfRule type="cellIs" dxfId="1" priority="8" stopIfTrue="1" operator="greaterThan">
      <formula>0</formula>
    </cfRule>
    <cfRule type="cellIs" dxfId="0" priority="9" stopIfTrue="1" operator="greaterThan">
      <formula>0</formula>
    </cfRule>
  </conditionalFormatting>
  <pageMargins left="0.74791666666666667" right="0.74791666666666667" top="0.98402777777777772" bottom="0.98402777777777772" header="0.51180555555555551" footer="0.51180555555555551"/>
  <pageSetup paperSize="9" scale="40" firstPageNumber="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V8"/>
  <sheetViews>
    <sheetView tabSelected="1" topLeftCell="E1" zoomScale="80" zoomScaleNormal="80" workbookViewId="0">
      <selection activeCell="M4" sqref="M4"/>
    </sheetView>
  </sheetViews>
  <sheetFormatPr defaultColWidth="9.7109375" defaultRowHeight="15" x14ac:dyDescent="0.25"/>
  <cols>
    <col min="1" max="1" width="6" style="1" customWidth="1"/>
    <col min="2" max="2" width="20.42578125" style="1" customWidth="1"/>
    <col min="3" max="3" width="6" style="27" bestFit="1" customWidth="1"/>
    <col min="4" max="4" width="56.42578125" style="1" customWidth="1"/>
    <col min="5" max="5" width="22.140625" style="1" customWidth="1"/>
    <col min="6" max="6" width="11.42578125" style="1" customWidth="1"/>
    <col min="7" max="7" width="16.7109375" style="1" customWidth="1"/>
    <col min="8" max="8" width="23.5703125" style="1" customWidth="1"/>
    <col min="9" max="9" width="12.7109375" style="1" bestFit="1" customWidth="1"/>
    <col min="10" max="10" width="13.28515625" style="6" customWidth="1"/>
    <col min="11" max="11" width="13.28515625" style="28" customWidth="1"/>
    <col min="12" max="12" width="12.5703125" style="4" customWidth="1"/>
    <col min="13" max="15" width="12" style="5" customWidth="1"/>
    <col min="16" max="16" width="12" style="45" customWidth="1"/>
    <col min="17" max="20" width="12" style="5" customWidth="1"/>
    <col min="21" max="21" width="11.42578125" style="5" customWidth="1"/>
    <col min="22" max="22" width="11.5703125" style="5" customWidth="1"/>
    <col min="23" max="16384" width="9.7109375" style="2"/>
  </cols>
  <sheetData>
    <row r="1" spans="1:22" ht="42.75" customHeight="1" x14ac:dyDescent="0.25">
      <c r="A1" s="162" t="s">
        <v>22</v>
      </c>
      <c r="B1" s="162"/>
      <c r="C1" s="162"/>
      <c r="D1" s="162" t="s">
        <v>90</v>
      </c>
      <c r="E1" s="162"/>
      <c r="F1" s="162"/>
      <c r="G1" s="162"/>
      <c r="H1" s="162"/>
      <c r="I1" s="162"/>
      <c r="J1" s="162" t="s">
        <v>23</v>
      </c>
      <c r="K1" s="162"/>
      <c r="L1" s="162"/>
      <c r="M1" s="160" t="s">
        <v>112</v>
      </c>
      <c r="N1" s="160" t="s">
        <v>114</v>
      </c>
      <c r="O1" s="160" t="s">
        <v>24</v>
      </c>
      <c r="P1" s="160" t="s">
        <v>24</v>
      </c>
      <c r="Q1" s="160" t="s">
        <v>24</v>
      </c>
      <c r="R1" s="160" t="s">
        <v>24</v>
      </c>
      <c r="S1" s="160" t="s">
        <v>24</v>
      </c>
      <c r="T1" s="160" t="s">
        <v>24</v>
      </c>
      <c r="U1" s="160" t="s">
        <v>24</v>
      </c>
      <c r="V1" s="160" t="s">
        <v>24</v>
      </c>
    </row>
    <row r="2" spans="1:22" ht="21.75" customHeight="1" thickBot="1" x14ac:dyDescent="0.3">
      <c r="A2" s="161" t="s">
        <v>99</v>
      </c>
      <c r="B2" s="161"/>
      <c r="C2" s="161"/>
      <c r="D2" s="161"/>
      <c r="E2" s="161"/>
      <c r="F2" s="161"/>
      <c r="G2" s="161"/>
      <c r="H2" s="161"/>
      <c r="I2" s="161"/>
      <c r="J2" s="161"/>
      <c r="K2" s="161"/>
      <c r="L2" s="161"/>
      <c r="M2" s="160"/>
      <c r="N2" s="160"/>
      <c r="O2" s="160"/>
      <c r="P2" s="160"/>
      <c r="Q2" s="160"/>
      <c r="R2" s="160"/>
      <c r="S2" s="160"/>
      <c r="T2" s="160"/>
      <c r="U2" s="160"/>
      <c r="V2" s="160"/>
    </row>
    <row r="3" spans="1:22" s="3" customFormat="1" ht="75" customHeight="1" x14ac:dyDescent="0.2">
      <c r="A3" s="35" t="s">
        <v>19</v>
      </c>
      <c r="B3" s="36" t="s">
        <v>20</v>
      </c>
      <c r="C3" s="37" t="s">
        <v>4</v>
      </c>
      <c r="D3" s="38" t="s">
        <v>15</v>
      </c>
      <c r="E3" s="38" t="s">
        <v>77</v>
      </c>
      <c r="F3" s="38" t="s">
        <v>5</v>
      </c>
      <c r="G3" s="38" t="s">
        <v>16</v>
      </c>
      <c r="H3" s="38" t="s">
        <v>17</v>
      </c>
      <c r="I3" s="21" t="s">
        <v>2</v>
      </c>
      <c r="J3" s="22" t="s">
        <v>6</v>
      </c>
      <c r="K3" s="23" t="s">
        <v>0</v>
      </c>
      <c r="L3" s="20" t="s">
        <v>3</v>
      </c>
      <c r="M3" s="90">
        <v>44623</v>
      </c>
      <c r="N3" s="90">
        <v>44669</v>
      </c>
      <c r="O3" s="24" t="s">
        <v>1</v>
      </c>
      <c r="P3" s="24" t="s">
        <v>1</v>
      </c>
      <c r="Q3" s="24" t="s">
        <v>1</v>
      </c>
      <c r="R3" s="24" t="s">
        <v>1</v>
      </c>
      <c r="S3" s="24" t="s">
        <v>1</v>
      </c>
      <c r="T3" s="24" t="s">
        <v>1</v>
      </c>
      <c r="U3" s="24" t="s">
        <v>1</v>
      </c>
      <c r="V3" s="24" t="s">
        <v>1</v>
      </c>
    </row>
    <row r="4" spans="1:22" ht="101.25" customHeight="1" x14ac:dyDescent="0.25">
      <c r="A4" s="139">
        <v>1</v>
      </c>
      <c r="B4" s="139" t="s">
        <v>46</v>
      </c>
      <c r="C4" s="58">
        <v>15</v>
      </c>
      <c r="D4" s="60" t="s">
        <v>53</v>
      </c>
      <c r="E4" s="85" t="s">
        <v>84</v>
      </c>
      <c r="F4" s="63" t="s">
        <v>34</v>
      </c>
      <c r="G4" s="63" t="s">
        <v>37</v>
      </c>
      <c r="H4" s="63" t="s">
        <v>59</v>
      </c>
      <c r="I4" s="141">
        <v>222.69</v>
      </c>
      <c r="J4" s="142">
        <v>11</v>
      </c>
      <c r="K4" s="25">
        <f t="shared" ref="K4:K8" si="0">J4-(SUM(M4:V4))</f>
        <v>11</v>
      </c>
      <c r="L4" s="26" t="str">
        <f t="shared" ref="L4:L8" si="1">IF(K4&lt;0,"ATENÇÃO","OK")</f>
        <v>OK</v>
      </c>
      <c r="M4" s="34"/>
      <c r="N4" s="34"/>
      <c r="O4" s="34"/>
      <c r="P4" s="44"/>
      <c r="Q4" s="34"/>
      <c r="R4" s="34"/>
      <c r="S4" s="34"/>
      <c r="T4" s="34"/>
      <c r="U4" s="34"/>
      <c r="V4" s="34"/>
    </row>
    <row r="5" spans="1:22" ht="135" x14ac:dyDescent="0.25">
      <c r="A5" s="138">
        <v>3</v>
      </c>
      <c r="B5" s="138" t="s">
        <v>61</v>
      </c>
      <c r="C5" s="47">
        <v>17</v>
      </c>
      <c r="D5" s="49" t="s">
        <v>62</v>
      </c>
      <c r="E5" s="143" t="s">
        <v>86</v>
      </c>
      <c r="F5" s="67" t="s">
        <v>34</v>
      </c>
      <c r="G5" s="67" t="s">
        <v>37</v>
      </c>
      <c r="H5" s="67" t="s">
        <v>64</v>
      </c>
      <c r="I5" s="144">
        <v>99</v>
      </c>
      <c r="J5" s="145">
        <v>50</v>
      </c>
      <c r="K5" s="25">
        <f t="shared" si="0"/>
        <v>50</v>
      </c>
      <c r="L5" s="26" t="str">
        <f t="shared" si="1"/>
        <v>OK</v>
      </c>
      <c r="M5" s="43"/>
      <c r="N5" s="34"/>
      <c r="O5" s="34"/>
      <c r="P5" s="44"/>
      <c r="Q5" s="34"/>
      <c r="R5" s="34"/>
      <c r="S5" s="34"/>
      <c r="T5" s="34"/>
      <c r="U5" s="34"/>
      <c r="V5" s="34"/>
    </row>
    <row r="6" spans="1:22" x14ac:dyDescent="0.25">
      <c r="A6" s="172">
        <v>7</v>
      </c>
      <c r="B6" s="172" t="s">
        <v>100</v>
      </c>
      <c r="C6" s="146">
        <v>22</v>
      </c>
      <c r="D6" s="147" t="s">
        <v>101</v>
      </c>
      <c r="E6" s="148" t="s">
        <v>102</v>
      </c>
      <c r="F6" s="149" t="s">
        <v>103</v>
      </c>
      <c r="G6" s="150" t="s">
        <v>104</v>
      </c>
      <c r="H6" s="149" t="s">
        <v>105</v>
      </c>
      <c r="I6" s="151">
        <v>52.58</v>
      </c>
      <c r="J6" s="152">
        <v>100</v>
      </c>
      <c r="K6" s="25">
        <f t="shared" si="0"/>
        <v>0</v>
      </c>
      <c r="L6" s="26" t="str">
        <f t="shared" si="1"/>
        <v>OK</v>
      </c>
      <c r="M6" s="43">
        <v>80</v>
      </c>
      <c r="N6" s="34">
        <v>20</v>
      </c>
      <c r="O6" s="34"/>
      <c r="P6" s="44"/>
      <c r="Q6" s="34"/>
      <c r="R6" s="34"/>
      <c r="S6" s="34"/>
      <c r="T6" s="34"/>
      <c r="U6" s="34"/>
      <c r="V6" s="34"/>
    </row>
    <row r="7" spans="1:22" x14ac:dyDescent="0.25">
      <c r="A7" s="173"/>
      <c r="B7" s="173"/>
      <c r="C7" s="146">
        <v>23</v>
      </c>
      <c r="D7" s="147" t="s">
        <v>106</v>
      </c>
      <c r="E7" s="148" t="s">
        <v>107</v>
      </c>
      <c r="F7" s="149" t="s">
        <v>67</v>
      </c>
      <c r="G7" s="150" t="s">
        <v>104</v>
      </c>
      <c r="H7" s="149" t="s">
        <v>108</v>
      </c>
      <c r="I7" s="151">
        <v>23.99</v>
      </c>
      <c r="J7" s="152">
        <v>250</v>
      </c>
      <c r="K7" s="25">
        <f t="shared" si="0"/>
        <v>0</v>
      </c>
      <c r="L7" s="26" t="str">
        <f t="shared" si="1"/>
        <v>OK</v>
      </c>
      <c r="M7" s="43">
        <v>250</v>
      </c>
      <c r="N7" s="34"/>
      <c r="O7" s="34"/>
      <c r="P7" s="44"/>
      <c r="Q7" s="34"/>
      <c r="R7" s="34"/>
      <c r="S7" s="34"/>
      <c r="T7" s="34"/>
      <c r="U7" s="34"/>
      <c r="V7" s="34"/>
    </row>
    <row r="8" spans="1:22" ht="30" x14ac:dyDescent="0.25">
      <c r="A8" s="173"/>
      <c r="B8" s="173"/>
      <c r="C8" s="146">
        <v>24</v>
      </c>
      <c r="D8" s="153" t="s">
        <v>109</v>
      </c>
      <c r="E8" s="148" t="s">
        <v>110</v>
      </c>
      <c r="F8" s="149" t="s">
        <v>67</v>
      </c>
      <c r="G8" s="150" t="s">
        <v>104</v>
      </c>
      <c r="H8" s="149" t="s">
        <v>111</v>
      </c>
      <c r="I8" s="151">
        <v>1.1399999999999999</v>
      </c>
      <c r="J8" s="152">
        <v>300</v>
      </c>
      <c r="K8" s="25">
        <f t="shared" si="0"/>
        <v>0</v>
      </c>
      <c r="L8" s="26" t="str">
        <f t="shared" si="1"/>
        <v>OK</v>
      </c>
      <c r="M8" s="43">
        <v>300</v>
      </c>
      <c r="N8" s="34"/>
      <c r="O8" s="34"/>
      <c r="P8" s="44"/>
      <c r="Q8" s="34"/>
      <c r="R8" s="34"/>
      <c r="S8" s="34"/>
      <c r="T8" s="34"/>
      <c r="U8" s="34"/>
      <c r="V8" s="34"/>
    </row>
  </sheetData>
  <mergeCells count="16">
    <mergeCell ref="V1:V2"/>
    <mergeCell ref="A2:L2"/>
    <mergeCell ref="A6:A8"/>
    <mergeCell ref="B6:B8"/>
    <mergeCell ref="P1:P2"/>
    <mergeCell ref="Q1:Q2"/>
    <mergeCell ref="R1:R2"/>
    <mergeCell ref="S1:S2"/>
    <mergeCell ref="T1:T2"/>
    <mergeCell ref="U1:U2"/>
    <mergeCell ref="A1:C1"/>
    <mergeCell ref="D1:I1"/>
    <mergeCell ref="J1:L1"/>
    <mergeCell ref="M1:M2"/>
    <mergeCell ref="N1:N2"/>
    <mergeCell ref="O1:O2"/>
  </mergeCells>
  <pageMargins left="0.74791666666666667" right="0.74791666666666667" top="0.98402777777777772" bottom="0.98402777777777772" header="0.51180555555555551" footer="0.51180555555555551"/>
  <pageSetup paperSize="9" scale="40"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9"/>
  <sheetViews>
    <sheetView topLeftCell="B1" zoomScale="80" zoomScaleNormal="80" workbookViewId="0">
      <selection activeCell="N36" sqref="N36"/>
    </sheetView>
  </sheetViews>
  <sheetFormatPr defaultColWidth="9.7109375" defaultRowHeight="15" x14ac:dyDescent="0.25"/>
  <cols>
    <col min="1" max="1" width="8.28515625" style="1" customWidth="1"/>
    <col min="2" max="2" width="26.140625" style="1" customWidth="1"/>
    <col min="3" max="3" width="9.42578125" style="27" customWidth="1"/>
    <col min="4" max="4" width="53.85546875" style="1" bestFit="1" customWidth="1"/>
    <col min="5" max="5" width="15.140625" style="1" customWidth="1"/>
    <col min="6" max="6" width="12.85546875" style="1" customWidth="1"/>
    <col min="7" max="7" width="12.140625" style="1" customWidth="1"/>
    <col min="8" max="8" width="13.42578125" style="1" customWidth="1"/>
    <col min="9" max="9" width="12.7109375" style="1" bestFit="1" customWidth="1"/>
    <col min="10" max="10" width="12.5703125" style="6" customWidth="1"/>
    <col min="11" max="11" width="13.28515625" style="28" customWidth="1"/>
    <col min="12" max="12" width="12.5703125" style="4" customWidth="1"/>
    <col min="13" max="13" width="15.7109375" style="2" customWidth="1"/>
    <col min="14" max="14" width="18.85546875" style="2" bestFit="1" customWidth="1"/>
    <col min="15" max="16384" width="9.7109375" style="2"/>
  </cols>
  <sheetData>
    <row r="1" spans="1:14" ht="58.5" customHeight="1" thickBot="1" x14ac:dyDescent="0.3">
      <c r="A1" s="183" t="s">
        <v>22</v>
      </c>
      <c r="B1" s="183"/>
      <c r="C1" s="183"/>
      <c r="D1" s="183" t="s">
        <v>91</v>
      </c>
      <c r="E1" s="183"/>
      <c r="F1" s="183"/>
      <c r="G1" s="183"/>
      <c r="H1" s="183"/>
      <c r="I1" s="183"/>
      <c r="J1" s="182" t="s">
        <v>23</v>
      </c>
      <c r="K1" s="182"/>
      <c r="L1" s="182"/>
      <c r="M1" s="182"/>
      <c r="N1" s="182"/>
    </row>
    <row r="2" spans="1:14" s="3" customFormat="1" ht="45" x14ac:dyDescent="0.2">
      <c r="A2" s="41" t="s">
        <v>19</v>
      </c>
      <c r="B2" s="42" t="s">
        <v>20</v>
      </c>
      <c r="C2" s="38" t="s">
        <v>4</v>
      </c>
      <c r="D2" s="38" t="s">
        <v>15</v>
      </c>
      <c r="E2" s="38" t="s">
        <v>5</v>
      </c>
      <c r="F2" s="38" t="s">
        <v>16</v>
      </c>
      <c r="G2" s="38" t="s">
        <v>17</v>
      </c>
      <c r="H2" s="38" t="s">
        <v>18</v>
      </c>
      <c r="I2" s="21" t="s">
        <v>2</v>
      </c>
      <c r="J2" s="29" t="s">
        <v>6</v>
      </c>
      <c r="K2" s="23" t="s">
        <v>7</v>
      </c>
      <c r="L2" s="20" t="s">
        <v>8</v>
      </c>
      <c r="M2" s="30" t="s">
        <v>9</v>
      </c>
      <c r="N2" s="30" t="s">
        <v>10</v>
      </c>
    </row>
    <row r="3" spans="1:14" ht="93.75" customHeight="1" x14ac:dyDescent="0.25">
      <c r="A3" s="186">
        <v>1</v>
      </c>
      <c r="B3" s="166" t="s">
        <v>25</v>
      </c>
      <c r="C3" s="39">
        <v>1</v>
      </c>
      <c r="D3" s="40" t="s">
        <v>26</v>
      </c>
      <c r="E3" s="50" t="s">
        <v>34</v>
      </c>
      <c r="F3" s="50" t="s">
        <v>37</v>
      </c>
      <c r="G3" s="50" t="s">
        <v>39</v>
      </c>
      <c r="H3" s="50" t="s">
        <v>37</v>
      </c>
      <c r="I3" s="52">
        <v>95</v>
      </c>
      <c r="J3" s="18">
        <v>600</v>
      </c>
      <c r="K3" s="25">
        <f>SUM(CCT!M4:V4)</f>
        <v>187.95999999999998</v>
      </c>
      <c r="L3" s="31">
        <f>J3-K3</f>
        <v>412.04</v>
      </c>
      <c r="M3" s="19">
        <f>I3*J3</f>
        <v>57000</v>
      </c>
      <c r="N3" s="19">
        <f>I3*K3</f>
        <v>17856.199999999997</v>
      </c>
    </row>
    <row r="4" spans="1:14" s="7" customFormat="1" ht="30" customHeight="1" x14ac:dyDescent="0.25">
      <c r="A4" s="187"/>
      <c r="B4" s="188"/>
      <c r="C4" s="39">
        <v>2</v>
      </c>
      <c r="D4" s="48" t="s">
        <v>27</v>
      </c>
      <c r="E4" s="50" t="s">
        <v>34</v>
      </c>
      <c r="F4" s="50" t="s">
        <v>37</v>
      </c>
      <c r="G4" s="50" t="s">
        <v>40</v>
      </c>
      <c r="H4" s="50" t="s">
        <v>37</v>
      </c>
      <c r="I4" s="53">
        <v>70</v>
      </c>
      <c r="J4" s="18">
        <v>140</v>
      </c>
      <c r="K4" s="25">
        <f>SUM(CCT!M5:V5)</f>
        <v>65</v>
      </c>
      <c r="L4" s="31">
        <f t="shared" ref="L4:L10" si="0">J4-K4</f>
        <v>75</v>
      </c>
      <c r="M4" s="19">
        <f t="shared" ref="M4:M10" si="1">I4*J4</f>
        <v>9800</v>
      </c>
      <c r="N4" s="19">
        <f t="shared" ref="N4:N10" si="2">I4*K4</f>
        <v>4550</v>
      </c>
    </row>
    <row r="5" spans="1:14" s="7" customFormat="1" ht="30" customHeight="1" x14ac:dyDescent="0.25">
      <c r="A5" s="187"/>
      <c r="B5" s="188"/>
      <c r="C5" s="39">
        <v>3</v>
      </c>
      <c r="D5" s="48" t="s">
        <v>28</v>
      </c>
      <c r="E5" s="50" t="s">
        <v>34</v>
      </c>
      <c r="F5" s="50" t="s">
        <v>37</v>
      </c>
      <c r="G5" s="50" t="s">
        <v>41</v>
      </c>
      <c r="H5" s="50" t="s">
        <v>37</v>
      </c>
      <c r="I5" s="53">
        <v>111.53</v>
      </c>
      <c r="J5" s="18">
        <v>500</v>
      </c>
      <c r="K5" s="25">
        <f>SUM(CCT!M6:V6)</f>
        <v>50</v>
      </c>
      <c r="L5" s="31">
        <f t="shared" si="0"/>
        <v>450</v>
      </c>
      <c r="M5" s="19">
        <f t="shared" si="1"/>
        <v>55765</v>
      </c>
      <c r="N5" s="19">
        <f t="shared" si="2"/>
        <v>5576.5</v>
      </c>
    </row>
    <row r="6" spans="1:14" s="7" customFormat="1" ht="30" customHeight="1" x14ac:dyDescent="0.25">
      <c r="A6" s="187"/>
      <c r="B6" s="188"/>
      <c r="C6" s="39">
        <v>4</v>
      </c>
      <c r="D6" s="48" t="s">
        <v>29</v>
      </c>
      <c r="E6" s="50" t="s">
        <v>35</v>
      </c>
      <c r="F6" s="50" t="s">
        <v>37</v>
      </c>
      <c r="G6" s="50" t="s">
        <v>42</v>
      </c>
      <c r="H6" s="50" t="s">
        <v>37</v>
      </c>
      <c r="I6" s="53">
        <v>340</v>
      </c>
      <c r="J6" s="18">
        <v>60</v>
      </c>
      <c r="K6" s="25">
        <f>SUM(CCT!M7:V7)</f>
        <v>12</v>
      </c>
      <c r="L6" s="31">
        <f t="shared" si="0"/>
        <v>48</v>
      </c>
      <c r="M6" s="19">
        <f t="shared" si="1"/>
        <v>20400</v>
      </c>
      <c r="N6" s="19">
        <f t="shared" si="2"/>
        <v>4080</v>
      </c>
    </row>
    <row r="7" spans="1:14" s="7" customFormat="1" ht="30" customHeight="1" x14ac:dyDescent="0.25">
      <c r="A7" s="187"/>
      <c r="B7" s="188"/>
      <c r="C7" s="39">
        <v>5</v>
      </c>
      <c r="D7" s="49" t="s">
        <v>30</v>
      </c>
      <c r="E7" s="51" t="s">
        <v>34</v>
      </c>
      <c r="F7" s="50" t="s">
        <v>37</v>
      </c>
      <c r="G7" s="50" t="s">
        <v>43</v>
      </c>
      <c r="H7" s="50" t="s">
        <v>37</v>
      </c>
      <c r="I7" s="53">
        <v>140</v>
      </c>
      <c r="J7" s="18">
        <v>290</v>
      </c>
      <c r="K7" s="25">
        <f>SUM(CCT!M8:V8)</f>
        <v>25.54</v>
      </c>
      <c r="L7" s="31">
        <f t="shared" si="0"/>
        <v>264.45999999999998</v>
      </c>
      <c r="M7" s="19">
        <f t="shared" si="1"/>
        <v>40600</v>
      </c>
      <c r="N7" s="19">
        <f t="shared" si="2"/>
        <v>3575.6</v>
      </c>
    </row>
    <row r="8" spans="1:14" s="7" customFormat="1" ht="30" customHeight="1" x14ac:dyDescent="0.25">
      <c r="A8" s="187"/>
      <c r="B8" s="188"/>
      <c r="C8" s="39">
        <v>6</v>
      </c>
      <c r="D8" s="49" t="s">
        <v>31</v>
      </c>
      <c r="E8" s="51" t="s">
        <v>34</v>
      </c>
      <c r="F8" s="50" t="s">
        <v>38</v>
      </c>
      <c r="G8" s="50" t="s">
        <v>44</v>
      </c>
      <c r="H8" s="50" t="s">
        <v>38</v>
      </c>
      <c r="I8" s="54">
        <v>9</v>
      </c>
      <c r="J8" s="18">
        <v>375</v>
      </c>
      <c r="K8" s="25">
        <f>SUM(CCT!M9:V9)</f>
        <v>144.97</v>
      </c>
      <c r="L8" s="31">
        <f t="shared" si="0"/>
        <v>230.03</v>
      </c>
      <c r="M8" s="19">
        <f t="shared" si="1"/>
        <v>3375</v>
      </c>
      <c r="N8" s="19">
        <f t="shared" si="2"/>
        <v>1304.73</v>
      </c>
    </row>
    <row r="9" spans="1:14" s="7" customFormat="1" ht="30" customHeight="1" x14ac:dyDescent="0.25">
      <c r="A9" s="187"/>
      <c r="B9" s="188"/>
      <c r="C9" s="39">
        <v>7</v>
      </c>
      <c r="D9" s="49" t="s">
        <v>32</v>
      </c>
      <c r="E9" s="51" t="s">
        <v>34</v>
      </c>
      <c r="F9" s="50" t="s">
        <v>38</v>
      </c>
      <c r="G9" s="50" t="s">
        <v>44</v>
      </c>
      <c r="H9" s="50" t="s">
        <v>38</v>
      </c>
      <c r="I9" s="53">
        <v>20</v>
      </c>
      <c r="J9" s="18">
        <v>375</v>
      </c>
      <c r="K9" s="25">
        <f>SUM(CCT!M10:V10)</f>
        <v>138.49</v>
      </c>
      <c r="L9" s="31">
        <f t="shared" si="0"/>
        <v>236.51</v>
      </c>
      <c r="M9" s="19">
        <f t="shared" si="1"/>
        <v>7500</v>
      </c>
      <c r="N9" s="19">
        <f t="shared" si="2"/>
        <v>2769.8</v>
      </c>
    </row>
    <row r="10" spans="1:14" s="7" customFormat="1" ht="30" customHeight="1" x14ac:dyDescent="0.25">
      <c r="A10" s="187"/>
      <c r="B10" s="188"/>
      <c r="C10" s="39">
        <v>8</v>
      </c>
      <c r="D10" s="49" t="s">
        <v>33</v>
      </c>
      <c r="E10" s="50" t="s">
        <v>36</v>
      </c>
      <c r="F10" s="50" t="s">
        <v>37</v>
      </c>
      <c r="G10" s="50" t="s">
        <v>45</v>
      </c>
      <c r="H10" s="50" t="s">
        <v>37</v>
      </c>
      <c r="I10" s="53">
        <v>10</v>
      </c>
      <c r="J10" s="18">
        <v>125</v>
      </c>
      <c r="K10" s="25">
        <f>SUM(CCT!M11:V11)</f>
        <v>0</v>
      </c>
      <c r="L10" s="31">
        <f t="shared" si="0"/>
        <v>125</v>
      </c>
      <c r="M10" s="19">
        <f t="shared" si="1"/>
        <v>1250</v>
      </c>
      <c r="N10" s="19">
        <f t="shared" si="2"/>
        <v>0</v>
      </c>
    </row>
    <row r="11" spans="1:14" s="7" customFormat="1" ht="30" customHeight="1" x14ac:dyDescent="0.25">
      <c r="A11" s="189">
        <v>2</v>
      </c>
      <c r="B11" s="189" t="s">
        <v>46</v>
      </c>
      <c r="C11" s="88">
        <v>9</v>
      </c>
      <c r="D11" s="115" t="s">
        <v>47</v>
      </c>
      <c r="E11" s="116" t="s">
        <v>34</v>
      </c>
      <c r="F11" s="116" t="s">
        <v>37</v>
      </c>
      <c r="G11" s="116" t="s">
        <v>56</v>
      </c>
      <c r="H11" s="116" t="s">
        <v>37</v>
      </c>
      <c r="I11" s="117">
        <v>25</v>
      </c>
      <c r="J11" s="56">
        <v>400</v>
      </c>
      <c r="K11" s="25">
        <f>SUM(CCT!M12:V12)</f>
        <v>0</v>
      </c>
      <c r="L11" s="31">
        <f t="shared" ref="L11:L28" si="3">J11-K11</f>
        <v>400</v>
      </c>
      <c r="M11" s="19">
        <f t="shared" ref="M11:M28" si="4">I11*J11</f>
        <v>10000</v>
      </c>
      <c r="N11" s="19">
        <f t="shared" ref="N11:N28" si="5">I11*K11</f>
        <v>0</v>
      </c>
    </row>
    <row r="12" spans="1:14" s="7" customFormat="1" ht="30" customHeight="1" x14ac:dyDescent="0.25">
      <c r="A12" s="190"/>
      <c r="B12" s="190"/>
      <c r="C12" s="88">
        <v>10</v>
      </c>
      <c r="D12" s="115" t="s">
        <v>48</v>
      </c>
      <c r="E12" s="116" t="s">
        <v>34</v>
      </c>
      <c r="F12" s="116" t="s">
        <v>37</v>
      </c>
      <c r="G12" s="116" t="s">
        <v>56</v>
      </c>
      <c r="H12" s="116" t="s">
        <v>37</v>
      </c>
      <c r="I12" s="117">
        <v>102.86</v>
      </c>
      <c r="J12" s="56">
        <v>500</v>
      </c>
      <c r="K12" s="25">
        <f>SUM(CCT!M13:V13)</f>
        <v>0</v>
      </c>
      <c r="L12" s="31">
        <f t="shared" si="3"/>
        <v>500</v>
      </c>
      <c r="M12" s="19">
        <f t="shared" si="4"/>
        <v>51430</v>
      </c>
      <c r="N12" s="19">
        <f t="shared" si="5"/>
        <v>0</v>
      </c>
    </row>
    <row r="13" spans="1:14" s="7" customFormat="1" ht="39.75" customHeight="1" x14ac:dyDescent="0.25">
      <c r="A13" s="190"/>
      <c r="B13" s="190"/>
      <c r="C13" s="118">
        <v>11</v>
      </c>
      <c r="D13" s="115" t="s">
        <v>49</v>
      </c>
      <c r="E13" s="116" t="s">
        <v>34</v>
      </c>
      <c r="F13" s="116" t="s">
        <v>37</v>
      </c>
      <c r="G13" s="116" t="s">
        <v>57</v>
      </c>
      <c r="H13" s="116" t="s">
        <v>37</v>
      </c>
      <c r="I13" s="117">
        <v>520.82000000000005</v>
      </c>
      <c r="J13" s="56">
        <v>175</v>
      </c>
      <c r="K13" s="25">
        <f>SUM(CCT!M14:V14)</f>
        <v>10.42</v>
      </c>
      <c r="L13" s="31">
        <f t="shared" si="3"/>
        <v>164.58</v>
      </c>
      <c r="M13" s="19">
        <f t="shared" si="4"/>
        <v>91143.500000000015</v>
      </c>
      <c r="N13" s="19">
        <f t="shared" si="5"/>
        <v>5426.9444000000003</v>
      </c>
    </row>
    <row r="14" spans="1:14" s="7" customFormat="1" ht="39.75" customHeight="1" x14ac:dyDescent="0.25">
      <c r="A14" s="190"/>
      <c r="B14" s="190"/>
      <c r="C14" s="119">
        <v>12</v>
      </c>
      <c r="D14" s="120" t="s">
        <v>50</v>
      </c>
      <c r="E14" s="121" t="s">
        <v>34</v>
      </c>
      <c r="F14" s="121" t="s">
        <v>38</v>
      </c>
      <c r="G14" s="121" t="s">
        <v>58</v>
      </c>
      <c r="H14" s="121" t="s">
        <v>38</v>
      </c>
      <c r="I14" s="122">
        <v>56.05</v>
      </c>
      <c r="J14" s="56">
        <v>380</v>
      </c>
      <c r="K14" s="25">
        <f>SUM(CCT!M15:V15)</f>
        <v>28</v>
      </c>
      <c r="L14" s="31">
        <f t="shared" si="3"/>
        <v>352</v>
      </c>
      <c r="M14" s="19">
        <f t="shared" si="4"/>
        <v>21299</v>
      </c>
      <c r="N14" s="19">
        <f t="shared" si="5"/>
        <v>1569.3999999999999</v>
      </c>
    </row>
    <row r="15" spans="1:14" s="7" customFormat="1" ht="39.75" customHeight="1" x14ac:dyDescent="0.25">
      <c r="A15" s="190"/>
      <c r="B15" s="190"/>
      <c r="C15" s="118">
        <v>13</v>
      </c>
      <c r="D15" s="115" t="s">
        <v>51</v>
      </c>
      <c r="E15" s="116" t="s">
        <v>34</v>
      </c>
      <c r="F15" s="116" t="s">
        <v>38</v>
      </c>
      <c r="G15" s="116" t="s">
        <v>58</v>
      </c>
      <c r="H15" s="116" t="s">
        <v>38</v>
      </c>
      <c r="I15" s="122">
        <v>79.53</v>
      </c>
      <c r="J15" s="56">
        <v>380</v>
      </c>
      <c r="K15" s="25">
        <f>SUM(CCT!M16:V16)</f>
        <v>28</v>
      </c>
      <c r="L15" s="31">
        <f t="shared" si="3"/>
        <v>352</v>
      </c>
      <c r="M15" s="19">
        <f t="shared" si="4"/>
        <v>30221.4</v>
      </c>
      <c r="N15" s="19">
        <f t="shared" si="5"/>
        <v>2226.84</v>
      </c>
    </row>
    <row r="16" spans="1:14" s="7" customFormat="1" ht="39.75" customHeight="1" x14ac:dyDescent="0.25">
      <c r="A16" s="190"/>
      <c r="B16" s="190"/>
      <c r="C16" s="119">
        <v>14</v>
      </c>
      <c r="D16" s="120" t="s">
        <v>52</v>
      </c>
      <c r="E16" s="121" t="s">
        <v>34</v>
      </c>
      <c r="F16" s="121" t="s">
        <v>38</v>
      </c>
      <c r="G16" s="121" t="s">
        <v>58</v>
      </c>
      <c r="H16" s="121" t="s">
        <v>38</v>
      </c>
      <c r="I16" s="122">
        <v>32.86</v>
      </c>
      <c r="J16" s="56">
        <v>175</v>
      </c>
      <c r="K16" s="25">
        <f>SUM(CCT!M17:V17)</f>
        <v>0</v>
      </c>
      <c r="L16" s="31">
        <f t="shared" si="3"/>
        <v>175</v>
      </c>
      <c r="M16" s="19">
        <f t="shared" si="4"/>
        <v>5750.5</v>
      </c>
      <c r="N16" s="19">
        <f t="shared" si="5"/>
        <v>0</v>
      </c>
    </row>
    <row r="17" spans="1:14" s="7" customFormat="1" ht="39.75" customHeight="1" x14ac:dyDescent="0.25">
      <c r="A17" s="190"/>
      <c r="B17" s="190"/>
      <c r="C17" s="119">
        <v>15</v>
      </c>
      <c r="D17" s="120" t="s">
        <v>53</v>
      </c>
      <c r="E17" s="121" t="s">
        <v>34</v>
      </c>
      <c r="F17" s="121" t="s">
        <v>37</v>
      </c>
      <c r="G17" s="121" t="s">
        <v>59</v>
      </c>
      <c r="H17" s="121" t="s">
        <v>37</v>
      </c>
      <c r="I17" s="122">
        <v>222.69</v>
      </c>
      <c r="J17" s="56">
        <v>100</v>
      </c>
      <c r="K17" s="25">
        <f>SUM(CCT!M18:V18)+SUM(CEPLAN!M4:V4)</f>
        <v>0</v>
      </c>
      <c r="L17" s="31">
        <f t="shared" si="3"/>
        <v>100</v>
      </c>
      <c r="M17" s="19">
        <f t="shared" si="4"/>
        <v>22269</v>
      </c>
      <c r="N17" s="19">
        <f t="shared" si="5"/>
        <v>0</v>
      </c>
    </row>
    <row r="18" spans="1:14" s="7" customFormat="1" ht="39.75" customHeight="1" x14ac:dyDescent="0.25">
      <c r="A18" s="190"/>
      <c r="B18" s="190"/>
      <c r="C18" s="123">
        <v>16</v>
      </c>
      <c r="D18" s="124" t="s">
        <v>54</v>
      </c>
      <c r="E18" s="125" t="s">
        <v>55</v>
      </c>
      <c r="F18" s="125" t="s">
        <v>37</v>
      </c>
      <c r="G18" s="125" t="s">
        <v>60</v>
      </c>
      <c r="H18" s="125" t="s">
        <v>37</v>
      </c>
      <c r="I18" s="126">
        <v>93.96</v>
      </c>
      <c r="J18" s="108">
        <v>400</v>
      </c>
      <c r="K18" s="25">
        <f>SUM(CCT!M19:V19)</f>
        <v>0</v>
      </c>
      <c r="L18" s="110">
        <f t="shared" si="3"/>
        <v>400</v>
      </c>
      <c r="M18" s="111">
        <f t="shared" si="4"/>
        <v>37584</v>
      </c>
      <c r="N18" s="111">
        <f t="shared" si="5"/>
        <v>0</v>
      </c>
    </row>
    <row r="19" spans="1:14" s="7" customFormat="1" ht="161.25" customHeight="1" x14ac:dyDescent="0.25">
      <c r="A19" s="191">
        <v>3</v>
      </c>
      <c r="B19" s="193" t="s">
        <v>61</v>
      </c>
      <c r="C19" s="74">
        <v>17</v>
      </c>
      <c r="D19" s="49" t="s">
        <v>62</v>
      </c>
      <c r="E19" s="67" t="s">
        <v>34</v>
      </c>
      <c r="F19" s="67" t="s">
        <v>37</v>
      </c>
      <c r="G19" s="67" t="s">
        <v>64</v>
      </c>
      <c r="H19" s="67" t="s">
        <v>37</v>
      </c>
      <c r="I19" s="53">
        <v>99</v>
      </c>
      <c r="J19" s="68">
        <v>1000</v>
      </c>
      <c r="K19" s="25">
        <f>SUM(CCT!M20:V20)+SUM(CEPLAN!M5:V5)</f>
        <v>0</v>
      </c>
      <c r="L19" s="110">
        <f t="shared" si="3"/>
        <v>1000</v>
      </c>
      <c r="M19" s="111">
        <f t="shared" si="4"/>
        <v>99000</v>
      </c>
      <c r="N19" s="111">
        <f t="shared" si="5"/>
        <v>0</v>
      </c>
    </row>
    <row r="20" spans="1:14" s="7" customFormat="1" ht="65.25" customHeight="1" x14ac:dyDescent="0.25">
      <c r="A20" s="164"/>
      <c r="B20" s="168"/>
      <c r="C20" s="74">
        <v>18</v>
      </c>
      <c r="D20" s="49" t="s">
        <v>63</v>
      </c>
      <c r="E20" s="50" t="s">
        <v>35</v>
      </c>
      <c r="F20" s="50" t="s">
        <v>37</v>
      </c>
      <c r="G20" s="50" t="s">
        <v>65</v>
      </c>
      <c r="H20" s="50" t="s">
        <v>37</v>
      </c>
      <c r="I20" s="53">
        <v>92.29</v>
      </c>
      <c r="J20" s="55">
        <v>980</v>
      </c>
      <c r="K20" s="25">
        <f>SUM(CCT!M21:V21)</f>
        <v>0</v>
      </c>
      <c r="L20" s="110">
        <f t="shared" si="3"/>
        <v>980</v>
      </c>
      <c r="M20" s="19">
        <f t="shared" si="4"/>
        <v>90444.200000000012</v>
      </c>
      <c r="N20" s="111">
        <f t="shared" si="5"/>
        <v>0</v>
      </c>
    </row>
    <row r="21" spans="1:14" s="7" customFormat="1" ht="65.25" customHeight="1" x14ac:dyDescent="0.25">
      <c r="A21" s="102">
        <v>4</v>
      </c>
      <c r="B21" s="127" t="s">
        <v>46</v>
      </c>
      <c r="C21" s="91">
        <v>19</v>
      </c>
      <c r="D21" s="128" t="s">
        <v>66</v>
      </c>
      <c r="E21" s="129" t="s">
        <v>67</v>
      </c>
      <c r="F21" s="129" t="s">
        <v>37</v>
      </c>
      <c r="G21" s="129" t="s">
        <v>42</v>
      </c>
      <c r="H21" s="129" t="s">
        <v>37</v>
      </c>
      <c r="I21" s="113">
        <v>684.95</v>
      </c>
      <c r="J21" s="130">
        <v>100</v>
      </c>
      <c r="K21" s="25">
        <f>SUM(CCT!M22:V22)</f>
        <v>23.64</v>
      </c>
      <c r="L21" s="31">
        <f t="shared" si="3"/>
        <v>76.36</v>
      </c>
      <c r="M21" s="19">
        <f t="shared" si="4"/>
        <v>68495</v>
      </c>
      <c r="N21" s="19">
        <f t="shared" si="5"/>
        <v>16192.218000000001</v>
      </c>
    </row>
    <row r="22" spans="1:14" s="7" customFormat="1" ht="342.75" customHeight="1" x14ac:dyDescent="0.25">
      <c r="A22" s="131">
        <v>5</v>
      </c>
      <c r="B22" s="66" t="s">
        <v>68</v>
      </c>
      <c r="C22" s="74">
        <v>20</v>
      </c>
      <c r="D22" s="46" t="s">
        <v>69</v>
      </c>
      <c r="E22" s="46" t="s">
        <v>67</v>
      </c>
      <c r="F22" s="46" t="s">
        <v>37</v>
      </c>
      <c r="G22" s="46" t="s">
        <v>42</v>
      </c>
      <c r="H22" s="46" t="s">
        <v>37</v>
      </c>
      <c r="I22" s="46">
        <v>52.64</v>
      </c>
      <c r="J22" s="55">
        <v>4800</v>
      </c>
      <c r="K22" s="25">
        <f>SUM(CCT!M23:V23)</f>
        <v>1660</v>
      </c>
      <c r="L22" s="31">
        <f t="shared" si="3"/>
        <v>3140</v>
      </c>
      <c r="M22" s="19">
        <f t="shared" si="4"/>
        <v>252672</v>
      </c>
      <c r="N22" s="19">
        <f t="shared" si="5"/>
        <v>87382.399999999994</v>
      </c>
    </row>
    <row r="23" spans="1:14" s="7" customFormat="1" ht="65.25" customHeight="1" x14ac:dyDescent="0.25">
      <c r="A23" s="103">
        <v>6</v>
      </c>
      <c r="B23" s="154" t="s">
        <v>46</v>
      </c>
      <c r="C23" s="112">
        <v>21</v>
      </c>
      <c r="D23" s="159" t="s">
        <v>70</v>
      </c>
      <c r="E23" s="159" t="s">
        <v>67</v>
      </c>
      <c r="F23" s="159" t="s">
        <v>71</v>
      </c>
      <c r="G23" s="159" t="s">
        <v>72</v>
      </c>
      <c r="H23" s="159" t="s">
        <v>71</v>
      </c>
      <c r="I23" s="159">
        <v>109.85</v>
      </c>
      <c r="J23" s="114">
        <v>200</v>
      </c>
      <c r="K23" s="109">
        <f>SUM(CCT!M24:V24)</f>
        <v>0</v>
      </c>
      <c r="L23" s="110">
        <f t="shared" si="3"/>
        <v>200</v>
      </c>
      <c r="M23" s="111">
        <f t="shared" si="4"/>
        <v>21970</v>
      </c>
      <c r="N23" s="111">
        <f t="shared" si="5"/>
        <v>0</v>
      </c>
    </row>
    <row r="24" spans="1:14" s="7" customFormat="1" ht="65.25" customHeight="1" x14ac:dyDescent="0.25">
      <c r="A24" s="194">
        <v>7</v>
      </c>
      <c r="B24" s="174" t="s">
        <v>100</v>
      </c>
      <c r="C24" s="91">
        <v>22</v>
      </c>
      <c r="D24" s="155" t="s">
        <v>101</v>
      </c>
      <c r="E24" s="51" t="s">
        <v>103</v>
      </c>
      <c r="F24" s="157" t="s">
        <v>104</v>
      </c>
      <c r="G24" s="51" t="s">
        <v>105</v>
      </c>
      <c r="H24" s="157" t="s">
        <v>104</v>
      </c>
      <c r="I24" s="158">
        <v>52.58</v>
      </c>
      <c r="J24" s="130">
        <v>100</v>
      </c>
      <c r="K24" s="25">
        <f>SUM(CEPLAN!M6:V6)</f>
        <v>100</v>
      </c>
      <c r="L24" s="110">
        <f t="shared" si="3"/>
        <v>0</v>
      </c>
      <c r="M24" s="111">
        <f t="shared" ref="M24:M26" si="6">I24*J24</f>
        <v>5258</v>
      </c>
      <c r="N24" s="111">
        <f t="shared" ref="N24:N26" si="7">I24*K24</f>
        <v>5258</v>
      </c>
    </row>
    <row r="25" spans="1:14" s="7" customFormat="1" ht="65.25" customHeight="1" x14ac:dyDescent="0.25">
      <c r="A25" s="194"/>
      <c r="B25" s="174"/>
      <c r="C25" s="91">
        <v>23</v>
      </c>
      <c r="D25" s="155" t="s">
        <v>106</v>
      </c>
      <c r="E25" s="51" t="s">
        <v>67</v>
      </c>
      <c r="F25" s="157" t="s">
        <v>104</v>
      </c>
      <c r="G25" s="51" t="s">
        <v>108</v>
      </c>
      <c r="H25" s="157" t="s">
        <v>104</v>
      </c>
      <c r="I25" s="158">
        <v>23.99</v>
      </c>
      <c r="J25" s="130">
        <v>250</v>
      </c>
      <c r="K25" s="25">
        <f>SUM(CEPLAN!M7:V7)</f>
        <v>250</v>
      </c>
      <c r="L25" s="110">
        <f t="shared" si="3"/>
        <v>0</v>
      </c>
      <c r="M25" s="111">
        <f t="shared" si="6"/>
        <v>5997.5</v>
      </c>
      <c r="N25" s="111">
        <f t="shared" si="7"/>
        <v>5997.5</v>
      </c>
    </row>
    <row r="26" spans="1:14" s="7" customFormat="1" ht="65.25" customHeight="1" x14ac:dyDescent="0.25">
      <c r="A26" s="194"/>
      <c r="B26" s="174"/>
      <c r="C26" s="91">
        <v>24</v>
      </c>
      <c r="D26" s="156" t="s">
        <v>109</v>
      </c>
      <c r="E26" s="51" t="s">
        <v>67</v>
      </c>
      <c r="F26" s="157" t="s">
        <v>104</v>
      </c>
      <c r="G26" s="51" t="s">
        <v>111</v>
      </c>
      <c r="H26" s="157" t="s">
        <v>104</v>
      </c>
      <c r="I26" s="158">
        <v>1.1399999999999999</v>
      </c>
      <c r="J26" s="130">
        <v>300</v>
      </c>
      <c r="K26" s="25">
        <f>SUM(CEPLAN!M8:V8)</f>
        <v>300</v>
      </c>
      <c r="L26" s="110">
        <f t="shared" si="3"/>
        <v>0</v>
      </c>
      <c r="M26" s="111">
        <f t="shared" si="6"/>
        <v>341.99999999999994</v>
      </c>
      <c r="N26" s="111">
        <f t="shared" si="7"/>
        <v>341.99999999999994</v>
      </c>
    </row>
    <row r="27" spans="1:14" s="7" customFormat="1" ht="65.25" customHeight="1" x14ac:dyDescent="0.25">
      <c r="A27" s="192">
        <v>8</v>
      </c>
      <c r="B27" s="163" t="s">
        <v>46</v>
      </c>
      <c r="C27" s="74">
        <v>25</v>
      </c>
      <c r="D27" s="75" t="s">
        <v>73</v>
      </c>
      <c r="E27" s="76" t="s">
        <v>5</v>
      </c>
      <c r="F27" s="77" t="s">
        <v>37</v>
      </c>
      <c r="G27" s="76" t="s">
        <v>75</v>
      </c>
      <c r="H27" s="77" t="s">
        <v>37</v>
      </c>
      <c r="I27" s="78">
        <v>3657.75</v>
      </c>
      <c r="J27" s="87">
        <v>4</v>
      </c>
      <c r="K27" s="25">
        <f>SUM(CCT!M25:V25)</f>
        <v>2</v>
      </c>
      <c r="L27" s="31">
        <f t="shared" si="3"/>
        <v>2</v>
      </c>
      <c r="M27" s="19">
        <f t="shared" si="4"/>
        <v>14631</v>
      </c>
      <c r="N27" s="19">
        <f t="shared" si="5"/>
        <v>7315.5</v>
      </c>
    </row>
    <row r="28" spans="1:14" s="7" customFormat="1" ht="65.25" customHeight="1" x14ac:dyDescent="0.25">
      <c r="A28" s="192"/>
      <c r="B28" s="165"/>
      <c r="C28" s="74">
        <v>26</v>
      </c>
      <c r="D28" s="75" t="s">
        <v>74</v>
      </c>
      <c r="E28" s="76" t="s">
        <v>67</v>
      </c>
      <c r="F28" s="77" t="s">
        <v>37</v>
      </c>
      <c r="G28" s="76" t="s">
        <v>76</v>
      </c>
      <c r="H28" s="77" t="s">
        <v>37</v>
      </c>
      <c r="I28" s="78">
        <v>400.84</v>
      </c>
      <c r="J28" s="87">
        <v>12</v>
      </c>
      <c r="K28" s="25">
        <f>SUM(CCT!M26:V26)</f>
        <v>6</v>
      </c>
      <c r="L28" s="31">
        <f t="shared" si="3"/>
        <v>6</v>
      </c>
      <c r="M28" s="19">
        <f t="shared" si="4"/>
        <v>4810.08</v>
      </c>
      <c r="N28" s="19">
        <f t="shared" si="5"/>
        <v>2405.04</v>
      </c>
    </row>
    <row r="29" spans="1:14" s="7" customFormat="1" ht="39.75" customHeight="1" x14ac:dyDescent="0.25">
      <c r="A29" s="92"/>
      <c r="B29" s="92"/>
      <c r="C29" s="104"/>
      <c r="D29" s="105"/>
      <c r="E29" s="106"/>
      <c r="F29" s="106"/>
      <c r="G29" s="106"/>
      <c r="H29" s="106"/>
      <c r="I29" s="107"/>
      <c r="J29" s="6"/>
      <c r="K29" s="28"/>
      <c r="L29" s="8"/>
    </row>
    <row r="30" spans="1:14" s="7" customFormat="1" ht="15.75" x14ac:dyDescent="0.25">
      <c r="A30" s="92"/>
      <c r="B30" s="92"/>
      <c r="C30" s="93"/>
      <c r="D30" s="94"/>
      <c r="E30" s="95"/>
      <c r="F30" s="95"/>
      <c r="G30" s="95"/>
      <c r="H30" s="95"/>
      <c r="I30" s="96"/>
      <c r="J30" s="178" t="str">
        <f>A1</f>
        <v>PROCESSO: 1027/2021/UDESC</v>
      </c>
      <c r="K30" s="178"/>
      <c r="L30" s="178"/>
      <c r="M30" s="178"/>
      <c r="N30" s="179"/>
    </row>
    <row r="31" spans="1:14" s="7" customFormat="1" ht="15.75" x14ac:dyDescent="0.25">
      <c r="A31" s="92"/>
      <c r="B31" s="92"/>
      <c r="C31" s="97"/>
      <c r="D31" s="98"/>
      <c r="E31" s="99"/>
      <c r="F31" s="99"/>
      <c r="G31" s="99"/>
      <c r="H31" s="99"/>
      <c r="I31" s="96"/>
      <c r="J31" s="180" t="str">
        <f>D1</f>
        <v>OBJETO: Aquisição  de  Divisórias,  vidros,  forros  em  PVC,  películas, persianas,  janelas  de  alumínio,  alambrado,  calha,  grades  de  ferro,  telas  de arame  e  piso  podotátil  em  borracha  para  o  Centro  CCT  de  Joinville/SC  e CEPLAN  de  São  Bento  do  Sul  da  UDESC</v>
      </c>
      <c r="K31" s="180"/>
      <c r="L31" s="180"/>
      <c r="M31" s="180"/>
      <c r="N31" s="181"/>
    </row>
    <row r="32" spans="1:14" s="7" customFormat="1" ht="15.75" x14ac:dyDescent="0.25">
      <c r="A32" s="92"/>
      <c r="B32" s="92"/>
      <c r="C32" s="97"/>
      <c r="D32" s="98"/>
      <c r="E32" s="99"/>
      <c r="F32" s="99"/>
      <c r="G32" s="99"/>
      <c r="H32" s="99"/>
      <c r="I32" s="96"/>
      <c r="J32" s="184" t="str">
        <f>J1</f>
        <v>VIGÊNCIA DA ATA: 21/12/2021 até 21/12/2022</v>
      </c>
      <c r="K32" s="184"/>
      <c r="L32" s="184"/>
      <c r="M32" s="184"/>
      <c r="N32" s="185"/>
    </row>
    <row r="33" spans="1:14" s="7" customFormat="1" ht="15.75" x14ac:dyDescent="0.25">
      <c r="A33" s="92"/>
      <c r="B33" s="92"/>
      <c r="C33" s="97"/>
      <c r="D33" s="98"/>
      <c r="E33" s="99"/>
      <c r="F33" s="99"/>
      <c r="G33" s="99"/>
      <c r="H33" s="99"/>
      <c r="I33" s="96"/>
      <c r="J33" s="13" t="s">
        <v>11</v>
      </c>
      <c r="K33" s="13"/>
      <c r="L33" s="13"/>
      <c r="M33" s="13"/>
      <c r="N33" s="9">
        <f>SUM(M3:M28)</f>
        <v>1029007.18</v>
      </c>
    </row>
    <row r="34" spans="1:14" s="7" customFormat="1" ht="15.75" x14ac:dyDescent="0.25">
      <c r="A34" s="100"/>
      <c r="B34" s="100"/>
      <c r="C34" s="101"/>
      <c r="D34" s="100"/>
      <c r="E34" s="100"/>
      <c r="F34" s="100"/>
      <c r="G34" s="100"/>
      <c r="H34" s="100"/>
      <c r="I34" s="100"/>
      <c r="J34" s="15" t="s">
        <v>12</v>
      </c>
      <c r="K34" s="15"/>
      <c r="L34" s="15"/>
      <c r="M34" s="15"/>
      <c r="N34" s="10">
        <f>SUM(N3:N28)</f>
        <v>173828.67240000001</v>
      </c>
    </row>
    <row r="35" spans="1:14" s="7" customFormat="1" ht="15.75" x14ac:dyDescent="0.25">
      <c r="A35" s="1"/>
      <c r="B35" s="1"/>
      <c r="C35" s="27"/>
      <c r="D35" s="1"/>
      <c r="E35" s="1"/>
      <c r="F35" s="1"/>
      <c r="G35" s="1"/>
      <c r="H35" s="1"/>
      <c r="I35" s="1"/>
      <c r="J35" s="14" t="s">
        <v>13</v>
      </c>
      <c r="K35" s="15"/>
      <c r="L35" s="15"/>
      <c r="M35" s="15"/>
      <c r="N35" s="12">
        <v>0</v>
      </c>
    </row>
    <row r="36" spans="1:14" s="7" customFormat="1" ht="15.75" x14ac:dyDescent="0.25">
      <c r="A36" s="1"/>
      <c r="B36" s="1"/>
      <c r="C36" s="27"/>
      <c r="D36" s="1"/>
      <c r="E36" s="1"/>
      <c r="F36" s="1"/>
      <c r="G36" s="1"/>
      <c r="H36" s="1"/>
      <c r="I36" s="1"/>
      <c r="J36" s="16" t="s">
        <v>14</v>
      </c>
      <c r="K36" s="17"/>
      <c r="L36" s="17"/>
      <c r="M36" s="17"/>
      <c r="N36" s="11">
        <f>N34/N33</f>
        <v>0.16892853206330397</v>
      </c>
    </row>
    <row r="37" spans="1:14" s="7" customFormat="1" ht="15.75" x14ac:dyDescent="0.25">
      <c r="A37" s="1"/>
      <c r="B37" s="1"/>
      <c r="C37" s="27"/>
      <c r="D37" s="1"/>
      <c r="E37" s="1"/>
      <c r="F37" s="1"/>
      <c r="G37" s="1"/>
      <c r="H37" s="1"/>
      <c r="I37" s="1"/>
      <c r="J37" s="175" t="s">
        <v>113</v>
      </c>
      <c r="K37" s="176"/>
      <c r="L37" s="176"/>
      <c r="M37" s="176"/>
      <c r="N37" s="177"/>
    </row>
    <row r="38" spans="1:14" s="7" customFormat="1" x14ac:dyDescent="0.25">
      <c r="A38" s="1"/>
      <c r="B38" s="1"/>
      <c r="C38" s="27"/>
      <c r="D38" s="1"/>
      <c r="E38" s="1"/>
      <c r="F38" s="1"/>
      <c r="G38" s="1"/>
      <c r="H38" s="1"/>
      <c r="I38" s="1"/>
      <c r="J38" s="6"/>
      <c r="K38" s="28"/>
      <c r="L38" s="8"/>
    </row>
    <row r="39" spans="1:14" s="7" customFormat="1" x14ac:dyDescent="0.25">
      <c r="A39" s="1"/>
      <c r="B39" s="1"/>
      <c r="C39" s="27"/>
      <c r="D39" s="1"/>
      <c r="E39" s="1"/>
      <c r="F39" s="1"/>
      <c r="G39" s="1"/>
      <c r="H39" s="1"/>
      <c r="I39" s="1"/>
      <c r="J39" s="6"/>
      <c r="K39" s="28"/>
      <c r="L39" s="8"/>
    </row>
    <row r="40" spans="1:14" s="7" customFormat="1" x14ac:dyDescent="0.25">
      <c r="A40" s="1"/>
      <c r="B40" s="1"/>
      <c r="C40" s="27"/>
      <c r="D40" s="1"/>
      <c r="E40" s="1"/>
      <c r="F40" s="1"/>
      <c r="G40" s="1"/>
      <c r="H40" s="1"/>
      <c r="I40" s="1"/>
      <c r="J40" s="6"/>
      <c r="K40" s="28"/>
      <c r="L40" s="8"/>
    </row>
    <row r="41" spans="1:14" s="7" customFormat="1" x14ac:dyDescent="0.25">
      <c r="A41" s="1"/>
      <c r="B41" s="1"/>
      <c r="C41" s="27"/>
      <c r="D41" s="1"/>
      <c r="E41" s="1"/>
      <c r="F41" s="1"/>
      <c r="G41" s="1"/>
      <c r="H41" s="1"/>
      <c r="I41" s="1"/>
      <c r="J41" s="6"/>
      <c r="K41" s="28"/>
      <c r="L41" s="8"/>
    </row>
    <row r="42" spans="1:14" s="7" customFormat="1" x14ac:dyDescent="0.25">
      <c r="A42" s="1"/>
      <c r="B42" s="1"/>
      <c r="C42" s="27"/>
      <c r="D42" s="1"/>
      <c r="E42" s="1"/>
      <c r="F42" s="1"/>
      <c r="G42" s="1"/>
      <c r="H42" s="1"/>
      <c r="I42" s="1"/>
      <c r="J42" s="6"/>
      <c r="K42" s="28"/>
      <c r="L42" s="8"/>
    </row>
    <row r="43" spans="1:14" s="7" customFormat="1" x14ac:dyDescent="0.25">
      <c r="A43" s="1"/>
      <c r="B43" s="1"/>
      <c r="C43" s="27"/>
      <c r="D43" s="1"/>
      <c r="E43" s="1"/>
      <c r="F43" s="1"/>
      <c r="G43" s="1"/>
      <c r="H43" s="1"/>
      <c r="I43" s="1"/>
      <c r="J43" s="6"/>
      <c r="K43" s="28"/>
      <c r="L43" s="8"/>
    </row>
    <row r="44" spans="1:14" s="7" customFormat="1" x14ac:dyDescent="0.25">
      <c r="A44" s="1"/>
      <c r="B44" s="1"/>
      <c r="C44" s="27"/>
      <c r="D44" s="1"/>
      <c r="E44" s="1"/>
      <c r="F44" s="1"/>
      <c r="G44" s="1"/>
      <c r="H44" s="1"/>
      <c r="I44" s="1"/>
      <c r="J44" s="6"/>
      <c r="K44" s="28"/>
      <c r="L44" s="8"/>
    </row>
    <row r="45" spans="1:14" s="7" customFormat="1" x14ac:dyDescent="0.25">
      <c r="A45" s="1"/>
      <c r="B45" s="1"/>
      <c r="C45" s="27"/>
      <c r="D45" s="1"/>
      <c r="E45" s="1"/>
      <c r="F45" s="1"/>
      <c r="G45" s="1"/>
      <c r="H45" s="1"/>
      <c r="I45" s="1"/>
      <c r="J45" s="6"/>
      <c r="K45" s="28"/>
      <c r="L45" s="8"/>
    </row>
    <row r="46" spans="1:14" s="7" customFormat="1" x14ac:dyDescent="0.25">
      <c r="A46" s="1"/>
      <c r="B46" s="1"/>
      <c r="C46" s="27"/>
      <c r="D46" s="1"/>
      <c r="E46" s="1"/>
      <c r="F46" s="1"/>
      <c r="G46" s="1"/>
      <c r="H46" s="1"/>
      <c r="I46" s="1"/>
      <c r="J46" s="6"/>
      <c r="K46" s="28"/>
      <c r="L46" s="8"/>
    </row>
    <row r="47" spans="1:14" s="7" customFormat="1" x14ac:dyDescent="0.25">
      <c r="A47" s="1"/>
      <c r="B47" s="1"/>
      <c r="C47" s="27"/>
      <c r="D47" s="1"/>
      <c r="E47" s="1"/>
      <c r="F47" s="1"/>
      <c r="G47" s="1"/>
      <c r="H47" s="1"/>
      <c r="I47" s="1"/>
      <c r="J47" s="6"/>
      <c r="K47" s="28"/>
      <c r="L47" s="8"/>
    </row>
    <row r="48" spans="1:14" s="7" customFormat="1" x14ac:dyDescent="0.25">
      <c r="A48" s="1"/>
      <c r="B48" s="1"/>
      <c r="C48" s="27"/>
      <c r="D48" s="1"/>
      <c r="E48" s="1"/>
      <c r="F48" s="1"/>
      <c r="G48" s="1"/>
      <c r="H48" s="1"/>
      <c r="I48" s="1"/>
      <c r="J48" s="6"/>
      <c r="K48" s="28"/>
      <c r="L48" s="8"/>
    </row>
    <row r="49" spans="1:12" s="7" customFormat="1" x14ac:dyDescent="0.25">
      <c r="A49" s="1"/>
      <c r="B49" s="1"/>
      <c r="C49" s="27"/>
      <c r="D49" s="1"/>
      <c r="E49" s="1"/>
      <c r="F49" s="1"/>
      <c r="G49" s="1"/>
      <c r="H49" s="1"/>
      <c r="I49" s="1"/>
      <c r="J49" s="6"/>
      <c r="K49" s="28"/>
      <c r="L49" s="8"/>
    </row>
    <row r="50" spans="1:12" s="7" customFormat="1" x14ac:dyDescent="0.25">
      <c r="A50" s="1"/>
      <c r="B50" s="1"/>
      <c r="C50" s="27"/>
      <c r="D50" s="1"/>
      <c r="E50" s="1"/>
      <c r="F50" s="1"/>
      <c r="G50" s="1"/>
      <c r="H50" s="1"/>
      <c r="I50" s="1"/>
      <c r="J50" s="6"/>
      <c r="K50" s="28"/>
      <c r="L50" s="8"/>
    </row>
    <row r="51" spans="1:12" s="7" customFormat="1" x14ac:dyDescent="0.25">
      <c r="A51" s="1"/>
      <c r="B51" s="1"/>
      <c r="C51" s="27"/>
      <c r="D51" s="1"/>
      <c r="E51" s="1"/>
      <c r="F51" s="1"/>
      <c r="G51" s="1"/>
      <c r="H51" s="1"/>
      <c r="I51" s="1"/>
      <c r="J51" s="6"/>
      <c r="K51" s="28"/>
      <c r="L51" s="8"/>
    </row>
    <row r="52" spans="1:12" s="7" customFormat="1" x14ac:dyDescent="0.25">
      <c r="A52" s="1"/>
      <c r="B52" s="1"/>
      <c r="C52" s="27"/>
      <c r="D52" s="1"/>
      <c r="E52" s="1"/>
      <c r="F52" s="1"/>
      <c r="G52" s="1"/>
      <c r="H52" s="1"/>
      <c r="I52" s="1"/>
      <c r="J52" s="6"/>
      <c r="K52" s="28"/>
      <c r="L52" s="8"/>
    </row>
    <row r="53" spans="1:12" s="7" customFormat="1" x14ac:dyDescent="0.25">
      <c r="A53" s="1"/>
      <c r="B53" s="1"/>
      <c r="C53" s="27"/>
      <c r="D53" s="1"/>
      <c r="E53" s="1"/>
      <c r="F53" s="1"/>
      <c r="G53" s="1"/>
      <c r="H53" s="1"/>
      <c r="I53" s="1"/>
      <c r="J53" s="6"/>
      <c r="K53" s="28"/>
      <c r="L53" s="8"/>
    </row>
    <row r="54" spans="1:12" s="7" customFormat="1" x14ac:dyDescent="0.25">
      <c r="A54" s="1"/>
      <c r="B54" s="1"/>
      <c r="C54" s="27"/>
      <c r="D54" s="1"/>
      <c r="E54" s="1"/>
      <c r="F54" s="1"/>
      <c r="G54" s="1"/>
      <c r="H54" s="1"/>
      <c r="I54" s="1"/>
      <c r="J54" s="6"/>
      <c r="K54" s="28"/>
      <c r="L54" s="8"/>
    </row>
    <row r="55" spans="1:12" s="7" customFormat="1" x14ac:dyDescent="0.25">
      <c r="A55" s="1"/>
      <c r="B55" s="1"/>
      <c r="C55" s="27"/>
      <c r="D55" s="1"/>
      <c r="E55" s="1"/>
      <c r="F55" s="1"/>
      <c r="G55" s="1"/>
      <c r="H55" s="1"/>
      <c r="I55" s="1"/>
      <c r="J55" s="6"/>
      <c r="K55" s="28"/>
      <c r="L55" s="8"/>
    </row>
    <row r="56" spans="1:12" s="7" customFormat="1" x14ac:dyDescent="0.25">
      <c r="A56" s="1"/>
      <c r="B56" s="1"/>
      <c r="C56" s="27"/>
      <c r="D56" s="1"/>
      <c r="E56" s="1"/>
      <c r="F56" s="1"/>
      <c r="G56" s="1"/>
      <c r="H56" s="1"/>
      <c r="I56" s="1"/>
      <c r="J56" s="6"/>
      <c r="K56" s="28"/>
      <c r="L56" s="8"/>
    </row>
    <row r="57" spans="1:12" s="7" customFormat="1" x14ac:dyDescent="0.25">
      <c r="A57" s="1"/>
      <c r="B57" s="1"/>
      <c r="C57" s="27"/>
      <c r="D57" s="1"/>
      <c r="E57" s="1"/>
      <c r="F57" s="1"/>
      <c r="G57" s="1"/>
      <c r="H57" s="1"/>
      <c r="I57" s="1"/>
      <c r="J57" s="6"/>
      <c r="K57" s="28"/>
      <c r="L57" s="8"/>
    </row>
    <row r="58" spans="1:12" s="7" customFormat="1" x14ac:dyDescent="0.25">
      <c r="A58" s="1"/>
      <c r="B58" s="1"/>
      <c r="C58" s="27"/>
      <c r="D58" s="1"/>
      <c r="E58" s="1"/>
      <c r="F58" s="1"/>
      <c r="G58" s="1"/>
      <c r="H58" s="1"/>
      <c r="I58" s="1"/>
      <c r="J58" s="6"/>
      <c r="K58" s="28"/>
      <c r="L58" s="8"/>
    </row>
    <row r="59" spans="1:12" s="7" customFormat="1" x14ac:dyDescent="0.25">
      <c r="A59" s="1"/>
      <c r="B59" s="1"/>
      <c r="C59" s="27"/>
      <c r="D59" s="1"/>
      <c r="E59" s="1"/>
      <c r="F59" s="1"/>
      <c r="G59" s="1"/>
      <c r="H59" s="1"/>
      <c r="I59" s="1"/>
      <c r="J59" s="6"/>
      <c r="K59" s="28"/>
      <c r="L59" s="8"/>
    </row>
    <row r="60" spans="1:12" s="7" customFormat="1" x14ac:dyDescent="0.25">
      <c r="A60" s="1"/>
      <c r="B60" s="1"/>
      <c r="C60" s="27"/>
      <c r="D60" s="1"/>
      <c r="E60" s="1"/>
      <c r="F60" s="1"/>
      <c r="G60" s="1"/>
      <c r="H60" s="1"/>
      <c r="I60" s="1"/>
      <c r="J60" s="6"/>
      <c r="K60" s="28"/>
      <c r="L60" s="8"/>
    </row>
    <row r="61" spans="1:12" s="7" customFormat="1" x14ac:dyDescent="0.25">
      <c r="A61" s="1"/>
      <c r="B61" s="1"/>
      <c r="C61" s="27"/>
      <c r="D61" s="1"/>
      <c r="E61" s="1"/>
      <c r="F61" s="1"/>
      <c r="G61" s="1"/>
      <c r="H61" s="1"/>
      <c r="I61" s="1"/>
      <c r="J61" s="6"/>
      <c r="K61" s="28"/>
      <c r="L61" s="8"/>
    </row>
    <row r="62" spans="1:12" s="7" customFormat="1" x14ac:dyDescent="0.25">
      <c r="A62" s="1"/>
      <c r="B62" s="1"/>
      <c r="C62" s="27"/>
      <c r="D62" s="1"/>
      <c r="E62" s="1"/>
      <c r="F62" s="1"/>
      <c r="G62" s="1"/>
      <c r="H62" s="1"/>
      <c r="I62" s="1"/>
      <c r="J62" s="6"/>
      <c r="K62" s="28"/>
      <c r="L62" s="8"/>
    </row>
    <row r="63" spans="1:12" s="7" customFormat="1" x14ac:dyDescent="0.25">
      <c r="A63" s="1"/>
      <c r="B63" s="1"/>
      <c r="C63" s="27"/>
      <c r="D63" s="1"/>
      <c r="E63" s="1"/>
      <c r="F63" s="1"/>
      <c r="G63" s="1"/>
      <c r="H63" s="1"/>
      <c r="I63" s="1"/>
      <c r="J63" s="6"/>
      <c r="K63" s="28"/>
      <c r="L63" s="8"/>
    </row>
    <row r="64" spans="1:12" s="7" customFormat="1" x14ac:dyDescent="0.25">
      <c r="A64" s="1"/>
      <c r="B64" s="1"/>
      <c r="C64" s="27"/>
      <c r="D64" s="1"/>
      <c r="E64" s="1"/>
      <c r="F64" s="1"/>
      <c r="G64" s="1"/>
      <c r="H64" s="1"/>
      <c r="I64" s="1"/>
      <c r="J64" s="6"/>
      <c r="K64" s="28"/>
      <c r="L64" s="8"/>
    </row>
    <row r="65" spans="1:12" s="7" customFormat="1" x14ac:dyDescent="0.25">
      <c r="A65" s="1"/>
      <c r="B65" s="1"/>
      <c r="C65" s="27"/>
      <c r="D65" s="1"/>
      <c r="E65" s="1"/>
      <c r="F65" s="1"/>
      <c r="G65" s="1"/>
      <c r="H65" s="1"/>
      <c r="I65" s="1"/>
      <c r="J65" s="6"/>
      <c r="K65" s="28"/>
      <c r="L65" s="8"/>
    </row>
    <row r="66" spans="1:12" s="7" customFormat="1" x14ac:dyDescent="0.25">
      <c r="A66" s="1"/>
      <c r="B66" s="1"/>
      <c r="C66" s="27"/>
      <c r="D66" s="1"/>
      <c r="E66" s="1"/>
      <c r="F66" s="1"/>
      <c r="G66" s="1"/>
      <c r="H66" s="1"/>
      <c r="I66" s="1"/>
      <c r="J66" s="6"/>
      <c r="K66" s="28"/>
      <c r="L66" s="8"/>
    </row>
    <row r="67" spans="1:12" s="7" customFormat="1" x14ac:dyDescent="0.25">
      <c r="A67" s="1"/>
      <c r="B67" s="1"/>
      <c r="C67" s="27"/>
      <c r="D67" s="1"/>
      <c r="E67" s="1"/>
      <c r="F67" s="1"/>
      <c r="G67" s="1"/>
      <c r="H67" s="1"/>
      <c r="I67" s="1"/>
      <c r="J67" s="6"/>
      <c r="K67" s="28"/>
      <c r="L67" s="8"/>
    </row>
    <row r="68" spans="1:12" s="7" customFormat="1" x14ac:dyDescent="0.25">
      <c r="A68" s="1"/>
      <c r="B68" s="1"/>
      <c r="C68" s="27"/>
      <c r="D68" s="1"/>
      <c r="E68" s="1"/>
      <c r="F68" s="1"/>
      <c r="G68" s="1"/>
      <c r="H68" s="1"/>
      <c r="I68" s="1"/>
      <c r="J68" s="6"/>
      <c r="K68" s="28"/>
      <c r="L68" s="8"/>
    </row>
    <row r="69" spans="1:12" s="7" customFormat="1" x14ac:dyDescent="0.25">
      <c r="A69" s="1"/>
      <c r="B69" s="1"/>
      <c r="C69" s="27"/>
      <c r="D69" s="1"/>
      <c r="E69" s="1"/>
      <c r="F69" s="1"/>
      <c r="G69" s="1"/>
      <c r="H69" s="1"/>
      <c r="I69" s="1"/>
      <c r="J69" s="6"/>
      <c r="K69" s="28"/>
      <c r="L69" s="8"/>
    </row>
    <row r="70" spans="1:12" s="7" customFormat="1" x14ac:dyDescent="0.25">
      <c r="A70" s="1"/>
      <c r="B70" s="1"/>
      <c r="C70" s="27"/>
      <c r="D70" s="1"/>
      <c r="E70" s="1"/>
      <c r="F70" s="1"/>
      <c r="G70" s="1"/>
      <c r="H70" s="1"/>
      <c r="I70" s="1"/>
      <c r="J70" s="6"/>
      <c r="K70" s="28"/>
      <c r="L70" s="8"/>
    </row>
    <row r="71" spans="1:12" s="7" customFormat="1" x14ac:dyDescent="0.25">
      <c r="A71" s="1"/>
      <c r="B71" s="1"/>
      <c r="C71" s="27"/>
      <c r="D71" s="1"/>
      <c r="E71" s="1"/>
      <c r="F71" s="1"/>
      <c r="G71" s="1"/>
      <c r="H71" s="1"/>
      <c r="I71" s="1"/>
      <c r="J71" s="6"/>
      <c r="K71" s="28"/>
      <c r="L71" s="8"/>
    </row>
    <row r="72" spans="1:12" s="7" customFormat="1" x14ac:dyDescent="0.25">
      <c r="A72" s="1"/>
      <c r="B72" s="1"/>
      <c r="C72" s="27"/>
      <c r="D72" s="1"/>
      <c r="E72" s="1"/>
      <c r="F72" s="1"/>
      <c r="G72" s="1"/>
      <c r="H72" s="1"/>
      <c r="I72" s="1"/>
      <c r="J72" s="6"/>
      <c r="K72" s="28"/>
      <c r="L72" s="8"/>
    </row>
    <row r="73" spans="1:12" s="7" customFormat="1" x14ac:dyDescent="0.25">
      <c r="A73" s="1"/>
      <c r="B73" s="1"/>
      <c r="C73" s="27"/>
      <c r="D73" s="1"/>
      <c r="E73" s="1"/>
      <c r="F73" s="1"/>
      <c r="G73" s="1"/>
      <c r="H73" s="1"/>
      <c r="I73" s="1"/>
      <c r="J73" s="6"/>
      <c r="K73" s="28"/>
      <c r="L73" s="8"/>
    </row>
    <row r="74" spans="1:12" s="7" customFormat="1" x14ac:dyDescent="0.25">
      <c r="A74" s="1"/>
      <c r="B74" s="1"/>
      <c r="C74" s="27"/>
      <c r="D74" s="1"/>
      <c r="E74" s="1"/>
      <c r="F74" s="1"/>
      <c r="G74" s="1"/>
      <c r="H74" s="1"/>
      <c r="I74" s="1"/>
      <c r="J74" s="6"/>
      <c r="K74" s="28"/>
      <c r="L74" s="8"/>
    </row>
    <row r="75" spans="1:12" s="7" customFormat="1" x14ac:dyDescent="0.25">
      <c r="A75" s="1"/>
      <c r="B75" s="1"/>
      <c r="C75" s="27"/>
      <c r="D75" s="1"/>
      <c r="E75" s="1"/>
      <c r="F75" s="1"/>
      <c r="G75" s="1"/>
      <c r="H75" s="1"/>
      <c r="I75" s="1"/>
      <c r="J75" s="6"/>
      <c r="K75" s="28"/>
      <c r="L75" s="8"/>
    </row>
    <row r="76" spans="1:12" s="7" customFormat="1" x14ac:dyDescent="0.25">
      <c r="A76" s="1"/>
      <c r="B76" s="1"/>
      <c r="C76" s="27"/>
      <c r="D76" s="1"/>
      <c r="E76" s="1"/>
      <c r="F76" s="1"/>
      <c r="G76" s="1"/>
      <c r="H76" s="1"/>
      <c r="I76" s="1"/>
      <c r="J76" s="6"/>
      <c r="K76" s="28"/>
      <c r="L76" s="8"/>
    </row>
    <row r="77" spans="1:12" s="7" customFormat="1" x14ac:dyDescent="0.25">
      <c r="A77" s="1"/>
      <c r="B77" s="1"/>
      <c r="C77" s="27"/>
      <c r="D77" s="1"/>
      <c r="E77" s="1"/>
      <c r="F77" s="1"/>
      <c r="G77" s="1"/>
      <c r="H77" s="1"/>
      <c r="I77" s="1"/>
      <c r="J77" s="6"/>
      <c r="K77" s="28"/>
      <c r="L77" s="8"/>
    </row>
    <row r="78" spans="1:12" s="7" customFormat="1" x14ac:dyDescent="0.25">
      <c r="A78" s="1"/>
      <c r="B78" s="1"/>
      <c r="C78" s="27"/>
      <c r="D78" s="1"/>
      <c r="E78" s="1"/>
      <c r="F78" s="1"/>
      <c r="G78" s="1"/>
      <c r="H78" s="1"/>
      <c r="I78" s="1"/>
      <c r="J78" s="6"/>
      <c r="K78" s="28"/>
      <c r="L78" s="8"/>
    </row>
    <row r="79" spans="1:12" s="7" customFormat="1" x14ac:dyDescent="0.25">
      <c r="A79" s="1"/>
      <c r="B79" s="1"/>
      <c r="C79" s="27"/>
      <c r="D79" s="1"/>
      <c r="E79" s="1"/>
      <c r="F79" s="1"/>
      <c r="G79" s="1"/>
      <c r="H79" s="1"/>
      <c r="I79" s="1"/>
      <c r="J79" s="6"/>
      <c r="K79" s="28"/>
      <c r="L79" s="8"/>
    </row>
    <row r="80" spans="1:12" s="7" customFormat="1" x14ac:dyDescent="0.25">
      <c r="A80" s="1"/>
      <c r="B80" s="1"/>
      <c r="C80" s="27"/>
      <c r="D80" s="1"/>
      <c r="E80" s="1"/>
      <c r="F80" s="1"/>
      <c r="G80" s="1"/>
      <c r="H80" s="1"/>
      <c r="I80" s="1"/>
      <c r="J80" s="6"/>
      <c r="K80" s="28"/>
      <c r="L80" s="8"/>
    </row>
    <row r="81" spans="1:12" s="7" customFormat="1" x14ac:dyDescent="0.25">
      <c r="A81" s="1"/>
      <c r="B81" s="1"/>
      <c r="C81" s="27"/>
      <c r="D81" s="1"/>
      <c r="E81" s="1"/>
      <c r="F81" s="1"/>
      <c r="G81" s="1"/>
      <c r="H81" s="1"/>
      <c r="I81" s="1"/>
      <c r="J81" s="6"/>
      <c r="K81" s="28"/>
      <c r="L81" s="8"/>
    </row>
    <row r="82" spans="1:12" s="7" customFormat="1" x14ac:dyDescent="0.25">
      <c r="A82" s="1"/>
      <c r="B82" s="1"/>
      <c r="C82" s="27"/>
      <c r="D82" s="1"/>
      <c r="E82" s="1"/>
      <c r="F82" s="1"/>
      <c r="G82" s="1"/>
      <c r="H82" s="1"/>
      <c r="I82" s="1"/>
      <c r="J82" s="6"/>
      <c r="K82" s="28"/>
      <c r="L82" s="8"/>
    </row>
    <row r="83" spans="1:12" s="7" customFormat="1" x14ac:dyDescent="0.25">
      <c r="A83" s="1"/>
      <c r="B83" s="1"/>
      <c r="C83" s="27"/>
      <c r="D83" s="1"/>
      <c r="E83" s="1"/>
      <c r="F83" s="1"/>
      <c r="G83" s="1"/>
      <c r="H83" s="1"/>
      <c r="I83" s="1"/>
      <c r="J83" s="6"/>
      <c r="K83" s="28"/>
      <c r="L83" s="8"/>
    </row>
    <row r="84" spans="1:12" s="7" customFormat="1" x14ac:dyDescent="0.25">
      <c r="A84" s="1"/>
      <c r="B84" s="1"/>
      <c r="C84" s="27"/>
      <c r="D84" s="1"/>
      <c r="E84" s="1"/>
      <c r="F84" s="1"/>
      <c r="G84" s="1"/>
      <c r="H84" s="1"/>
      <c r="I84" s="1"/>
      <c r="J84" s="6"/>
      <c r="K84" s="28"/>
      <c r="L84" s="8"/>
    </row>
    <row r="85" spans="1:12" s="7" customFormat="1" x14ac:dyDescent="0.25">
      <c r="A85" s="1"/>
      <c r="B85" s="1"/>
      <c r="C85" s="27"/>
      <c r="D85" s="1"/>
      <c r="E85" s="1"/>
      <c r="F85" s="1"/>
      <c r="G85" s="1"/>
      <c r="H85" s="1"/>
      <c r="I85" s="1"/>
      <c r="J85" s="6"/>
      <c r="K85" s="28"/>
      <c r="L85" s="8"/>
    </row>
    <row r="86" spans="1:12" s="7" customFormat="1" x14ac:dyDescent="0.25">
      <c r="A86" s="1"/>
      <c r="B86" s="1"/>
      <c r="C86" s="27"/>
      <c r="D86" s="1"/>
      <c r="E86" s="1"/>
      <c r="F86" s="1"/>
      <c r="G86" s="1"/>
      <c r="H86" s="1"/>
      <c r="I86" s="1"/>
      <c r="J86" s="6"/>
      <c r="K86" s="28"/>
      <c r="L86" s="8"/>
    </row>
    <row r="87" spans="1:12" s="7" customFormat="1" x14ac:dyDescent="0.25">
      <c r="A87" s="1"/>
      <c r="B87" s="1"/>
      <c r="C87" s="27"/>
      <c r="D87" s="1"/>
      <c r="E87" s="1"/>
      <c r="F87" s="1"/>
      <c r="G87" s="1"/>
      <c r="H87" s="1"/>
      <c r="I87" s="1"/>
      <c r="J87" s="6"/>
      <c r="K87" s="28"/>
      <c r="L87" s="8"/>
    </row>
    <row r="88" spans="1:12" s="7" customFormat="1" x14ac:dyDescent="0.25">
      <c r="A88" s="1"/>
      <c r="B88" s="1"/>
      <c r="C88" s="27"/>
      <c r="D88" s="1"/>
      <c r="E88" s="1"/>
      <c r="F88" s="1"/>
      <c r="G88" s="1"/>
      <c r="H88" s="1"/>
      <c r="I88" s="1"/>
      <c r="J88" s="6"/>
      <c r="K88" s="28"/>
      <c r="L88" s="8"/>
    </row>
    <row r="89" spans="1:12" s="7" customFormat="1" x14ac:dyDescent="0.25">
      <c r="A89" s="1"/>
      <c r="B89" s="1"/>
      <c r="C89" s="27"/>
      <c r="D89" s="1"/>
      <c r="E89" s="1"/>
      <c r="F89" s="1"/>
      <c r="G89" s="1"/>
      <c r="H89" s="1"/>
      <c r="I89" s="1"/>
      <c r="J89" s="6"/>
      <c r="K89" s="28"/>
      <c r="L89" s="8"/>
    </row>
    <row r="90" spans="1:12" s="7" customFormat="1" x14ac:dyDescent="0.25">
      <c r="A90" s="1"/>
      <c r="B90" s="1"/>
      <c r="C90" s="27"/>
      <c r="D90" s="1"/>
      <c r="E90" s="1"/>
      <c r="F90" s="1"/>
      <c r="G90" s="1"/>
      <c r="H90" s="1"/>
      <c r="I90" s="1"/>
      <c r="J90" s="6"/>
      <c r="K90" s="28"/>
      <c r="L90" s="8"/>
    </row>
    <row r="91" spans="1:12" s="7" customFormat="1" x14ac:dyDescent="0.25">
      <c r="A91" s="1"/>
      <c r="B91" s="1"/>
      <c r="C91" s="27"/>
      <c r="D91" s="1"/>
      <c r="E91" s="1"/>
      <c r="F91" s="1"/>
      <c r="G91" s="1"/>
      <c r="H91" s="1"/>
      <c r="I91" s="1"/>
      <c r="J91" s="6"/>
      <c r="K91" s="28"/>
      <c r="L91" s="8"/>
    </row>
    <row r="92" spans="1:12" s="7" customFormat="1" x14ac:dyDescent="0.25">
      <c r="A92" s="1"/>
      <c r="B92" s="1"/>
      <c r="C92" s="27"/>
      <c r="D92" s="1"/>
      <c r="E92" s="1"/>
      <c r="F92" s="1"/>
      <c r="G92" s="1"/>
      <c r="H92" s="1"/>
      <c r="I92" s="1"/>
      <c r="J92" s="6"/>
      <c r="K92" s="28"/>
      <c r="L92" s="8"/>
    </row>
    <row r="93" spans="1:12" s="7" customFormat="1" x14ac:dyDescent="0.25">
      <c r="A93" s="1"/>
      <c r="B93" s="1"/>
      <c r="C93" s="27"/>
      <c r="D93" s="1"/>
      <c r="E93" s="1"/>
      <c r="F93" s="1"/>
      <c r="G93" s="1"/>
      <c r="H93" s="1"/>
      <c r="I93" s="1"/>
      <c r="J93" s="6"/>
      <c r="K93" s="28"/>
      <c r="L93" s="8"/>
    </row>
    <row r="94" spans="1:12" s="7" customFormat="1" x14ac:dyDescent="0.25">
      <c r="A94" s="1"/>
      <c r="B94" s="1"/>
      <c r="C94" s="27"/>
      <c r="D94" s="1"/>
      <c r="E94" s="1"/>
      <c r="F94" s="1"/>
      <c r="G94" s="1"/>
      <c r="H94" s="1"/>
      <c r="I94" s="1"/>
      <c r="J94" s="6"/>
      <c r="K94" s="28"/>
      <c r="L94" s="8"/>
    </row>
    <row r="95" spans="1:12" s="7" customFormat="1" x14ac:dyDescent="0.25">
      <c r="A95" s="1"/>
      <c r="B95" s="1"/>
      <c r="C95" s="27"/>
      <c r="D95" s="1"/>
      <c r="E95" s="1"/>
      <c r="F95" s="1"/>
      <c r="G95" s="1"/>
      <c r="H95" s="1"/>
      <c r="I95" s="1"/>
      <c r="J95" s="6"/>
      <c r="K95" s="28"/>
      <c r="L95" s="8"/>
    </row>
    <row r="96" spans="1:12" s="7" customFormat="1" x14ac:dyDescent="0.25">
      <c r="A96" s="1"/>
      <c r="B96" s="1"/>
      <c r="C96" s="27"/>
      <c r="D96" s="1"/>
      <c r="E96" s="1"/>
      <c r="F96" s="1"/>
      <c r="G96" s="1"/>
      <c r="H96" s="1"/>
      <c r="I96" s="1"/>
      <c r="J96" s="6"/>
      <c r="K96" s="28"/>
      <c r="L96" s="8"/>
    </row>
    <row r="97" spans="1:12" s="7" customFormat="1" x14ac:dyDescent="0.25">
      <c r="A97" s="1"/>
      <c r="B97" s="1"/>
      <c r="C97" s="27"/>
      <c r="D97" s="1"/>
      <c r="E97" s="1"/>
      <c r="F97" s="1"/>
      <c r="G97" s="1"/>
      <c r="H97" s="1"/>
      <c r="I97" s="1"/>
      <c r="J97" s="6"/>
      <c r="K97" s="28"/>
      <c r="L97" s="8"/>
    </row>
    <row r="98" spans="1:12" s="7" customFormat="1" x14ac:dyDescent="0.25">
      <c r="A98" s="1"/>
      <c r="B98" s="1"/>
      <c r="C98" s="27"/>
      <c r="D98" s="1"/>
      <c r="E98" s="1"/>
      <c r="F98" s="1"/>
      <c r="G98" s="1"/>
      <c r="H98" s="1"/>
      <c r="I98" s="1"/>
      <c r="J98" s="6"/>
      <c r="K98" s="28"/>
      <c r="L98" s="8"/>
    </row>
    <row r="99" spans="1:12" s="7" customFormat="1" x14ac:dyDescent="0.25">
      <c r="A99" s="1"/>
      <c r="B99" s="1"/>
      <c r="C99" s="27"/>
      <c r="D99" s="1"/>
      <c r="E99" s="1"/>
      <c r="F99" s="1"/>
      <c r="G99" s="1"/>
      <c r="H99" s="1"/>
      <c r="I99" s="1"/>
      <c r="J99" s="6"/>
      <c r="K99" s="28"/>
      <c r="L99" s="8"/>
    </row>
    <row r="100" spans="1:12" s="7" customFormat="1" x14ac:dyDescent="0.25">
      <c r="A100" s="1"/>
      <c r="B100" s="1"/>
      <c r="C100" s="27"/>
      <c r="D100" s="1"/>
      <c r="E100" s="1"/>
      <c r="F100" s="1"/>
      <c r="G100" s="1"/>
      <c r="H100" s="1"/>
      <c r="I100" s="1"/>
      <c r="J100" s="6"/>
      <c r="K100" s="28"/>
      <c r="L100" s="8"/>
    </row>
    <row r="101" spans="1:12" s="7" customFormat="1" x14ac:dyDescent="0.25">
      <c r="A101" s="1"/>
      <c r="B101" s="1"/>
      <c r="C101" s="27"/>
      <c r="D101" s="1"/>
      <c r="E101" s="1"/>
      <c r="F101" s="1"/>
      <c r="G101" s="1"/>
      <c r="H101" s="1"/>
      <c r="I101" s="1"/>
      <c r="J101" s="6"/>
      <c r="K101" s="28"/>
      <c r="L101" s="8"/>
    </row>
    <row r="102" spans="1:12" s="7" customFormat="1" x14ac:dyDescent="0.25">
      <c r="A102" s="1"/>
      <c r="B102" s="1"/>
      <c r="C102" s="27"/>
      <c r="D102" s="1"/>
      <c r="E102" s="1"/>
      <c r="F102" s="1"/>
      <c r="G102" s="1"/>
      <c r="H102" s="1"/>
      <c r="I102" s="1"/>
      <c r="J102" s="6"/>
      <c r="K102" s="28"/>
      <c r="L102" s="8"/>
    </row>
    <row r="103" spans="1:12" s="7" customFormat="1" x14ac:dyDescent="0.25">
      <c r="A103" s="1"/>
      <c r="B103" s="1"/>
      <c r="C103" s="27"/>
      <c r="D103" s="1"/>
      <c r="E103" s="1"/>
      <c r="F103" s="1"/>
      <c r="G103" s="1"/>
      <c r="H103" s="1"/>
      <c r="I103" s="1"/>
      <c r="J103" s="6"/>
      <c r="K103" s="28"/>
      <c r="L103" s="8"/>
    </row>
    <row r="104" spans="1:12" s="7" customFormat="1" x14ac:dyDescent="0.25">
      <c r="A104" s="1"/>
      <c r="B104" s="1"/>
      <c r="C104" s="27"/>
      <c r="D104" s="1"/>
      <c r="E104" s="1"/>
      <c r="F104" s="1"/>
      <c r="G104" s="1"/>
      <c r="H104" s="1"/>
      <c r="I104" s="1"/>
      <c r="J104" s="6"/>
      <c r="K104" s="28"/>
      <c r="L104" s="8"/>
    </row>
    <row r="105" spans="1:12" s="7" customFormat="1" x14ac:dyDescent="0.25">
      <c r="A105" s="1"/>
      <c r="B105" s="1"/>
      <c r="C105" s="27"/>
      <c r="D105" s="1"/>
      <c r="E105" s="1"/>
      <c r="F105" s="1"/>
      <c r="G105" s="1"/>
      <c r="H105" s="1"/>
      <c r="I105" s="1"/>
      <c r="J105" s="6"/>
      <c r="K105" s="28"/>
      <c r="L105" s="8"/>
    </row>
    <row r="106" spans="1:12" s="7" customFormat="1" x14ac:dyDescent="0.25">
      <c r="A106" s="1"/>
      <c r="B106" s="1"/>
      <c r="C106" s="27"/>
      <c r="D106" s="1"/>
      <c r="E106" s="1"/>
      <c r="F106" s="1"/>
      <c r="G106" s="1"/>
      <c r="H106" s="1"/>
      <c r="I106" s="1"/>
      <c r="J106" s="6"/>
      <c r="K106" s="28"/>
      <c r="L106" s="8"/>
    </row>
    <row r="107" spans="1:12" s="7" customFormat="1" x14ac:dyDescent="0.25">
      <c r="A107" s="1"/>
      <c r="B107" s="1"/>
      <c r="C107" s="27"/>
      <c r="D107" s="1"/>
      <c r="E107" s="1"/>
      <c r="F107" s="1"/>
      <c r="G107" s="1"/>
      <c r="H107" s="1"/>
      <c r="I107" s="1"/>
      <c r="J107" s="6"/>
      <c r="K107" s="28"/>
      <c r="L107" s="8"/>
    </row>
    <row r="108" spans="1:12" s="7" customFormat="1" x14ac:dyDescent="0.25">
      <c r="A108" s="1"/>
      <c r="B108" s="1"/>
      <c r="C108" s="27"/>
      <c r="D108" s="1"/>
      <c r="E108" s="1"/>
      <c r="F108" s="1"/>
      <c r="G108" s="1"/>
      <c r="H108" s="1"/>
      <c r="I108" s="1"/>
      <c r="J108" s="6"/>
      <c r="K108" s="28"/>
      <c r="L108" s="8"/>
    </row>
    <row r="109" spans="1:12" s="7" customFormat="1" x14ac:dyDescent="0.25">
      <c r="A109" s="1"/>
      <c r="B109" s="1"/>
      <c r="C109" s="27"/>
      <c r="D109" s="1"/>
      <c r="E109" s="1"/>
      <c r="F109" s="1"/>
      <c r="G109" s="1"/>
      <c r="H109" s="1"/>
      <c r="I109" s="1"/>
      <c r="J109" s="6"/>
      <c r="K109" s="28"/>
      <c r="L109" s="8"/>
    </row>
    <row r="110" spans="1:12" s="7" customFormat="1" x14ac:dyDescent="0.25">
      <c r="A110" s="1"/>
      <c r="B110" s="1"/>
      <c r="C110" s="27"/>
      <c r="D110" s="1"/>
      <c r="E110" s="1"/>
      <c r="F110" s="1"/>
      <c r="G110" s="1"/>
      <c r="H110" s="1"/>
      <c r="I110" s="1"/>
      <c r="J110" s="6"/>
      <c r="K110" s="28"/>
      <c r="L110" s="8"/>
    </row>
    <row r="111" spans="1:12" s="7" customFormat="1" x14ac:dyDescent="0.25">
      <c r="A111" s="1"/>
      <c r="B111" s="1"/>
      <c r="C111" s="27"/>
      <c r="D111" s="1"/>
      <c r="E111" s="1"/>
      <c r="F111" s="1"/>
      <c r="G111" s="1"/>
      <c r="H111" s="1"/>
      <c r="I111" s="1"/>
      <c r="J111" s="6"/>
      <c r="K111" s="28"/>
      <c r="L111" s="8"/>
    </row>
    <row r="112" spans="1:12" s="7" customFormat="1" x14ac:dyDescent="0.25">
      <c r="A112" s="1"/>
      <c r="B112" s="1"/>
      <c r="C112" s="27"/>
      <c r="D112" s="1"/>
      <c r="E112" s="1"/>
      <c r="F112" s="1"/>
      <c r="G112" s="1"/>
      <c r="H112" s="1"/>
      <c r="I112" s="1"/>
      <c r="J112" s="6"/>
      <c r="K112" s="28"/>
      <c r="L112" s="8"/>
    </row>
    <row r="113" spans="1:12" s="7" customFormat="1" x14ac:dyDescent="0.25">
      <c r="A113" s="1"/>
      <c r="B113" s="1"/>
      <c r="C113" s="27"/>
      <c r="D113" s="1"/>
      <c r="E113" s="1"/>
      <c r="F113" s="1"/>
      <c r="G113" s="1"/>
      <c r="H113" s="1"/>
      <c r="I113" s="1"/>
      <c r="J113" s="6"/>
      <c r="K113" s="28"/>
      <c r="L113" s="8"/>
    </row>
    <row r="114" spans="1:12" s="7" customFormat="1" x14ac:dyDescent="0.25">
      <c r="A114" s="1"/>
      <c r="B114" s="1"/>
      <c r="C114" s="27"/>
      <c r="D114" s="1"/>
      <c r="E114" s="1"/>
      <c r="F114" s="1"/>
      <c r="G114" s="1"/>
      <c r="H114" s="1"/>
      <c r="I114" s="1"/>
      <c r="J114" s="6"/>
      <c r="K114" s="28"/>
      <c r="L114" s="8"/>
    </row>
    <row r="115" spans="1:12" s="7" customFormat="1" x14ac:dyDescent="0.25">
      <c r="A115" s="1"/>
      <c r="B115" s="1"/>
      <c r="C115" s="27"/>
      <c r="D115" s="1"/>
      <c r="E115" s="1"/>
      <c r="F115" s="1"/>
      <c r="G115" s="1"/>
      <c r="H115" s="1"/>
      <c r="I115" s="1"/>
      <c r="J115" s="6"/>
      <c r="K115" s="28"/>
      <c r="L115" s="8"/>
    </row>
    <row r="116" spans="1:12" s="7" customFormat="1" x14ac:dyDescent="0.25">
      <c r="A116" s="1"/>
      <c r="B116" s="1"/>
      <c r="C116" s="27"/>
      <c r="D116" s="1"/>
      <c r="E116" s="1"/>
      <c r="F116" s="1"/>
      <c r="G116" s="1"/>
      <c r="H116" s="1"/>
      <c r="I116" s="1"/>
      <c r="J116" s="6"/>
      <c r="K116" s="28"/>
      <c r="L116" s="8"/>
    </row>
    <row r="117" spans="1:12" s="7" customFormat="1" x14ac:dyDescent="0.25">
      <c r="A117" s="1"/>
      <c r="B117" s="1"/>
      <c r="C117" s="27"/>
      <c r="D117" s="1"/>
      <c r="E117" s="1"/>
      <c r="F117" s="1"/>
      <c r="G117" s="1"/>
      <c r="H117" s="1"/>
      <c r="I117" s="1"/>
      <c r="J117" s="6"/>
      <c r="K117" s="28"/>
      <c r="L117" s="8"/>
    </row>
    <row r="118" spans="1:12" s="7" customFormat="1" x14ac:dyDescent="0.25">
      <c r="A118" s="1"/>
      <c r="B118" s="1"/>
      <c r="C118" s="27"/>
      <c r="D118" s="1"/>
      <c r="E118" s="1"/>
      <c r="F118" s="1"/>
      <c r="G118" s="1"/>
      <c r="H118" s="1"/>
      <c r="I118" s="1"/>
      <c r="J118" s="6"/>
      <c r="K118" s="28"/>
      <c r="L118" s="8"/>
    </row>
    <row r="119" spans="1:12" s="7" customFormat="1" x14ac:dyDescent="0.25">
      <c r="A119" s="1"/>
      <c r="B119" s="1"/>
      <c r="C119" s="27"/>
      <c r="D119" s="1"/>
      <c r="E119" s="1"/>
      <c r="F119" s="1"/>
      <c r="G119" s="1"/>
      <c r="H119" s="1"/>
      <c r="I119" s="1"/>
      <c r="J119" s="6"/>
      <c r="K119" s="28"/>
      <c r="L119" s="8"/>
    </row>
    <row r="120" spans="1:12" s="7" customFormat="1" x14ac:dyDescent="0.25">
      <c r="A120" s="1"/>
      <c r="B120" s="1"/>
      <c r="C120" s="27"/>
      <c r="D120" s="1"/>
      <c r="E120" s="1"/>
      <c r="F120" s="1"/>
      <c r="G120" s="1"/>
      <c r="H120" s="1"/>
      <c r="I120" s="1"/>
      <c r="J120" s="6"/>
      <c r="K120" s="28"/>
      <c r="L120" s="8"/>
    </row>
    <row r="121" spans="1:12" s="7" customFormat="1" x14ac:dyDescent="0.25">
      <c r="A121" s="1"/>
      <c r="B121" s="1"/>
      <c r="C121" s="27"/>
      <c r="D121" s="1"/>
      <c r="E121" s="1"/>
      <c r="F121" s="1"/>
      <c r="G121" s="1"/>
      <c r="H121" s="1"/>
      <c r="I121" s="1"/>
      <c r="J121" s="6"/>
      <c r="K121" s="28"/>
      <c r="L121" s="8"/>
    </row>
    <row r="122" spans="1:12" s="7" customFormat="1" x14ac:dyDescent="0.25">
      <c r="A122" s="1"/>
      <c r="B122" s="1"/>
      <c r="C122" s="27"/>
      <c r="D122" s="1"/>
      <c r="E122" s="1"/>
      <c r="F122" s="1"/>
      <c r="G122" s="1"/>
      <c r="H122" s="1"/>
      <c r="I122" s="1"/>
      <c r="J122" s="6"/>
      <c r="K122" s="28"/>
      <c r="L122" s="8"/>
    </row>
    <row r="123" spans="1:12" s="7" customFormat="1" x14ac:dyDescent="0.25">
      <c r="A123" s="1"/>
      <c r="B123" s="1"/>
      <c r="C123" s="27"/>
      <c r="D123" s="1"/>
      <c r="E123" s="1"/>
      <c r="F123" s="1"/>
      <c r="G123" s="1"/>
      <c r="H123" s="1"/>
      <c r="I123" s="1"/>
      <c r="J123" s="6"/>
      <c r="K123" s="28"/>
      <c r="L123" s="8"/>
    </row>
    <row r="124" spans="1:12" s="7" customFormat="1" x14ac:dyDescent="0.25">
      <c r="A124" s="1"/>
      <c r="B124" s="1"/>
      <c r="C124" s="27"/>
      <c r="D124" s="1"/>
      <c r="E124" s="1"/>
      <c r="F124" s="1"/>
      <c r="G124" s="1"/>
      <c r="H124" s="1"/>
      <c r="I124" s="1"/>
      <c r="J124" s="6"/>
      <c r="K124" s="28"/>
      <c r="L124" s="8"/>
    </row>
    <row r="125" spans="1:12" s="7" customFormat="1" x14ac:dyDescent="0.25">
      <c r="A125" s="1"/>
      <c r="B125" s="1"/>
      <c r="C125" s="27"/>
      <c r="D125" s="1"/>
      <c r="E125" s="1"/>
      <c r="F125" s="1"/>
      <c r="G125" s="1"/>
      <c r="H125" s="1"/>
      <c r="I125" s="1"/>
      <c r="J125" s="6"/>
      <c r="K125" s="28"/>
      <c r="L125" s="8"/>
    </row>
    <row r="126" spans="1:12" s="7" customFormat="1" x14ac:dyDescent="0.25">
      <c r="A126" s="1"/>
      <c r="B126" s="1"/>
      <c r="C126" s="27"/>
      <c r="D126" s="1"/>
      <c r="E126" s="1"/>
      <c r="F126" s="1"/>
      <c r="G126" s="1"/>
      <c r="H126" s="1"/>
      <c r="I126" s="1"/>
      <c r="J126" s="6"/>
      <c r="K126" s="28"/>
      <c r="L126" s="8"/>
    </row>
    <row r="127" spans="1:12" s="7" customFormat="1" x14ac:dyDescent="0.25">
      <c r="A127" s="1"/>
      <c r="B127" s="1"/>
      <c r="C127" s="27"/>
      <c r="D127" s="1"/>
      <c r="E127" s="1"/>
      <c r="F127" s="1"/>
      <c r="G127" s="1"/>
      <c r="H127" s="1"/>
      <c r="I127" s="1"/>
      <c r="J127" s="6"/>
      <c r="K127" s="28"/>
      <c r="L127" s="8"/>
    </row>
    <row r="128" spans="1:12" s="7" customFormat="1" x14ac:dyDescent="0.25">
      <c r="A128" s="1"/>
      <c r="B128" s="1"/>
      <c r="C128" s="27"/>
      <c r="D128" s="1"/>
      <c r="E128" s="1"/>
      <c r="F128" s="1"/>
      <c r="G128" s="1"/>
      <c r="H128" s="1"/>
      <c r="I128" s="1"/>
      <c r="J128" s="6"/>
      <c r="K128" s="28"/>
      <c r="L128" s="8"/>
    </row>
    <row r="129" spans="1:12" s="7" customFormat="1" x14ac:dyDescent="0.25">
      <c r="A129" s="1"/>
      <c r="B129" s="1"/>
      <c r="C129" s="27"/>
      <c r="D129" s="1"/>
      <c r="E129" s="1"/>
      <c r="F129" s="1"/>
      <c r="G129" s="1"/>
      <c r="H129" s="1"/>
      <c r="I129" s="1"/>
      <c r="J129" s="6"/>
      <c r="K129" s="28"/>
      <c r="L129" s="8"/>
    </row>
    <row r="130" spans="1:12" s="7" customFormat="1" x14ac:dyDescent="0.25">
      <c r="A130" s="1"/>
      <c r="B130" s="1"/>
      <c r="C130" s="27"/>
      <c r="D130" s="1"/>
      <c r="E130" s="1"/>
      <c r="F130" s="1"/>
      <c r="G130" s="1"/>
      <c r="H130" s="1"/>
      <c r="I130" s="1"/>
      <c r="J130" s="6"/>
      <c r="K130" s="28"/>
      <c r="L130" s="8"/>
    </row>
    <row r="131" spans="1:12" s="7" customFormat="1" x14ac:dyDescent="0.25">
      <c r="A131" s="1"/>
      <c r="B131" s="1"/>
      <c r="C131" s="27"/>
      <c r="D131" s="1"/>
      <c r="E131" s="1"/>
      <c r="F131" s="1"/>
      <c r="G131" s="1"/>
      <c r="H131" s="1"/>
      <c r="I131" s="1"/>
      <c r="J131" s="6"/>
      <c r="K131" s="28"/>
      <c r="L131" s="8"/>
    </row>
    <row r="132" spans="1:12" s="7" customFormat="1" x14ac:dyDescent="0.25">
      <c r="A132" s="1"/>
      <c r="B132" s="1"/>
      <c r="C132" s="27"/>
      <c r="D132" s="1"/>
      <c r="E132" s="1"/>
      <c r="F132" s="1"/>
      <c r="G132" s="1"/>
      <c r="H132" s="1"/>
      <c r="I132" s="1"/>
      <c r="J132" s="6"/>
      <c r="K132" s="28"/>
      <c r="L132" s="8"/>
    </row>
    <row r="133" spans="1:12" s="7" customFormat="1" x14ac:dyDescent="0.25">
      <c r="A133" s="1"/>
      <c r="B133" s="1"/>
      <c r="C133" s="27"/>
      <c r="D133" s="1"/>
      <c r="E133" s="1"/>
      <c r="F133" s="1"/>
      <c r="G133" s="1"/>
      <c r="H133" s="1"/>
      <c r="I133" s="1"/>
      <c r="J133" s="6"/>
      <c r="K133" s="28"/>
      <c r="L133" s="8"/>
    </row>
    <row r="134" spans="1:12" s="7" customFormat="1" x14ac:dyDescent="0.25">
      <c r="A134" s="1"/>
      <c r="B134" s="1"/>
      <c r="C134" s="27"/>
      <c r="D134" s="1"/>
      <c r="E134" s="1"/>
      <c r="F134" s="1"/>
      <c r="G134" s="1"/>
      <c r="H134" s="1"/>
      <c r="I134" s="1"/>
      <c r="J134" s="6"/>
      <c r="K134" s="28"/>
      <c r="L134" s="8"/>
    </row>
    <row r="135" spans="1:12" s="7" customFormat="1" x14ac:dyDescent="0.25">
      <c r="A135" s="1"/>
      <c r="B135" s="1"/>
      <c r="C135" s="27"/>
      <c r="D135" s="1"/>
      <c r="E135" s="1"/>
      <c r="F135" s="1"/>
      <c r="G135" s="1"/>
      <c r="H135" s="1"/>
      <c r="I135" s="1"/>
      <c r="J135" s="6"/>
      <c r="K135" s="28"/>
      <c r="L135" s="8"/>
    </row>
    <row r="136" spans="1:12" s="7" customFormat="1" x14ac:dyDescent="0.25">
      <c r="A136" s="1"/>
      <c r="B136" s="1"/>
      <c r="C136" s="27"/>
      <c r="D136" s="1"/>
      <c r="E136" s="1"/>
      <c r="F136" s="1"/>
      <c r="G136" s="1"/>
      <c r="H136" s="1"/>
      <c r="I136" s="1"/>
      <c r="J136" s="6"/>
      <c r="K136" s="28"/>
      <c r="L136" s="8"/>
    </row>
    <row r="137" spans="1:12" s="7" customFormat="1" x14ac:dyDescent="0.25">
      <c r="A137" s="1"/>
      <c r="B137" s="1"/>
      <c r="C137" s="27"/>
      <c r="D137" s="1"/>
      <c r="E137" s="1"/>
      <c r="F137" s="1"/>
      <c r="G137" s="1"/>
      <c r="H137" s="1"/>
      <c r="I137" s="1"/>
      <c r="J137" s="6"/>
      <c r="K137" s="28"/>
      <c r="L137" s="8"/>
    </row>
    <row r="138" spans="1:12" s="7" customFormat="1" x14ac:dyDescent="0.25">
      <c r="A138" s="1"/>
      <c r="B138" s="1"/>
      <c r="C138" s="27"/>
      <c r="D138" s="1"/>
      <c r="E138" s="1"/>
      <c r="F138" s="1"/>
      <c r="G138" s="1"/>
      <c r="H138" s="1"/>
      <c r="I138" s="1"/>
      <c r="J138" s="6"/>
      <c r="K138" s="28"/>
      <c r="L138" s="8"/>
    </row>
    <row r="139" spans="1:12" s="7" customFormat="1" x14ac:dyDescent="0.25">
      <c r="A139" s="1"/>
      <c r="B139" s="1"/>
      <c r="C139" s="27"/>
      <c r="D139" s="1"/>
      <c r="E139" s="1"/>
      <c r="F139" s="1"/>
      <c r="G139" s="1"/>
      <c r="H139" s="1"/>
      <c r="I139" s="1"/>
      <c r="J139" s="6"/>
      <c r="K139" s="28"/>
      <c r="L139" s="8"/>
    </row>
    <row r="140" spans="1:12" s="7" customFormat="1" x14ac:dyDescent="0.25">
      <c r="A140" s="1"/>
      <c r="B140" s="1"/>
      <c r="C140" s="27"/>
      <c r="D140" s="1"/>
      <c r="E140" s="1"/>
      <c r="F140" s="1"/>
      <c r="G140" s="1"/>
      <c r="H140" s="1"/>
      <c r="I140" s="1"/>
      <c r="J140" s="6"/>
      <c r="K140" s="28"/>
      <c r="L140" s="8"/>
    </row>
    <row r="141" spans="1:12" s="7" customFormat="1" x14ac:dyDescent="0.25">
      <c r="A141" s="1"/>
      <c r="B141" s="1"/>
      <c r="C141" s="27"/>
      <c r="D141" s="1"/>
      <c r="E141" s="1"/>
      <c r="F141" s="1"/>
      <c r="G141" s="1"/>
      <c r="H141" s="1"/>
      <c r="I141" s="1"/>
      <c r="J141" s="6"/>
      <c r="K141" s="28"/>
      <c r="L141" s="8"/>
    </row>
    <row r="142" spans="1:12" s="7" customFormat="1" x14ac:dyDescent="0.25">
      <c r="A142" s="1"/>
      <c r="B142" s="1"/>
      <c r="C142" s="27"/>
      <c r="D142" s="1"/>
      <c r="E142" s="1"/>
      <c r="F142" s="1"/>
      <c r="G142" s="1"/>
      <c r="H142" s="1"/>
      <c r="I142" s="1"/>
      <c r="J142" s="6"/>
      <c r="K142" s="28"/>
      <c r="L142" s="8"/>
    </row>
    <row r="143" spans="1:12" s="7" customFormat="1" x14ac:dyDescent="0.25">
      <c r="A143" s="1"/>
      <c r="B143" s="1"/>
      <c r="C143" s="27"/>
      <c r="D143" s="1"/>
      <c r="E143" s="1"/>
      <c r="F143" s="1"/>
      <c r="G143" s="1"/>
      <c r="H143" s="1"/>
      <c r="I143" s="1"/>
      <c r="J143" s="6"/>
      <c r="K143" s="28"/>
      <c r="L143" s="8"/>
    </row>
    <row r="144" spans="1:12" s="7" customFormat="1" x14ac:dyDescent="0.25">
      <c r="A144" s="1"/>
      <c r="B144" s="1"/>
      <c r="C144" s="27"/>
      <c r="D144" s="1"/>
      <c r="E144" s="1"/>
      <c r="F144" s="1"/>
      <c r="G144" s="1"/>
      <c r="H144" s="1"/>
      <c r="I144" s="1"/>
      <c r="J144" s="6"/>
      <c r="K144" s="28"/>
      <c r="L144" s="8"/>
    </row>
    <row r="145" spans="1:12" s="7" customFormat="1" x14ac:dyDescent="0.25">
      <c r="A145" s="1"/>
      <c r="B145" s="1"/>
      <c r="C145" s="27"/>
      <c r="D145" s="1"/>
      <c r="E145" s="1"/>
      <c r="F145" s="1"/>
      <c r="G145" s="1"/>
      <c r="H145" s="1"/>
      <c r="I145" s="1"/>
      <c r="J145" s="6"/>
      <c r="K145" s="28"/>
      <c r="L145" s="8"/>
    </row>
    <row r="146" spans="1:12" s="7" customFormat="1" x14ac:dyDescent="0.25">
      <c r="A146" s="1"/>
      <c r="B146" s="1"/>
      <c r="C146" s="27"/>
      <c r="D146" s="1"/>
      <c r="E146" s="1"/>
      <c r="F146" s="1"/>
      <c r="G146" s="1"/>
      <c r="H146" s="1"/>
      <c r="I146" s="1"/>
      <c r="J146" s="6"/>
      <c r="K146" s="28"/>
      <c r="L146" s="8"/>
    </row>
    <row r="147" spans="1:12" s="7" customFormat="1" x14ac:dyDescent="0.25">
      <c r="A147" s="1"/>
      <c r="B147" s="1"/>
      <c r="C147" s="27"/>
      <c r="D147" s="1"/>
      <c r="E147" s="1"/>
      <c r="F147" s="1"/>
      <c r="G147" s="1"/>
      <c r="H147" s="1"/>
      <c r="I147" s="1"/>
      <c r="J147" s="6"/>
      <c r="K147" s="28"/>
      <c r="L147" s="8"/>
    </row>
    <row r="148" spans="1:12" s="7" customFormat="1" x14ac:dyDescent="0.25">
      <c r="A148" s="1"/>
      <c r="B148" s="1"/>
      <c r="C148" s="27"/>
      <c r="D148" s="1"/>
      <c r="E148" s="1"/>
      <c r="F148" s="1"/>
      <c r="G148" s="1"/>
      <c r="H148" s="1"/>
      <c r="I148" s="1"/>
      <c r="J148" s="6"/>
      <c r="K148" s="28"/>
      <c r="L148" s="8"/>
    </row>
    <row r="149" spans="1:12" s="7" customFormat="1" x14ac:dyDescent="0.25">
      <c r="A149" s="1"/>
      <c r="B149" s="1"/>
      <c r="C149" s="27"/>
      <c r="D149" s="1"/>
      <c r="E149" s="1"/>
      <c r="F149" s="1"/>
      <c r="G149" s="1"/>
      <c r="H149" s="1"/>
      <c r="I149" s="1"/>
      <c r="J149" s="6"/>
      <c r="K149" s="28"/>
      <c r="L149" s="8"/>
    </row>
    <row r="150" spans="1:12" s="7" customFormat="1" x14ac:dyDescent="0.25">
      <c r="A150" s="1"/>
      <c r="B150" s="1"/>
      <c r="C150" s="27"/>
      <c r="D150" s="1"/>
      <c r="E150" s="1"/>
      <c r="F150" s="1"/>
      <c r="G150" s="1"/>
      <c r="H150" s="1"/>
      <c r="I150" s="1"/>
      <c r="J150" s="6"/>
      <c r="K150" s="28"/>
      <c r="L150" s="8"/>
    </row>
    <row r="151" spans="1:12" s="7" customFormat="1" x14ac:dyDescent="0.25">
      <c r="A151" s="1"/>
      <c r="B151" s="1"/>
      <c r="C151" s="27"/>
      <c r="D151" s="1"/>
      <c r="E151" s="1"/>
      <c r="F151" s="1"/>
      <c r="G151" s="1"/>
      <c r="H151" s="1"/>
      <c r="I151" s="1"/>
      <c r="J151" s="6"/>
      <c r="K151" s="28"/>
      <c r="L151" s="8"/>
    </row>
    <row r="152" spans="1:12" s="7" customFormat="1" x14ac:dyDescent="0.25">
      <c r="A152" s="1"/>
      <c r="B152" s="1"/>
      <c r="C152" s="27"/>
      <c r="D152" s="1"/>
      <c r="E152" s="1"/>
      <c r="F152" s="1"/>
      <c r="G152" s="1"/>
      <c r="H152" s="1"/>
      <c r="I152" s="1"/>
      <c r="J152" s="6"/>
      <c r="K152" s="28"/>
      <c r="L152" s="8"/>
    </row>
    <row r="153" spans="1:12" s="7" customFormat="1" x14ac:dyDescent="0.25">
      <c r="A153" s="1"/>
      <c r="B153" s="1"/>
      <c r="C153" s="27"/>
      <c r="D153" s="1"/>
      <c r="E153" s="1"/>
      <c r="F153" s="1"/>
      <c r="G153" s="1"/>
      <c r="H153" s="1"/>
      <c r="I153" s="1"/>
      <c r="J153" s="6"/>
      <c r="K153" s="28"/>
      <c r="L153" s="8"/>
    </row>
    <row r="154" spans="1:12" s="7" customFormat="1" x14ac:dyDescent="0.25">
      <c r="A154" s="1"/>
      <c r="B154" s="1"/>
      <c r="C154" s="27"/>
      <c r="D154" s="1"/>
      <c r="E154" s="1"/>
      <c r="F154" s="1"/>
      <c r="G154" s="1"/>
      <c r="H154" s="1"/>
      <c r="I154" s="1"/>
      <c r="J154" s="6"/>
      <c r="K154" s="28"/>
      <c r="L154" s="8"/>
    </row>
    <row r="155" spans="1:12" s="7" customFormat="1" x14ac:dyDescent="0.25">
      <c r="A155" s="1"/>
      <c r="B155" s="1"/>
      <c r="C155" s="27"/>
      <c r="D155" s="1"/>
      <c r="E155" s="1"/>
      <c r="F155" s="1"/>
      <c r="G155" s="1"/>
      <c r="H155" s="1"/>
      <c r="I155" s="1"/>
      <c r="J155" s="6"/>
      <c r="K155" s="28"/>
      <c r="L155" s="8"/>
    </row>
    <row r="156" spans="1:12" s="7" customFormat="1" x14ac:dyDescent="0.25">
      <c r="A156" s="1"/>
      <c r="B156" s="1"/>
      <c r="C156" s="27"/>
      <c r="D156" s="1"/>
      <c r="E156" s="1"/>
      <c r="F156" s="1"/>
      <c r="G156" s="1"/>
      <c r="H156" s="1"/>
      <c r="I156" s="1"/>
      <c r="J156" s="6"/>
      <c r="K156" s="28"/>
      <c r="L156" s="8"/>
    </row>
    <row r="157" spans="1:12" s="7" customFormat="1" x14ac:dyDescent="0.25">
      <c r="A157" s="1"/>
      <c r="B157" s="1"/>
      <c r="C157" s="27"/>
      <c r="D157" s="1"/>
      <c r="E157" s="1"/>
      <c r="F157" s="1"/>
      <c r="G157" s="1"/>
      <c r="H157" s="1"/>
      <c r="I157" s="1"/>
      <c r="J157" s="6"/>
      <c r="K157" s="28"/>
      <c r="L157" s="8"/>
    </row>
    <row r="158" spans="1:12" s="7" customFormat="1" x14ac:dyDescent="0.25">
      <c r="A158" s="1"/>
      <c r="B158" s="1"/>
      <c r="C158" s="27"/>
      <c r="D158" s="1"/>
      <c r="E158" s="1"/>
      <c r="F158" s="1"/>
      <c r="G158" s="1"/>
      <c r="H158" s="1"/>
      <c r="I158" s="1"/>
      <c r="J158" s="6"/>
      <c r="K158" s="28"/>
      <c r="L158" s="8"/>
    </row>
    <row r="159" spans="1:12" s="7" customFormat="1" x14ac:dyDescent="0.25">
      <c r="A159" s="1"/>
      <c r="B159" s="1"/>
      <c r="C159" s="27"/>
      <c r="D159" s="1"/>
      <c r="E159" s="1"/>
      <c r="F159" s="1"/>
      <c r="G159" s="1"/>
      <c r="H159" s="1"/>
      <c r="I159" s="1"/>
      <c r="J159" s="6"/>
      <c r="K159" s="28"/>
      <c r="L159" s="8"/>
    </row>
    <row r="160" spans="1:12" s="7" customFormat="1" x14ac:dyDescent="0.25">
      <c r="A160" s="1"/>
      <c r="B160" s="1"/>
      <c r="C160" s="27"/>
      <c r="D160" s="1"/>
      <c r="E160" s="1"/>
      <c r="F160" s="1"/>
      <c r="G160" s="1"/>
      <c r="H160" s="1"/>
      <c r="I160" s="1"/>
      <c r="J160" s="6"/>
      <c r="K160" s="28"/>
      <c r="L160" s="8"/>
    </row>
    <row r="161" spans="1:12" s="7" customFormat="1" x14ac:dyDescent="0.25">
      <c r="A161" s="1"/>
      <c r="B161" s="1"/>
      <c r="C161" s="27"/>
      <c r="D161" s="1"/>
      <c r="E161" s="1"/>
      <c r="F161" s="1"/>
      <c r="G161" s="1"/>
      <c r="H161" s="1"/>
      <c r="I161" s="1"/>
      <c r="J161" s="6"/>
      <c r="K161" s="28"/>
      <c r="L161" s="8"/>
    </row>
    <row r="162" spans="1:12" s="7" customFormat="1" x14ac:dyDescent="0.25">
      <c r="A162" s="1"/>
      <c r="B162" s="1"/>
      <c r="C162" s="27"/>
      <c r="D162" s="1"/>
      <c r="E162" s="1"/>
      <c r="F162" s="1"/>
      <c r="G162" s="1"/>
      <c r="H162" s="1"/>
      <c r="I162" s="1"/>
      <c r="J162" s="6"/>
      <c r="K162" s="28"/>
      <c r="L162" s="8"/>
    </row>
    <row r="163" spans="1:12" s="7" customFormat="1" x14ac:dyDescent="0.25">
      <c r="A163" s="1"/>
      <c r="B163" s="1"/>
      <c r="C163" s="27"/>
      <c r="D163" s="1"/>
      <c r="E163" s="1"/>
      <c r="F163" s="1"/>
      <c r="G163" s="1"/>
      <c r="H163" s="1"/>
      <c r="I163" s="1"/>
      <c r="J163" s="6"/>
      <c r="K163" s="28"/>
      <c r="L163" s="8"/>
    </row>
    <row r="164" spans="1:12" s="7" customFormat="1" x14ac:dyDescent="0.25">
      <c r="A164" s="1"/>
      <c r="B164" s="1"/>
      <c r="C164" s="27"/>
      <c r="D164" s="1"/>
      <c r="E164" s="1"/>
      <c r="F164" s="1"/>
      <c r="G164" s="1"/>
      <c r="H164" s="1"/>
      <c r="I164" s="1"/>
      <c r="J164" s="6"/>
      <c r="K164" s="28"/>
      <c r="L164" s="8"/>
    </row>
    <row r="165" spans="1:12" s="7" customFormat="1" x14ac:dyDescent="0.25">
      <c r="A165" s="1"/>
      <c r="B165" s="1"/>
      <c r="C165" s="27"/>
      <c r="D165" s="1"/>
      <c r="E165" s="1"/>
      <c r="F165" s="1"/>
      <c r="G165" s="1"/>
      <c r="H165" s="1"/>
      <c r="I165" s="1"/>
      <c r="J165" s="6"/>
      <c r="K165" s="28"/>
      <c r="L165" s="8"/>
    </row>
    <row r="166" spans="1:12" s="7" customFormat="1" x14ac:dyDescent="0.25">
      <c r="A166" s="1"/>
      <c r="B166" s="1"/>
      <c r="C166" s="27"/>
      <c r="D166" s="1"/>
      <c r="E166" s="1"/>
      <c r="F166" s="1"/>
      <c r="G166" s="1"/>
      <c r="H166" s="1"/>
      <c r="I166" s="1"/>
      <c r="J166" s="6"/>
      <c r="K166" s="28"/>
      <c r="L166" s="8"/>
    </row>
    <row r="167" spans="1:12" s="7" customFormat="1" x14ac:dyDescent="0.25">
      <c r="A167" s="1"/>
      <c r="B167" s="1"/>
      <c r="C167" s="27"/>
      <c r="D167" s="1"/>
      <c r="E167" s="1"/>
      <c r="F167" s="1"/>
      <c r="G167" s="1"/>
      <c r="H167" s="1"/>
      <c r="I167" s="1"/>
      <c r="J167" s="6"/>
      <c r="K167" s="28"/>
      <c r="L167" s="8"/>
    </row>
    <row r="168" spans="1:12" s="7" customFormat="1" x14ac:dyDescent="0.25">
      <c r="A168" s="1"/>
      <c r="B168" s="1"/>
      <c r="C168" s="27"/>
      <c r="D168" s="1"/>
      <c r="E168" s="1"/>
      <c r="F168" s="1"/>
      <c r="G168" s="1"/>
      <c r="H168" s="1"/>
      <c r="I168" s="1"/>
      <c r="J168" s="6"/>
      <c r="K168" s="28"/>
      <c r="L168" s="8"/>
    </row>
    <row r="169" spans="1:12" s="7" customFormat="1" x14ac:dyDescent="0.25">
      <c r="A169" s="1"/>
      <c r="B169" s="1"/>
      <c r="C169" s="27"/>
      <c r="D169" s="1"/>
      <c r="E169" s="1"/>
      <c r="F169" s="1"/>
      <c r="G169" s="1"/>
      <c r="H169" s="1"/>
      <c r="I169" s="1"/>
      <c r="J169" s="6"/>
      <c r="K169" s="28"/>
      <c r="L169" s="8"/>
    </row>
    <row r="170" spans="1:12" s="7" customFormat="1" x14ac:dyDescent="0.25">
      <c r="A170" s="1"/>
      <c r="B170" s="1"/>
      <c r="C170" s="27"/>
      <c r="D170" s="1"/>
      <c r="E170" s="1"/>
      <c r="F170" s="1"/>
      <c r="G170" s="1"/>
      <c r="H170" s="1"/>
      <c r="I170" s="1"/>
      <c r="J170" s="6"/>
      <c r="K170" s="28"/>
      <c r="L170" s="8"/>
    </row>
    <row r="171" spans="1:12" s="7" customFormat="1" x14ac:dyDescent="0.25">
      <c r="A171" s="1"/>
      <c r="B171" s="1"/>
      <c r="C171" s="27"/>
      <c r="D171" s="1"/>
      <c r="E171" s="1"/>
      <c r="F171" s="1"/>
      <c r="G171" s="1"/>
      <c r="H171" s="1"/>
      <c r="I171" s="1"/>
      <c r="J171" s="6"/>
      <c r="K171" s="28"/>
      <c r="L171" s="8"/>
    </row>
    <row r="172" spans="1:12" s="7" customFormat="1" x14ac:dyDescent="0.25">
      <c r="A172" s="1"/>
      <c r="B172" s="1"/>
      <c r="C172" s="27"/>
      <c r="D172" s="1"/>
      <c r="E172" s="1"/>
      <c r="F172" s="1"/>
      <c r="G172" s="1"/>
      <c r="H172" s="1"/>
      <c r="I172" s="1"/>
      <c r="J172" s="6"/>
      <c r="K172" s="28"/>
      <c r="L172" s="8"/>
    </row>
    <row r="173" spans="1:12" s="7" customFormat="1" x14ac:dyDescent="0.25">
      <c r="A173" s="1"/>
      <c r="B173" s="1"/>
      <c r="C173" s="27"/>
      <c r="D173" s="1"/>
      <c r="E173" s="1"/>
      <c r="F173" s="1"/>
      <c r="G173" s="1"/>
      <c r="H173" s="1"/>
      <c r="I173" s="1"/>
      <c r="J173" s="6"/>
      <c r="K173" s="28"/>
      <c r="L173" s="8"/>
    </row>
    <row r="174" spans="1:12" s="7" customFormat="1" x14ac:dyDescent="0.25">
      <c r="A174" s="1"/>
      <c r="B174" s="1"/>
      <c r="C174" s="27"/>
      <c r="D174" s="1"/>
      <c r="E174" s="1"/>
      <c r="F174" s="1"/>
      <c r="G174" s="1"/>
      <c r="H174" s="1"/>
      <c r="I174" s="1"/>
      <c r="J174" s="6"/>
      <c r="K174" s="28"/>
      <c r="L174" s="8"/>
    </row>
    <row r="175" spans="1:12" s="7" customFormat="1" x14ac:dyDescent="0.25">
      <c r="A175" s="1"/>
      <c r="B175" s="1"/>
      <c r="C175" s="27"/>
      <c r="D175" s="1"/>
      <c r="E175" s="1"/>
      <c r="F175" s="1"/>
      <c r="G175" s="1"/>
      <c r="H175" s="1"/>
      <c r="I175" s="1"/>
      <c r="J175" s="6"/>
      <c r="K175" s="28"/>
      <c r="L175" s="8"/>
    </row>
    <row r="176" spans="1:12" s="7" customFormat="1" x14ac:dyDescent="0.25">
      <c r="A176" s="1"/>
      <c r="B176" s="1"/>
      <c r="C176" s="27"/>
      <c r="D176" s="1"/>
      <c r="E176" s="1"/>
      <c r="F176" s="1"/>
      <c r="G176" s="1"/>
      <c r="H176" s="1"/>
      <c r="I176" s="1"/>
      <c r="J176" s="6"/>
      <c r="K176" s="28"/>
      <c r="L176" s="8"/>
    </row>
    <row r="177" spans="1:12" s="7" customFormat="1" x14ac:dyDescent="0.25">
      <c r="A177" s="1"/>
      <c r="B177" s="1"/>
      <c r="C177" s="27"/>
      <c r="D177" s="1"/>
      <c r="E177" s="1"/>
      <c r="F177" s="1"/>
      <c r="G177" s="1"/>
      <c r="H177" s="1"/>
      <c r="I177" s="1"/>
      <c r="J177" s="6"/>
      <c r="K177" s="28"/>
      <c r="L177" s="8"/>
    </row>
    <row r="178" spans="1:12" s="7" customFormat="1" x14ac:dyDescent="0.25">
      <c r="A178" s="1"/>
      <c r="B178" s="1"/>
      <c r="C178" s="27"/>
      <c r="D178" s="1"/>
      <c r="E178" s="1"/>
      <c r="F178" s="1"/>
      <c r="G178" s="1"/>
      <c r="H178" s="1"/>
      <c r="I178" s="1"/>
      <c r="J178" s="6"/>
      <c r="K178" s="28"/>
      <c r="L178" s="8"/>
    </row>
    <row r="179" spans="1:12" s="7" customFormat="1" x14ac:dyDescent="0.25">
      <c r="A179" s="1"/>
      <c r="B179" s="1"/>
      <c r="C179" s="27"/>
      <c r="D179" s="1"/>
      <c r="E179" s="1"/>
      <c r="F179" s="1"/>
      <c r="G179" s="1"/>
      <c r="H179" s="1"/>
      <c r="I179" s="1"/>
      <c r="J179" s="6"/>
      <c r="K179" s="28"/>
      <c r="L179" s="8"/>
    </row>
    <row r="180" spans="1:12" s="7" customFormat="1" x14ac:dyDescent="0.25">
      <c r="A180" s="1"/>
      <c r="B180" s="1"/>
      <c r="C180" s="27"/>
      <c r="D180" s="1"/>
      <c r="E180" s="1"/>
      <c r="F180" s="1"/>
      <c r="G180" s="1"/>
      <c r="H180" s="1"/>
      <c r="I180" s="1"/>
      <c r="J180" s="6"/>
      <c r="K180" s="28"/>
      <c r="L180" s="8"/>
    </row>
    <row r="181" spans="1:12" s="7" customFormat="1" x14ac:dyDescent="0.25">
      <c r="A181" s="1"/>
      <c r="B181" s="1"/>
      <c r="C181" s="27"/>
      <c r="D181" s="1"/>
      <c r="E181" s="1"/>
      <c r="F181" s="1"/>
      <c r="G181" s="1"/>
      <c r="H181" s="1"/>
      <c r="I181" s="1"/>
      <c r="J181" s="6"/>
      <c r="K181" s="28"/>
      <c r="L181" s="8"/>
    </row>
    <row r="182" spans="1:12" s="7" customFormat="1" x14ac:dyDescent="0.25">
      <c r="A182" s="1"/>
      <c r="B182" s="1"/>
      <c r="C182" s="27"/>
      <c r="D182" s="1"/>
      <c r="E182" s="1"/>
      <c r="F182" s="1"/>
      <c r="G182" s="1"/>
      <c r="H182" s="1"/>
      <c r="I182" s="1"/>
      <c r="J182" s="6"/>
      <c r="K182" s="28"/>
      <c r="L182" s="8"/>
    </row>
    <row r="183" spans="1:12" s="7" customFormat="1" x14ac:dyDescent="0.25">
      <c r="A183" s="1"/>
      <c r="B183" s="1"/>
      <c r="C183" s="27"/>
      <c r="D183" s="1"/>
      <c r="E183" s="1"/>
      <c r="F183" s="1"/>
      <c r="G183" s="1"/>
      <c r="H183" s="1"/>
      <c r="I183" s="1"/>
      <c r="J183" s="6"/>
      <c r="K183" s="28"/>
      <c r="L183" s="8"/>
    </row>
    <row r="184" spans="1:12" s="7" customFormat="1" x14ac:dyDescent="0.25">
      <c r="A184" s="1"/>
      <c r="B184" s="1"/>
      <c r="C184" s="27"/>
      <c r="D184" s="1"/>
      <c r="E184" s="1"/>
      <c r="F184" s="1"/>
      <c r="G184" s="1"/>
      <c r="H184" s="1"/>
      <c r="I184" s="1"/>
      <c r="J184" s="6"/>
      <c r="K184" s="28"/>
      <c r="L184" s="8"/>
    </row>
    <row r="185" spans="1:12" s="7" customFormat="1" x14ac:dyDescent="0.25">
      <c r="A185" s="1"/>
      <c r="B185" s="1"/>
      <c r="C185" s="27"/>
      <c r="D185" s="1"/>
      <c r="E185" s="1"/>
      <c r="F185" s="1"/>
      <c r="G185" s="1"/>
      <c r="H185" s="1"/>
      <c r="I185" s="1"/>
      <c r="J185" s="6"/>
      <c r="K185" s="28"/>
      <c r="L185" s="8"/>
    </row>
    <row r="186" spans="1:12" s="7" customFormat="1" x14ac:dyDescent="0.25">
      <c r="A186" s="1"/>
      <c r="B186" s="1"/>
      <c r="C186" s="27"/>
      <c r="D186" s="1"/>
      <c r="E186" s="1"/>
      <c r="F186" s="1"/>
      <c r="G186" s="1"/>
      <c r="H186" s="1"/>
      <c r="I186" s="1"/>
      <c r="J186" s="6"/>
      <c r="K186" s="28"/>
      <c r="L186" s="8"/>
    </row>
    <row r="187" spans="1:12" s="7" customFormat="1" x14ac:dyDescent="0.25">
      <c r="A187" s="1"/>
      <c r="B187" s="1"/>
      <c r="C187" s="27"/>
      <c r="D187" s="1"/>
      <c r="E187" s="1"/>
      <c r="F187" s="1"/>
      <c r="G187" s="1"/>
      <c r="H187" s="1"/>
      <c r="I187" s="1"/>
      <c r="J187" s="6"/>
      <c r="K187" s="28"/>
      <c r="L187" s="8"/>
    </row>
    <row r="188" spans="1:12" s="7" customFormat="1" x14ac:dyDescent="0.25">
      <c r="A188" s="1"/>
      <c r="B188" s="1"/>
      <c r="C188" s="27"/>
      <c r="D188" s="1"/>
      <c r="E188" s="1"/>
      <c r="F188" s="1"/>
      <c r="G188" s="1"/>
      <c r="H188" s="1"/>
      <c r="I188" s="1"/>
      <c r="J188" s="6"/>
      <c r="K188" s="28"/>
      <c r="L188" s="8"/>
    </row>
    <row r="189" spans="1:12" s="7" customFormat="1" x14ac:dyDescent="0.25">
      <c r="A189" s="1"/>
      <c r="B189" s="1"/>
      <c r="C189" s="27"/>
      <c r="D189" s="1"/>
      <c r="E189" s="1"/>
      <c r="F189" s="1"/>
      <c r="G189" s="1"/>
      <c r="H189" s="1"/>
      <c r="I189" s="1"/>
      <c r="J189" s="6"/>
      <c r="K189" s="28"/>
      <c r="L189" s="8"/>
    </row>
  </sheetData>
  <mergeCells count="17">
    <mergeCell ref="A24:A26"/>
    <mergeCell ref="B24:B26"/>
    <mergeCell ref="J37:N37"/>
    <mergeCell ref="J30:N30"/>
    <mergeCell ref="J31:N31"/>
    <mergeCell ref="J1:N1"/>
    <mergeCell ref="A1:C1"/>
    <mergeCell ref="D1:I1"/>
    <mergeCell ref="J32:N32"/>
    <mergeCell ref="A3:A10"/>
    <mergeCell ref="B3:B10"/>
    <mergeCell ref="A11:A18"/>
    <mergeCell ref="A19:A20"/>
    <mergeCell ref="B27:B28"/>
    <mergeCell ref="A27:A28"/>
    <mergeCell ref="B11:B18"/>
    <mergeCell ref="B19:B20"/>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CCT</vt:lpstr>
      <vt:lpstr>CEPLAN</vt:lpstr>
      <vt:lpstr>GESTOR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Udesc</cp:lastModifiedBy>
  <cp:lastPrinted>2021-07-23T18:37:41Z</cp:lastPrinted>
  <dcterms:created xsi:type="dcterms:W3CDTF">2010-06-19T20:43:11Z</dcterms:created>
  <dcterms:modified xsi:type="dcterms:W3CDTF">2022-07-08T19:37:24Z</dcterms:modified>
</cp:coreProperties>
</file>