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3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CCT" sheetId="1" state="visible" r:id="rId2"/>
    <sheet name="CEPLAN" sheetId="2" state="visible" r:id="rId3"/>
    <sheet name="GESTOR" sheetId="3" state="visible" r:id="rId4"/>
    <sheet name="Modelo Anexo II IN 002_2014" sheetId="4" state="visible" r:id="rId5"/>
  </sheets>
  <definedNames>
    <definedName function="false" hidden="false" name="diasuteis" vbProcedure="false">#REF!</definedName>
    <definedName function="false" hidden="false" name="Ferias" vbProcedure="false">#REF!</definedName>
    <definedName function="false" hidden="false" name="RD" vbProcedure="false">OFFSET(#REF!,(MATCH(SMALL(#REF!,ROW()-10),#REF!,0)-1),0)</definedName>
    <definedName function="false" hidden="false" localSheetId="0" name="diasuteis" vbProcedure="false">#REF!</definedName>
    <definedName function="false" hidden="false" localSheetId="0" name="Ferias" vbProcedure="false">#REF!</definedName>
    <definedName function="false" hidden="false" localSheetId="0" name="RD" vbProcedure="false">OFFSET(#REF!,(MATCH(SMALL(#REF!,ROW()-10),#REF!,0)-1),0)</definedName>
    <definedName function="false" hidden="false" localSheetId="0" name="_xlnm._FilterDatabase" vbProcedure="false">CCT!$A$3:$N$3</definedName>
    <definedName function="false" hidden="false" localSheetId="2" name="diasuteis" vbProcedure="false">#REF!</definedName>
    <definedName function="false" hidden="false" localSheetId="2" name="Ferias" vbProcedure="false">#REF!</definedName>
    <definedName function="false" hidden="false" localSheetId="2" name="_xlnm._FilterDatabase" vbProcedure="false">GESTOR!$A$3:$N$3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<sst xmlns="http://schemas.openxmlformats.org/spreadsheetml/2006/main" count="356" uniqueCount="101">
  <si>
    <t xml:space="preserve">PREGÃO: 0646/2019
PROCESSO Nº: 5001/2019</t>
  </si>
  <si>
    <t xml:space="preserve">OBJETO: Aquisição de Divisórias, vidros, cortinas e similares para os Campis de Joinville e São Bento do Sul da UDESC</t>
  </si>
  <si>
    <t xml:space="preserve">VIGÊNCIA DA ATA:  04/07/2019 à 03/07/2020</t>
  </si>
  <si>
    <t xml:space="preserve"> AF/OS nº  1000/2019 Qtde. DT</t>
  </si>
  <si>
    <t xml:space="preserve"> AF/OS nº  1002/2019 Qtde. DT</t>
  </si>
  <si>
    <t xml:space="preserve"> AF/OS nº  2346/2019 Qtde. DT</t>
  </si>
  <si>
    <t xml:space="preserve"> AF/OS nº  2347/2019 Qtde. DT</t>
  </si>
  <si>
    <t xml:space="preserve">CENTRO PARTICIPANTE: CCT</t>
  </si>
  <si>
    <t xml:space="preserve">FORNECEDOR</t>
  </si>
  <si>
    <t xml:space="preserve">LOTE</t>
  </si>
  <si>
    <t xml:space="preserve">ITEM</t>
  </si>
  <si>
    <t xml:space="preserve">PRODUTO - CARACTERÍSTICAS MÍNIMAS</t>
  </si>
  <si>
    <t xml:space="preserve">ELEMENTO</t>
  </si>
  <si>
    <t xml:space="preserve">MARCA </t>
  </si>
  <si>
    <t xml:space="preserve">MODELO</t>
  </si>
  <si>
    <t xml:space="preserve">UNIDADE</t>
  </si>
  <si>
    <t xml:space="preserve">Entrega 
(Dias)</t>
  </si>
  <si>
    <t xml:space="preserve">Pagto. (Dias)</t>
  </si>
  <si>
    <t xml:space="preserve">Preço UNITÁRIO (R$)</t>
  </si>
  <si>
    <t xml:space="preserve">Qtde LICITADA</t>
  </si>
  <si>
    <t xml:space="preserve">Saldo / Automático</t>
  </si>
  <si>
    <t xml:space="preserve">ALERTA</t>
  </si>
  <si>
    <t xml:space="preserve">XX/XX/XXXX</t>
  </si>
  <si>
    <t xml:space="preserve">Infracorp Comércio e Serviço Eireli</t>
  </si>
  <si>
    <t xml:space="preserve">Fornecimento de divisórias em painéis com espessura de 35mm, cor a definir; com miolo em colméia em kraft de alta gramatura e estrutura em aço galvanizado com pintura em epóxi-poliester pó. Cor a definir. Colocação programada e cor do painel a escolher. INSTALADA</t>
  </si>
  <si>
    <t xml:space="preserve">339030.24</t>
  </si>
  <si>
    <t xml:space="preserve">Eucatex</t>
  </si>
  <si>
    <t xml:space="preserve">m²</t>
  </si>
  <si>
    <t xml:space="preserve">Forro em PVC, espessura 8mm, largura 200mm, com estrutura em aço galvanizado. Cor a definir. Instalado.</t>
  </si>
  <si>
    <t xml:space="preserve">Qualiplast</t>
  </si>
  <si>
    <t xml:space="preserve">Qualipast</t>
  </si>
  <si>
    <t xml:space="preserve">Fornecimento e instalação de vidro liso 4mm, incolor.</t>
  </si>
  <si>
    <t xml:space="preserve">Imax</t>
  </si>
  <si>
    <t xml:space="preserve">Porta de abrir eixo vertical, 90X210cm em painéis divisórias, cor a definir. Com miolo em colméia e estrutura em aço com pintura em epóxi na cor preta (ou bege), completa (com maçaneta, chave e dobradiças). Compatíveis com as divisórias existentes. Instalada.</t>
  </si>
  <si>
    <t xml:space="preserve">pç</t>
  </si>
  <si>
    <t xml:space="preserve">DIVISÓRIAS, ESPESSURA DE 35MM, Fornecimento de paredes divisórias em painéis de 35mm, com miolo tipo colméia em kraft de alta gramatura, estrutura em aço galvanizado, com pintura epóxi-poliester pó. Módulo com vidro de espessura mínima de 4mm. Painel com altura (pé direito) de 2110mm e bandeira em vidro de 790mm (total de pé direito 2900mm). Colocação programada e cor do painel a escolher. INSTALADO</t>
  </si>
  <si>
    <t xml:space="preserve">Serviço de desmontagem de divisórias em painéis com espessura de 35 mm, miolo em colméia, estrutura em aço ou alumínio.</t>
  </si>
  <si>
    <t xml:space="preserve">339039.16</t>
  </si>
  <si>
    <t xml:space="preserve">Serviço</t>
  </si>
  <si>
    <t xml:space="preserve">Serviço de montagem de divisórias em painéis com espessura de 35 mm, miolo em colméia, estrutura em aço ou alumínio.</t>
  </si>
  <si>
    <t xml:space="preserve">Rodaforro de PVC 5cm, com bucha e parafusos</t>
  </si>
  <si>
    <t xml:space="preserve">ml</t>
  </si>
  <si>
    <t xml:space="preserve">Maçaneta do tipo Alavanca para portas divisórias</t>
  </si>
  <si>
    <t xml:space="preserve">Stam</t>
  </si>
  <si>
    <t xml:space="preserve">Ideia Brasil Comércio e Serviços Eireli</t>
  </si>
  <si>
    <t xml:space="preserve">Aquisição e instalação de película azul espelhada incluindo retirada de película danificada</t>
  </si>
  <si>
    <t xml:space="preserve">W. FILM</t>
  </si>
  <si>
    <t xml:space="preserve">Aquisição de película azul espelhada incluindo sua colocação (S/ Retirada de película danificada)</t>
  </si>
  <si>
    <t xml:space="preserve">Janela de alumínio anodizado</t>
  </si>
  <si>
    <t xml:space="preserve">ALUSUB</t>
  </si>
  <si>
    <t xml:space="preserve">IB</t>
  </si>
  <si>
    <t xml:space="preserve">Guarda corpo metálico com corrimão metálico h=1,10m</t>
  </si>
  <si>
    <t xml:space="preserve">449052.42</t>
  </si>
  <si>
    <t xml:space="preserve">GERDAU</t>
  </si>
  <si>
    <t xml:space="preserve">IB-GC</t>
  </si>
  <si>
    <t xml:space="preserve">Grade de ferro para fechamento lateral</t>
  </si>
  <si>
    <t xml:space="preserve">IB-G</t>
  </si>
  <si>
    <t xml:space="preserve">Delduque Comércio e Serviços Ltda ME</t>
  </si>
  <si>
    <t xml:space="preserve">Aquisição e instalação de persianas novas, tipo verticais, em tecido poliéster, linha constrate, cor a definir e lâminas de 90mm de largura. A fixação deverá ser realizada por meio de suportes de aço galvanizado em "L", com trilhos confeccionados em alumínio com pintura epóxi. O mecanismo para girar é composto de pinças e carrinhos poliacetal. Para a movimentação deverá ser utilizado cordão com bolinhas de plástico e fio em poliéster com pêndulo em plástico.</t>
  </si>
  <si>
    <t xml:space="preserve">SUL BRASIL</t>
  </si>
  <si>
    <t xml:space="preserve">NUANCE</t>
  </si>
  <si>
    <t xml:space="preserve">Aquisição e instalação de persianas novas, tipo horizontais, com lâminas de 25mm, em pvc liso, na cor bege, medindo 80x160cm (LxA)</t>
  </si>
  <si>
    <t xml:space="preserve">HORIZONTAL</t>
  </si>
  <si>
    <t xml:space="preserve">JM COMÉRCIO E PRESTAÇÃO DE SERVIÇOS LTDA</t>
  </si>
  <si>
    <t xml:space="preserve">Piso Podotátil Borracha Sintética 5.0mm Aplicado com Cola</t>
  </si>
  <si>
    <t xml:space="preserve">339030.36</t>
  </si>
  <si>
    <t xml:space="preserve">DAUD</t>
  </si>
  <si>
    <t xml:space="preserve">PISO PODOTÁTIL</t>
  </si>
  <si>
    <t xml:space="preserve"> AF/OS nº  2261/2019 Qtde. DT</t>
  </si>
  <si>
    <t xml:space="preserve"> AF/OS nº  2264/2019 Qtde. DT</t>
  </si>
  <si>
    <t xml:space="preserve">CENTRO PARTICIPANTE: CEPLAN</t>
  </si>
  <si>
    <t xml:space="preserve">CENTRO GESTOR: CCT</t>
  </si>
  <si>
    <t xml:space="preserve">Qtde Registrada</t>
  </si>
  <si>
    <t xml:space="preserve">Qtde Utilizada</t>
  </si>
  <si>
    <t xml:space="preserve">Saldo</t>
  </si>
  <si>
    <t xml:space="preserve">Valor Registrado</t>
  </si>
  <si>
    <t xml:space="preserve">Valor Utilizado</t>
  </si>
  <si>
    <t xml:space="preserve">Valor Total da Ata com Aditivo</t>
  </si>
  <si>
    <t xml:space="preserve">% Aditivos</t>
  </si>
  <si>
    <t xml:space="preserve">% Utilizado</t>
  </si>
  <si>
    <t xml:space="preserve">Resumo Atualizado em </t>
  </si>
  <si>
    <t xml:space="preserve">ANEXO II – Instrução Normativa n.º 002/2014</t>
  </si>
  <si>
    <t xml:space="preserve">DECLARAÇÃO DE DISPONIBILIDADE DE QUANTITATIVO PARA EMISSÃO DE AUTORIZAÇÃO DE FORNECIMENTO/ORDEM DE SERVIÇO – SISTEMA DE REGISTRO DE PREÇOS/UDESC</t>
  </si>
  <si>
    <t xml:space="preserve">Processo SGP-e n.º XXXX/2017</t>
  </si>
  <si>
    <t xml:space="preserve">Pregão n.º  XXXX/2017</t>
  </si>
  <si>
    <t xml:space="preserve">Objeto: </t>
  </si>
  <si>
    <t xml:space="preserve">Vigência da Ata de Registro de Preços: XX/XX/XXXX até XX/XX/XXXXX</t>
  </si>
  <si>
    <t xml:space="preserve">Declaro que o Centro XXXXXXX, participante da Ata de Registro de Preços proveniente do Pregão n.º XXXX/2017, possui saldo em seu quantitativo para a emissão da Autorização de Fornecimento/Ordem de Serviço n.º XXXX/2017, no valor de R$ X.XXX,XX, a ser firmada com a empresa XXXXXXX, restando ainda em sua cota para próximas contratações com o referido fornecedor os seguintes quantitativos:</t>
  </si>
  <si>
    <t xml:space="preserve">Lote</t>
  </si>
  <si>
    <t xml:space="preserve">Item</t>
  </si>
  <si>
    <t xml:space="preserve">Descrição Resumida</t>
  </si>
  <si>
    <t xml:space="preserve">Unidade</t>
  </si>
  <si>
    <t xml:space="preserve">Valor Unitário (R$)</t>
  </si>
  <si>
    <r>
      <rPr>
        <b val="true"/>
        <sz val="10"/>
        <color rgb="FF000000"/>
        <rFont val="Arial"/>
        <family val="2"/>
        <charset val="1"/>
      </rPr>
      <t xml:space="preserve">Saldo Quantitativo </t>
    </r>
    <r>
      <rPr>
        <sz val="8"/>
        <color rgb="FF000000"/>
        <rFont val="Arial"/>
        <family val="2"/>
        <charset val="1"/>
      </rPr>
      <t xml:space="preserve">(antes da emissão desta AF/OS)</t>
    </r>
  </si>
  <si>
    <t xml:space="preserve">Quantitativo da AF/OS</t>
  </si>
  <si>
    <t xml:space="preserve">Saldo Atualizado</t>
  </si>
  <si>
    <t xml:space="preserve">__________________, ____/_____/____</t>
  </si>
  <si>
    <t xml:space="preserve">Cidade                                    Data</t>
  </si>
  <si>
    <t xml:space="preserve">_____________________________________________</t>
  </si>
  <si>
    <t xml:space="preserve">Diretor(a) de Administração </t>
  </si>
  <si>
    <t xml:space="preserve">(carimbo e assinatura)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</si>
</sst>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-* #,##0.00&quot; €&quot;_-;\-* #,##0.00&quot; €&quot;_-;_-* \-??&quot; €&quot;_-;_-@_-"/>
    <numFmt numFmtId="166" formatCode="_-&quot;R$ &quot;* #,##0.00_-;&quot;-R$ &quot;* #,##0.00_-;_-&quot;R$ &quot;* \-??_-;_-@_-"/>
    <numFmt numFmtId="167" formatCode="0%"/>
    <numFmt numFmtId="168" formatCode="_(* #,##0.00_);_(* \(#,##0.00\);_(* \-??_);_(@_)"/>
    <numFmt numFmtId="169" formatCode="_-* #,##0.00_-;\-* #,##0.00_-;_-* \-??_-;_-@_-"/>
    <numFmt numFmtId="170" formatCode="_(* #,##0.00_);_(* \(#,##0.00\);_(* \-??_);_(@_)"/>
    <numFmt numFmtId="171" formatCode="#,##0.00"/>
    <numFmt numFmtId="172" formatCode="#,##0;[RED]#,##0"/>
    <numFmt numFmtId="173" formatCode="#,##0"/>
    <numFmt numFmtId="174" formatCode="D/M/YYYY"/>
    <numFmt numFmtId="175" formatCode="_-[$R$-416]\ * #,##0.00_-;\-[$R$-416]\ * #,##0.00_-;_-[$R$-416]\ * \-??_-;_-@_-"/>
    <numFmt numFmtId="176" formatCode="0.00"/>
  </numFmts>
  <fonts count="22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 val="true"/>
      <sz val="18"/>
      <color rgb="FF003366"/>
      <name val="Cambria"/>
      <family val="2"/>
      <charset val="1"/>
    </font>
    <font>
      <sz val="11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4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FFFFFF"/>
      <name val="Calibri"/>
      <family val="0"/>
    </font>
    <font>
      <sz val="12"/>
      <name val="Calibri"/>
      <family val="2"/>
      <charset val="1"/>
    </font>
    <font>
      <b val="true"/>
      <sz val="16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i val="true"/>
      <sz val="12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i val="true"/>
      <sz val="11"/>
      <color rgb="FF000000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00FF00"/>
        <bgColor rgb="FF33CCCC"/>
      </patternFill>
    </fill>
    <fill>
      <patternFill patternType="solid">
        <fgColor rgb="FFFF0000"/>
        <bgColor rgb="FF993300"/>
      </patternFill>
    </fill>
    <fill>
      <patternFill patternType="solid">
        <fgColor rgb="FFBFBFBF"/>
        <bgColor rgb="FFC3D69B"/>
      </patternFill>
    </fill>
    <fill>
      <patternFill patternType="solid">
        <fgColor rgb="FFFFC000"/>
        <bgColor rgb="FFFF9900"/>
      </patternFill>
    </fill>
    <fill>
      <patternFill patternType="solid">
        <fgColor rgb="FFC3D69B"/>
        <bgColor rgb="FFBFBFBF"/>
      </patternFill>
    </fill>
    <fill>
      <patternFill patternType="solid">
        <fgColor rgb="FFC6D9F1"/>
        <bgColor rgb="FFBFBFBF"/>
      </patternFill>
    </fill>
    <fill>
      <patternFill patternType="solid">
        <fgColor rgb="FFFCD5B5"/>
        <bgColor rgb="FFC3D69B"/>
      </patternFill>
    </fill>
    <fill>
      <patternFill patternType="solid">
        <fgColor rgb="FF92D050"/>
        <bgColor rgb="FFC3D69B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4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4" fillId="0" borderId="0" applyFont="true" applyBorder="false" applyAlignment="true" applyProtection="false">
      <alignment horizontal="general" vertical="bottom" textRotation="0" wrapText="false" indent="0" shrinkToFit="false"/>
    </xf>
    <xf numFmtId="169" fontId="4" fillId="0" borderId="0" applyFont="true" applyBorder="false" applyAlignment="true" applyProtection="false">
      <alignment horizontal="general" vertical="bottom" textRotation="0" wrapText="false" indent="0" shrinkToFit="false"/>
    </xf>
    <xf numFmtId="169" fontId="4" fillId="0" borderId="0" applyFont="true" applyBorder="false" applyAlignment="true" applyProtection="false">
      <alignment horizontal="general" vertical="bottom" textRotation="0" wrapText="false" indent="0" shrinkToFit="false"/>
    </xf>
    <xf numFmtId="169" fontId="4" fillId="0" borderId="0" applyFont="true" applyBorder="false" applyAlignment="true" applyProtection="false">
      <alignment horizontal="general" vertical="bottom" textRotation="0" wrapText="false" indent="0" shrinkToFit="false"/>
    </xf>
    <xf numFmtId="169" fontId="4" fillId="0" borderId="0" applyFont="true" applyBorder="false" applyAlignment="true" applyProtection="false">
      <alignment horizontal="general" vertical="bottom" textRotation="0" wrapText="false" indent="0" shrinkToFit="false"/>
    </xf>
    <xf numFmtId="169" fontId="4" fillId="0" borderId="0" applyFont="true" applyBorder="false" applyAlignment="true" applyProtection="false">
      <alignment horizontal="general" vertical="bottom" textRotation="0" wrapText="false" indent="0" shrinkToFit="false"/>
    </xf>
    <xf numFmtId="169" fontId="4" fillId="0" borderId="0" applyFont="true" applyBorder="false" applyAlignment="true" applyProtection="false">
      <alignment horizontal="general" vertical="bottom" textRotation="0" wrapText="false" indent="0" shrinkToFit="false"/>
    </xf>
    <xf numFmtId="170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2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1" fontId="8" fillId="0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24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24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72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3" fontId="7" fillId="0" borderId="0" xfId="24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8" fillId="4" borderId="1" xfId="24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5" borderId="1" xfId="24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5" borderId="1" xfId="24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5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5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5" borderId="1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8" fillId="5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8" fillId="5" borderId="1" xfId="24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0" xfId="24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28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7" fillId="2" borderId="1" xfId="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2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8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8" fillId="7" borderId="1" xfId="24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3" fontId="8" fillId="2" borderId="1" xfId="24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2" borderId="1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8" borderId="1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8" borderId="1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8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7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8" borderId="1" xfId="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8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8" borderId="1" xfId="28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24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73" fontId="8" fillId="4" borderId="3" xfId="24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3" fontId="8" fillId="4" borderId="4" xfId="24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1" xfId="26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7" fillId="2" borderId="1" xfId="24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24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73" fontId="7" fillId="0" borderId="0" xfId="24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7" fillId="0" borderId="0" xfId="24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8" fillId="5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9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8" fillId="11" borderId="1" xfId="24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7" fillId="12" borderId="1" xfId="2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24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73" fontId="8" fillId="0" borderId="0" xfId="24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6" fontId="8" fillId="0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13" borderId="1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13" borderId="1" xfId="24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5" fontId="7" fillId="13" borderId="1" xfId="24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6" fontId="7" fillId="13" borderId="1" xfId="2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7" fillId="13" borderId="1" xfId="19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2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Moeda 2" xfId="20" builtinId="53" customBuiltin="true"/>
    <cellStyle name="Moeda 3" xfId="21" builtinId="53" customBuiltin="true"/>
    <cellStyle name="Moeda 3 2" xfId="22" builtinId="53" customBuiltin="true"/>
    <cellStyle name="Moeda 4" xfId="23" builtinId="53" customBuiltin="true"/>
    <cellStyle name="Normal 2" xfId="24" builtinId="53" customBuiltin="true"/>
    <cellStyle name="Normal 2 2" xfId="25" builtinId="53" customBuiltin="true"/>
    <cellStyle name="Normal 3" xfId="26" builtinId="53" customBuiltin="true"/>
    <cellStyle name="Normal 5" xfId="27" builtinId="53" customBuiltin="true"/>
    <cellStyle name="Normal 5 2" xfId="28" builtinId="53" customBuiltin="true"/>
    <cellStyle name="Porcentagem 2" xfId="29" builtinId="53" customBuiltin="true"/>
    <cellStyle name="Separador de milhares 2" xfId="30" builtinId="53" customBuiltin="true"/>
    <cellStyle name="Separador de milhares 2 2" xfId="31" builtinId="53" customBuiltin="true"/>
    <cellStyle name="Separador de milhares 2 2 2" xfId="32" builtinId="53" customBuiltin="true"/>
    <cellStyle name="Separador de milhares 2 3" xfId="33" builtinId="53" customBuiltin="true"/>
    <cellStyle name="Separador de milhares 2 3 2" xfId="34" builtinId="53" customBuiltin="true"/>
    <cellStyle name="Separador de milhares 2 4" xfId="35" builtinId="53" customBuiltin="true"/>
    <cellStyle name="Separador de milhares 2 4 2" xfId="36" builtinId="53" customBuiltin="true"/>
    <cellStyle name="Separador de milhares 3" xfId="37" builtinId="53" customBuiltin="true"/>
    <cellStyle name="Título 5" xfId="38" builtinId="53" customBuiltin="true"/>
    <cellStyle name="Vírgula 2" xfId="39" builtinId="53" customBuiltin="true"/>
  </cellStyles>
  <dxfs count="10"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C3D69B"/>
      <rgbColor rgb="FFFF99CC"/>
      <rgbColor rgb="FFCC99FF"/>
      <rgbColor rgb="FFFCD5B5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0</xdr:row>
      <xdr:rowOff>0</xdr:rowOff>
    </xdr:from>
    <xdr:to>
      <xdr:col>2</xdr:col>
      <xdr:colOff>360</xdr:colOff>
      <xdr:row>0</xdr:row>
      <xdr:rowOff>360</xdr:rowOff>
    </xdr:to>
    <xdr:sp>
      <xdr:nvSpPr>
        <xdr:cNvPr id="0" name="CustomShape 1" hidden="1"/>
        <xdr:cNvSpPr/>
      </xdr:nvSpPr>
      <xdr:spPr>
        <a:xfrm>
          <a:off x="2147400" y="0"/>
          <a:ext cx="360" cy="360"/>
        </a:xfrm>
        <a:prstGeom prst="roundRect">
          <a:avLst>
            <a:gd name="adj" fmla="val 16667"/>
          </a:avLst>
        </a:prstGeom>
        <a:solidFill>
          <a:srgbClr val="4f81bd"/>
        </a:solidFill>
        <a:ln w="25560">
          <a:solidFill>
            <a:srgbClr val="385d8a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7360" rIns="27360" tIns="27360" bIns="27360" anchor="ctr"/>
        <a:p>
          <a:pPr algn="ctr">
            <a:lnSpc>
              <a:spcPct val="100000"/>
            </a:lnSpc>
          </a:pPr>
          <a:r>
            <a:rPr b="0" lang="pt-BR" sz="1100" spc="-1" strike="noStrike">
              <a:solidFill>
                <a:srgbClr val="ffffff"/>
              </a:solidFill>
              <a:latin typeface="Calibri"/>
            </a:rPr>
            <a:t>VOLTAR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0</xdr:row>
      <xdr:rowOff>0</xdr:rowOff>
    </xdr:from>
    <xdr:to>
      <xdr:col>2</xdr:col>
      <xdr:colOff>360</xdr:colOff>
      <xdr:row>0</xdr:row>
      <xdr:rowOff>360</xdr:rowOff>
    </xdr:to>
    <xdr:sp>
      <xdr:nvSpPr>
        <xdr:cNvPr id="1" name="CustomShape 1" hidden="1"/>
        <xdr:cNvSpPr/>
      </xdr:nvSpPr>
      <xdr:spPr>
        <a:xfrm>
          <a:off x="2147400" y="0"/>
          <a:ext cx="360" cy="360"/>
        </a:xfrm>
        <a:prstGeom prst="roundRect">
          <a:avLst>
            <a:gd name="adj" fmla="val 16667"/>
          </a:avLst>
        </a:prstGeom>
        <a:solidFill>
          <a:srgbClr val="4f81bd"/>
        </a:solidFill>
        <a:ln w="25560">
          <a:solidFill>
            <a:srgbClr val="385d8a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7360" rIns="27360" tIns="27360" bIns="27360" anchor="ctr"/>
        <a:p>
          <a:pPr algn="ctr">
            <a:lnSpc>
              <a:spcPct val="100000"/>
            </a:lnSpc>
          </a:pPr>
          <a:r>
            <a:rPr b="0" lang="pt-BR" sz="1100" spc="-1" strike="noStrike">
              <a:solidFill>
                <a:srgbClr val="ffffff"/>
              </a:solidFill>
              <a:latin typeface="Calibri"/>
            </a:rPr>
            <a:t>VOLTAR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R20"/>
  <sheetViews>
    <sheetView showFormulas="false" showGridLines="true" showRowColHeaders="true" showZeros="true" rightToLeft="false" tabSelected="false" showOutlineSymbols="true" defaultGridColor="true" view="normal" topLeftCell="E1" colorId="64" zoomScale="60" zoomScaleNormal="60" zoomScalePageLayoutView="100" workbookViewId="0">
      <selection pane="topLeft" activeCell="S1" activeCellId="0" sqref="S1"/>
    </sheetView>
  </sheetViews>
  <sheetFormatPr defaultRowHeight="15" zeroHeight="false" outlineLevelRow="0" outlineLevelCol="0"/>
  <cols>
    <col collapsed="false" customWidth="true" hidden="false" outlineLevel="0" max="1" min="1" style="1" width="20.86"/>
    <col collapsed="false" customWidth="true" hidden="false" outlineLevel="0" max="2" min="2" style="2" width="9.58"/>
    <col collapsed="false" customWidth="true" hidden="false" outlineLevel="0" max="3" min="3" style="3" width="8.86"/>
    <col collapsed="false" customWidth="true" hidden="false" outlineLevel="0" max="4" min="4" style="4" width="60.14"/>
    <col collapsed="false" customWidth="true" hidden="false" outlineLevel="0" max="5" min="5" style="5" width="16"/>
    <col collapsed="false" customWidth="true" hidden="false" outlineLevel="0" max="6" min="6" style="5" width="18.58"/>
    <col collapsed="false" customWidth="true" hidden="false" outlineLevel="0" max="7" min="7" style="2" width="18.58"/>
    <col collapsed="false" customWidth="true" hidden="false" outlineLevel="0" max="8" min="8" style="3" width="14.57"/>
    <col collapsed="false" customWidth="true" hidden="false" outlineLevel="0" max="9" min="9" style="6" width="10.85"/>
    <col collapsed="false" customWidth="true" hidden="false" outlineLevel="0" max="10" min="10" style="6" width="16.86"/>
    <col collapsed="false" customWidth="true" hidden="false" outlineLevel="0" max="11" min="11" style="7" width="15.15"/>
    <col collapsed="false" customWidth="true" hidden="false" outlineLevel="0" max="12" min="12" style="8" width="9.42"/>
    <col collapsed="false" customWidth="true" hidden="false" outlineLevel="0" max="13" min="13" style="9" width="13.29"/>
    <col collapsed="false" customWidth="true" hidden="false" outlineLevel="0" max="14" min="14" style="10" width="12.57"/>
    <col collapsed="false" customWidth="true" hidden="false" outlineLevel="0" max="15" min="15" style="11" width="17.14"/>
    <col collapsed="false" customWidth="true" hidden="false" outlineLevel="0" max="17" min="16" style="12" width="17.14"/>
    <col collapsed="false" customWidth="true" hidden="false" outlineLevel="0" max="18" min="18" style="13" width="17.14"/>
    <col collapsed="false" customWidth="true" hidden="false" outlineLevel="0" max="1025" min="19" style="12" width="9.71"/>
  </cols>
  <sheetData>
    <row r="1" customFormat="false" ht="27.75" hidden="false" customHeight="true" outlineLevel="0" collapsed="false">
      <c r="A1" s="14" t="s">
        <v>0</v>
      </c>
      <c r="B1" s="14"/>
      <c r="C1" s="14"/>
      <c r="D1" s="14" t="s">
        <v>1</v>
      </c>
      <c r="E1" s="14"/>
      <c r="F1" s="14"/>
      <c r="G1" s="14"/>
      <c r="H1" s="14"/>
      <c r="I1" s="14"/>
      <c r="J1" s="14"/>
      <c r="K1" s="14"/>
      <c r="L1" s="15" t="s">
        <v>2</v>
      </c>
      <c r="M1" s="15"/>
      <c r="N1" s="15"/>
      <c r="O1" s="16" t="s">
        <v>3</v>
      </c>
      <c r="P1" s="16" t="s">
        <v>4</v>
      </c>
      <c r="Q1" s="16" t="s">
        <v>5</v>
      </c>
      <c r="R1" s="16" t="s">
        <v>6</v>
      </c>
    </row>
    <row r="2" customFormat="false" ht="30.75" hidden="false" customHeight="true" outlineLevel="0" collapsed="false">
      <c r="A2" s="14" t="s">
        <v>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6"/>
      <c r="P2" s="16"/>
      <c r="Q2" s="16"/>
      <c r="R2" s="16"/>
    </row>
    <row r="3" s="25" customFormat="true" ht="30" hidden="false" customHeight="false" outlineLevel="0" collapsed="false">
      <c r="A3" s="17" t="s">
        <v>8</v>
      </c>
      <c r="B3" s="18" t="s">
        <v>9</v>
      </c>
      <c r="C3" s="19" t="s">
        <v>10</v>
      </c>
      <c r="D3" s="19" t="s">
        <v>11</v>
      </c>
      <c r="E3" s="19" t="s">
        <v>12</v>
      </c>
      <c r="F3" s="19" t="s">
        <v>13</v>
      </c>
      <c r="G3" s="19" t="s">
        <v>14</v>
      </c>
      <c r="H3" s="19" t="s">
        <v>15</v>
      </c>
      <c r="I3" s="17" t="s">
        <v>16</v>
      </c>
      <c r="J3" s="20" t="s">
        <v>17</v>
      </c>
      <c r="K3" s="21" t="s">
        <v>18</v>
      </c>
      <c r="L3" s="22" t="s">
        <v>19</v>
      </c>
      <c r="M3" s="23" t="s">
        <v>20</v>
      </c>
      <c r="N3" s="17" t="s">
        <v>21</v>
      </c>
      <c r="O3" s="24" t="n">
        <v>43665</v>
      </c>
      <c r="P3" s="24" t="n">
        <v>43665</v>
      </c>
      <c r="Q3" s="24" t="s">
        <v>22</v>
      </c>
      <c r="R3" s="24" t="s">
        <v>22</v>
      </c>
    </row>
    <row r="4" customFormat="false" ht="75" hidden="false" customHeight="true" outlineLevel="0" collapsed="false">
      <c r="A4" s="26" t="s">
        <v>23</v>
      </c>
      <c r="B4" s="27" t="n">
        <v>1</v>
      </c>
      <c r="C4" s="28" t="n">
        <v>1</v>
      </c>
      <c r="D4" s="29" t="s">
        <v>24</v>
      </c>
      <c r="E4" s="30" t="s">
        <v>25</v>
      </c>
      <c r="F4" s="30" t="s">
        <v>26</v>
      </c>
      <c r="G4" s="30" t="s">
        <v>26</v>
      </c>
      <c r="H4" s="30" t="s">
        <v>27</v>
      </c>
      <c r="I4" s="31" t="n">
        <v>20</v>
      </c>
      <c r="J4" s="31" t="n">
        <v>30</v>
      </c>
      <c r="K4" s="32" t="n">
        <v>74</v>
      </c>
      <c r="L4" s="33" t="n">
        <v>480</v>
      </c>
      <c r="M4" s="34" t="n">
        <f aca="false">L4-(SUM(O4:R4))</f>
        <v>0</v>
      </c>
      <c r="N4" s="35" t="str">
        <f aca="false">IF(M4&lt;0,"ATENÇÃO","OK")</f>
        <v>OK</v>
      </c>
      <c r="O4" s="36" t="n">
        <v>350</v>
      </c>
      <c r="P4" s="36"/>
      <c r="Q4" s="36" t="n">
        <v>130</v>
      </c>
      <c r="R4" s="37"/>
    </row>
    <row r="5" customFormat="false" ht="30" hidden="false" customHeight="false" outlineLevel="0" collapsed="false">
      <c r="A5" s="26"/>
      <c r="B5" s="27"/>
      <c r="C5" s="28" t="n">
        <v>2</v>
      </c>
      <c r="D5" s="29" t="s">
        <v>28</v>
      </c>
      <c r="E5" s="30" t="s">
        <v>25</v>
      </c>
      <c r="F5" s="30" t="s">
        <v>29</v>
      </c>
      <c r="G5" s="30" t="s">
        <v>30</v>
      </c>
      <c r="H5" s="30" t="s">
        <v>27</v>
      </c>
      <c r="I5" s="31" t="n">
        <v>20</v>
      </c>
      <c r="J5" s="31" t="n">
        <v>30</v>
      </c>
      <c r="K5" s="32" t="n">
        <v>55</v>
      </c>
      <c r="L5" s="33" t="n">
        <v>180</v>
      </c>
      <c r="M5" s="34" t="n">
        <f aca="false">L5-(SUM(O5:R5))</f>
        <v>0</v>
      </c>
      <c r="N5" s="35" t="str">
        <f aca="false">IF(M5&lt;0,"ATENÇÃO","OK")</f>
        <v>OK</v>
      </c>
      <c r="O5" s="36" t="n">
        <v>150</v>
      </c>
      <c r="P5" s="36"/>
      <c r="Q5" s="36" t="n">
        <v>30</v>
      </c>
      <c r="R5" s="37"/>
    </row>
    <row r="6" customFormat="false" ht="15" hidden="false" customHeight="false" outlineLevel="0" collapsed="false">
      <c r="A6" s="26"/>
      <c r="B6" s="27"/>
      <c r="C6" s="38" t="n">
        <v>3</v>
      </c>
      <c r="D6" s="39" t="s">
        <v>31</v>
      </c>
      <c r="E6" s="30" t="s">
        <v>25</v>
      </c>
      <c r="F6" s="30" t="s">
        <v>32</v>
      </c>
      <c r="G6" s="30" t="s">
        <v>32</v>
      </c>
      <c r="H6" s="31" t="s">
        <v>27</v>
      </c>
      <c r="I6" s="31" t="n">
        <v>20</v>
      </c>
      <c r="J6" s="31" t="n">
        <v>30</v>
      </c>
      <c r="K6" s="32" t="n">
        <v>82</v>
      </c>
      <c r="L6" s="33" t="n">
        <v>400</v>
      </c>
      <c r="M6" s="34" t="n">
        <f aca="false">L6-(SUM(O6:R6))</f>
        <v>80</v>
      </c>
      <c r="N6" s="35" t="str">
        <f aca="false">IF(M6&lt;0,"ATENÇÃO","OK")</f>
        <v>OK</v>
      </c>
      <c r="O6" s="36" t="n">
        <v>120</v>
      </c>
      <c r="P6" s="36"/>
      <c r="Q6" s="36" t="n">
        <v>200</v>
      </c>
      <c r="R6" s="37"/>
    </row>
    <row r="7" customFormat="false" ht="75" hidden="false" customHeight="false" outlineLevel="0" collapsed="false">
      <c r="A7" s="26"/>
      <c r="B7" s="27"/>
      <c r="C7" s="28" t="n">
        <v>4</v>
      </c>
      <c r="D7" s="29" t="s">
        <v>33</v>
      </c>
      <c r="E7" s="30" t="s">
        <v>25</v>
      </c>
      <c r="F7" s="30" t="s">
        <v>26</v>
      </c>
      <c r="G7" s="30" t="s">
        <v>26</v>
      </c>
      <c r="H7" s="30" t="s">
        <v>34</v>
      </c>
      <c r="I7" s="31" t="n">
        <v>20</v>
      </c>
      <c r="J7" s="31" t="n">
        <v>30</v>
      </c>
      <c r="K7" s="32" t="n">
        <v>257.4</v>
      </c>
      <c r="L7" s="33" t="n">
        <v>40</v>
      </c>
      <c r="M7" s="34" t="n">
        <f aca="false">L7-(SUM(O7:R7))</f>
        <v>20</v>
      </c>
      <c r="N7" s="35" t="str">
        <f aca="false">IF(M7&lt;0,"ATENÇÃO","OK")</f>
        <v>OK</v>
      </c>
      <c r="O7" s="36" t="n">
        <v>10</v>
      </c>
      <c r="P7" s="36"/>
      <c r="Q7" s="36" t="n">
        <v>10</v>
      </c>
      <c r="R7" s="37"/>
    </row>
    <row r="8" customFormat="false" ht="105" hidden="false" customHeight="false" outlineLevel="0" collapsed="false">
      <c r="A8" s="26"/>
      <c r="B8" s="27"/>
      <c r="C8" s="28" t="n">
        <v>5</v>
      </c>
      <c r="D8" s="39" t="s">
        <v>35</v>
      </c>
      <c r="E8" s="30" t="s">
        <v>25</v>
      </c>
      <c r="F8" s="30" t="s">
        <v>26</v>
      </c>
      <c r="G8" s="30" t="s">
        <v>26</v>
      </c>
      <c r="H8" s="40" t="s">
        <v>27</v>
      </c>
      <c r="I8" s="31" t="n">
        <v>20</v>
      </c>
      <c r="J8" s="31" t="n">
        <v>30</v>
      </c>
      <c r="K8" s="32" t="n">
        <v>145</v>
      </c>
      <c r="L8" s="33" t="n">
        <v>230</v>
      </c>
      <c r="M8" s="34" t="n">
        <f aca="false">L8-(SUM(O8:R8))</f>
        <v>60</v>
      </c>
      <c r="N8" s="35" t="str">
        <f aca="false">IF(M8&lt;0,"ATENÇÃO","OK")</f>
        <v>OK</v>
      </c>
      <c r="O8" s="36" t="n">
        <v>110</v>
      </c>
      <c r="P8" s="36"/>
      <c r="Q8" s="36" t="n">
        <v>60</v>
      </c>
      <c r="R8" s="37"/>
    </row>
    <row r="9" customFormat="false" ht="45" hidden="false" customHeight="false" outlineLevel="0" collapsed="false">
      <c r="A9" s="26"/>
      <c r="B9" s="27"/>
      <c r="C9" s="28" t="n">
        <v>6</v>
      </c>
      <c r="D9" s="39" t="s">
        <v>36</v>
      </c>
      <c r="E9" s="30" t="s">
        <v>37</v>
      </c>
      <c r="F9" s="30" t="s">
        <v>38</v>
      </c>
      <c r="G9" s="30" t="s">
        <v>38</v>
      </c>
      <c r="H9" s="40" t="s">
        <v>27</v>
      </c>
      <c r="I9" s="31" t="n">
        <v>20</v>
      </c>
      <c r="J9" s="31" t="n">
        <v>30</v>
      </c>
      <c r="K9" s="32" t="n">
        <v>6.8</v>
      </c>
      <c r="L9" s="33" t="n">
        <v>300</v>
      </c>
      <c r="M9" s="34" t="n">
        <f aca="false">L9-(SUM(O9:R9))</f>
        <v>50</v>
      </c>
      <c r="N9" s="35" t="str">
        <f aca="false">IF(M9&lt;0,"ATENÇÃO","OK")</f>
        <v>OK</v>
      </c>
      <c r="O9" s="36" t="n">
        <v>100</v>
      </c>
      <c r="P9" s="36"/>
      <c r="Q9" s="36" t="n">
        <v>150</v>
      </c>
      <c r="R9" s="37"/>
    </row>
    <row r="10" customFormat="false" ht="30" hidden="false" customHeight="false" outlineLevel="0" collapsed="false">
      <c r="A10" s="26"/>
      <c r="B10" s="27"/>
      <c r="C10" s="28" t="n">
        <v>7</v>
      </c>
      <c r="D10" s="39" t="s">
        <v>39</v>
      </c>
      <c r="E10" s="30" t="s">
        <v>37</v>
      </c>
      <c r="F10" s="30" t="s">
        <v>38</v>
      </c>
      <c r="G10" s="30" t="s">
        <v>38</v>
      </c>
      <c r="H10" s="40" t="s">
        <v>27</v>
      </c>
      <c r="I10" s="31" t="n">
        <v>20</v>
      </c>
      <c r="J10" s="31" t="n">
        <v>30</v>
      </c>
      <c r="K10" s="32" t="n">
        <v>25</v>
      </c>
      <c r="L10" s="33" t="n">
        <v>300</v>
      </c>
      <c r="M10" s="34" t="n">
        <f aca="false">L10-(SUM(O10:R10))</f>
        <v>50</v>
      </c>
      <c r="N10" s="35" t="str">
        <f aca="false">IF(M10&lt;0,"ATENÇÃO","OK")</f>
        <v>OK</v>
      </c>
      <c r="O10" s="36" t="n">
        <v>100</v>
      </c>
      <c r="P10" s="36"/>
      <c r="Q10" s="36" t="n">
        <v>150</v>
      </c>
      <c r="R10" s="37"/>
    </row>
    <row r="11" customFormat="false" ht="15" hidden="false" customHeight="false" outlineLevel="0" collapsed="false">
      <c r="A11" s="26"/>
      <c r="B11" s="27"/>
      <c r="C11" s="38" t="n">
        <v>8</v>
      </c>
      <c r="D11" s="39" t="s">
        <v>40</v>
      </c>
      <c r="E11" s="31" t="s">
        <v>25</v>
      </c>
      <c r="F11" s="31" t="s">
        <v>29</v>
      </c>
      <c r="G11" s="30" t="s">
        <v>29</v>
      </c>
      <c r="H11" s="31" t="s">
        <v>41</v>
      </c>
      <c r="I11" s="31" t="n">
        <v>20</v>
      </c>
      <c r="J11" s="31" t="n">
        <v>30</v>
      </c>
      <c r="K11" s="32" t="n">
        <v>24</v>
      </c>
      <c r="L11" s="33" t="n">
        <v>120</v>
      </c>
      <c r="M11" s="34" t="n">
        <f aca="false">L11-(SUM(O11:R11))</f>
        <v>0</v>
      </c>
      <c r="N11" s="35" t="str">
        <f aca="false">IF(M11&lt;0,"ATENÇÃO","OK")</f>
        <v>OK</v>
      </c>
      <c r="O11" s="36" t="n">
        <v>100</v>
      </c>
      <c r="P11" s="36"/>
      <c r="Q11" s="36" t="n">
        <v>20</v>
      </c>
      <c r="R11" s="37"/>
    </row>
    <row r="12" customFormat="false" ht="15" hidden="false" customHeight="false" outlineLevel="0" collapsed="false">
      <c r="A12" s="26"/>
      <c r="B12" s="27"/>
      <c r="C12" s="28" t="n">
        <v>9</v>
      </c>
      <c r="D12" s="39" t="s">
        <v>42</v>
      </c>
      <c r="E12" s="31" t="s">
        <v>25</v>
      </c>
      <c r="F12" s="31" t="s">
        <v>43</v>
      </c>
      <c r="G12" s="30" t="s">
        <v>43</v>
      </c>
      <c r="H12" s="31" t="s">
        <v>34</v>
      </c>
      <c r="I12" s="31" t="n">
        <v>20</v>
      </c>
      <c r="J12" s="31" t="n">
        <v>30</v>
      </c>
      <c r="K12" s="32" t="n">
        <v>60</v>
      </c>
      <c r="L12" s="33" t="n">
        <v>180</v>
      </c>
      <c r="M12" s="34" t="n">
        <f aca="false">L12-(SUM(O12:R12))</f>
        <v>0</v>
      </c>
      <c r="N12" s="35" t="str">
        <f aca="false">IF(M12&lt;0,"ATENÇÃO","OK")</f>
        <v>OK</v>
      </c>
      <c r="O12" s="36" t="n">
        <v>50</v>
      </c>
      <c r="P12" s="36"/>
      <c r="Q12" s="36" t="n">
        <v>130</v>
      </c>
      <c r="R12" s="37"/>
    </row>
    <row r="13" customFormat="false" ht="30" hidden="false" customHeight="true" outlineLevel="0" collapsed="false">
      <c r="A13" s="41" t="s">
        <v>44</v>
      </c>
      <c r="B13" s="42" t="n">
        <v>2</v>
      </c>
      <c r="C13" s="43" t="n">
        <v>10</v>
      </c>
      <c r="D13" s="44" t="s">
        <v>45</v>
      </c>
      <c r="E13" s="45" t="s">
        <v>25</v>
      </c>
      <c r="F13" s="45" t="s">
        <v>46</v>
      </c>
      <c r="G13" s="46" t="s">
        <v>46</v>
      </c>
      <c r="H13" s="45" t="s">
        <v>27</v>
      </c>
      <c r="I13" s="45" t="n">
        <v>20</v>
      </c>
      <c r="J13" s="45" t="n">
        <v>30</v>
      </c>
      <c r="K13" s="47" t="n">
        <v>75</v>
      </c>
      <c r="L13" s="33" t="n">
        <v>180</v>
      </c>
      <c r="M13" s="34" t="n">
        <f aca="false">L13-(SUM(O13:R13))</f>
        <v>0</v>
      </c>
      <c r="N13" s="35" t="str">
        <f aca="false">IF(M13&lt;0,"ATENÇÃO","OK")</f>
        <v>OK</v>
      </c>
      <c r="O13" s="36"/>
      <c r="P13" s="36" t="n">
        <v>40</v>
      </c>
      <c r="Q13" s="36"/>
      <c r="R13" s="37" t="n">
        <v>140</v>
      </c>
    </row>
    <row r="14" customFormat="false" ht="30" hidden="false" customHeight="false" outlineLevel="0" collapsed="false">
      <c r="A14" s="41"/>
      <c r="B14" s="42"/>
      <c r="C14" s="43" t="n">
        <v>11</v>
      </c>
      <c r="D14" s="44" t="s">
        <v>47</v>
      </c>
      <c r="E14" s="45" t="s">
        <v>25</v>
      </c>
      <c r="F14" s="45" t="s">
        <v>46</v>
      </c>
      <c r="G14" s="46" t="s">
        <v>46</v>
      </c>
      <c r="H14" s="45" t="s">
        <v>27</v>
      </c>
      <c r="I14" s="45" t="n">
        <v>20</v>
      </c>
      <c r="J14" s="45" t="n">
        <v>30</v>
      </c>
      <c r="K14" s="47" t="n">
        <v>55</v>
      </c>
      <c r="L14" s="33" t="n">
        <v>400</v>
      </c>
      <c r="M14" s="34" t="n">
        <f aca="false">L14-(SUM(O14:R14))</f>
        <v>0</v>
      </c>
      <c r="N14" s="35" t="str">
        <f aca="false">IF(M14&lt;0,"ATENÇÃO","OK")</f>
        <v>OK</v>
      </c>
      <c r="O14" s="36"/>
      <c r="P14" s="36" t="n">
        <v>120</v>
      </c>
      <c r="Q14" s="36"/>
      <c r="R14" s="37" t="n">
        <v>280</v>
      </c>
    </row>
    <row r="15" customFormat="false" ht="15" hidden="false" customHeight="false" outlineLevel="0" collapsed="false">
      <c r="A15" s="41"/>
      <c r="B15" s="42"/>
      <c r="C15" s="43" t="n">
        <v>12</v>
      </c>
      <c r="D15" s="48" t="s">
        <v>48</v>
      </c>
      <c r="E15" s="46" t="s">
        <v>25</v>
      </c>
      <c r="F15" s="46" t="s">
        <v>49</v>
      </c>
      <c r="G15" s="46" t="s">
        <v>50</v>
      </c>
      <c r="H15" s="46" t="s">
        <v>27</v>
      </c>
      <c r="I15" s="45" t="n">
        <v>20</v>
      </c>
      <c r="J15" s="45" t="n">
        <v>30</v>
      </c>
      <c r="K15" s="47" t="n">
        <v>661.56</v>
      </c>
      <c r="L15" s="33" t="n">
        <v>140</v>
      </c>
      <c r="M15" s="34" t="n">
        <f aca="false">L15-(SUM(O15:R15))</f>
        <v>0</v>
      </c>
      <c r="N15" s="35" t="str">
        <f aca="false">IF(M15&lt;0,"ATENÇÃO","OK")</f>
        <v>OK</v>
      </c>
      <c r="O15" s="36"/>
      <c r="P15" s="36"/>
      <c r="Q15" s="36"/>
      <c r="R15" s="37" t="n">
        <v>140</v>
      </c>
    </row>
    <row r="16" customFormat="false" ht="15" hidden="false" customHeight="false" outlineLevel="0" collapsed="false">
      <c r="A16" s="41"/>
      <c r="B16" s="42"/>
      <c r="C16" s="49" t="n">
        <v>13</v>
      </c>
      <c r="D16" s="48" t="s">
        <v>51</v>
      </c>
      <c r="E16" s="46" t="s">
        <v>52</v>
      </c>
      <c r="F16" s="46" t="s">
        <v>53</v>
      </c>
      <c r="G16" s="46" t="s">
        <v>54</v>
      </c>
      <c r="H16" s="46" t="s">
        <v>41</v>
      </c>
      <c r="I16" s="45" t="n">
        <v>20</v>
      </c>
      <c r="J16" s="45" t="n">
        <v>30</v>
      </c>
      <c r="K16" s="47" t="n">
        <v>320</v>
      </c>
      <c r="L16" s="33" t="n">
        <v>100</v>
      </c>
      <c r="M16" s="34" t="n">
        <f aca="false">L16-(SUM(O16:R16))</f>
        <v>50</v>
      </c>
      <c r="N16" s="35" t="str">
        <f aca="false">IF(M16&lt;0,"ATENÇÃO","OK")</f>
        <v>OK</v>
      </c>
      <c r="O16" s="36"/>
      <c r="P16" s="36"/>
      <c r="Q16" s="36"/>
      <c r="R16" s="37" t="n">
        <v>50</v>
      </c>
    </row>
    <row r="17" customFormat="false" ht="15" hidden="false" customHeight="false" outlineLevel="0" collapsed="false">
      <c r="A17" s="41"/>
      <c r="B17" s="42"/>
      <c r="C17" s="43" t="n">
        <v>14</v>
      </c>
      <c r="D17" s="48" t="s">
        <v>55</v>
      </c>
      <c r="E17" s="46" t="s">
        <v>25</v>
      </c>
      <c r="F17" s="46" t="s">
        <v>53</v>
      </c>
      <c r="G17" s="46" t="s">
        <v>56</v>
      </c>
      <c r="H17" s="46" t="s">
        <v>27</v>
      </c>
      <c r="I17" s="45" t="n">
        <v>20</v>
      </c>
      <c r="J17" s="45" t="n">
        <v>30</v>
      </c>
      <c r="K17" s="47" t="n">
        <v>369.15</v>
      </c>
      <c r="L17" s="33" t="n">
        <v>140</v>
      </c>
      <c r="M17" s="34" t="n">
        <f aca="false">L17-(SUM(O17:R17))</f>
        <v>0</v>
      </c>
      <c r="N17" s="35" t="str">
        <f aca="false">IF(M17&lt;0,"ATENÇÃO","OK")</f>
        <v>OK</v>
      </c>
      <c r="O17" s="36"/>
      <c r="P17" s="36"/>
      <c r="Q17" s="36"/>
      <c r="R17" s="37" t="n">
        <v>140</v>
      </c>
    </row>
    <row r="18" customFormat="false" ht="120" hidden="false" customHeight="true" outlineLevel="0" collapsed="false">
      <c r="A18" s="26" t="s">
        <v>57</v>
      </c>
      <c r="B18" s="27" t="n">
        <v>3</v>
      </c>
      <c r="C18" s="28" t="n">
        <v>15</v>
      </c>
      <c r="D18" s="29" t="s">
        <v>58</v>
      </c>
      <c r="E18" s="30" t="s">
        <v>25</v>
      </c>
      <c r="F18" s="30" t="s">
        <v>59</v>
      </c>
      <c r="G18" s="30" t="s">
        <v>60</v>
      </c>
      <c r="H18" s="30" t="s">
        <v>27</v>
      </c>
      <c r="I18" s="31" t="n">
        <v>20</v>
      </c>
      <c r="J18" s="31" t="n">
        <v>30</v>
      </c>
      <c r="K18" s="32" t="n">
        <v>33.99</v>
      </c>
      <c r="L18" s="33" t="n">
        <v>400</v>
      </c>
      <c r="M18" s="34" t="n">
        <f aca="false">L18-(SUM(O18:R18))</f>
        <v>400</v>
      </c>
      <c r="N18" s="35" t="str">
        <f aca="false">IF(M18&lt;0,"ATENÇÃO","OK")</f>
        <v>OK</v>
      </c>
      <c r="O18" s="36"/>
      <c r="P18" s="36"/>
      <c r="Q18" s="36"/>
      <c r="R18" s="37"/>
    </row>
    <row r="19" customFormat="false" ht="45" hidden="false" customHeight="false" outlineLevel="0" collapsed="false">
      <c r="A19" s="26"/>
      <c r="B19" s="27"/>
      <c r="C19" s="28" t="n">
        <v>16</v>
      </c>
      <c r="D19" s="29" t="s">
        <v>61</v>
      </c>
      <c r="E19" s="30" t="s">
        <v>25</v>
      </c>
      <c r="F19" s="30" t="s">
        <v>59</v>
      </c>
      <c r="G19" s="30" t="s">
        <v>62</v>
      </c>
      <c r="H19" s="30" t="s">
        <v>34</v>
      </c>
      <c r="I19" s="31" t="n">
        <v>20</v>
      </c>
      <c r="J19" s="31" t="n">
        <v>30</v>
      </c>
      <c r="K19" s="32" t="n">
        <v>58.46</v>
      </c>
      <c r="L19" s="33" t="n">
        <v>200</v>
      </c>
      <c r="M19" s="34" t="n">
        <f aca="false">L19-(SUM(O19:R19))</f>
        <v>200</v>
      </c>
      <c r="N19" s="35" t="str">
        <f aca="false">IF(M19&lt;0,"ATENÇÃO","OK")</f>
        <v>OK</v>
      </c>
      <c r="O19" s="36"/>
      <c r="P19" s="36"/>
      <c r="Q19" s="36"/>
      <c r="R19" s="37"/>
    </row>
    <row r="20" customFormat="false" ht="56.25" hidden="false" customHeight="false" outlineLevel="0" collapsed="false">
      <c r="A20" s="41" t="s">
        <v>63</v>
      </c>
      <c r="B20" s="42" t="n">
        <v>4</v>
      </c>
      <c r="C20" s="43" t="n">
        <v>17</v>
      </c>
      <c r="D20" s="48" t="s">
        <v>64</v>
      </c>
      <c r="E20" s="46" t="s">
        <v>65</v>
      </c>
      <c r="F20" s="46" t="s">
        <v>66</v>
      </c>
      <c r="G20" s="46" t="s">
        <v>67</v>
      </c>
      <c r="H20" s="46" t="s">
        <v>41</v>
      </c>
      <c r="I20" s="45" t="n">
        <v>20</v>
      </c>
      <c r="J20" s="45" t="n">
        <v>30</v>
      </c>
      <c r="K20" s="47" t="n">
        <v>40.09</v>
      </c>
      <c r="L20" s="33" t="n">
        <v>400</v>
      </c>
      <c r="M20" s="34" t="n">
        <f aca="false">L20-(SUM(O20:R20))</f>
        <v>400</v>
      </c>
      <c r="N20" s="35" t="str">
        <f aca="false">IF(M20&lt;0,"ATENÇÃO","OK")</f>
        <v>OK</v>
      </c>
      <c r="O20" s="36"/>
      <c r="P20" s="36"/>
      <c r="Q20" s="36"/>
      <c r="R20" s="37"/>
    </row>
  </sheetData>
  <mergeCells count="14">
    <mergeCell ref="A1:C1"/>
    <mergeCell ref="D1:K1"/>
    <mergeCell ref="L1:N1"/>
    <mergeCell ref="O1:O2"/>
    <mergeCell ref="P1:P2"/>
    <mergeCell ref="Q1:Q2"/>
    <mergeCell ref="R1:R2"/>
    <mergeCell ref="A2:N2"/>
    <mergeCell ref="A4:A12"/>
    <mergeCell ref="B4:B12"/>
    <mergeCell ref="A13:A17"/>
    <mergeCell ref="B13:B17"/>
    <mergeCell ref="A18:A19"/>
    <mergeCell ref="B18:B19"/>
  </mergeCells>
  <conditionalFormatting sqref="O4:R20">
    <cfRule type="cellIs" priority="2" operator="greaterThan" aboveAverage="0" equalAverage="0" bottom="0" percent="0" rank="0" text="" dxfId="0">
      <formula>0</formula>
    </cfRule>
    <cfRule type="cellIs" priority="3" operator="greaterThan" aboveAverage="0" equalAverage="0" bottom="0" percent="0" rank="0" text="" dxfId="1">
      <formula>0</formula>
    </cfRule>
    <cfRule type="cellIs" priority="4" operator="greaterThan" aboveAverage="0" equalAverage="0" bottom="0" percent="0" rank="0" text="" dxfId="2">
      <formula>0</formula>
    </cfRule>
  </conditionalFormatting>
  <conditionalFormatting sqref="O4:R20">
    <cfRule type="cellIs" priority="5" operator="greaterThan" aboveAverage="0" equalAverage="0" bottom="0" percent="0" rank="0" text="" dxfId="3">
      <formula>0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20"/>
  <sheetViews>
    <sheetView showFormulas="false" showGridLines="true" showRowColHeaders="true" showZeros="true" rightToLeft="false" tabSelected="false" showOutlineSymbols="true" defaultGridColor="true" view="normal" topLeftCell="M1" colorId="64" zoomScale="60" zoomScaleNormal="60" zoomScalePageLayoutView="100" workbookViewId="0">
      <selection pane="topLeft" activeCell="Q1" activeCellId="0" sqref="Q1"/>
    </sheetView>
  </sheetViews>
  <sheetFormatPr defaultRowHeight="15" zeroHeight="false" outlineLevelRow="0" outlineLevelCol="0"/>
  <cols>
    <col collapsed="false" customWidth="true" hidden="false" outlineLevel="0" max="1" min="1" style="1" width="20.86"/>
    <col collapsed="false" customWidth="true" hidden="false" outlineLevel="0" max="2" min="2" style="2" width="9.58"/>
    <col collapsed="false" customWidth="true" hidden="false" outlineLevel="0" max="3" min="3" style="3" width="8.86"/>
    <col collapsed="false" customWidth="true" hidden="false" outlineLevel="0" max="4" min="4" style="4" width="60.14"/>
    <col collapsed="false" customWidth="true" hidden="false" outlineLevel="0" max="5" min="5" style="5" width="16"/>
    <col collapsed="false" customWidth="true" hidden="false" outlineLevel="0" max="6" min="6" style="5" width="18.58"/>
    <col collapsed="false" customWidth="true" hidden="false" outlineLevel="0" max="7" min="7" style="2" width="18.58"/>
    <col collapsed="false" customWidth="true" hidden="false" outlineLevel="0" max="8" min="8" style="3" width="14.57"/>
    <col collapsed="false" customWidth="true" hidden="false" outlineLevel="0" max="9" min="9" style="6" width="10.85"/>
    <col collapsed="false" customWidth="true" hidden="false" outlineLevel="0" max="10" min="10" style="6" width="16.86"/>
    <col collapsed="false" customWidth="true" hidden="false" outlineLevel="0" max="11" min="11" style="7" width="15.15"/>
    <col collapsed="false" customWidth="true" hidden="false" outlineLevel="0" max="12" min="12" style="8" width="9.42"/>
    <col collapsed="false" customWidth="true" hidden="false" outlineLevel="0" max="13" min="13" style="9" width="13.29"/>
    <col collapsed="false" customWidth="true" hidden="false" outlineLevel="0" max="14" min="14" style="10" width="12.57"/>
    <col collapsed="false" customWidth="true" hidden="false" outlineLevel="0" max="16" min="15" style="50" width="17.14"/>
    <col collapsed="false" customWidth="true" hidden="false" outlineLevel="0" max="1025" min="17" style="12" width="9.71"/>
  </cols>
  <sheetData>
    <row r="1" customFormat="false" ht="27.75" hidden="false" customHeight="true" outlineLevel="0" collapsed="false">
      <c r="A1" s="14" t="s">
        <v>0</v>
      </c>
      <c r="B1" s="14"/>
      <c r="C1" s="14"/>
      <c r="D1" s="14" t="s">
        <v>1</v>
      </c>
      <c r="E1" s="14"/>
      <c r="F1" s="14"/>
      <c r="G1" s="14"/>
      <c r="H1" s="14"/>
      <c r="I1" s="14"/>
      <c r="J1" s="14"/>
      <c r="K1" s="14"/>
      <c r="L1" s="15" t="s">
        <v>2</v>
      </c>
      <c r="M1" s="15"/>
      <c r="N1" s="15"/>
      <c r="O1" s="51" t="s">
        <v>68</v>
      </c>
      <c r="P1" s="51" t="s">
        <v>69</v>
      </c>
    </row>
    <row r="2" customFormat="false" ht="30.75" hidden="false" customHeight="true" outlineLevel="0" collapsed="false">
      <c r="A2" s="14" t="s">
        <v>70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52"/>
      <c r="P2" s="52"/>
    </row>
    <row r="3" s="25" customFormat="true" ht="30" hidden="false" customHeight="false" outlineLevel="0" collapsed="false">
      <c r="A3" s="17" t="s">
        <v>8</v>
      </c>
      <c r="B3" s="18" t="s">
        <v>9</v>
      </c>
      <c r="C3" s="19" t="s">
        <v>10</v>
      </c>
      <c r="D3" s="19" t="s">
        <v>11</v>
      </c>
      <c r="E3" s="19" t="s">
        <v>12</v>
      </c>
      <c r="F3" s="19" t="s">
        <v>13</v>
      </c>
      <c r="G3" s="19" t="s">
        <v>14</v>
      </c>
      <c r="H3" s="19" t="s">
        <v>15</v>
      </c>
      <c r="I3" s="17" t="s">
        <v>16</v>
      </c>
      <c r="J3" s="20" t="s">
        <v>17</v>
      </c>
      <c r="K3" s="21" t="s">
        <v>18</v>
      </c>
      <c r="L3" s="22" t="s">
        <v>19</v>
      </c>
      <c r="M3" s="23" t="s">
        <v>20</v>
      </c>
      <c r="N3" s="17" t="s">
        <v>21</v>
      </c>
      <c r="O3" s="24" t="n">
        <v>43775</v>
      </c>
      <c r="P3" s="24" t="n">
        <v>43775</v>
      </c>
    </row>
    <row r="4" customFormat="false" ht="75" hidden="false" customHeight="true" outlineLevel="0" collapsed="false">
      <c r="A4" s="26" t="s">
        <v>23</v>
      </c>
      <c r="B4" s="27" t="n">
        <v>1</v>
      </c>
      <c r="C4" s="28" t="n">
        <v>1</v>
      </c>
      <c r="D4" s="29" t="s">
        <v>24</v>
      </c>
      <c r="E4" s="30" t="s">
        <v>25</v>
      </c>
      <c r="F4" s="30" t="s">
        <v>26</v>
      </c>
      <c r="G4" s="30" t="s">
        <v>26</v>
      </c>
      <c r="H4" s="30" t="s">
        <v>27</v>
      </c>
      <c r="I4" s="31" t="n">
        <v>20</v>
      </c>
      <c r="J4" s="31" t="n">
        <v>30</v>
      </c>
      <c r="K4" s="32" t="n">
        <v>74</v>
      </c>
      <c r="L4" s="33" t="n">
        <v>250</v>
      </c>
      <c r="M4" s="34" t="n">
        <f aca="false">L4-(SUM(O4:P4))</f>
        <v>70</v>
      </c>
      <c r="N4" s="35" t="str">
        <f aca="false">IF(M4&lt;0,"ATENÇÃO","OK")</f>
        <v>OK</v>
      </c>
      <c r="O4" s="53" t="n">
        <v>180</v>
      </c>
      <c r="P4" s="54"/>
    </row>
    <row r="5" customFormat="false" ht="30" hidden="false" customHeight="false" outlineLevel="0" collapsed="false">
      <c r="A5" s="26"/>
      <c r="B5" s="27"/>
      <c r="C5" s="28" t="n">
        <v>2</v>
      </c>
      <c r="D5" s="29" t="s">
        <v>28</v>
      </c>
      <c r="E5" s="30" t="s">
        <v>25</v>
      </c>
      <c r="F5" s="30" t="s">
        <v>29</v>
      </c>
      <c r="G5" s="30" t="s">
        <v>30</v>
      </c>
      <c r="H5" s="30" t="s">
        <v>27</v>
      </c>
      <c r="I5" s="31" t="n">
        <v>20</v>
      </c>
      <c r="J5" s="31" t="n">
        <v>30</v>
      </c>
      <c r="K5" s="32" t="n">
        <v>55</v>
      </c>
      <c r="L5" s="33"/>
      <c r="M5" s="34" t="n">
        <f aca="false">L5-(SUM(O5:P5))</f>
        <v>0</v>
      </c>
      <c r="N5" s="35" t="str">
        <f aca="false">IF(M5&lt;0,"ATENÇÃO","OK")</f>
        <v>OK</v>
      </c>
      <c r="O5" s="53"/>
      <c r="P5" s="54"/>
    </row>
    <row r="6" customFormat="false" ht="15" hidden="false" customHeight="false" outlineLevel="0" collapsed="false">
      <c r="A6" s="26"/>
      <c r="B6" s="27"/>
      <c r="C6" s="38" t="n">
        <v>3</v>
      </c>
      <c r="D6" s="39" t="s">
        <v>31</v>
      </c>
      <c r="E6" s="30" t="s">
        <v>25</v>
      </c>
      <c r="F6" s="30" t="s">
        <v>32</v>
      </c>
      <c r="G6" s="30" t="s">
        <v>32</v>
      </c>
      <c r="H6" s="31" t="s">
        <v>27</v>
      </c>
      <c r="I6" s="31" t="n">
        <v>20</v>
      </c>
      <c r="J6" s="31" t="n">
        <v>30</v>
      </c>
      <c r="K6" s="32" t="n">
        <v>82</v>
      </c>
      <c r="L6" s="33" t="n">
        <v>50</v>
      </c>
      <c r="M6" s="34" t="n">
        <f aca="false">L6-(SUM(O6:P6))</f>
        <v>12</v>
      </c>
      <c r="N6" s="35" t="str">
        <f aca="false">IF(M6&lt;0,"ATENÇÃO","OK")</f>
        <v>OK</v>
      </c>
      <c r="O6" s="53" t="n">
        <v>38</v>
      </c>
      <c r="P6" s="54"/>
    </row>
    <row r="7" customFormat="false" ht="75" hidden="false" customHeight="false" outlineLevel="0" collapsed="false">
      <c r="A7" s="26"/>
      <c r="B7" s="27"/>
      <c r="C7" s="28" t="n">
        <v>4</v>
      </c>
      <c r="D7" s="29" t="s">
        <v>33</v>
      </c>
      <c r="E7" s="30" t="s">
        <v>25</v>
      </c>
      <c r="F7" s="30" t="s">
        <v>26</v>
      </c>
      <c r="G7" s="30" t="s">
        <v>26</v>
      </c>
      <c r="H7" s="30" t="s">
        <v>34</v>
      </c>
      <c r="I7" s="31" t="n">
        <v>20</v>
      </c>
      <c r="J7" s="31" t="n">
        <v>30</v>
      </c>
      <c r="K7" s="32" t="n">
        <v>257.4</v>
      </c>
      <c r="L7" s="33" t="n">
        <v>10</v>
      </c>
      <c r="M7" s="34" t="n">
        <f aca="false">L7-(SUM(O7:P7))</f>
        <v>7</v>
      </c>
      <c r="N7" s="35" t="str">
        <f aca="false">IF(M7&lt;0,"ATENÇÃO","OK")</f>
        <v>OK</v>
      </c>
      <c r="O7" s="53" t="n">
        <v>3</v>
      </c>
      <c r="P7" s="54"/>
    </row>
    <row r="8" customFormat="false" ht="105" hidden="false" customHeight="false" outlineLevel="0" collapsed="false">
      <c r="A8" s="26"/>
      <c r="B8" s="27"/>
      <c r="C8" s="28" t="n">
        <v>5</v>
      </c>
      <c r="D8" s="39" t="s">
        <v>35</v>
      </c>
      <c r="E8" s="30" t="s">
        <v>25</v>
      </c>
      <c r="F8" s="30" t="s">
        <v>26</v>
      </c>
      <c r="G8" s="30" t="s">
        <v>26</v>
      </c>
      <c r="H8" s="40" t="s">
        <v>27</v>
      </c>
      <c r="I8" s="31" t="n">
        <v>20</v>
      </c>
      <c r="J8" s="31" t="n">
        <v>30</v>
      </c>
      <c r="K8" s="32" t="n">
        <v>145</v>
      </c>
      <c r="L8" s="33"/>
      <c r="M8" s="34" t="n">
        <f aca="false">L8-(SUM(O8:P8))</f>
        <v>0</v>
      </c>
      <c r="N8" s="35" t="str">
        <f aca="false">IF(M8&lt;0,"ATENÇÃO","OK")</f>
        <v>OK</v>
      </c>
      <c r="O8" s="53"/>
      <c r="P8" s="54"/>
    </row>
    <row r="9" customFormat="false" ht="45" hidden="false" customHeight="false" outlineLevel="0" collapsed="false">
      <c r="A9" s="26"/>
      <c r="B9" s="27"/>
      <c r="C9" s="28" t="n">
        <v>6</v>
      </c>
      <c r="D9" s="39" t="s">
        <v>36</v>
      </c>
      <c r="E9" s="30" t="s">
        <v>37</v>
      </c>
      <c r="F9" s="30" t="s">
        <v>38</v>
      </c>
      <c r="G9" s="30" t="s">
        <v>38</v>
      </c>
      <c r="H9" s="40" t="s">
        <v>27</v>
      </c>
      <c r="I9" s="31" t="n">
        <v>20</v>
      </c>
      <c r="J9" s="31" t="n">
        <v>30</v>
      </c>
      <c r="K9" s="32" t="n">
        <v>6.8</v>
      </c>
      <c r="L9" s="33" t="n">
        <v>200</v>
      </c>
      <c r="M9" s="34" t="n">
        <f aca="false">L9-(SUM(O9:P9))</f>
        <v>148</v>
      </c>
      <c r="N9" s="35" t="str">
        <f aca="false">IF(M9&lt;0,"ATENÇÃO","OK")</f>
        <v>OK</v>
      </c>
      <c r="O9" s="53"/>
      <c r="P9" s="54" t="n">
        <v>52</v>
      </c>
    </row>
    <row r="10" customFormat="false" ht="30" hidden="false" customHeight="false" outlineLevel="0" collapsed="false">
      <c r="A10" s="26"/>
      <c r="B10" s="27"/>
      <c r="C10" s="28" t="n">
        <v>7</v>
      </c>
      <c r="D10" s="39" t="s">
        <v>39</v>
      </c>
      <c r="E10" s="30" t="s">
        <v>37</v>
      </c>
      <c r="F10" s="30" t="s">
        <v>38</v>
      </c>
      <c r="G10" s="30" t="s">
        <v>38</v>
      </c>
      <c r="H10" s="40" t="s">
        <v>27</v>
      </c>
      <c r="I10" s="31" t="n">
        <v>20</v>
      </c>
      <c r="J10" s="31" t="n">
        <v>30</v>
      </c>
      <c r="K10" s="32" t="n">
        <v>25</v>
      </c>
      <c r="L10" s="33" t="n">
        <v>300</v>
      </c>
      <c r="M10" s="34" t="n">
        <f aca="false">L10-(SUM(O10:P10))</f>
        <v>154</v>
      </c>
      <c r="N10" s="35" t="str">
        <f aca="false">IF(M10&lt;0,"ATENÇÃO","OK")</f>
        <v>OK</v>
      </c>
      <c r="O10" s="53"/>
      <c r="P10" s="54" t="n">
        <v>146</v>
      </c>
    </row>
    <row r="11" customFormat="false" ht="15" hidden="false" customHeight="false" outlineLevel="0" collapsed="false">
      <c r="A11" s="26"/>
      <c r="B11" s="27"/>
      <c r="C11" s="38" t="n">
        <v>8</v>
      </c>
      <c r="D11" s="39" t="s">
        <v>40</v>
      </c>
      <c r="E11" s="31" t="s">
        <v>25</v>
      </c>
      <c r="F11" s="31" t="s">
        <v>29</v>
      </c>
      <c r="G11" s="30" t="s">
        <v>29</v>
      </c>
      <c r="H11" s="31" t="s">
        <v>41</v>
      </c>
      <c r="I11" s="31" t="n">
        <v>20</v>
      </c>
      <c r="J11" s="31" t="n">
        <v>30</v>
      </c>
      <c r="K11" s="32" t="n">
        <v>24</v>
      </c>
      <c r="L11" s="33"/>
      <c r="M11" s="34" t="n">
        <f aca="false">L11-(SUM(O11:P11))</f>
        <v>0</v>
      </c>
      <c r="N11" s="35" t="str">
        <f aca="false">IF(M11&lt;0,"ATENÇÃO","OK")</f>
        <v>OK</v>
      </c>
      <c r="O11" s="53"/>
      <c r="P11" s="54"/>
    </row>
    <row r="12" customFormat="false" ht="15" hidden="false" customHeight="false" outlineLevel="0" collapsed="false">
      <c r="A12" s="26"/>
      <c r="B12" s="27"/>
      <c r="C12" s="28" t="n">
        <v>9</v>
      </c>
      <c r="D12" s="39" t="s">
        <v>42</v>
      </c>
      <c r="E12" s="31" t="s">
        <v>25</v>
      </c>
      <c r="F12" s="31" t="s">
        <v>43</v>
      </c>
      <c r="G12" s="30" t="s">
        <v>43</v>
      </c>
      <c r="H12" s="31" t="s">
        <v>34</v>
      </c>
      <c r="I12" s="31" t="n">
        <v>20</v>
      </c>
      <c r="J12" s="31" t="n">
        <v>30</v>
      </c>
      <c r="K12" s="32" t="n">
        <v>60</v>
      </c>
      <c r="L12" s="33" t="n">
        <v>10</v>
      </c>
      <c r="M12" s="34" t="n">
        <f aca="false">L12-(SUM(O12:P12))</f>
        <v>10</v>
      </c>
      <c r="N12" s="35" t="str">
        <f aca="false">IF(M12&lt;0,"ATENÇÃO","OK")</f>
        <v>OK</v>
      </c>
      <c r="O12" s="53"/>
      <c r="P12" s="54"/>
    </row>
    <row r="13" customFormat="false" ht="30" hidden="false" customHeight="true" outlineLevel="0" collapsed="false">
      <c r="A13" s="41" t="s">
        <v>44</v>
      </c>
      <c r="B13" s="42" t="n">
        <v>2</v>
      </c>
      <c r="C13" s="43" t="n">
        <v>10</v>
      </c>
      <c r="D13" s="44" t="s">
        <v>45</v>
      </c>
      <c r="E13" s="45" t="s">
        <v>25</v>
      </c>
      <c r="F13" s="45" t="s">
        <v>46</v>
      </c>
      <c r="G13" s="46" t="s">
        <v>46</v>
      </c>
      <c r="H13" s="45" t="s">
        <v>27</v>
      </c>
      <c r="I13" s="45" t="n">
        <v>20</v>
      </c>
      <c r="J13" s="45" t="n">
        <v>30</v>
      </c>
      <c r="K13" s="47" t="n">
        <v>75</v>
      </c>
      <c r="L13" s="33"/>
      <c r="M13" s="34" t="n">
        <f aca="false">L13-(SUM(O13:P13))</f>
        <v>0</v>
      </c>
      <c r="N13" s="35" t="str">
        <f aca="false">IF(M13&lt;0,"ATENÇÃO","OK")</f>
        <v>OK</v>
      </c>
      <c r="O13" s="53"/>
      <c r="P13" s="54"/>
    </row>
    <row r="14" customFormat="false" ht="30" hidden="false" customHeight="false" outlineLevel="0" collapsed="false">
      <c r="A14" s="41"/>
      <c r="B14" s="42"/>
      <c r="C14" s="43" t="n">
        <v>11</v>
      </c>
      <c r="D14" s="44" t="s">
        <v>47</v>
      </c>
      <c r="E14" s="45" t="s">
        <v>25</v>
      </c>
      <c r="F14" s="45" t="s">
        <v>46</v>
      </c>
      <c r="G14" s="46" t="s">
        <v>46</v>
      </c>
      <c r="H14" s="45" t="s">
        <v>27</v>
      </c>
      <c r="I14" s="45" t="n">
        <v>20</v>
      </c>
      <c r="J14" s="45" t="n">
        <v>30</v>
      </c>
      <c r="K14" s="47" t="n">
        <v>55</v>
      </c>
      <c r="L14" s="33" t="n">
        <v>60</v>
      </c>
      <c r="M14" s="34" t="n">
        <f aca="false">L14-(SUM(O14:P14))</f>
        <v>60</v>
      </c>
      <c r="N14" s="35" t="str">
        <f aca="false">IF(M14&lt;0,"ATENÇÃO","OK")</f>
        <v>OK</v>
      </c>
      <c r="O14" s="53"/>
      <c r="P14" s="54"/>
    </row>
    <row r="15" customFormat="false" ht="15" hidden="false" customHeight="false" outlineLevel="0" collapsed="false">
      <c r="A15" s="41"/>
      <c r="B15" s="42"/>
      <c r="C15" s="43" t="n">
        <v>12</v>
      </c>
      <c r="D15" s="48" t="s">
        <v>48</v>
      </c>
      <c r="E15" s="46" t="s">
        <v>25</v>
      </c>
      <c r="F15" s="46" t="s">
        <v>49</v>
      </c>
      <c r="G15" s="46" t="s">
        <v>50</v>
      </c>
      <c r="H15" s="46" t="s">
        <v>27</v>
      </c>
      <c r="I15" s="45" t="n">
        <v>20</v>
      </c>
      <c r="J15" s="45" t="n">
        <v>30</v>
      </c>
      <c r="K15" s="47" t="n">
        <v>661.56</v>
      </c>
      <c r="L15" s="33"/>
      <c r="M15" s="34" t="n">
        <f aca="false">L15-(SUM(O15:P15))</f>
        <v>0</v>
      </c>
      <c r="N15" s="35" t="str">
        <f aca="false">IF(M15&lt;0,"ATENÇÃO","OK")</f>
        <v>OK</v>
      </c>
      <c r="O15" s="53"/>
      <c r="P15" s="54"/>
    </row>
    <row r="16" customFormat="false" ht="15" hidden="false" customHeight="false" outlineLevel="0" collapsed="false">
      <c r="A16" s="41"/>
      <c r="B16" s="42"/>
      <c r="C16" s="49" t="n">
        <v>13</v>
      </c>
      <c r="D16" s="48" t="s">
        <v>51</v>
      </c>
      <c r="E16" s="46" t="s">
        <v>52</v>
      </c>
      <c r="F16" s="46" t="s">
        <v>53</v>
      </c>
      <c r="G16" s="46" t="s">
        <v>54</v>
      </c>
      <c r="H16" s="46" t="s">
        <v>41</v>
      </c>
      <c r="I16" s="45" t="n">
        <v>20</v>
      </c>
      <c r="J16" s="45" t="n">
        <v>30</v>
      </c>
      <c r="K16" s="47" t="n">
        <v>320</v>
      </c>
      <c r="L16" s="33"/>
      <c r="M16" s="34" t="n">
        <f aca="false">L16-(SUM(O16:P16))</f>
        <v>0</v>
      </c>
      <c r="N16" s="35" t="str">
        <f aca="false">IF(M16&lt;0,"ATENÇÃO","OK")</f>
        <v>OK</v>
      </c>
      <c r="O16" s="53"/>
      <c r="P16" s="54"/>
    </row>
    <row r="17" customFormat="false" ht="15" hidden="false" customHeight="false" outlineLevel="0" collapsed="false">
      <c r="A17" s="41"/>
      <c r="B17" s="42"/>
      <c r="C17" s="43" t="n">
        <v>14</v>
      </c>
      <c r="D17" s="48" t="s">
        <v>55</v>
      </c>
      <c r="E17" s="46" t="s">
        <v>25</v>
      </c>
      <c r="F17" s="46" t="s">
        <v>53</v>
      </c>
      <c r="G17" s="46" t="s">
        <v>56</v>
      </c>
      <c r="H17" s="46" t="s">
        <v>27</v>
      </c>
      <c r="I17" s="45" t="n">
        <v>20</v>
      </c>
      <c r="J17" s="45" t="n">
        <v>30</v>
      </c>
      <c r="K17" s="47" t="n">
        <v>369.15</v>
      </c>
      <c r="L17" s="33"/>
      <c r="M17" s="34" t="n">
        <f aca="false">L17-(SUM(O17:P17))</f>
        <v>0</v>
      </c>
      <c r="N17" s="35" t="str">
        <f aca="false">IF(M17&lt;0,"ATENÇÃO","OK")</f>
        <v>OK</v>
      </c>
      <c r="O17" s="53"/>
      <c r="P17" s="54"/>
    </row>
    <row r="18" customFormat="false" ht="120" hidden="false" customHeight="true" outlineLevel="0" collapsed="false">
      <c r="A18" s="26" t="s">
        <v>57</v>
      </c>
      <c r="B18" s="27" t="n">
        <v>3</v>
      </c>
      <c r="C18" s="28" t="n">
        <v>15</v>
      </c>
      <c r="D18" s="29" t="s">
        <v>58</v>
      </c>
      <c r="E18" s="30" t="s">
        <v>25</v>
      </c>
      <c r="F18" s="30" t="s">
        <v>59</v>
      </c>
      <c r="G18" s="30" t="s">
        <v>60</v>
      </c>
      <c r="H18" s="30" t="s">
        <v>27</v>
      </c>
      <c r="I18" s="31" t="n">
        <v>20</v>
      </c>
      <c r="J18" s="31" t="n">
        <v>30</v>
      </c>
      <c r="K18" s="32" t="n">
        <v>33.99</v>
      </c>
      <c r="L18" s="33" t="n">
        <v>100</v>
      </c>
      <c r="M18" s="34" t="n">
        <f aca="false">L18-(SUM(O18:P18))</f>
        <v>100</v>
      </c>
      <c r="N18" s="35" t="str">
        <f aca="false">IF(M18&lt;0,"ATENÇÃO","OK")</f>
        <v>OK</v>
      </c>
      <c r="O18" s="53"/>
      <c r="P18" s="54"/>
    </row>
    <row r="19" customFormat="false" ht="45" hidden="false" customHeight="false" outlineLevel="0" collapsed="false">
      <c r="A19" s="26"/>
      <c r="B19" s="27"/>
      <c r="C19" s="28" t="n">
        <v>16</v>
      </c>
      <c r="D19" s="29" t="s">
        <v>61</v>
      </c>
      <c r="E19" s="30" t="s">
        <v>25</v>
      </c>
      <c r="F19" s="30" t="s">
        <v>59</v>
      </c>
      <c r="G19" s="30" t="s">
        <v>62</v>
      </c>
      <c r="H19" s="30" t="s">
        <v>34</v>
      </c>
      <c r="I19" s="31" t="n">
        <v>20</v>
      </c>
      <c r="J19" s="31" t="n">
        <v>30</v>
      </c>
      <c r="K19" s="32" t="n">
        <v>58.46</v>
      </c>
      <c r="L19" s="33"/>
      <c r="M19" s="34" t="n">
        <f aca="false">L19-(SUM(O19:P19))</f>
        <v>0</v>
      </c>
      <c r="N19" s="35" t="str">
        <f aca="false">IF(M19&lt;0,"ATENÇÃO","OK")</f>
        <v>OK</v>
      </c>
      <c r="O19" s="53"/>
      <c r="P19" s="54"/>
    </row>
    <row r="20" customFormat="false" ht="56.25" hidden="false" customHeight="false" outlineLevel="0" collapsed="false">
      <c r="A20" s="41" t="s">
        <v>63</v>
      </c>
      <c r="B20" s="42" t="n">
        <v>4</v>
      </c>
      <c r="C20" s="43" t="n">
        <v>17</v>
      </c>
      <c r="D20" s="48" t="s">
        <v>64</v>
      </c>
      <c r="E20" s="46" t="s">
        <v>65</v>
      </c>
      <c r="F20" s="46" t="s">
        <v>66</v>
      </c>
      <c r="G20" s="46" t="s">
        <v>67</v>
      </c>
      <c r="H20" s="46" t="s">
        <v>41</v>
      </c>
      <c r="I20" s="45" t="n">
        <v>20</v>
      </c>
      <c r="J20" s="45" t="n">
        <v>30</v>
      </c>
      <c r="K20" s="47" t="n">
        <v>40.09</v>
      </c>
      <c r="L20" s="33" t="n">
        <v>100</v>
      </c>
      <c r="M20" s="34" t="n">
        <f aca="false">L20-(SUM(O20:P20))</f>
        <v>100</v>
      </c>
      <c r="N20" s="35" t="str">
        <f aca="false">IF(M20&lt;0,"ATENÇÃO","OK")</f>
        <v>OK</v>
      </c>
      <c r="O20" s="53"/>
      <c r="P20" s="54"/>
    </row>
  </sheetData>
  <mergeCells count="10">
    <mergeCell ref="A1:C1"/>
    <mergeCell ref="D1:K1"/>
    <mergeCell ref="L1:N1"/>
    <mergeCell ref="A2:N2"/>
    <mergeCell ref="A4:A12"/>
    <mergeCell ref="B4:B12"/>
    <mergeCell ref="A13:A17"/>
    <mergeCell ref="B13:B17"/>
    <mergeCell ref="A18:A19"/>
    <mergeCell ref="B18:B19"/>
  </mergeCells>
  <conditionalFormatting sqref="O4:P4 O5:O20 P10:P20">
    <cfRule type="cellIs" priority="2" operator="greaterThan" aboveAverage="0" equalAverage="0" bottom="0" percent="0" rank="0" text="" dxfId="0">
      <formula>0</formula>
    </cfRule>
    <cfRule type="cellIs" priority="3" operator="greaterThan" aboveAverage="0" equalAverage="0" bottom="0" percent="0" rank="0" text="" dxfId="1">
      <formula>0</formula>
    </cfRule>
    <cfRule type="cellIs" priority="4" operator="greaterThan" aboveAverage="0" equalAverage="0" bottom="0" percent="0" rank="0" text="" dxfId="2">
      <formula>0</formula>
    </cfRule>
  </conditionalFormatting>
  <conditionalFormatting sqref="P5:P9">
    <cfRule type="cellIs" priority="5" operator="greaterThan" aboveAverage="0" equalAverage="0" bottom="0" percent="0" rank="0" text="" dxfId="3">
      <formula>0</formula>
    </cfRule>
    <cfRule type="cellIs" priority="6" operator="greaterThan" aboveAverage="0" equalAverage="0" bottom="0" percent="0" rank="0" text="" dxfId="4">
      <formula>0</formula>
    </cfRule>
    <cfRule type="cellIs" priority="7" operator="greaterThan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30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pane xSplit="2" ySplit="3" topLeftCell="C10" activePane="bottomRight" state="frozen"/>
      <selection pane="topLeft" activeCell="A1" activeCellId="0" sqref="A1"/>
      <selection pane="topRight" activeCell="C1" activeCellId="0" sqref="C1"/>
      <selection pane="bottomLeft" activeCell="A10" activeCellId="0" sqref="A10"/>
      <selection pane="bottomRight" activeCell="P25" activeCellId="0" sqref="P25"/>
    </sheetView>
  </sheetViews>
  <sheetFormatPr defaultRowHeight="15" zeroHeight="false" outlineLevelRow="0" outlineLevelCol="0"/>
  <cols>
    <col collapsed="false" customWidth="true" hidden="false" outlineLevel="0" max="1" min="1" style="1" width="20.86"/>
    <col collapsed="false" customWidth="true" hidden="false" outlineLevel="0" max="2" min="2" style="2" width="9.58"/>
    <col collapsed="false" customWidth="true" hidden="false" outlineLevel="0" max="3" min="3" style="3" width="8.86"/>
    <col collapsed="false" customWidth="true" hidden="false" outlineLevel="0" max="4" min="4" style="4" width="60.14"/>
    <col collapsed="false" customWidth="true" hidden="false" outlineLevel="0" max="5" min="5" style="5" width="16"/>
    <col collapsed="false" customWidth="true" hidden="false" outlineLevel="0" max="6" min="6" style="5" width="18.58"/>
    <col collapsed="false" customWidth="true" hidden="false" outlineLevel="0" max="7" min="7" style="2" width="18.58"/>
    <col collapsed="false" customWidth="true" hidden="false" outlineLevel="0" max="8" min="8" style="3" width="14.57"/>
    <col collapsed="false" customWidth="true" hidden="false" outlineLevel="0" max="9" min="9" style="6" width="10.85"/>
    <col collapsed="false" customWidth="true" hidden="false" outlineLevel="0" max="10" min="10" style="6" width="16.86"/>
    <col collapsed="false" customWidth="true" hidden="false" outlineLevel="0" max="11" min="11" style="7" width="15.15"/>
    <col collapsed="false" customWidth="true" hidden="false" outlineLevel="0" max="12" min="12" style="55" width="16.71"/>
    <col collapsed="false" customWidth="true" hidden="false" outlineLevel="0" max="13" min="13" style="9" width="16.71"/>
    <col collapsed="false" customWidth="true" hidden="false" outlineLevel="0" max="14" min="14" style="56" width="16.71"/>
    <col collapsed="false" customWidth="true" hidden="false" outlineLevel="0" max="16" min="15" style="57" width="18.71"/>
    <col collapsed="false" customWidth="true" hidden="false" outlineLevel="0" max="1025" min="17" style="57" width="9.71"/>
  </cols>
  <sheetData>
    <row r="1" customFormat="false" ht="27.75" hidden="false" customHeight="true" outlineLevel="0" collapsed="false">
      <c r="A1" s="14" t="s">
        <v>0</v>
      </c>
      <c r="B1" s="14"/>
      <c r="C1" s="14"/>
      <c r="D1" s="14" t="s">
        <v>1</v>
      </c>
      <c r="E1" s="14"/>
      <c r="F1" s="14"/>
      <c r="G1" s="14"/>
      <c r="H1" s="14"/>
      <c r="I1" s="14"/>
      <c r="J1" s="14"/>
      <c r="K1" s="14"/>
      <c r="L1" s="14" t="s">
        <v>2</v>
      </c>
      <c r="M1" s="14"/>
      <c r="N1" s="14"/>
      <c r="O1" s="14"/>
      <c r="P1" s="14"/>
    </row>
    <row r="2" customFormat="false" ht="30.75" hidden="false" customHeight="true" outlineLevel="0" collapsed="false">
      <c r="A2" s="14" t="s">
        <v>71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="25" customFormat="true" ht="30" hidden="false" customHeight="false" outlineLevel="0" collapsed="false">
      <c r="A3" s="17" t="s">
        <v>8</v>
      </c>
      <c r="B3" s="18" t="s">
        <v>9</v>
      </c>
      <c r="C3" s="19" t="s">
        <v>10</v>
      </c>
      <c r="D3" s="19" t="s">
        <v>11</v>
      </c>
      <c r="E3" s="19" t="s">
        <v>12</v>
      </c>
      <c r="F3" s="19" t="s">
        <v>13</v>
      </c>
      <c r="G3" s="19" t="s">
        <v>14</v>
      </c>
      <c r="H3" s="19" t="s">
        <v>15</v>
      </c>
      <c r="I3" s="17" t="s">
        <v>16</v>
      </c>
      <c r="J3" s="20" t="s">
        <v>17</v>
      </c>
      <c r="K3" s="21" t="s">
        <v>18</v>
      </c>
      <c r="L3" s="22" t="s">
        <v>72</v>
      </c>
      <c r="M3" s="23" t="s">
        <v>73</v>
      </c>
      <c r="N3" s="17" t="s">
        <v>74</v>
      </c>
      <c r="O3" s="58" t="s">
        <v>75</v>
      </c>
      <c r="P3" s="58" t="s">
        <v>76</v>
      </c>
    </row>
    <row r="4" customFormat="false" ht="75" hidden="false" customHeight="true" outlineLevel="0" collapsed="false">
      <c r="A4" s="26" t="s">
        <v>23</v>
      </c>
      <c r="B4" s="27" t="n">
        <v>1</v>
      </c>
      <c r="C4" s="28" t="n">
        <v>1</v>
      </c>
      <c r="D4" s="29" t="s">
        <v>24</v>
      </c>
      <c r="E4" s="30" t="s">
        <v>25</v>
      </c>
      <c r="F4" s="30" t="s">
        <v>26</v>
      </c>
      <c r="G4" s="30" t="s">
        <v>26</v>
      </c>
      <c r="H4" s="30" t="s">
        <v>27</v>
      </c>
      <c r="I4" s="31" t="n">
        <v>20</v>
      </c>
      <c r="J4" s="31" t="n">
        <v>30</v>
      </c>
      <c r="K4" s="32" t="n">
        <v>74</v>
      </c>
      <c r="L4" s="59" t="n">
        <f aca="false">SUM(CCT!L4,CEPLAN!L4)</f>
        <v>730</v>
      </c>
      <c r="M4" s="60" t="n">
        <f aca="false">SUM(CCT!L4-CCT!M4,CEPLAN!L4-CEPLAN!M4)</f>
        <v>660</v>
      </c>
      <c r="N4" s="61" t="n">
        <f aca="false">SUM(L4-M4)</f>
        <v>70</v>
      </c>
      <c r="O4" s="62" t="n">
        <f aca="false">L4*K4</f>
        <v>54020</v>
      </c>
      <c r="P4" s="62" t="n">
        <f aca="false">M4*K4</f>
        <v>48840</v>
      </c>
    </row>
    <row r="5" customFormat="false" ht="30" hidden="false" customHeight="false" outlineLevel="0" collapsed="false">
      <c r="A5" s="26"/>
      <c r="B5" s="27"/>
      <c r="C5" s="28" t="n">
        <v>2</v>
      </c>
      <c r="D5" s="29" t="s">
        <v>28</v>
      </c>
      <c r="E5" s="30" t="s">
        <v>25</v>
      </c>
      <c r="F5" s="30" t="s">
        <v>29</v>
      </c>
      <c r="G5" s="30" t="s">
        <v>30</v>
      </c>
      <c r="H5" s="30" t="s">
        <v>27</v>
      </c>
      <c r="I5" s="31" t="n">
        <v>20</v>
      </c>
      <c r="J5" s="31" t="n">
        <v>30</v>
      </c>
      <c r="K5" s="32" t="n">
        <v>55</v>
      </c>
      <c r="L5" s="59" t="n">
        <f aca="false">SUM(CCT!L5,CEPLAN!L5)</f>
        <v>180</v>
      </c>
      <c r="M5" s="60" t="n">
        <f aca="false">SUM(CCT!L5-CCT!M5,CEPLAN!L5-CEPLAN!M5)</f>
        <v>180</v>
      </c>
      <c r="N5" s="61" t="n">
        <f aca="false">SUM(L5-M5)</f>
        <v>0</v>
      </c>
      <c r="O5" s="62" t="n">
        <f aca="false">L5*K5</f>
        <v>9900</v>
      </c>
      <c r="P5" s="62" t="n">
        <f aca="false">M5*K5</f>
        <v>9900</v>
      </c>
    </row>
    <row r="6" customFormat="false" ht="18.75" hidden="false" customHeight="true" outlineLevel="0" collapsed="false">
      <c r="A6" s="26"/>
      <c r="B6" s="27"/>
      <c r="C6" s="38" t="n">
        <v>3</v>
      </c>
      <c r="D6" s="39" t="s">
        <v>31</v>
      </c>
      <c r="E6" s="30" t="s">
        <v>25</v>
      </c>
      <c r="F6" s="30" t="s">
        <v>32</v>
      </c>
      <c r="G6" s="30" t="s">
        <v>32</v>
      </c>
      <c r="H6" s="31" t="s">
        <v>27</v>
      </c>
      <c r="I6" s="31" t="n">
        <v>20</v>
      </c>
      <c r="J6" s="31" t="n">
        <v>30</v>
      </c>
      <c r="K6" s="32" t="n">
        <v>82</v>
      </c>
      <c r="L6" s="59" t="n">
        <f aca="false">SUM(CCT!L6,CEPLAN!L6)</f>
        <v>450</v>
      </c>
      <c r="M6" s="60" t="n">
        <f aca="false">SUM(CCT!L6-CCT!M6,CEPLAN!L6-CEPLAN!M6)</f>
        <v>358</v>
      </c>
      <c r="N6" s="61" t="n">
        <f aca="false">SUM(L6-M6)</f>
        <v>92</v>
      </c>
      <c r="O6" s="62" t="n">
        <f aca="false">L6*K6</f>
        <v>36900</v>
      </c>
      <c r="P6" s="62" t="n">
        <f aca="false">M6*K6</f>
        <v>29356</v>
      </c>
    </row>
    <row r="7" customFormat="false" ht="75" hidden="false" customHeight="false" outlineLevel="0" collapsed="false">
      <c r="A7" s="26"/>
      <c r="B7" s="27"/>
      <c r="C7" s="28" t="n">
        <v>4</v>
      </c>
      <c r="D7" s="29" t="s">
        <v>33</v>
      </c>
      <c r="E7" s="30" t="s">
        <v>25</v>
      </c>
      <c r="F7" s="30" t="s">
        <v>26</v>
      </c>
      <c r="G7" s="30" t="s">
        <v>26</v>
      </c>
      <c r="H7" s="30" t="s">
        <v>34</v>
      </c>
      <c r="I7" s="31" t="n">
        <v>20</v>
      </c>
      <c r="J7" s="31" t="n">
        <v>30</v>
      </c>
      <c r="K7" s="32" t="n">
        <v>257.4</v>
      </c>
      <c r="L7" s="59" t="n">
        <f aca="false">SUM(CCT!L7,CEPLAN!L7)</f>
        <v>50</v>
      </c>
      <c r="M7" s="60" t="n">
        <f aca="false">SUM(CCT!L7-CCT!M7,CEPLAN!L7-CEPLAN!M7)</f>
        <v>23</v>
      </c>
      <c r="N7" s="61" t="n">
        <f aca="false">SUM(L7-M7)</f>
        <v>27</v>
      </c>
      <c r="O7" s="62" t="n">
        <f aca="false">L7*K7</f>
        <v>12870</v>
      </c>
      <c r="P7" s="62" t="n">
        <f aca="false">M7*K7</f>
        <v>5920.2</v>
      </c>
    </row>
    <row r="8" customFormat="false" ht="105" hidden="false" customHeight="false" outlineLevel="0" collapsed="false">
      <c r="A8" s="26"/>
      <c r="B8" s="27"/>
      <c r="C8" s="28" t="n">
        <v>5</v>
      </c>
      <c r="D8" s="39" t="s">
        <v>35</v>
      </c>
      <c r="E8" s="30" t="s">
        <v>25</v>
      </c>
      <c r="F8" s="30" t="s">
        <v>26</v>
      </c>
      <c r="G8" s="30" t="s">
        <v>26</v>
      </c>
      <c r="H8" s="40" t="s">
        <v>27</v>
      </c>
      <c r="I8" s="31" t="n">
        <v>20</v>
      </c>
      <c r="J8" s="31" t="n">
        <v>30</v>
      </c>
      <c r="K8" s="32" t="n">
        <v>145</v>
      </c>
      <c r="L8" s="59" t="n">
        <f aca="false">SUM(CCT!L8,CEPLAN!L8)</f>
        <v>230</v>
      </c>
      <c r="M8" s="60" t="n">
        <f aca="false">SUM(CCT!L8-CCT!M8,CEPLAN!L8-CEPLAN!M8)</f>
        <v>170</v>
      </c>
      <c r="N8" s="61" t="n">
        <f aca="false">SUM(L8-M8)</f>
        <v>60</v>
      </c>
      <c r="O8" s="62" t="n">
        <f aca="false">L8*K8</f>
        <v>33350</v>
      </c>
      <c r="P8" s="62" t="n">
        <f aca="false">M8*K8</f>
        <v>24650</v>
      </c>
    </row>
    <row r="9" customFormat="false" ht="45" hidden="false" customHeight="false" outlineLevel="0" collapsed="false">
      <c r="A9" s="26"/>
      <c r="B9" s="27"/>
      <c r="C9" s="28" t="n">
        <v>6</v>
      </c>
      <c r="D9" s="39" t="s">
        <v>36</v>
      </c>
      <c r="E9" s="30" t="s">
        <v>37</v>
      </c>
      <c r="F9" s="30" t="s">
        <v>38</v>
      </c>
      <c r="G9" s="30" t="s">
        <v>38</v>
      </c>
      <c r="H9" s="40" t="s">
        <v>27</v>
      </c>
      <c r="I9" s="31" t="n">
        <v>20</v>
      </c>
      <c r="J9" s="31" t="n">
        <v>30</v>
      </c>
      <c r="K9" s="32" t="n">
        <v>6.8</v>
      </c>
      <c r="L9" s="59" t="n">
        <f aca="false">SUM(CCT!L9,CEPLAN!L9)</f>
        <v>500</v>
      </c>
      <c r="M9" s="60" t="n">
        <f aca="false">SUM(CCT!L9-CCT!M9,CEPLAN!L9-CEPLAN!M9)</f>
        <v>302</v>
      </c>
      <c r="N9" s="61" t="n">
        <f aca="false">SUM(L9-M9)</f>
        <v>198</v>
      </c>
      <c r="O9" s="62" t="n">
        <f aca="false">L9*K9</f>
        <v>3400</v>
      </c>
      <c r="P9" s="62" t="n">
        <f aca="false">M9*K9</f>
        <v>2053.6</v>
      </c>
    </row>
    <row r="10" customFormat="false" ht="30" hidden="false" customHeight="false" outlineLevel="0" collapsed="false">
      <c r="A10" s="26"/>
      <c r="B10" s="27"/>
      <c r="C10" s="28" t="n">
        <v>7</v>
      </c>
      <c r="D10" s="39" t="s">
        <v>39</v>
      </c>
      <c r="E10" s="30" t="s">
        <v>37</v>
      </c>
      <c r="F10" s="30" t="s">
        <v>38</v>
      </c>
      <c r="G10" s="30" t="s">
        <v>38</v>
      </c>
      <c r="H10" s="40" t="s">
        <v>27</v>
      </c>
      <c r="I10" s="31" t="n">
        <v>20</v>
      </c>
      <c r="J10" s="31" t="n">
        <v>30</v>
      </c>
      <c r="K10" s="32" t="n">
        <v>25</v>
      </c>
      <c r="L10" s="59" t="n">
        <f aca="false">SUM(CCT!L10,CEPLAN!L10)</f>
        <v>600</v>
      </c>
      <c r="M10" s="60" t="n">
        <f aca="false">SUM(CCT!L10-CCT!M10,CEPLAN!L10-CEPLAN!M10)</f>
        <v>396</v>
      </c>
      <c r="N10" s="61" t="n">
        <f aca="false">SUM(L10-M10)</f>
        <v>204</v>
      </c>
      <c r="O10" s="62" t="n">
        <f aca="false">L10*K10</f>
        <v>15000</v>
      </c>
      <c r="P10" s="62" t="n">
        <f aca="false">M10*K10</f>
        <v>9900</v>
      </c>
    </row>
    <row r="11" customFormat="false" ht="18.75" hidden="false" customHeight="true" outlineLevel="0" collapsed="false">
      <c r="A11" s="26"/>
      <c r="B11" s="27"/>
      <c r="C11" s="38" t="n">
        <v>8</v>
      </c>
      <c r="D11" s="39" t="s">
        <v>40</v>
      </c>
      <c r="E11" s="31" t="s">
        <v>25</v>
      </c>
      <c r="F11" s="31" t="s">
        <v>29</v>
      </c>
      <c r="G11" s="30" t="s">
        <v>29</v>
      </c>
      <c r="H11" s="31" t="s">
        <v>41</v>
      </c>
      <c r="I11" s="31" t="n">
        <v>20</v>
      </c>
      <c r="J11" s="31" t="n">
        <v>30</v>
      </c>
      <c r="K11" s="32" t="n">
        <v>24</v>
      </c>
      <c r="L11" s="59" t="n">
        <f aca="false">SUM(CCT!L11,CEPLAN!L11)</f>
        <v>120</v>
      </c>
      <c r="M11" s="60" t="n">
        <f aca="false">SUM(CCT!L11-CCT!M11,CEPLAN!L11-CEPLAN!M11)</f>
        <v>120</v>
      </c>
      <c r="N11" s="61" t="n">
        <f aca="false">SUM(L11-M11)</f>
        <v>0</v>
      </c>
      <c r="O11" s="62" t="n">
        <f aca="false">L11*K11</f>
        <v>2880</v>
      </c>
      <c r="P11" s="62" t="n">
        <f aca="false">M11*K11</f>
        <v>2880</v>
      </c>
    </row>
    <row r="12" customFormat="false" ht="18.75" hidden="false" customHeight="true" outlineLevel="0" collapsed="false">
      <c r="A12" s="26"/>
      <c r="B12" s="27"/>
      <c r="C12" s="28" t="n">
        <v>9</v>
      </c>
      <c r="D12" s="39" t="s">
        <v>42</v>
      </c>
      <c r="E12" s="31" t="s">
        <v>25</v>
      </c>
      <c r="F12" s="31" t="s">
        <v>43</v>
      </c>
      <c r="G12" s="30" t="s">
        <v>43</v>
      </c>
      <c r="H12" s="31" t="s">
        <v>34</v>
      </c>
      <c r="I12" s="31" t="n">
        <v>20</v>
      </c>
      <c r="J12" s="31" t="n">
        <v>30</v>
      </c>
      <c r="K12" s="32" t="n">
        <v>60</v>
      </c>
      <c r="L12" s="59" t="n">
        <f aca="false">SUM(CCT!L12,CEPLAN!L12)</f>
        <v>190</v>
      </c>
      <c r="M12" s="60" t="n">
        <f aca="false">SUM(CCT!L12-CCT!M12,CEPLAN!L12-CEPLAN!M12)</f>
        <v>180</v>
      </c>
      <c r="N12" s="61" t="n">
        <f aca="false">SUM(L12-M12)</f>
        <v>10</v>
      </c>
      <c r="O12" s="62" t="n">
        <f aca="false">L12*K12</f>
        <v>11400</v>
      </c>
      <c r="P12" s="62" t="n">
        <f aca="false">M12*K12</f>
        <v>10800</v>
      </c>
    </row>
    <row r="13" customFormat="false" ht="30" hidden="false" customHeight="true" outlineLevel="0" collapsed="false">
      <c r="A13" s="41" t="s">
        <v>44</v>
      </c>
      <c r="B13" s="42" t="n">
        <v>2</v>
      </c>
      <c r="C13" s="43" t="n">
        <v>10</v>
      </c>
      <c r="D13" s="44" t="s">
        <v>45</v>
      </c>
      <c r="E13" s="45" t="s">
        <v>25</v>
      </c>
      <c r="F13" s="45" t="s">
        <v>46</v>
      </c>
      <c r="G13" s="46" t="s">
        <v>46</v>
      </c>
      <c r="H13" s="45" t="s">
        <v>27</v>
      </c>
      <c r="I13" s="45" t="n">
        <v>20</v>
      </c>
      <c r="J13" s="45" t="n">
        <v>30</v>
      </c>
      <c r="K13" s="47" t="n">
        <v>75</v>
      </c>
      <c r="L13" s="59" t="n">
        <f aca="false">SUM(CCT!L13,CEPLAN!L13)</f>
        <v>180</v>
      </c>
      <c r="M13" s="60" t="n">
        <f aca="false">SUM(CCT!L13-CCT!M13,CEPLAN!L13-CEPLAN!M13)</f>
        <v>180</v>
      </c>
      <c r="N13" s="61" t="n">
        <f aca="false">SUM(L13-M13)</f>
        <v>0</v>
      </c>
      <c r="O13" s="62" t="n">
        <f aca="false">L13*K13</f>
        <v>13500</v>
      </c>
      <c r="P13" s="62" t="n">
        <f aca="false">M13*K13</f>
        <v>13500</v>
      </c>
    </row>
    <row r="14" customFormat="false" ht="30" hidden="false" customHeight="false" outlineLevel="0" collapsed="false">
      <c r="A14" s="41"/>
      <c r="B14" s="42"/>
      <c r="C14" s="43" t="n">
        <v>11</v>
      </c>
      <c r="D14" s="44" t="s">
        <v>47</v>
      </c>
      <c r="E14" s="45" t="s">
        <v>25</v>
      </c>
      <c r="F14" s="45" t="s">
        <v>46</v>
      </c>
      <c r="G14" s="46" t="s">
        <v>46</v>
      </c>
      <c r="H14" s="45" t="s">
        <v>27</v>
      </c>
      <c r="I14" s="45" t="n">
        <v>20</v>
      </c>
      <c r="J14" s="45" t="n">
        <v>30</v>
      </c>
      <c r="K14" s="47" t="n">
        <v>55</v>
      </c>
      <c r="L14" s="59" t="n">
        <f aca="false">SUM(CCT!L14,CEPLAN!L14)</f>
        <v>460</v>
      </c>
      <c r="M14" s="60" t="n">
        <f aca="false">SUM(CCT!L14-CCT!M14,CEPLAN!L14-CEPLAN!M14)</f>
        <v>400</v>
      </c>
      <c r="N14" s="61" t="n">
        <f aca="false">SUM(L14-M14)</f>
        <v>60</v>
      </c>
      <c r="O14" s="62" t="n">
        <f aca="false">L14*K14</f>
        <v>25300</v>
      </c>
      <c r="P14" s="62" t="n">
        <f aca="false">M14*K14</f>
        <v>22000</v>
      </c>
    </row>
    <row r="15" customFormat="false" ht="18.75" hidden="false" customHeight="true" outlineLevel="0" collapsed="false">
      <c r="A15" s="41"/>
      <c r="B15" s="42"/>
      <c r="C15" s="43" t="n">
        <v>12</v>
      </c>
      <c r="D15" s="48" t="s">
        <v>48</v>
      </c>
      <c r="E15" s="46" t="s">
        <v>25</v>
      </c>
      <c r="F15" s="46" t="s">
        <v>49</v>
      </c>
      <c r="G15" s="46" t="s">
        <v>50</v>
      </c>
      <c r="H15" s="46" t="s">
        <v>27</v>
      </c>
      <c r="I15" s="45" t="n">
        <v>20</v>
      </c>
      <c r="J15" s="45" t="n">
        <v>30</v>
      </c>
      <c r="K15" s="47" t="n">
        <v>661.56</v>
      </c>
      <c r="L15" s="59" t="n">
        <f aca="false">SUM(CCT!L15,CEPLAN!L15)</f>
        <v>140</v>
      </c>
      <c r="M15" s="60" t="n">
        <f aca="false">SUM(CCT!L15-CCT!M15,CEPLAN!L15-CEPLAN!M15)</f>
        <v>140</v>
      </c>
      <c r="N15" s="61" t="n">
        <f aca="false">SUM(L15-M15)</f>
        <v>0</v>
      </c>
      <c r="O15" s="62" t="n">
        <f aca="false">L15*K15</f>
        <v>92618.4</v>
      </c>
      <c r="P15" s="62" t="n">
        <f aca="false">M15*K15</f>
        <v>92618.4</v>
      </c>
    </row>
    <row r="16" customFormat="false" ht="18.75" hidden="false" customHeight="true" outlineLevel="0" collapsed="false">
      <c r="A16" s="41"/>
      <c r="B16" s="42"/>
      <c r="C16" s="49" t="n">
        <v>13</v>
      </c>
      <c r="D16" s="48" t="s">
        <v>51</v>
      </c>
      <c r="E16" s="46" t="s">
        <v>52</v>
      </c>
      <c r="F16" s="46" t="s">
        <v>53</v>
      </c>
      <c r="G16" s="46" t="s">
        <v>54</v>
      </c>
      <c r="H16" s="46" t="s">
        <v>41</v>
      </c>
      <c r="I16" s="45" t="n">
        <v>20</v>
      </c>
      <c r="J16" s="45" t="n">
        <v>30</v>
      </c>
      <c r="K16" s="47" t="n">
        <v>320</v>
      </c>
      <c r="L16" s="59" t="n">
        <f aca="false">SUM(CCT!L16,CEPLAN!L16)</f>
        <v>100</v>
      </c>
      <c r="M16" s="60" t="n">
        <f aca="false">SUM(CCT!L16-CCT!M16,CEPLAN!L16-CEPLAN!M16)</f>
        <v>50</v>
      </c>
      <c r="N16" s="61" t="n">
        <f aca="false">SUM(L16-M16)</f>
        <v>50</v>
      </c>
      <c r="O16" s="62" t="n">
        <f aca="false">L16*K16</f>
        <v>32000</v>
      </c>
      <c r="P16" s="62" t="n">
        <f aca="false">M16*K16</f>
        <v>16000</v>
      </c>
    </row>
    <row r="17" customFormat="false" ht="18.75" hidden="false" customHeight="true" outlineLevel="0" collapsed="false">
      <c r="A17" s="41"/>
      <c r="B17" s="42"/>
      <c r="C17" s="43" t="n">
        <v>14</v>
      </c>
      <c r="D17" s="48" t="s">
        <v>55</v>
      </c>
      <c r="E17" s="46" t="s">
        <v>25</v>
      </c>
      <c r="F17" s="46" t="s">
        <v>53</v>
      </c>
      <c r="G17" s="46" t="s">
        <v>56</v>
      </c>
      <c r="H17" s="46" t="s">
        <v>27</v>
      </c>
      <c r="I17" s="45" t="n">
        <v>20</v>
      </c>
      <c r="J17" s="45" t="n">
        <v>30</v>
      </c>
      <c r="K17" s="47" t="n">
        <v>369.15</v>
      </c>
      <c r="L17" s="59" t="n">
        <f aca="false">SUM(CCT!L17,CEPLAN!L17)</f>
        <v>140</v>
      </c>
      <c r="M17" s="60" t="n">
        <f aca="false">SUM(CCT!L17-CCT!M17,CEPLAN!L17-CEPLAN!M17)</f>
        <v>140</v>
      </c>
      <c r="N17" s="61" t="n">
        <f aca="false">SUM(L17-M17)</f>
        <v>0</v>
      </c>
      <c r="O17" s="62" t="n">
        <f aca="false">L17*K17</f>
        <v>51681</v>
      </c>
      <c r="P17" s="62" t="n">
        <f aca="false">M17*K17</f>
        <v>51681</v>
      </c>
    </row>
    <row r="18" customFormat="false" ht="120" hidden="false" customHeight="true" outlineLevel="0" collapsed="false">
      <c r="A18" s="26" t="s">
        <v>57</v>
      </c>
      <c r="B18" s="27" t="n">
        <v>3</v>
      </c>
      <c r="C18" s="28" t="n">
        <v>15</v>
      </c>
      <c r="D18" s="29" t="s">
        <v>58</v>
      </c>
      <c r="E18" s="30" t="s">
        <v>25</v>
      </c>
      <c r="F18" s="30" t="s">
        <v>59</v>
      </c>
      <c r="G18" s="30" t="s">
        <v>60</v>
      </c>
      <c r="H18" s="30" t="s">
        <v>27</v>
      </c>
      <c r="I18" s="31" t="n">
        <v>20</v>
      </c>
      <c r="J18" s="31" t="n">
        <v>30</v>
      </c>
      <c r="K18" s="32" t="n">
        <v>33.99</v>
      </c>
      <c r="L18" s="59" t="n">
        <f aca="false">SUM(CCT!L18,CEPLAN!L18)</f>
        <v>500</v>
      </c>
      <c r="M18" s="60" t="n">
        <f aca="false">SUM(CCT!L18-CCT!M18,CEPLAN!L18-CEPLAN!M18)</f>
        <v>0</v>
      </c>
      <c r="N18" s="61" t="n">
        <f aca="false">SUM(L18-M18)</f>
        <v>500</v>
      </c>
      <c r="O18" s="62" t="n">
        <f aca="false">L18*K18</f>
        <v>16995</v>
      </c>
      <c r="P18" s="62" t="n">
        <f aca="false">M18*K18</f>
        <v>0</v>
      </c>
    </row>
    <row r="19" customFormat="false" ht="45" hidden="false" customHeight="false" outlineLevel="0" collapsed="false">
      <c r="A19" s="26"/>
      <c r="B19" s="27"/>
      <c r="C19" s="28" t="n">
        <v>16</v>
      </c>
      <c r="D19" s="29" t="s">
        <v>61</v>
      </c>
      <c r="E19" s="30" t="s">
        <v>25</v>
      </c>
      <c r="F19" s="30" t="s">
        <v>59</v>
      </c>
      <c r="G19" s="30" t="s">
        <v>62</v>
      </c>
      <c r="H19" s="30" t="s">
        <v>34</v>
      </c>
      <c r="I19" s="31" t="n">
        <v>20</v>
      </c>
      <c r="J19" s="31" t="n">
        <v>30</v>
      </c>
      <c r="K19" s="32" t="n">
        <v>58.46</v>
      </c>
      <c r="L19" s="59" t="n">
        <f aca="false">SUM(CCT!L19,CEPLAN!L19)</f>
        <v>200</v>
      </c>
      <c r="M19" s="60" t="n">
        <f aca="false">SUM(CCT!L19-CCT!M19,CEPLAN!L19-CEPLAN!M19)</f>
        <v>0</v>
      </c>
      <c r="N19" s="61" t="n">
        <f aca="false">SUM(L19-M19)</f>
        <v>200</v>
      </c>
      <c r="O19" s="62" t="n">
        <f aca="false">L19*K19</f>
        <v>11692</v>
      </c>
      <c r="P19" s="62" t="n">
        <f aca="false">M19*K19</f>
        <v>0</v>
      </c>
    </row>
    <row r="20" customFormat="false" ht="56.25" hidden="false" customHeight="false" outlineLevel="0" collapsed="false">
      <c r="A20" s="41" t="s">
        <v>63</v>
      </c>
      <c r="B20" s="42" t="n">
        <v>4</v>
      </c>
      <c r="C20" s="43" t="n">
        <v>17</v>
      </c>
      <c r="D20" s="48" t="s">
        <v>64</v>
      </c>
      <c r="E20" s="46" t="s">
        <v>65</v>
      </c>
      <c r="F20" s="46" t="s">
        <v>66</v>
      </c>
      <c r="G20" s="46" t="s">
        <v>67</v>
      </c>
      <c r="H20" s="46" t="s">
        <v>41</v>
      </c>
      <c r="I20" s="45" t="n">
        <v>20</v>
      </c>
      <c r="J20" s="45" t="n">
        <v>30</v>
      </c>
      <c r="K20" s="47" t="n">
        <v>40.09</v>
      </c>
      <c r="L20" s="59" t="n">
        <f aca="false">SUM(CCT!L20,CEPLAN!L20)</f>
        <v>500</v>
      </c>
      <c r="M20" s="60" t="n">
        <f aca="false">SUM(CCT!L20-CCT!M20,CEPLAN!L20-CEPLAN!M20)</f>
        <v>0</v>
      </c>
      <c r="N20" s="61" t="n">
        <f aca="false">SUM(L20-M20)</f>
        <v>500</v>
      </c>
      <c r="O20" s="62" t="n">
        <f aca="false">L20*K20</f>
        <v>20045</v>
      </c>
      <c r="P20" s="62" t="n">
        <f aca="false">M20*K20</f>
        <v>0</v>
      </c>
    </row>
    <row r="21" customFormat="false" ht="15" hidden="false" customHeight="false" outlineLevel="0" collapsed="false">
      <c r="L21" s="63" t="n">
        <f aca="false">SUM(L4:L20)</f>
        <v>5270</v>
      </c>
      <c r="M21" s="9" t="n">
        <f aca="false">SUM(M4:M20)</f>
        <v>3299</v>
      </c>
      <c r="N21" s="64" t="n">
        <f aca="false">SUM(N4:N20)</f>
        <v>1971</v>
      </c>
      <c r="O21" s="65" t="n">
        <f aca="false">SUM(O4:O20)</f>
        <v>443551.4</v>
      </c>
      <c r="P21" s="65" t="n">
        <f aca="false">SUM(P4:P20)</f>
        <v>340099.2</v>
      </c>
    </row>
    <row r="23" customFormat="false" ht="15" hidden="false" customHeight="false" outlineLevel="0" collapsed="false">
      <c r="L23" s="66" t="str">
        <f aca="false">A1</f>
        <v>PREGÃO: 0646/2019
PROCESSO Nº: 5001/2019</v>
      </c>
      <c r="M23" s="66"/>
      <c r="N23" s="66"/>
      <c r="O23" s="66"/>
    </row>
    <row r="24" customFormat="false" ht="15" hidden="false" customHeight="false" outlineLevel="0" collapsed="false">
      <c r="L24" s="66" t="str">
        <f aca="false">D1</f>
        <v>OBJETO: Aquisição de Divisórias, vidros, cortinas e similares para os Campis de Joinville e São Bento do Sul da UDESC</v>
      </c>
      <c r="M24" s="66"/>
      <c r="N24" s="66"/>
      <c r="O24" s="66"/>
    </row>
    <row r="25" customFormat="false" ht="15" hidden="false" customHeight="false" outlineLevel="0" collapsed="false">
      <c r="L25" s="66" t="str">
        <f aca="false">L1</f>
        <v>VIGÊNCIA DA ATA:  04/07/2019 à 03/07/2020</v>
      </c>
      <c r="M25" s="66"/>
      <c r="N25" s="66"/>
      <c r="O25" s="66"/>
    </row>
    <row r="26" customFormat="false" ht="15.75" hidden="false" customHeight="false" outlineLevel="0" collapsed="false">
      <c r="L26" s="67" t="s">
        <v>77</v>
      </c>
      <c r="M26" s="67"/>
      <c r="N26" s="67"/>
      <c r="O26" s="68" t="n">
        <f aca="false">$O$21</f>
        <v>443551.4</v>
      </c>
    </row>
    <row r="27" customFormat="false" ht="15.75" hidden="false" customHeight="false" outlineLevel="0" collapsed="false">
      <c r="L27" s="67" t="s">
        <v>76</v>
      </c>
      <c r="M27" s="67"/>
      <c r="N27" s="67"/>
      <c r="O27" s="68" t="n">
        <f aca="false">$P$21</f>
        <v>340099.2</v>
      </c>
    </row>
    <row r="28" customFormat="false" ht="15.75" hidden="false" customHeight="false" outlineLevel="0" collapsed="false">
      <c r="L28" s="67" t="s">
        <v>78</v>
      </c>
      <c r="M28" s="67"/>
      <c r="N28" s="67"/>
      <c r="O28" s="69"/>
    </row>
    <row r="29" customFormat="false" ht="15.75" hidden="false" customHeight="false" outlineLevel="0" collapsed="false">
      <c r="L29" s="67" t="s">
        <v>79</v>
      </c>
      <c r="M29" s="67"/>
      <c r="N29" s="67"/>
      <c r="O29" s="70" t="n">
        <f aca="false">O27/O26</f>
        <v>0.76676389703651</v>
      </c>
    </row>
    <row r="30" customFormat="false" ht="15" hidden="false" customHeight="true" outlineLevel="0" collapsed="false">
      <c r="L30" s="66" t="s">
        <v>80</v>
      </c>
      <c r="M30" s="66"/>
      <c r="N30" s="66"/>
      <c r="O30" s="66"/>
    </row>
  </sheetData>
  <mergeCells count="18">
    <mergeCell ref="A1:C1"/>
    <mergeCell ref="D1:K1"/>
    <mergeCell ref="L1:P1"/>
    <mergeCell ref="A2:P2"/>
    <mergeCell ref="A4:A12"/>
    <mergeCell ref="B4:B12"/>
    <mergeCell ref="A13:A17"/>
    <mergeCell ref="B13:B17"/>
    <mergeCell ref="A18:A19"/>
    <mergeCell ref="B18:B19"/>
    <mergeCell ref="L23:O23"/>
    <mergeCell ref="L24:O24"/>
    <mergeCell ref="L25:O25"/>
    <mergeCell ref="L26:N26"/>
    <mergeCell ref="L27:N27"/>
    <mergeCell ref="L28:N28"/>
    <mergeCell ref="L29:N29"/>
    <mergeCell ref="L30:O30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0" activeCellId="0" sqref="A10"/>
    </sheetView>
  </sheetViews>
  <sheetFormatPr defaultRowHeight="12.75" zeroHeight="false" outlineLevelRow="0" outlineLevelCol="0"/>
  <cols>
    <col collapsed="false" customWidth="true" hidden="false" outlineLevel="0" max="1" min="1" style="71" width="4.57"/>
    <col collapsed="false" customWidth="true" hidden="false" outlineLevel="0" max="2" min="2" style="71" width="6.86"/>
    <col collapsed="false" customWidth="true" hidden="false" outlineLevel="0" max="3" min="3" style="71" width="31.01"/>
    <col collapsed="false" customWidth="true" hidden="false" outlineLevel="0" max="4" min="4" style="71" width="8.57"/>
    <col collapsed="false" customWidth="true" hidden="false" outlineLevel="0" max="5" min="5" style="71" width="9.58"/>
    <col collapsed="false" customWidth="true" hidden="false" outlineLevel="0" max="6" min="6" style="71" width="14.7"/>
    <col collapsed="false" customWidth="true" hidden="false" outlineLevel="0" max="7" min="7" style="71" width="16"/>
    <col collapsed="false" customWidth="true" hidden="false" outlineLevel="0" max="8" min="8" style="71" width="11.14"/>
    <col collapsed="false" customWidth="true" hidden="false" outlineLevel="0" max="1025" min="9" style="71" width="9.14"/>
  </cols>
  <sheetData>
    <row r="1" customFormat="false" ht="20.25" hidden="false" customHeight="true" outlineLevel="0" collapsed="false">
      <c r="A1" s="72" t="s">
        <v>81</v>
      </c>
      <c r="B1" s="72"/>
      <c r="C1" s="72"/>
      <c r="D1" s="72"/>
      <c r="E1" s="72"/>
      <c r="F1" s="72"/>
      <c r="G1" s="72"/>
      <c r="H1" s="72"/>
    </row>
    <row r="2" customFormat="false" ht="20.25" hidden="false" customHeight="false" outlineLevel="0" collapsed="false">
      <c r="B2" s="73"/>
    </row>
    <row r="3" customFormat="false" ht="47.25" hidden="false" customHeight="true" outlineLevel="0" collapsed="false">
      <c r="A3" s="74" t="s">
        <v>82</v>
      </c>
      <c r="B3" s="74"/>
      <c r="C3" s="74"/>
      <c r="D3" s="74"/>
      <c r="E3" s="74"/>
      <c r="F3" s="74"/>
      <c r="G3" s="74"/>
      <c r="H3" s="74"/>
    </row>
    <row r="4" customFormat="false" ht="35.25" hidden="false" customHeight="true" outlineLevel="0" collapsed="false">
      <c r="B4" s="75"/>
    </row>
    <row r="5" customFormat="false" ht="15" hidden="false" customHeight="true" outlineLevel="0" collapsed="false">
      <c r="A5" s="76" t="s">
        <v>83</v>
      </c>
      <c r="B5" s="76"/>
      <c r="C5" s="76"/>
      <c r="D5" s="76"/>
      <c r="E5" s="76"/>
      <c r="F5" s="76"/>
      <c r="G5" s="76"/>
      <c r="H5" s="76"/>
    </row>
    <row r="6" customFormat="false" ht="15" hidden="false" customHeight="true" outlineLevel="0" collapsed="false">
      <c r="A6" s="76" t="s">
        <v>84</v>
      </c>
      <c r="B6" s="76"/>
      <c r="C6" s="76"/>
      <c r="D6" s="76"/>
      <c r="E6" s="76"/>
      <c r="F6" s="76"/>
      <c r="G6" s="76"/>
      <c r="H6" s="76"/>
    </row>
    <row r="7" customFormat="false" ht="15" hidden="false" customHeight="true" outlineLevel="0" collapsed="false">
      <c r="A7" s="76" t="s">
        <v>85</v>
      </c>
      <c r="B7" s="76"/>
      <c r="C7" s="76"/>
      <c r="D7" s="76"/>
      <c r="E7" s="76"/>
      <c r="F7" s="76"/>
      <c r="G7" s="76"/>
      <c r="H7" s="76"/>
    </row>
    <row r="8" customFormat="false" ht="15" hidden="false" customHeight="true" outlineLevel="0" collapsed="false">
      <c r="A8" s="76" t="s">
        <v>86</v>
      </c>
      <c r="B8" s="76"/>
      <c r="C8" s="76"/>
      <c r="D8" s="76"/>
      <c r="E8" s="76"/>
      <c r="F8" s="76"/>
      <c r="G8" s="76"/>
      <c r="H8" s="76"/>
    </row>
    <row r="9" customFormat="false" ht="30" hidden="false" customHeight="true" outlineLevel="0" collapsed="false">
      <c r="B9" s="77"/>
    </row>
    <row r="10" customFormat="false" ht="105" hidden="false" customHeight="true" outlineLevel="0" collapsed="false">
      <c r="A10" s="78" t="s">
        <v>87</v>
      </c>
      <c r="B10" s="78"/>
      <c r="C10" s="78"/>
      <c r="D10" s="78"/>
      <c r="E10" s="78"/>
      <c r="F10" s="78"/>
      <c r="G10" s="78"/>
      <c r="H10" s="78"/>
    </row>
    <row r="11" customFormat="false" ht="15.75" hidden="false" customHeight="false" outlineLevel="0" collapsed="false">
      <c r="B11" s="79"/>
    </row>
    <row r="12" customFormat="false" ht="48.75" hidden="false" customHeight="false" outlineLevel="0" collapsed="false">
      <c r="A12" s="80" t="s">
        <v>88</v>
      </c>
      <c r="B12" s="80" t="s">
        <v>89</v>
      </c>
      <c r="C12" s="81" t="s">
        <v>90</v>
      </c>
      <c r="D12" s="81" t="s">
        <v>91</v>
      </c>
      <c r="E12" s="81" t="s">
        <v>92</v>
      </c>
      <c r="F12" s="81" t="s">
        <v>93</v>
      </c>
      <c r="G12" s="81" t="s">
        <v>94</v>
      </c>
      <c r="H12" s="81" t="s">
        <v>95</v>
      </c>
    </row>
    <row r="13" customFormat="false" ht="15.75" hidden="false" customHeight="false" outlineLevel="0" collapsed="false">
      <c r="A13" s="82"/>
      <c r="B13" s="82"/>
      <c r="C13" s="83"/>
      <c r="D13" s="83"/>
      <c r="E13" s="83"/>
      <c r="F13" s="83"/>
      <c r="G13" s="83"/>
      <c r="H13" s="83"/>
    </row>
    <row r="14" customFormat="false" ht="15.75" hidden="false" customHeight="false" outlineLevel="0" collapsed="false">
      <c r="A14" s="82"/>
      <c r="B14" s="82"/>
      <c r="C14" s="83"/>
      <c r="D14" s="83"/>
      <c r="E14" s="83"/>
      <c r="F14" s="83"/>
      <c r="G14" s="83"/>
      <c r="H14" s="83"/>
    </row>
    <row r="15" customFormat="false" ht="15.75" hidden="false" customHeight="false" outlineLevel="0" collapsed="false">
      <c r="A15" s="82"/>
      <c r="B15" s="82"/>
      <c r="C15" s="83"/>
      <c r="D15" s="83"/>
      <c r="E15" s="83"/>
      <c r="F15" s="83"/>
      <c r="G15" s="83"/>
      <c r="H15" s="83"/>
    </row>
    <row r="16" customFormat="false" ht="15.75" hidden="false" customHeight="false" outlineLevel="0" collapsed="false">
      <c r="A16" s="82"/>
      <c r="B16" s="82"/>
      <c r="C16" s="83"/>
      <c r="D16" s="83"/>
      <c r="E16" s="83"/>
      <c r="F16" s="83"/>
      <c r="G16" s="83"/>
      <c r="H16" s="83"/>
    </row>
    <row r="17" customFormat="false" ht="15.75" hidden="false" customHeight="false" outlineLevel="0" collapsed="false">
      <c r="A17" s="84"/>
      <c r="B17" s="84"/>
      <c r="C17" s="85"/>
      <c r="D17" s="85"/>
      <c r="E17" s="85"/>
      <c r="F17" s="85"/>
      <c r="G17" s="85"/>
      <c r="H17" s="85"/>
    </row>
    <row r="18" customFormat="false" ht="42" hidden="false" customHeight="true" outlineLevel="0" collapsed="false">
      <c r="B18" s="86"/>
      <c r="C18" s="87"/>
      <c r="D18" s="87"/>
      <c r="E18" s="87"/>
      <c r="F18" s="87"/>
      <c r="G18" s="87"/>
      <c r="H18" s="87"/>
    </row>
    <row r="19" customFormat="false" ht="15" hidden="false" customHeight="true" outlineLevel="0" collapsed="false">
      <c r="A19" s="88" t="s">
        <v>96</v>
      </c>
      <c r="B19" s="88"/>
      <c r="C19" s="88"/>
      <c r="D19" s="88"/>
      <c r="E19" s="88"/>
      <c r="F19" s="88"/>
      <c r="G19" s="88"/>
      <c r="H19" s="88"/>
    </row>
    <row r="20" customFormat="false" ht="14.25" hidden="false" customHeight="true" outlineLevel="0" collapsed="false">
      <c r="A20" s="89" t="s">
        <v>97</v>
      </c>
      <c r="B20" s="89"/>
      <c r="C20" s="89"/>
      <c r="D20" s="89"/>
      <c r="E20" s="89"/>
      <c r="F20" s="89"/>
      <c r="G20" s="89"/>
      <c r="H20" s="89"/>
    </row>
    <row r="21" customFormat="false" ht="15" hidden="false" customHeight="false" outlineLevel="0" collapsed="false">
      <c r="B21" s="79"/>
    </row>
    <row r="22" customFormat="false" ht="15" hidden="false" customHeight="false" outlineLevel="0" collapsed="false">
      <c r="B22" s="79"/>
    </row>
    <row r="23" customFormat="false" ht="15" hidden="false" customHeight="false" outlineLevel="0" collapsed="false">
      <c r="B23" s="79"/>
    </row>
    <row r="24" customFormat="false" ht="15" hidden="false" customHeight="true" outlineLevel="0" collapsed="false">
      <c r="A24" s="90" t="s">
        <v>98</v>
      </c>
      <c r="B24" s="90"/>
      <c r="C24" s="90"/>
      <c r="D24" s="90"/>
      <c r="E24" s="90"/>
      <c r="F24" s="90"/>
      <c r="G24" s="90"/>
      <c r="H24" s="90"/>
    </row>
    <row r="25" customFormat="false" ht="15" hidden="false" customHeight="true" outlineLevel="0" collapsed="false">
      <c r="A25" s="90" t="s">
        <v>99</v>
      </c>
      <c r="B25" s="90"/>
      <c r="C25" s="90"/>
      <c r="D25" s="90"/>
      <c r="E25" s="90"/>
      <c r="F25" s="90"/>
      <c r="G25" s="90"/>
      <c r="H25" s="90"/>
    </row>
    <row r="26" customFormat="false" ht="15" hidden="false" customHeight="true" outlineLevel="0" collapsed="false">
      <c r="A26" s="91" t="s">
        <v>100</v>
      </c>
      <c r="B26" s="91"/>
      <c r="C26" s="91"/>
      <c r="D26" s="91"/>
      <c r="E26" s="91"/>
      <c r="F26" s="91"/>
      <c r="G26" s="91"/>
      <c r="H26" s="91"/>
    </row>
  </sheetData>
  <mergeCells count="12"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  <mergeCell ref="A26:H26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9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LibreOffice/6.0.3.2$Windows_X86_64 LibreOffice_project/8f48d515416608e3a835360314dac7e47fd0b821</Application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2010-06-19T20:43:11Z</dcterms:created>
  <dc:creator>Home</dc:creator>
  <dc:description/>
  <dc:language>pt-BR</dc:language>
  <cp:lastModifiedBy>ILSON JOSE VITORIO</cp:lastModifiedBy>
  <cp:lastPrinted>2014-06-04T18:55:53Z</cp:lastPrinted>
  <dcterms:modified xsi:type="dcterms:W3CDTF">2020-08-04T15:15:41Z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..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